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uanriza_unisabana_edu_co/Documents/Documents/Documentos/Juan Jose Riaño Zabaleta/Trabajo/EdificioCallejas/App/CallejaAnalytics/"/>
    </mc:Choice>
  </mc:AlternateContent>
  <xr:revisionPtr revIDLastSave="76" documentId="8_{B22CD880-0FDE-4212-ACCC-2360D99812F1}" xr6:coauthVersionLast="47" xr6:coauthVersionMax="47" xr10:uidLastSave="{A172A9D0-B27A-4863-B20B-0A21022D5791}"/>
  <bookViews>
    <workbookView xWindow="-108" yWindow="-108" windowWidth="23256" windowHeight="12456" activeTab="4" xr2:uid="{00000000-000D-0000-FFFF-FFFF00000000}"/>
  </bookViews>
  <sheets>
    <sheet name="COBRO 2025" sheetId="2" r:id="rId1"/>
    <sheet name="DETERMINACIÓN M3 GAS" sheetId="13" r:id="rId2"/>
    <sheet name="Hoja3" sheetId="17" state="hidden" r:id="rId3"/>
    <sheet name="Vr M3 DE AGUA" sheetId="4" r:id="rId4"/>
    <sheet name="Vr M3 DE GAS" sheetId="3" r:id="rId5"/>
    <sheet name="CONTADORES DE GAS" sheetId="18" state="hidden" r:id="rId6"/>
    <sheet name="PARA COBRAR EN AGOSTO" sheetId="15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29" i="2" l="1"/>
  <c r="M1189" i="2" s="1"/>
  <c r="AV49" i="13"/>
  <c r="AV48" i="13"/>
  <c r="K1189" i="2"/>
  <c r="L1189" i="2"/>
  <c r="Q1229" i="2"/>
  <c r="AI87" i="13"/>
  <c r="AI80" i="13"/>
  <c r="AL75" i="13"/>
  <c r="AL71" i="13"/>
  <c r="AI85" i="13"/>
  <c r="AJ71" i="13"/>
  <c r="AI71" i="13"/>
  <c r="AI361" i="13"/>
  <c r="AI393" i="13"/>
  <c r="F1343" i="2"/>
  <c r="AV87" i="13" l="1"/>
  <c r="AV116" i="13"/>
  <c r="AV109" i="13"/>
  <c r="AV111" i="13" l="1"/>
  <c r="AV114" i="13"/>
  <c r="AV118" i="13"/>
  <c r="G1307" i="2"/>
  <c r="S1307" i="2"/>
  <c r="E1189" i="2" s="1"/>
  <c r="BT1303" i="2"/>
  <c r="BT1302" i="2"/>
  <c r="BT1301" i="2"/>
  <c r="BT1300" i="2"/>
  <c r="BT1299" i="2"/>
  <c r="BT1298" i="2"/>
  <c r="BT1297" i="2"/>
  <c r="BT1296" i="2"/>
  <c r="BT1295" i="2"/>
  <c r="BT1294" i="2"/>
  <c r="BT1293" i="2"/>
  <c r="BT1292" i="2"/>
  <c r="BT1291" i="2"/>
  <c r="BT1290" i="2"/>
  <c r="BT1289" i="2"/>
  <c r="BT1288" i="2"/>
  <c r="BT1287" i="2"/>
  <c r="BT1286" i="2"/>
  <c r="BT1285" i="2"/>
  <c r="BT1284" i="2"/>
  <c r="BT1283" i="2"/>
  <c r="BT1282" i="2"/>
  <c r="BT1281" i="2"/>
  <c r="BT1280" i="2"/>
  <c r="BT1279" i="2"/>
  <c r="BT1278" i="2"/>
  <c r="BT1277" i="2"/>
  <c r="BT1276" i="2"/>
  <c r="BT1275" i="2"/>
  <c r="BT1274" i="2"/>
  <c r="BT1267" i="2"/>
  <c r="BT1266" i="2"/>
  <c r="BT1265" i="2"/>
  <c r="BT1264" i="2"/>
  <c r="BT1263" i="2"/>
  <c r="BT1262" i="2"/>
  <c r="BT1261" i="2"/>
  <c r="BT1260" i="2"/>
  <c r="BT1259" i="2"/>
  <c r="BT1258" i="2"/>
  <c r="BT1257" i="2"/>
  <c r="BT1256" i="2"/>
  <c r="BT1255" i="2"/>
  <c r="BT1254" i="2"/>
  <c r="BT1253" i="2"/>
  <c r="BT1252" i="2"/>
  <c r="BT1251" i="2"/>
  <c r="BT1250" i="2"/>
  <c r="BT1249" i="2"/>
  <c r="BT1248" i="2"/>
  <c r="BT1247" i="2"/>
  <c r="BT1246" i="2"/>
  <c r="BT1245" i="2"/>
  <c r="BT1244" i="2"/>
  <c r="BT1243" i="2"/>
  <c r="BT1242" i="2"/>
  <c r="BT1241" i="2"/>
  <c r="BT1240" i="2"/>
  <c r="BT1239" i="2"/>
  <c r="BT1238" i="2"/>
  <c r="BT1237" i="2"/>
  <c r="BT1236" i="2"/>
  <c r="BU1303" i="2"/>
  <c r="BU1302" i="2"/>
  <c r="BU1301" i="2"/>
  <c r="BU1300" i="2"/>
  <c r="BU1299" i="2"/>
  <c r="BU1298" i="2"/>
  <c r="BU1297" i="2"/>
  <c r="BU1296" i="2"/>
  <c r="BU1295" i="2"/>
  <c r="BU1294" i="2"/>
  <c r="BU1293" i="2"/>
  <c r="BU1292" i="2"/>
  <c r="BU1291" i="2"/>
  <c r="BU1290" i="2"/>
  <c r="BU1289" i="2"/>
  <c r="BU1288" i="2"/>
  <c r="BU1287" i="2"/>
  <c r="BU1286" i="2"/>
  <c r="BU1285" i="2"/>
  <c r="BU1284" i="2"/>
  <c r="BU1283" i="2"/>
  <c r="BU1282" i="2"/>
  <c r="BU1281" i="2"/>
  <c r="BU1280" i="2"/>
  <c r="BU1279" i="2"/>
  <c r="BU1278" i="2"/>
  <c r="BU1277" i="2"/>
  <c r="BU1276" i="2"/>
  <c r="BU1275" i="2"/>
  <c r="BU1274" i="2"/>
  <c r="BU1267" i="2"/>
  <c r="BU1266" i="2"/>
  <c r="BU1265" i="2"/>
  <c r="BU1264" i="2"/>
  <c r="BU1263" i="2"/>
  <c r="BU1262" i="2"/>
  <c r="BU1261" i="2"/>
  <c r="BU1260" i="2"/>
  <c r="BU1259" i="2"/>
  <c r="BU1258" i="2"/>
  <c r="BU1257" i="2"/>
  <c r="BU1256" i="2"/>
  <c r="BU1255" i="2"/>
  <c r="BU1254" i="2"/>
  <c r="BU1253" i="2"/>
  <c r="BU1252" i="2"/>
  <c r="BU1251" i="2"/>
  <c r="BU1250" i="2"/>
  <c r="BU1249" i="2"/>
  <c r="BU1248" i="2"/>
  <c r="BU1247" i="2"/>
  <c r="BU1246" i="2"/>
  <c r="BU1245" i="2"/>
  <c r="BU1244" i="2"/>
  <c r="BU1243" i="2"/>
  <c r="BU1242" i="2"/>
  <c r="BU1241" i="2"/>
  <c r="BU1240" i="2"/>
  <c r="BU1239" i="2"/>
  <c r="BU1238" i="2"/>
  <c r="BU1237" i="2"/>
  <c r="BU1236" i="2"/>
  <c r="BU1190" i="2"/>
  <c r="BU1191" i="2"/>
  <c r="BU1192" i="2"/>
  <c r="BU1193" i="2"/>
  <c r="BU1194" i="2"/>
  <c r="BU1195" i="2"/>
  <c r="BU1196" i="2"/>
  <c r="BU1197" i="2"/>
  <c r="BU1198" i="2"/>
  <c r="BU1199" i="2"/>
  <c r="BU1200" i="2"/>
  <c r="BU1201" i="2"/>
  <c r="BU1202" i="2"/>
  <c r="BU1203" i="2"/>
  <c r="BU1204" i="2"/>
  <c r="BU1205" i="2"/>
  <c r="BU1206" i="2"/>
  <c r="BU1207" i="2"/>
  <c r="BU1208" i="2"/>
  <c r="BU1209" i="2"/>
  <c r="BU1210" i="2"/>
  <c r="BU1211" i="2"/>
  <c r="BU1212" i="2"/>
  <c r="BU1213" i="2"/>
  <c r="BU1214" i="2"/>
  <c r="BU1215" i="2"/>
  <c r="BU1216" i="2"/>
  <c r="BU1217" i="2"/>
  <c r="BU1218" i="2"/>
  <c r="BU1219" i="2"/>
  <c r="BU1220" i="2"/>
  <c r="BU1221" i="2"/>
  <c r="BU1222" i="2"/>
  <c r="BU1223" i="2"/>
  <c r="BU1224" i="2"/>
  <c r="BU1225" i="2"/>
  <c r="BU1189" i="2"/>
  <c r="AV199" i="13"/>
  <c r="AX1300" i="2"/>
  <c r="AO1323" i="2"/>
  <c r="BA1325" i="2"/>
  <c r="AX1325" i="2"/>
  <c r="AX1324" i="2"/>
  <c r="BA1324" i="2" s="1"/>
  <c r="AX1323" i="2"/>
  <c r="BA1323" i="2" s="1"/>
  <c r="BA1315" i="2"/>
  <c r="AZ1300" i="2"/>
  <c r="AZ1284" i="2"/>
  <c r="AZ1244" i="2"/>
  <c r="AZ1205" i="2"/>
  <c r="AZ1204" i="2"/>
  <c r="AX194" i="13"/>
  <c r="AX1303" i="2"/>
  <c r="AZ1303" i="2" s="1"/>
  <c r="AX1302" i="2"/>
  <c r="AZ1302" i="2" s="1"/>
  <c r="AX1301" i="2"/>
  <c r="AZ1301" i="2" s="1"/>
  <c r="AX1299" i="2"/>
  <c r="AZ1299" i="2" s="1"/>
  <c r="AX1298" i="2"/>
  <c r="AZ1298" i="2" s="1"/>
  <c r="AX1297" i="2"/>
  <c r="AZ1297" i="2" s="1"/>
  <c r="AX1296" i="2"/>
  <c r="AZ1296" i="2" s="1"/>
  <c r="AX1295" i="2"/>
  <c r="AZ1295" i="2" s="1"/>
  <c r="AX1294" i="2"/>
  <c r="AZ1294" i="2" s="1"/>
  <c r="AX1293" i="2"/>
  <c r="AZ1293" i="2" s="1"/>
  <c r="AX1292" i="2"/>
  <c r="AZ1292" i="2" s="1"/>
  <c r="AX1291" i="2"/>
  <c r="AZ1291" i="2" s="1"/>
  <c r="AX1290" i="2"/>
  <c r="AZ1290" i="2" s="1"/>
  <c r="AX1289" i="2"/>
  <c r="AZ1289" i="2" s="1"/>
  <c r="AX1288" i="2"/>
  <c r="AZ1288" i="2" s="1"/>
  <c r="AX1287" i="2"/>
  <c r="AZ1287" i="2" s="1"/>
  <c r="AX1286" i="2"/>
  <c r="AZ1286" i="2" s="1"/>
  <c r="AX1285" i="2"/>
  <c r="AZ1285" i="2" s="1"/>
  <c r="AX1284" i="2"/>
  <c r="AX1283" i="2"/>
  <c r="AZ1283" i="2" s="1"/>
  <c r="AX1282" i="2"/>
  <c r="AZ1282" i="2" s="1"/>
  <c r="AX1281" i="2"/>
  <c r="AZ1281" i="2" s="1"/>
  <c r="AX1280" i="2"/>
  <c r="AZ1280" i="2" s="1"/>
  <c r="AX1279" i="2"/>
  <c r="AZ1279" i="2" s="1"/>
  <c r="AX1278" i="2"/>
  <c r="AZ1278" i="2" s="1"/>
  <c r="AX1277" i="2"/>
  <c r="AZ1277" i="2" s="1"/>
  <c r="AX1276" i="2"/>
  <c r="AZ1276" i="2" s="1"/>
  <c r="AX1275" i="2"/>
  <c r="AZ1275" i="2" s="1"/>
  <c r="AX1274" i="2"/>
  <c r="AZ1274" i="2" s="1"/>
  <c r="AX1267" i="2"/>
  <c r="AZ1267" i="2" s="1"/>
  <c r="AX1266" i="2"/>
  <c r="AZ1266" i="2" s="1"/>
  <c r="AX1265" i="2"/>
  <c r="AZ1265" i="2" s="1"/>
  <c r="AX1264" i="2"/>
  <c r="AZ1264" i="2" s="1"/>
  <c r="AX1263" i="2"/>
  <c r="AZ1263" i="2" s="1"/>
  <c r="AX1262" i="2"/>
  <c r="AZ1262" i="2" s="1"/>
  <c r="AX1261" i="2"/>
  <c r="AZ1261" i="2" s="1"/>
  <c r="AX1260" i="2"/>
  <c r="AZ1260" i="2" s="1"/>
  <c r="AX1259" i="2"/>
  <c r="AZ1259" i="2" s="1"/>
  <c r="AX1258" i="2"/>
  <c r="AZ1258" i="2" s="1"/>
  <c r="AX1257" i="2"/>
  <c r="AZ1257" i="2" s="1"/>
  <c r="AX1256" i="2"/>
  <c r="AZ1256" i="2" s="1"/>
  <c r="AX1255" i="2"/>
  <c r="AZ1255" i="2" s="1"/>
  <c r="AX1254" i="2"/>
  <c r="AZ1254" i="2" s="1"/>
  <c r="AX1253" i="2"/>
  <c r="AZ1253" i="2" s="1"/>
  <c r="AX1252" i="2"/>
  <c r="AZ1252" i="2" s="1"/>
  <c r="AX1251" i="2"/>
  <c r="AZ1251" i="2" s="1"/>
  <c r="AX1250" i="2"/>
  <c r="AZ1250" i="2" s="1"/>
  <c r="AX1249" i="2"/>
  <c r="AZ1249" i="2" s="1"/>
  <c r="AX1248" i="2"/>
  <c r="AZ1248" i="2" s="1"/>
  <c r="AX1247" i="2"/>
  <c r="AZ1247" i="2" s="1"/>
  <c r="AX1246" i="2"/>
  <c r="AZ1246" i="2" s="1"/>
  <c r="AX1245" i="2"/>
  <c r="AZ1245" i="2" s="1"/>
  <c r="AX1243" i="2"/>
  <c r="AZ1243" i="2" s="1"/>
  <c r="AX1242" i="2"/>
  <c r="AZ1242" i="2" s="1"/>
  <c r="AX1241" i="2"/>
  <c r="AZ1241" i="2" s="1"/>
  <c r="AX1240" i="2"/>
  <c r="AZ1240" i="2" s="1"/>
  <c r="AX1239" i="2"/>
  <c r="AZ1239" i="2" s="1"/>
  <c r="AX1238" i="2"/>
  <c r="AZ1238" i="2" s="1"/>
  <c r="AX1237" i="2"/>
  <c r="AZ1237" i="2" s="1"/>
  <c r="AX1236" i="2"/>
  <c r="AZ1236" i="2" s="1"/>
  <c r="AX1225" i="2"/>
  <c r="AZ1225" i="2" s="1"/>
  <c r="AX1224" i="2"/>
  <c r="AZ1224" i="2" s="1"/>
  <c r="AX1223" i="2"/>
  <c r="AZ1223" i="2" s="1"/>
  <c r="AX1222" i="2"/>
  <c r="AZ1222" i="2" s="1"/>
  <c r="AX1221" i="2"/>
  <c r="AZ1221" i="2" s="1"/>
  <c r="AX1220" i="2"/>
  <c r="AZ1220" i="2" s="1"/>
  <c r="AX1219" i="2"/>
  <c r="AZ1219" i="2" s="1"/>
  <c r="AX1218" i="2"/>
  <c r="AZ1218" i="2" s="1"/>
  <c r="AX1217" i="2"/>
  <c r="AZ1217" i="2" s="1"/>
  <c r="AX1216" i="2"/>
  <c r="AZ1216" i="2" s="1"/>
  <c r="AX1215" i="2"/>
  <c r="AZ1215" i="2" s="1"/>
  <c r="AX1214" i="2"/>
  <c r="AZ1214" i="2" s="1"/>
  <c r="AX1213" i="2"/>
  <c r="AZ1213" i="2" s="1"/>
  <c r="AX1212" i="2"/>
  <c r="AZ1212" i="2" s="1"/>
  <c r="AX1211" i="2"/>
  <c r="AZ1211" i="2" s="1"/>
  <c r="AX1210" i="2"/>
  <c r="AZ1210" i="2" s="1"/>
  <c r="AX1209" i="2"/>
  <c r="AZ1209" i="2" s="1"/>
  <c r="AX1208" i="2"/>
  <c r="AZ1208" i="2" s="1"/>
  <c r="AX1207" i="2"/>
  <c r="AZ1207" i="2" s="1"/>
  <c r="AX1206" i="2"/>
  <c r="AZ1206" i="2" s="1"/>
  <c r="AX1205" i="2"/>
  <c r="AX1204" i="2"/>
  <c r="AX1203" i="2"/>
  <c r="AZ1203" i="2" s="1"/>
  <c r="AX1202" i="2"/>
  <c r="AZ1202" i="2" s="1"/>
  <c r="AX1201" i="2"/>
  <c r="AZ1201" i="2" s="1"/>
  <c r="AX1200" i="2"/>
  <c r="AZ1200" i="2" s="1"/>
  <c r="AX1199" i="2"/>
  <c r="AZ1199" i="2" s="1"/>
  <c r="AX1198" i="2"/>
  <c r="AZ1198" i="2" s="1"/>
  <c r="AX1197" i="2"/>
  <c r="AZ1197" i="2" s="1"/>
  <c r="AX1196" i="2"/>
  <c r="AZ1196" i="2" s="1"/>
  <c r="AX1195" i="2"/>
  <c r="AZ1195" i="2" s="1"/>
  <c r="AX1194" i="2"/>
  <c r="AZ1194" i="2" s="1"/>
  <c r="AX1193" i="2"/>
  <c r="AZ1193" i="2" s="1"/>
  <c r="AX1192" i="2"/>
  <c r="AZ1192" i="2" s="1"/>
  <c r="AX1191" i="2"/>
  <c r="AZ1191" i="2" s="1"/>
  <c r="AX1190" i="2"/>
  <c r="AZ1190" i="2" s="1"/>
  <c r="AX1189" i="2"/>
  <c r="AZ1189" i="2" s="1"/>
  <c r="AV200" i="13"/>
  <c r="AW190" i="13"/>
  <c r="AV192" i="13"/>
  <c r="AV191" i="13"/>
  <c r="AV190" i="13"/>
  <c r="AO1325" i="2"/>
  <c r="AO1324" i="2"/>
  <c r="AS1326" i="2"/>
  <c r="AR1325" i="2"/>
  <c r="AU1325" i="2" s="1"/>
  <c r="AR1324" i="2"/>
  <c r="AS1335" i="2" s="1"/>
  <c r="AT1335" i="2" s="1"/>
  <c r="AR1323" i="2"/>
  <c r="AU1323" i="2" s="1"/>
  <c r="AU1315" i="2"/>
  <c r="AY1230" i="2"/>
  <c r="AR1310" i="2"/>
  <c r="AR1303" i="2"/>
  <c r="AR1302" i="2"/>
  <c r="AR1301" i="2"/>
  <c r="AR1300" i="2"/>
  <c r="AR1299" i="2"/>
  <c r="AR1298" i="2"/>
  <c r="AT1298" i="2" s="1"/>
  <c r="AR1297" i="2"/>
  <c r="AS1297" i="2" s="1"/>
  <c r="AU1297" i="2" s="1"/>
  <c r="AR1296" i="2"/>
  <c r="AR1295" i="2"/>
  <c r="AS1295" i="2" s="1"/>
  <c r="AU1295" i="2" s="1"/>
  <c r="AR1294" i="2"/>
  <c r="AR1293" i="2"/>
  <c r="AR1292" i="2"/>
  <c r="AR1291" i="2"/>
  <c r="AR1290" i="2"/>
  <c r="AR1289" i="2"/>
  <c r="AR1288" i="2"/>
  <c r="AR1287" i="2"/>
  <c r="AR1286" i="2"/>
  <c r="AR1285" i="2"/>
  <c r="AR1284" i="2"/>
  <c r="AR1283" i="2"/>
  <c r="AR1282" i="2"/>
  <c r="AT1282" i="2" s="1"/>
  <c r="AR1281" i="2"/>
  <c r="AS1281" i="2" s="1"/>
  <c r="AU1281" i="2" s="1"/>
  <c r="AR1280" i="2"/>
  <c r="AR1279" i="2"/>
  <c r="AS1279" i="2" s="1"/>
  <c r="AU1279" i="2" s="1"/>
  <c r="AR1278" i="2"/>
  <c r="AR1277" i="2"/>
  <c r="AR1276" i="2"/>
  <c r="AR1275" i="2"/>
  <c r="AR1274" i="2"/>
  <c r="AR1267" i="2"/>
  <c r="AR1266" i="2"/>
  <c r="AR1265" i="2"/>
  <c r="AR1264" i="2"/>
  <c r="AR1263" i="2"/>
  <c r="AR1262" i="2"/>
  <c r="AR1261" i="2"/>
  <c r="AR1260" i="2"/>
  <c r="AT1260" i="2" s="1"/>
  <c r="AR1259" i="2"/>
  <c r="AS1259" i="2" s="1"/>
  <c r="AU1259" i="2" s="1"/>
  <c r="AR1258" i="2"/>
  <c r="AR1257" i="2"/>
  <c r="AS1257" i="2" s="1"/>
  <c r="AU1257" i="2" s="1"/>
  <c r="AR1256" i="2"/>
  <c r="AR1255" i="2"/>
  <c r="AR1254" i="2"/>
  <c r="AR1253" i="2"/>
  <c r="AR1252" i="2"/>
  <c r="AR1251" i="2"/>
  <c r="AR1250" i="2"/>
  <c r="AR1249" i="2"/>
  <c r="AR1248" i="2"/>
  <c r="AR1247" i="2"/>
  <c r="AR1246" i="2"/>
  <c r="AR1245" i="2"/>
  <c r="AR1244" i="2"/>
  <c r="AT1244" i="2" s="1"/>
  <c r="AR1243" i="2"/>
  <c r="AS1243" i="2" s="1"/>
  <c r="AU1243" i="2" s="1"/>
  <c r="AR1242" i="2"/>
  <c r="AR1241" i="2"/>
  <c r="AS1241" i="2" s="1"/>
  <c r="AU1241" i="2" s="1"/>
  <c r="AR1240" i="2"/>
  <c r="AR1239" i="2"/>
  <c r="AR1238" i="2"/>
  <c r="AR1237" i="2"/>
  <c r="AR1236" i="2"/>
  <c r="AR1225" i="2"/>
  <c r="AR1224" i="2"/>
  <c r="AR1223" i="2"/>
  <c r="AR1222" i="2"/>
  <c r="AR1221" i="2"/>
  <c r="AR1220" i="2"/>
  <c r="AR1219" i="2"/>
  <c r="AR1218" i="2"/>
  <c r="AT1218" i="2" s="1"/>
  <c r="AR1217" i="2"/>
  <c r="AS1217" i="2" s="1"/>
  <c r="AU1217" i="2" s="1"/>
  <c r="AR1216" i="2"/>
  <c r="AR1215" i="2"/>
  <c r="AS1215" i="2" s="1"/>
  <c r="AU1215" i="2" s="1"/>
  <c r="AR1214" i="2"/>
  <c r="AR1213" i="2"/>
  <c r="AR1212" i="2"/>
  <c r="AR1211" i="2"/>
  <c r="AR1210" i="2"/>
  <c r="AR1209" i="2"/>
  <c r="AR1208" i="2"/>
  <c r="AR1207" i="2"/>
  <c r="AR1206" i="2"/>
  <c r="AR1205" i="2"/>
  <c r="AR1204" i="2"/>
  <c r="AR1203" i="2"/>
  <c r="AR1202" i="2"/>
  <c r="AT1202" i="2" s="1"/>
  <c r="AR1201" i="2"/>
  <c r="AS1201" i="2" s="1"/>
  <c r="AU1201" i="2" s="1"/>
  <c r="AR1200" i="2"/>
  <c r="AR1199" i="2"/>
  <c r="AS1199" i="2" s="1"/>
  <c r="AU1199" i="2" s="1"/>
  <c r="AR1198" i="2"/>
  <c r="AR1197" i="2"/>
  <c r="AR1196" i="2"/>
  <c r="AR1195" i="2"/>
  <c r="AR1194" i="2"/>
  <c r="AR1193" i="2"/>
  <c r="AR1192" i="2"/>
  <c r="AR1191" i="2"/>
  <c r="AR1190" i="2"/>
  <c r="AR1189" i="2"/>
  <c r="AU1307" i="2"/>
  <c r="AS1303" i="2" s="1"/>
  <c r="AU1303" i="2" s="1"/>
  <c r="AQ1304" i="2"/>
  <c r="AQ1312" i="2" s="1"/>
  <c r="AV172" i="13"/>
  <c r="AV171" i="13"/>
  <c r="AW162" i="13"/>
  <c r="AV164" i="13"/>
  <c r="AV163" i="13"/>
  <c r="AV162" i="13"/>
  <c r="AT1229" i="2"/>
  <c r="AT1230" i="2"/>
  <c r="N57" i="4"/>
  <c r="L57" i="4"/>
  <c r="K57" i="4"/>
  <c r="H57" i="4"/>
  <c r="F57" i="4"/>
  <c r="E57" i="4"/>
  <c r="AS1334" i="2" l="1"/>
  <c r="AT1334" i="2" s="1"/>
  <c r="AU1334" i="2" s="1"/>
  <c r="AS1336" i="2"/>
  <c r="AT1336" i="2" s="1"/>
  <c r="AX1268" i="2"/>
  <c r="AX1311" i="2" s="1"/>
  <c r="AX1313" i="2" s="1"/>
  <c r="AX1304" i="2"/>
  <c r="AX1312" i="2" s="1"/>
  <c r="AX1226" i="2"/>
  <c r="AX1310" i="2" s="1"/>
  <c r="AT1219" i="2"/>
  <c r="AT1245" i="2"/>
  <c r="AT1261" i="2"/>
  <c r="AT1283" i="2"/>
  <c r="AT1299" i="2"/>
  <c r="AS1220" i="2"/>
  <c r="AU1220" i="2" s="1"/>
  <c r="AS1246" i="2"/>
  <c r="AU1246" i="2" s="1"/>
  <c r="AS1262" i="2"/>
  <c r="AU1262" i="2" s="1"/>
  <c r="AS1284" i="2"/>
  <c r="AU1284" i="2" s="1"/>
  <c r="AS1300" i="2"/>
  <c r="AU1300" i="2" s="1"/>
  <c r="AT1189" i="2"/>
  <c r="AT1247" i="2"/>
  <c r="AT1263" i="2"/>
  <c r="AT1285" i="2"/>
  <c r="AT1301" i="2"/>
  <c r="AT1205" i="2"/>
  <c r="AV1205" i="2" s="1"/>
  <c r="AT1206" i="2"/>
  <c r="AT1248" i="2"/>
  <c r="AT1264" i="2"/>
  <c r="AT1286" i="2"/>
  <c r="AT1302" i="2"/>
  <c r="AS1204" i="2"/>
  <c r="AU1204" i="2" s="1"/>
  <c r="AT1221" i="2"/>
  <c r="AT1190" i="2"/>
  <c r="AV1190" i="2" s="1"/>
  <c r="AT1222" i="2"/>
  <c r="AT1191" i="2"/>
  <c r="AT1207" i="2"/>
  <c r="AT1223" i="2"/>
  <c r="AT1249" i="2"/>
  <c r="AT1265" i="2"/>
  <c r="AT1287" i="2"/>
  <c r="AT1303" i="2"/>
  <c r="AV1303" i="2" s="1"/>
  <c r="AT1250" i="2"/>
  <c r="AT1266" i="2"/>
  <c r="AT1288" i="2"/>
  <c r="AS1190" i="2"/>
  <c r="AU1190" i="2" s="1"/>
  <c r="AT1203" i="2"/>
  <c r="AT1192" i="2"/>
  <c r="AT1208" i="2"/>
  <c r="AT1224" i="2"/>
  <c r="AT1193" i="2"/>
  <c r="AT1209" i="2"/>
  <c r="AT1225" i="2"/>
  <c r="AT1251" i="2"/>
  <c r="AT1267" i="2"/>
  <c r="AT1289" i="2"/>
  <c r="AS1191" i="2"/>
  <c r="AU1191" i="2" s="1"/>
  <c r="AT1210" i="2"/>
  <c r="AT1236" i="2"/>
  <c r="AT1252" i="2"/>
  <c r="AT1274" i="2"/>
  <c r="AT1290" i="2"/>
  <c r="AT1237" i="2"/>
  <c r="AT1253" i="2"/>
  <c r="AT1275" i="2"/>
  <c r="AT1291" i="2"/>
  <c r="AS1212" i="2"/>
  <c r="AU1212" i="2" s="1"/>
  <c r="AS1276" i="2"/>
  <c r="AU1276" i="2" s="1"/>
  <c r="AS1292" i="2"/>
  <c r="AU1292" i="2" s="1"/>
  <c r="AT1194" i="2"/>
  <c r="AT1195" i="2"/>
  <c r="AS1254" i="2"/>
  <c r="AU1254" i="2" s="1"/>
  <c r="AS1197" i="2"/>
  <c r="AU1197" i="2" s="1"/>
  <c r="AS1213" i="2"/>
  <c r="AU1213" i="2" s="1"/>
  <c r="AS1239" i="2"/>
  <c r="AU1239" i="2" s="1"/>
  <c r="AS1255" i="2"/>
  <c r="AU1255" i="2" s="1"/>
  <c r="AS1277" i="2"/>
  <c r="AU1277" i="2" s="1"/>
  <c r="AS1293" i="2"/>
  <c r="AU1293" i="2" s="1"/>
  <c r="AT1211" i="2"/>
  <c r="AS1196" i="2"/>
  <c r="AU1196" i="2" s="1"/>
  <c r="AS1238" i="2"/>
  <c r="AU1238" i="2" s="1"/>
  <c r="AS1198" i="2"/>
  <c r="AU1198" i="2" s="1"/>
  <c r="AS1214" i="2"/>
  <c r="AU1214" i="2" s="1"/>
  <c r="AS1240" i="2"/>
  <c r="AU1240" i="2" s="1"/>
  <c r="AS1256" i="2"/>
  <c r="AU1256" i="2" s="1"/>
  <c r="AS1278" i="2"/>
  <c r="AU1278" i="2" s="1"/>
  <c r="AS1294" i="2"/>
  <c r="AU1294" i="2" s="1"/>
  <c r="AV1323" i="2"/>
  <c r="AS1200" i="2"/>
  <c r="AU1200" i="2" s="1"/>
  <c r="AS1216" i="2"/>
  <c r="AU1216" i="2" s="1"/>
  <c r="AS1242" i="2"/>
  <c r="AU1242" i="2" s="1"/>
  <c r="AS1258" i="2"/>
  <c r="AU1258" i="2" s="1"/>
  <c r="AS1280" i="2"/>
  <c r="AU1280" i="2" s="1"/>
  <c r="AS1296" i="2"/>
  <c r="AU1296" i="2" s="1"/>
  <c r="AS1205" i="2"/>
  <c r="AU1205" i="2" s="1"/>
  <c r="AS1247" i="2"/>
  <c r="AU1247" i="2" s="1"/>
  <c r="AS1286" i="2"/>
  <c r="AU1286" i="2" s="1"/>
  <c r="AV1286" i="2" s="1"/>
  <c r="AU1335" i="2"/>
  <c r="AS1301" i="2"/>
  <c r="AU1301" i="2" s="1"/>
  <c r="AU1336" i="2"/>
  <c r="AR1326" i="2"/>
  <c r="AU1324" i="2"/>
  <c r="AS1189" i="2"/>
  <c r="AU1189" i="2" s="1"/>
  <c r="AS1302" i="2"/>
  <c r="AU1302" i="2" s="1"/>
  <c r="AS1287" i="2"/>
  <c r="AU1287" i="2" s="1"/>
  <c r="AS1206" i="2"/>
  <c r="AU1206" i="2" s="1"/>
  <c r="AV1206" i="2" s="1"/>
  <c r="AS1207" i="2"/>
  <c r="AU1207" i="2" s="1"/>
  <c r="AS1221" i="2"/>
  <c r="AU1221" i="2" s="1"/>
  <c r="AS1222" i="2"/>
  <c r="AU1222" i="2" s="1"/>
  <c r="AV1222" i="2" s="1"/>
  <c r="AT1204" i="2"/>
  <c r="AS1223" i="2"/>
  <c r="AU1223" i="2" s="1"/>
  <c r="AV1223" i="2" s="1"/>
  <c r="AT1220" i="2"/>
  <c r="AT1246" i="2"/>
  <c r="AV1246" i="2" s="1"/>
  <c r="AS1248" i="2"/>
  <c r="AU1248" i="2" s="1"/>
  <c r="AT1262" i="2"/>
  <c r="AS1249" i="2"/>
  <c r="AU1249" i="2" s="1"/>
  <c r="AT1284" i="2"/>
  <c r="AS1263" i="2"/>
  <c r="AU1263" i="2" s="1"/>
  <c r="AS1264" i="2"/>
  <c r="AU1264" i="2" s="1"/>
  <c r="AS1265" i="2"/>
  <c r="AU1265" i="2" s="1"/>
  <c r="AS1285" i="2"/>
  <c r="AU1285" i="2" s="1"/>
  <c r="AT1196" i="2"/>
  <c r="AT1212" i="2"/>
  <c r="AV1212" i="2" s="1"/>
  <c r="AT1238" i="2"/>
  <c r="AT1254" i="2"/>
  <c r="AT1276" i="2"/>
  <c r="AT1292" i="2"/>
  <c r="AV1292" i="2" s="1"/>
  <c r="AT1300" i="2"/>
  <c r="AV1300" i="2" s="1"/>
  <c r="AS1192" i="2"/>
  <c r="AU1192" i="2" s="1"/>
  <c r="AV1192" i="2" s="1"/>
  <c r="AS1208" i="2"/>
  <c r="AU1208" i="2" s="1"/>
  <c r="AS1224" i="2"/>
  <c r="AU1224" i="2" s="1"/>
  <c r="AS1250" i="2"/>
  <c r="AU1250" i="2" s="1"/>
  <c r="AV1250" i="2" s="1"/>
  <c r="AS1266" i="2"/>
  <c r="AU1266" i="2" s="1"/>
  <c r="AS1288" i="2"/>
  <c r="AU1288" i="2" s="1"/>
  <c r="AT1197" i="2"/>
  <c r="AT1213" i="2"/>
  <c r="AV1213" i="2" s="1"/>
  <c r="AT1239" i="2"/>
  <c r="AV1239" i="2" s="1"/>
  <c r="AT1255" i="2"/>
  <c r="AV1255" i="2" s="1"/>
  <c r="AT1277" i="2"/>
  <c r="AT1293" i="2"/>
  <c r="AV1293" i="2" s="1"/>
  <c r="AS1193" i="2"/>
  <c r="AU1193" i="2" s="1"/>
  <c r="AV1193" i="2" s="1"/>
  <c r="AS1209" i="2"/>
  <c r="AU1209" i="2" s="1"/>
  <c r="AS1225" i="2"/>
  <c r="AU1225" i="2" s="1"/>
  <c r="AV1225" i="2" s="1"/>
  <c r="AS1251" i="2"/>
  <c r="AU1251" i="2" s="1"/>
  <c r="AV1251" i="2" s="1"/>
  <c r="AS1267" i="2"/>
  <c r="AU1267" i="2" s="1"/>
  <c r="AV1267" i="2" s="1"/>
  <c r="AS1289" i="2"/>
  <c r="AU1289" i="2" s="1"/>
  <c r="AS1194" i="2"/>
  <c r="AU1194" i="2" s="1"/>
  <c r="AS1210" i="2"/>
  <c r="AU1210" i="2" s="1"/>
  <c r="AV1210" i="2" s="1"/>
  <c r="AS1236" i="2"/>
  <c r="AU1236" i="2" s="1"/>
  <c r="AV1236" i="2" s="1"/>
  <c r="AS1252" i="2"/>
  <c r="AU1252" i="2" s="1"/>
  <c r="AS1274" i="2"/>
  <c r="AU1274" i="2" s="1"/>
  <c r="AS1290" i="2"/>
  <c r="AU1290" i="2" s="1"/>
  <c r="AV1290" i="2" s="1"/>
  <c r="AT1198" i="2"/>
  <c r="AT1214" i="2"/>
  <c r="AV1214" i="2" s="1"/>
  <c r="AT1240" i="2"/>
  <c r="AV1240" i="2" s="1"/>
  <c r="AT1256" i="2"/>
  <c r="AV1256" i="2" s="1"/>
  <c r="AT1278" i="2"/>
  <c r="AT1294" i="2"/>
  <c r="AS1195" i="2"/>
  <c r="AU1195" i="2" s="1"/>
  <c r="AS1211" i="2"/>
  <c r="AU1211" i="2" s="1"/>
  <c r="AV1211" i="2" s="1"/>
  <c r="AS1237" i="2"/>
  <c r="AU1237" i="2" s="1"/>
  <c r="AV1237" i="2" s="1"/>
  <c r="AS1253" i="2"/>
  <c r="AU1253" i="2" s="1"/>
  <c r="AS1275" i="2"/>
  <c r="AU1275" i="2" s="1"/>
  <c r="AS1291" i="2"/>
  <c r="AU1291" i="2" s="1"/>
  <c r="AT1199" i="2"/>
  <c r="AV1199" i="2" s="1"/>
  <c r="AT1215" i="2"/>
  <c r="AV1215" i="2" s="1"/>
  <c r="AT1241" i="2"/>
  <c r="AV1241" i="2" s="1"/>
  <c r="AT1257" i="2"/>
  <c r="AV1257" i="2" s="1"/>
  <c r="AT1279" i="2"/>
  <c r="AV1279" i="2" s="1"/>
  <c r="AT1295" i="2"/>
  <c r="AV1295" i="2" s="1"/>
  <c r="AT1200" i="2"/>
  <c r="AT1216" i="2"/>
  <c r="AV1216" i="2" s="1"/>
  <c r="AT1242" i="2"/>
  <c r="AT1258" i="2"/>
  <c r="AT1280" i="2"/>
  <c r="AV1280" i="2" s="1"/>
  <c r="AT1296" i="2"/>
  <c r="AV1296" i="2" s="1"/>
  <c r="AT1201" i="2"/>
  <c r="AV1201" i="2" s="1"/>
  <c r="AT1217" i="2"/>
  <c r="AV1217" i="2" s="1"/>
  <c r="AT1243" i="2"/>
  <c r="AV1243" i="2" s="1"/>
  <c r="AT1259" i="2"/>
  <c r="AV1259" i="2" s="1"/>
  <c r="AT1281" i="2"/>
  <c r="AV1281" i="2" s="1"/>
  <c r="AT1297" i="2"/>
  <c r="AV1297" i="2" s="1"/>
  <c r="AS1202" i="2"/>
  <c r="AU1202" i="2" s="1"/>
  <c r="AV1202" i="2" s="1"/>
  <c r="AS1218" i="2"/>
  <c r="AU1218" i="2" s="1"/>
  <c r="AV1218" i="2" s="1"/>
  <c r="AS1244" i="2"/>
  <c r="AU1244" i="2" s="1"/>
  <c r="AV1244" i="2" s="1"/>
  <c r="AS1260" i="2"/>
  <c r="AU1260" i="2" s="1"/>
  <c r="AV1260" i="2" s="1"/>
  <c r="AS1282" i="2"/>
  <c r="AU1282" i="2" s="1"/>
  <c r="AV1282" i="2" s="1"/>
  <c r="AS1298" i="2"/>
  <c r="AU1298" i="2" s="1"/>
  <c r="AV1298" i="2" s="1"/>
  <c r="AS1203" i="2"/>
  <c r="AU1203" i="2" s="1"/>
  <c r="AV1203" i="2" s="1"/>
  <c r="AS1219" i="2"/>
  <c r="AU1219" i="2" s="1"/>
  <c r="AV1219" i="2" s="1"/>
  <c r="AS1245" i="2"/>
  <c r="AU1245" i="2" s="1"/>
  <c r="AV1245" i="2" s="1"/>
  <c r="AS1261" i="2"/>
  <c r="AU1261" i="2" s="1"/>
  <c r="AV1261" i="2" s="1"/>
  <c r="AS1283" i="2"/>
  <c r="AU1283" i="2" s="1"/>
  <c r="AV1283" i="2" s="1"/>
  <c r="AS1299" i="2"/>
  <c r="AU1299" i="2" s="1"/>
  <c r="AV1299" i="2" s="1"/>
  <c r="AR1268" i="2"/>
  <c r="AR1311" i="2" s="1"/>
  <c r="AR1304" i="2"/>
  <c r="AR1312" i="2" s="1"/>
  <c r="AV1325" i="2" s="1"/>
  <c r="AO1315" i="2"/>
  <c r="BY30" i="3"/>
  <c r="AL1312" i="2"/>
  <c r="AL1303" i="2"/>
  <c r="AL1302" i="2"/>
  <c r="AL1301" i="2"/>
  <c r="AL1300" i="2"/>
  <c r="AL1299" i="2"/>
  <c r="AL1298" i="2"/>
  <c r="AL1297" i="2"/>
  <c r="AL1296" i="2"/>
  <c r="AL1295" i="2"/>
  <c r="AL1294" i="2"/>
  <c r="AL1293" i="2"/>
  <c r="AL1292" i="2"/>
  <c r="AL1291" i="2"/>
  <c r="AL1290" i="2"/>
  <c r="AL1289" i="2"/>
  <c r="AL1288" i="2"/>
  <c r="AL1287" i="2"/>
  <c r="AL1286" i="2"/>
  <c r="AL1285" i="2"/>
  <c r="AL1284" i="2"/>
  <c r="AL1283" i="2"/>
  <c r="AL1282" i="2"/>
  <c r="AL1281" i="2"/>
  <c r="AL1280" i="2"/>
  <c r="AL1279" i="2"/>
  <c r="AL1278" i="2"/>
  <c r="AL1277" i="2"/>
  <c r="AL1276" i="2"/>
  <c r="AL1275" i="2"/>
  <c r="AL1274" i="2"/>
  <c r="AL1267" i="2"/>
  <c r="AL1266" i="2"/>
  <c r="AL1265" i="2"/>
  <c r="AL1264" i="2"/>
  <c r="AL1263" i="2"/>
  <c r="AL1262" i="2"/>
  <c r="AL1261" i="2"/>
  <c r="AL1260" i="2"/>
  <c r="AL1259" i="2"/>
  <c r="AL1258" i="2"/>
  <c r="AL1257" i="2"/>
  <c r="AL1256" i="2"/>
  <c r="AL1255" i="2"/>
  <c r="AL1254" i="2"/>
  <c r="AL1253" i="2"/>
  <c r="AL1252" i="2"/>
  <c r="AL1251" i="2"/>
  <c r="AL1250" i="2"/>
  <c r="AL1249" i="2"/>
  <c r="AL1248" i="2"/>
  <c r="AL1247" i="2"/>
  <c r="AL1246" i="2"/>
  <c r="AL1245" i="2"/>
  <c r="AL1244" i="2"/>
  <c r="AL1243" i="2"/>
  <c r="AL1242" i="2"/>
  <c r="AL1241" i="2"/>
  <c r="AL1240" i="2"/>
  <c r="AL1239" i="2"/>
  <c r="AL1238" i="2"/>
  <c r="AL1237" i="2"/>
  <c r="AL1236" i="2"/>
  <c r="AL1225" i="2"/>
  <c r="AL1224" i="2"/>
  <c r="AL1223" i="2"/>
  <c r="AL1222" i="2"/>
  <c r="AL1221" i="2"/>
  <c r="AL1220" i="2"/>
  <c r="AL1219" i="2"/>
  <c r="AL1218" i="2"/>
  <c r="AL1217" i="2"/>
  <c r="AL1216" i="2"/>
  <c r="AL1215" i="2"/>
  <c r="AL1214" i="2"/>
  <c r="AL1213" i="2"/>
  <c r="AL1212" i="2"/>
  <c r="AL1211" i="2"/>
  <c r="AL1210" i="2"/>
  <c r="AL1209" i="2"/>
  <c r="AL1208" i="2"/>
  <c r="AL1207" i="2"/>
  <c r="AL1206" i="2"/>
  <c r="AL1205" i="2"/>
  <c r="AL1204" i="2"/>
  <c r="AL1203" i="2"/>
  <c r="AL1202" i="2"/>
  <c r="AL1201" i="2"/>
  <c r="AL1200" i="2"/>
  <c r="AL1199" i="2"/>
  <c r="AL1198" i="2"/>
  <c r="AL1197" i="2"/>
  <c r="AL1196" i="2"/>
  <c r="AL1195" i="2"/>
  <c r="AL1194" i="2"/>
  <c r="AL1193" i="2"/>
  <c r="AL1192" i="2"/>
  <c r="AL1191" i="2"/>
  <c r="AL1190" i="2"/>
  <c r="AL1189" i="2"/>
  <c r="AV138" i="13"/>
  <c r="AV137" i="13"/>
  <c r="AW128" i="13"/>
  <c r="AV130" i="13"/>
  <c r="AV129" i="13"/>
  <c r="AV128" i="13"/>
  <c r="AI1325" i="2"/>
  <c r="AI1324" i="2"/>
  <c r="AI1323" i="2"/>
  <c r="K56" i="4"/>
  <c r="AG1338" i="2"/>
  <c r="AG1337" i="2"/>
  <c r="AG1339" i="2" s="1"/>
  <c r="AG1342" i="2" s="1"/>
  <c r="AI1315" i="2"/>
  <c r="AF1303" i="2"/>
  <c r="AF1302" i="2"/>
  <c r="AF1301" i="2"/>
  <c r="AF1300" i="2"/>
  <c r="AF1299" i="2"/>
  <c r="AF1298" i="2"/>
  <c r="AF1297" i="2"/>
  <c r="AF1296" i="2"/>
  <c r="AF1295" i="2"/>
  <c r="AF1294" i="2"/>
  <c r="AF1293" i="2"/>
  <c r="AF1292" i="2"/>
  <c r="AF1291" i="2"/>
  <c r="AF1290" i="2"/>
  <c r="AF1289" i="2"/>
  <c r="AF1288" i="2"/>
  <c r="AF1287" i="2"/>
  <c r="AF1286" i="2"/>
  <c r="AF1285" i="2"/>
  <c r="AF1284" i="2"/>
  <c r="AF1283" i="2"/>
  <c r="AF1282" i="2"/>
  <c r="AF1281" i="2"/>
  <c r="AF1280" i="2"/>
  <c r="AF1279" i="2"/>
  <c r="AF1278" i="2"/>
  <c r="AF1277" i="2"/>
  <c r="AF1276" i="2"/>
  <c r="AF1275" i="2"/>
  <c r="AF1274" i="2"/>
  <c r="AF1267" i="2"/>
  <c r="AF1266" i="2"/>
  <c r="AF1265" i="2"/>
  <c r="AF1264" i="2"/>
  <c r="AF1263" i="2"/>
  <c r="AF1262" i="2"/>
  <c r="AF1261" i="2"/>
  <c r="AF1260" i="2"/>
  <c r="AF1259" i="2"/>
  <c r="AF1258" i="2"/>
  <c r="AF1257" i="2"/>
  <c r="AF1256" i="2"/>
  <c r="AF1255" i="2"/>
  <c r="AF1254" i="2"/>
  <c r="AF1253" i="2"/>
  <c r="AF1252" i="2"/>
  <c r="AF1251" i="2"/>
  <c r="AF1250" i="2"/>
  <c r="AF1249" i="2"/>
  <c r="AF1248" i="2"/>
  <c r="AF1247" i="2"/>
  <c r="AF1246" i="2"/>
  <c r="AF1245" i="2"/>
  <c r="AF1244" i="2"/>
  <c r="AF1243" i="2"/>
  <c r="AF1242" i="2"/>
  <c r="AF1241" i="2"/>
  <c r="AF1240" i="2"/>
  <c r="AF1239" i="2"/>
  <c r="AF1238" i="2"/>
  <c r="AF1237" i="2"/>
  <c r="AF1236" i="2"/>
  <c r="AF1225" i="2"/>
  <c r="AF1224" i="2"/>
  <c r="AF1223" i="2"/>
  <c r="AF1222" i="2"/>
  <c r="AF1221" i="2"/>
  <c r="AF1220" i="2"/>
  <c r="AF1219" i="2"/>
  <c r="AF1218" i="2"/>
  <c r="AF1217" i="2"/>
  <c r="AF1216" i="2"/>
  <c r="AF1215" i="2"/>
  <c r="AF1214" i="2"/>
  <c r="AF1213" i="2"/>
  <c r="AF1212" i="2"/>
  <c r="AF1211" i="2"/>
  <c r="AF1210" i="2"/>
  <c r="AF1209" i="2"/>
  <c r="AF1208" i="2"/>
  <c r="AF1207" i="2"/>
  <c r="AF1206" i="2"/>
  <c r="AF1205" i="2"/>
  <c r="AF1204" i="2"/>
  <c r="AF1203" i="2"/>
  <c r="AF1202" i="2"/>
  <c r="AF1201" i="2"/>
  <c r="AF1200" i="2"/>
  <c r="AF1199" i="2"/>
  <c r="AF1198" i="2"/>
  <c r="AF1197" i="2"/>
  <c r="AF1196" i="2"/>
  <c r="AF1195" i="2"/>
  <c r="AF1194" i="2"/>
  <c r="AF1193" i="2"/>
  <c r="AF1192" i="2"/>
  <c r="AF1191" i="2"/>
  <c r="AF1190" i="2"/>
  <c r="AF1189" i="2"/>
  <c r="C56" i="4"/>
  <c r="E56" i="4"/>
  <c r="P56" i="4"/>
  <c r="H56" i="4"/>
  <c r="F56" i="4"/>
  <c r="AV102" i="13"/>
  <c r="AV101" i="13"/>
  <c r="AV100" i="13"/>
  <c r="AV110" i="13"/>
  <c r="AW100" i="13"/>
  <c r="BZ10" i="3"/>
  <c r="BR1189" i="2"/>
  <c r="BS1189" i="2" s="1"/>
  <c r="BT1189" i="2" s="1"/>
  <c r="AC1307" i="2"/>
  <c r="AA1283" i="2" s="1"/>
  <c r="AV80" i="13"/>
  <c r="AY53" i="13"/>
  <c r="AW71" i="13"/>
  <c r="AV71" i="13"/>
  <c r="AV81" i="13"/>
  <c r="AC1315" i="2"/>
  <c r="AA1276" i="2"/>
  <c r="AA1277" i="2"/>
  <c r="AA1278" i="2"/>
  <c r="AA1279" i="2"/>
  <c r="AA1280" i="2"/>
  <c r="AA1281" i="2"/>
  <c r="AA1282" i="2"/>
  <c r="AA1292" i="2"/>
  <c r="AA1293" i="2"/>
  <c r="AA1294" i="2"/>
  <c r="AA1295" i="2"/>
  <c r="AA1296" i="2"/>
  <c r="AA1297" i="2"/>
  <c r="AA1298" i="2"/>
  <c r="AC1298" i="2" s="1"/>
  <c r="AA1300" i="2"/>
  <c r="AA1237" i="2"/>
  <c r="AA1238" i="2"/>
  <c r="AA1239" i="2"/>
  <c r="AA1240" i="2"/>
  <c r="AA1241" i="2"/>
  <c r="AA1242" i="2"/>
  <c r="AC1242" i="2" s="1"/>
  <c r="AA1244" i="2"/>
  <c r="AA1245" i="2"/>
  <c r="AA1249" i="2"/>
  <c r="AA1251" i="2"/>
  <c r="AA1252" i="2"/>
  <c r="AA1253" i="2"/>
  <c r="AA1254" i="2"/>
  <c r="AA1255" i="2"/>
  <c r="AA1256" i="2"/>
  <c r="AA1257" i="2"/>
  <c r="AA1258" i="2"/>
  <c r="AA1260" i="2"/>
  <c r="AA1261" i="2"/>
  <c r="AA1262" i="2"/>
  <c r="AA1263" i="2"/>
  <c r="AA1264" i="2"/>
  <c r="AA1265" i="2"/>
  <c r="AA1266" i="2"/>
  <c r="AA1267" i="2"/>
  <c r="AA1236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C1225" i="2" s="1"/>
  <c r="AA1189" i="2"/>
  <c r="AA1230" i="2"/>
  <c r="AB1277" i="2" s="1"/>
  <c r="AA1229" i="2"/>
  <c r="AV73" i="13"/>
  <c r="AV72" i="13"/>
  <c r="AV55" i="13"/>
  <c r="AV50" i="13"/>
  <c r="AV53" i="13"/>
  <c r="X1315" i="2"/>
  <c r="X1307" i="2"/>
  <c r="V1291" i="2" s="1"/>
  <c r="AV41" i="13"/>
  <c r="AV40" i="13"/>
  <c r="AV39" i="13"/>
  <c r="V1230" i="2"/>
  <c r="L55" i="4"/>
  <c r="N55" i="4" s="1"/>
  <c r="H55" i="4"/>
  <c r="K55" i="4"/>
  <c r="F55" i="4"/>
  <c r="E55" i="4"/>
  <c r="C55" i="4"/>
  <c r="V1229" i="2"/>
  <c r="AV1220" i="2" l="1"/>
  <c r="AV1258" i="2"/>
  <c r="AV1209" i="2"/>
  <c r="AV1276" i="2"/>
  <c r="AV1204" i="2"/>
  <c r="AV1242" i="2"/>
  <c r="AV1238" i="2"/>
  <c r="AV1221" i="2"/>
  <c r="AV1277" i="2"/>
  <c r="AV1207" i="2"/>
  <c r="AV1196" i="2"/>
  <c r="AV1274" i="2"/>
  <c r="AV1264" i="2"/>
  <c r="AV1252" i="2"/>
  <c r="AV1288" i="2"/>
  <c r="AV1266" i="2"/>
  <c r="AV1247" i="2"/>
  <c r="AV1191" i="2"/>
  <c r="AV1253" i="2"/>
  <c r="AV1289" i="2"/>
  <c r="AV1208" i="2"/>
  <c r="AV1248" i="2"/>
  <c r="AV1195" i="2"/>
  <c r="AC1211" i="2"/>
  <c r="AV1294" i="2"/>
  <c r="AV1301" i="2"/>
  <c r="AC1258" i="2"/>
  <c r="AV1278" i="2"/>
  <c r="AV1254" i="2"/>
  <c r="AC1222" i="2"/>
  <c r="AC1206" i="2"/>
  <c r="AC1190" i="2"/>
  <c r="AV1198" i="2"/>
  <c r="AV1285" i="2"/>
  <c r="AV1287" i="2"/>
  <c r="AC1221" i="2"/>
  <c r="AC1205" i="2"/>
  <c r="AB1219" i="2"/>
  <c r="AV1265" i="2"/>
  <c r="X1291" i="2"/>
  <c r="AC1204" i="2"/>
  <c r="AB1199" i="2"/>
  <c r="AV1197" i="2"/>
  <c r="AV1302" i="2"/>
  <c r="AV1263" i="2"/>
  <c r="AV1189" i="2"/>
  <c r="AV1200" i="2"/>
  <c r="AC1219" i="2"/>
  <c r="V1257" i="2"/>
  <c r="X1257" i="2" s="1"/>
  <c r="AC1218" i="2"/>
  <c r="AC1202" i="2"/>
  <c r="AV1284" i="2"/>
  <c r="V1253" i="2"/>
  <c r="X1253" i="2" s="1"/>
  <c r="AC1282" i="2"/>
  <c r="AV1291" i="2"/>
  <c r="AV1249" i="2"/>
  <c r="AC1220" i="2"/>
  <c r="V1249" i="2"/>
  <c r="X1249" i="2" s="1"/>
  <c r="AV1324" i="2"/>
  <c r="AV1275" i="2"/>
  <c r="AV1194" i="2"/>
  <c r="AV1224" i="2"/>
  <c r="AV1262" i="2"/>
  <c r="AR1313" i="2"/>
  <c r="AL1268" i="2"/>
  <c r="AL1311" i="2" s="1"/>
  <c r="AL1226" i="2"/>
  <c r="AL1310" i="2" s="1"/>
  <c r="AL1313" i="2" s="1"/>
  <c r="AB1215" i="2"/>
  <c r="AC1203" i="2"/>
  <c r="AB1203" i="2"/>
  <c r="AD1203" i="2" s="1"/>
  <c r="AC1294" i="2"/>
  <c r="V1237" i="2"/>
  <c r="X1237" i="2" s="1"/>
  <c r="AB1266" i="2"/>
  <c r="V1284" i="2"/>
  <c r="X1284" i="2" s="1"/>
  <c r="AB1262" i="2"/>
  <c r="AA1291" i="2"/>
  <c r="AA1275" i="2"/>
  <c r="AC1275" i="2" s="1"/>
  <c r="V1225" i="2"/>
  <c r="X1225" i="2" s="1"/>
  <c r="AC1266" i="2"/>
  <c r="AD1266" i="2" s="1"/>
  <c r="AA1250" i="2"/>
  <c r="AC1250" i="2" s="1"/>
  <c r="AB1250" i="2"/>
  <c r="AA1290" i="2"/>
  <c r="AC1290" i="2" s="1"/>
  <c r="AB1300" i="2"/>
  <c r="V1219" i="2"/>
  <c r="X1219" i="2" s="1"/>
  <c r="AC1214" i="2"/>
  <c r="AC1198" i="2"/>
  <c r="AB1246" i="2"/>
  <c r="AA1289" i="2"/>
  <c r="AB1296" i="2"/>
  <c r="V1216" i="2"/>
  <c r="X1216" i="2" s="1"/>
  <c r="AC1213" i="2"/>
  <c r="AC1197" i="2"/>
  <c r="AA1248" i="2"/>
  <c r="AC1248" i="2" s="1"/>
  <c r="AA1274" i="2"/>
  <c r="AC1274" i="2" s="1"/>
  <c r="AA1288" i="2"/>
  <c r="AC1288" i="2" s="1"/>
  <c r="AD1288" i="2" s="1"/>
  <c r="AB1284" i="2"/>
  <c r="V1293" i="2"/>
  <c r="X1293" i="2" s="1"/>
  <c r="V1213" i="2"/>
  <c r="X1213" i="2" s="1"/>
  <c r="AA1247" i="2"/>
  <c r="AC1247" i="2" s="1"/>
  <c r="AA1303" i="2"/>
  <c r="AA1287" i="2"/>
  <c r="AC1287" i="2" s="1"/>
  <c r="AB1280" i="2"/>
  <c r="AC1195" i="2"/>
  <c r="AC1262" i="2"/>
  <c r="AA1246" i="2"/>
  <c r="AC1246" i="2" s="1"/>
  <c r="AA1302" i="2"/>
  <c r="AC1302" i="2" s="1"/>
  <c r="AA1286" i="2"/>
  <c r="AC1286" i="2" s="1"/>
  <c r="AI1326" i="2"/>
  <c r="V1241" i="2"/>
  <c r="X1241" i="2" s="1"/>
  <c r="V1200" i="2"/>
  <c r="X1200" i="2" s="1"/>
  <c r="AC1189" i="2"/>
  <c r="AC1210" i="2"/>
  <c r="AD1210" i="2" s="1"/>
  <c r="AC1194" i="2"/>
  <c r="AA1301" i="2"/>
  <c r="AC1301" i="2" s="1"/>
  <c r="AA1285" i="2"/>
  <c r="AC1285" i="2" s="1"/>
  <c r="V1296" i="2"/>
  <c r="X1296" i="2" s="1"/>
  <c r="AA1284" i="2"/>
  <c r="V1203" i="2"/>
  <c r="X1203" i="2" s="1"/>
  <c r="V1193" i="2"/>
  <c r="X1193" i="2" s="1"/>
  <c r="V1190" i="2"/>
  <c r="X1190" i="2" s="1"/>
  <c r="AC1224" i="2"/>
  <c r="AA1259" i="2"/>
  <c r="AA1243" i="2"/>
  <c r="AA1299" i="2"/>
  <c r="AC1299" i="2" s="1"/>
  <c r="BV1189" i="2"/>
  <c r="AB1211" i="2"/>
  <c r="AB1195" i="2"/>
  <c r="AB1258" i="2"/>
  <c r="AD1258" i="2" s="1"/>
  <c r="AB1242" i="2"/>
  <c r="AD1242" i="2" s="1"/>
  <c r="AC1278" i="2"/>
  <c r="AB1292" i="2"/>
  <c r="AD1292" i="2" s="1"/>
  <c r="AB1276" i="2"/>
  <c r="V1265" i="2"/>
  <c r="X1265" i="2" s="1"/>
  <c r="V1264" i="2"/>
  <c r="X1264" i="2" s="1"/>
  <c r="V1248" i="2"/>
  <c r="X1248" i="2" s="1"/>
  <c r="V1301" i="2"/>
  <c r="X1301" i="2" s="1"/>
  <c r="V1278" i="2"/>
  <c r="X1278" i="2" s="1"/>
  <c r="AB1189" i="2"/>
  <c r="AB1210" i="2"/>
  <c r="AB1194" i="2"/>
  <c r="AC1257" i="2"/>
  <c r="AC1241" i="2"/>
  <c r="AB1257" i="2"/>
  <c r="AB1241" i="2"/>
  <c r="AC1293" i="2"/>
  <c r="AC1277" i="2"/>
  <c r="AD1277" i="2" s="1"/>
  <c r="AB1291" i="2"/>
  <c r="AB1275" i="2"/>
  <c r="V1224" i="2"/>
  <c r="X1224" i="2" s="1"/>
  <c r="V1263" i="2"/>
  <c r="X1263" i="2" s="1"/>
  <c r="V1247" i="2"/>
  <c r="X1247" i="2" s="1"/>
  <c r="V1300" i="2"/>
  <c r="X1300" i="2" s="1"/>
  <c r="V1289" i="2"/>
  <c r="X1289" i="2" s="1"/>
  <c r="V1277" i="2"/>
  <c r="X1277" i="2" s="1"/>
  <c r="AB1225" i="2"/>
  <c r="AB1209" i="2"/>
  <c r="AB1193" i="2"/>
  <c r="AB1256" i="2"/>
  <c r="AB1240" i="2"/>
  <c r="AC1292" i="2"/>
  <c r="AC1276" i="2"/>
  <c r="AB1290" i="2"/>
  <c r="V1223" i="2"/>
  <c r="X1223" i="2" s="1"/>
  <c r="V1246" i="2"/>
  <c r="X1246" i="2" s="1"/>
  <c r="V1288" i="2"/>
  <c r="X1288" i="2" s="1"/>
  <c r="V1276" i="2"/>
  <c r="X1276" i="2" s="1"/>
  <c r="AB1224" i="2"/>
  <c r="AB1208" i="2"/>
  <c r="AB1192" i="2"/>
  <c r="AC1255" i="2"/>
  <c r="AC1239" i="2"/>
  <c r="AB1255" i="2"/>
  <c r="AB1239" i="2"/>
  <c r="AC1291" i="2"/>
  <c r="AB1289" i="2"/>
  <c r="V1245" i="2"/>
  <c r="X1245" i="2" s="1"/>
  <c r="V1299" i="2"/>
  <c r="X1299" i="2" s="1"/>
  <c r="V1275" i="2"/>
  <c r="X1275" i="2" s="1"/>
  <c r="AB1223" i="2"/>
  <c r="AB1207" i="2"/>
  <c r="AB1191" i="2"/>
  <c r="AC1254" i="2"/>
  <c r="AC1238" i="2"/>
  <c r="AB1254" i="2"/>
  <c r="AB1238" i="2"/>
  <c r="AB1274" i="2"/>
  <c r="AB1288" i="2"/>
  <c r="V1211" i="2"/>
  <c r="X1211" i="2" s="1"/>
  <c r="V1198" i="2"/>
  <c r="X1198" i="2" s="1"/>
  <c r="V1261" i="2"/>
  <c r="X1261" i="2" s="1"/>
  <c r="V1222" i="2"/>
  <c r="X1222" i="2" s="1"/>
  <c r="V1196" i="2"/>
  <c r="X1196" i="2" s="1"/>
  <c r="V1260" i="2"/>
  <c r="X1260" i="2" s="1"/>
  <c r="V1244" i="2"/>
  <c r="X1244" i="2" s="1"/>
  <c r="V1298" i="2"/>
  <c r="X1298" i="2" s="1"/>
  <c r="V1287" i="2"/>
  <c r="X1287" i="2" s="1"/>
  <c r="AC1217" i="2"/>
  <c r="AC1201" i="2"/>
  <c r="AB1222" i="2"/>
  <c r="AB1206" i="2"/>
  <c r="AB1190" i="2"/>
  <c r="AC1253" i="2"/>
  <c r="AC1237" i="2"/>
  <c r="AB1253" i="2"/>
  <c r="AB1237" i="2"/>
  <c r="AC1289" i="2"/>
  <c r="AB1303" i="2"/>
  <c r="AB1287" i="2"/>
  <c r="V1302" i="2"/>
  <c r="X1302" i="2" s="1"/>
  <c r="V1290" i="2"/>
  <c r="X1290" i="2" s="1"/>
  <c r="V1199" i="2"/>
  <c r="X1199" i="2" s="1"/>
  <c r="V1262" i="2"/>
  <c r="X1262" i="2" s="1"/>
  <c r="V1209" i="2"/>
  <c r="X1209" i="2" s="1"/>
  <c r="V1221" i="2"/>
  <c r="X1221" i="2" s="1"/>
  <c r="V1208" i="2"/>
  <c r="X1208" i="2" s="1"/>
  <c r="V1195" i="2"/>
  <c r="X1195" i="2" s="1"/>
  <c r="V1259" i="2"/>
  <c r="X1259" i="2" s="1"/>
  <c r="V1243" i="2"/>
  <c r="X1243" i="2" s="1"/>
  <c r="V1286" i="2"/>
  <c r="X1286" i="2" s="1"/>
  <c r="AC1216" i="2"/>
  <c r="AC1200" i="2"/>
  <c r="AB1221" i="2"/>
  <c r="AB1205" i="2"/>
  <c r="AC1236" i="2"/>
  <c r="AB1236" i="2"/>
  <c r="AB1252" i="2"/>
  <c r="AB1302" i="2"/>
  <c r="AD1302" i="2" s="1"/>
  <c r="AB1286" i="2"/>
  <c r="V1279" i="2"/>
  <c r="X1279" i="2" s="1"/>
  <c r="V1212" i="2"/>
  <c r="X1212" i="2" s="1"/>
  <c r="V1210" i="2"/>
  <c r="X1210" i="2" s="1"/>
  <c r="V1197" i="2"/>
  <c r="X1197" i="2" s="1"/>
  <c r="V1220" i="2"/>
  <c r="X1220" i="2" s="1"/>
  <c r="V1207" i="2"/>
  <c r="X1207" i="2" s="1"/>
  <c r="V1194" i="2"/>
  <c r="X1194" i="2" s="1"/>
  <c r="V1258" i="2"/>
  <c r="X1258" i="2" s="1"/>
  <c r="V1242" i="2"/>
  <c r="X1242" i="2" s="1"/>
  <c r="V1297" i="2"/>
  <c r="X1297" i="2" s="1"/>
  <c r="V1285" i="2"/>
  <c r="X1285" i="2" s="1"/>
  <c r="AC1215" i="2"/>
  <c r="AC1199" i="2"/>
  <c r="AD1199" i="2" s="1"/>
  <c r="AB1220" i="2"/>
  <c r="AD1220" i="2" s="1"/>
  <c r="AB1204" i="2"/>
  <c r="AD1204" i="2" s="1"/>
  <c r="AC1267" i="2"/>
  <c r="AC1251" i="2"/>
  <c r="AB1267" i="2"/>
  <c r="AB1251" i="2"/>
  <c r="AC1303" i="2"/>
  <c r="AB1301" i="2"/>
  <c r="AB1285" i="2"/>
  <c r="V1206" i="2"/>
  <c r="X1206" i="2" s="1"/>
  <c r="V1240" i="2"/>
  <c r="X1240" i="2" s="1"/>
  <c r="AB1218" i="2"/>
  <c r="AD1218" i="2" s="1"/>
  <c r="AB1202" i="2"/>
  <c r="AC1265" i="2"/>
  <c r="AC1249" i="2"/>
  <c r="AB1265" i="2"/>
  <c r="AB1249" i="2"/>
  <c r="AB1299" i="2"/>
  <c r="AB1283" i="2"/>
  <c r="V1218" i="2"/>
  <c r="X1218" i="2" s="1"/>
  <c r="V1256" i="2"/>
  <c r="X1256" i="2" s="1"/>
  <c r="V1217" i="2"/>
  <c r="X1217" i="2" s="1"/>
  <c r="V1205" i="2"/>
  <c r="X1205" i="2" s="1"/>
  <c r="V1192" i="2"/>
  <c r="X1192" i="2" s="1"/>
  <c r="V1255" i="2"/>
  <c r="X1255" i="2" s="1"/>
  <c r="V1239" i="2"/>
  <c r="X1239" i="2" s="1"/>
  <c r="V1295" i="2"/>
  <c r="X1295" i="2" s="1"/>
  <c r="V1283" i="2"/>
  <c r="X1283" i="2" s="1"/>
  <c r="AC1212" i="2"/>
  <c r="AC1196" i="2"/>
  <c r="AB1217" i="2"/>
  <c r="AB1201" i="2"/>
  <c r="AB1264" i="2"/>
  <c r="AB1248" i="2"/>
  <c r="AC1300" i="2"/>
  <c r="AC1284" i="2"/>
  <c r="AB1298" i="2"/>
  <c r="AD1298" i="2" s="1"/>
  <c r="AB1282" i="2"/>
  <c r="AD1282" i="2" s="1"/>
  <c r="V1204" i="2"/>
  <c r="X1204" i="2" s="1"/>
  <c r="V1191" i="2"/>
  <c r="X1191" i="2" s="1"/>
  <c r="V1254" i="2"/>
  <c r="X1254" i="2" s="1"/>
  <c r="V1238" i="2"/>
  <c r="X1238" i="2" s="1"/>
  <c r="V1294" i="2"/>
  <c r="X1294" i="2" s="1"/>
  <c r="V1282" i="2"/>
  <c r="X1282" i="2" s="1"/>
  <c r="AD1211" i="2"/>
  <c r="AB1216" i="2"/>
  <c r="AB1200" i="2"/>
  <c r="AC1263" i="2"/>
  <c r="AB1263" i="2"/>
  <c r="AB1247" i="2"/>
  <c r="AC1283" i="2"/>
  <c r="AB1297" i="2"/>
  <c r="AB1281" i="2"/>
  <c r="V1215" i="2"/>
  <c r="X1215" i="2" s="1"/>
  <c r="V1202" i="2"/>
  <c r="X1202" i="2" s="1"/>
  <c r="V1236" i="2"/>
  <c r="X1236" i="2" s="1"/>
  <c r="V1252" i="2"/>
  <c r="X1252" i="2" s="1"/>
  <c r="V1274" i="2"/>
  <c r="X1274" i="2" s="1"/>
  <c r="V1292" i="2"/>
  <c r="X1292" i="2" s="1"/>
  <c r="V1281" i="2"/>
  <c r="X1281" i="2" s="1"/>
  <c r="AC1209" i="2"/>
  <c r="AC1193" i="2"/>
  <c r="AB1214" i="2"/>
  <c r="AB1198" i="2"/>
  <c r="AC1261" i="2"/>
  <c r="AC1245" i="2"/>
  <c r="AB1261" i="2"/>
  <c r="AB1245" i="2"/>
  <c r="AC1297" i="2"/>
  <c r="AD1297" i="2" s="1"/>
  <c r="AC1281" i="2"/>
  <c r="AB1295" i="2"/>
  <c r="AB1279" i="2"/>
  <c r="V1201" i="2"/>
  <c r="X1201" i="2" s="1"/>
  <c r="V1267" i="2"/>
  <c r="X1267" i="2" s="1"/>
  <c r="V1251" i="2"/>
  <c r="X1251" i="2" s="1"/>
  <c r="V1280" i="2"/>
  <c r="X1280" i="2" s="1"/>
  <c r="AC1208" i="2"/>
  <c r="AC1192" i="2"/>
  <c r="AD1192" i="2" s="1"/>
  <c r="AB1213" i="2"/>
  <c r="AD1213" i="2" s="1"/>
  <c r="AB1197" i="2"/>
  <c r="AD1197" i="2" s="1"/>
  <c r="AB1260" i="2"/>
  <c r="AB1244" i="2"/>
  <c r="AC1296" i="2"/>
  <c r="AD1296" i="2" s="1"/>
  <c r="AC1280" i="2"/>
  <c r="AD1280" i="2" s="1"/>
  <c r="AB1294" i="2"/>
  <c r="AB1278" i="2"/>
  <c r="V1214" i="2"/>
  <c r="X1214" i="2" s="1"/>
  <c r="V1266" i="2"/>
  <c r="X1266" i="2" s="1"/>
  <c r="V1250" i="2"/>
  <c r="X1250" i="2" s="1"/>
  <c r="V1303" i="2"/>
  <c r="X1303" i="2" s="1"/>
  <c r="AC1223" i="2"/>
  <c r="AC1207" i="2"/>
  <c r="AC1191" i="2"/>
  <c r="AB1212" i="2"/>
  <c r="AB1196" i="2"/>
  <c r="AC1259" i="2"/>
  <c r="AC1243" i="2"/>
  <c r="AB1259" i="2"/>
  <c r="AB1243" i="2"/>
  <c r="AC1295" i="2"/>
  <c r="AC1279" i="2"/>
  <c r="AB1293" i="2"/>
  <c r="AF1304" i="2"/>
  <c r="N56" i="4"/>
  <c r="AC1264" i="2"/>
  <c r="AC1260" i="2"/>
  <c r="AC1256" i="2"/>
  <c r="AC1252" i="2"/>
  <c r="AC1244" i="2"/>
  <c r="AC1240" i="2"/>
  <c r="AD1225" i="2"/>
  <c r="AD1193" i="2"/>
  <c r="P55" i="4"/>
  <c r="V1189" i="2"/>
  <c r="X1189" i="2" s="1"/>
  <c r="AP63" i="13"/>
  <c r="AD1252" i="2" l="1"/>
  <c r="AD1256" i="2"/>
  <c r="AD1195" i="2"/>
  <c r="AD1219" i="2"/>
  <c r="AD1206" i="2"/>
  <c r="AD1222" i="2"/>
  <c r="AD1224" i="2"/>
  <c r="AD1201" i="2"/>
  <c r="AD1215" i="2"/>
  <c r="AD1189" i="2"/>
  <c r="AD1198" i="2"/>
  <c r="AD1191" i="2"/>
  <c r="AD1223" i="2"/>
  <c r="AD1202" i="2"/>
  <c r="AD1205" i="2"/>
  <c r="AD1208" i="2"/>
  <c r="AD1221" i="2"/>
  <c r="AD1214" i="2"/>
  <c r="AD1200" i="2"/>
  <c r="AD1299" i="2"/>
  <c r="AD1207" i="2"/>
  <c r="AD1246" i="2"/>
  <c r="AD1217" i="2"/>
  <c r="AD1294" i="2"/>
  <c r="AD1281" i="2"/>
  <c r="AD1190" i="2"/>
  <c r="AD1293" i="2"/>
  <c r="AD1240" i="2"/>
  <c r="AD1209" i="2"/>
  <c r="AD1216" i="2"/>
  <c r="AD1284" i="2"/>
  <c r="AD1278" i="2"/>
  <c r="AD1244" i="2"/>
  <c r="AD1286" i="2"/>
  <c r="AD1290" i="2"/>
  <c r="AD1236" i="2"/>
  <c r="AD1250" i="2"/>
  <c r="AD1285" i="2"/>
  <c r="AD1289" i="2"/>
  <c r="AD1276" i="2"/>
  <c r="AD1287" i="2"/>
  <c r="AD1237" i="2"/>
  <c r="AD1291" i="2"/>
  <c r="AD1301" i="2"/>
  <c r="AD1303" i="2"/>
  <c r="AD1274" i="2"/>
  <c r="AD1300" i="2"/>
  <c r="AD1243" i="2"/>
  <c r="AD1194" i="2"/>
  <c r="AD1245" i="2"/>
  <c r="AD1262" i="2"/>
  <c r="AD1259" i="2"/>
  <c r="AD1295" i="2"/>
  <c r="AD1261" i="2"/>
  <c r="AG1230" i="2"/>
  <c r="AH1196" i="2" s="1"/>
  <c r="AM1230" i="2"/>
  <c r="AD1253" i="2"/>
  <c r="AD1275" i="2"/>
  <c r="AD1251" i="2"/>
  <c r="AD1196" i="2"/>
  <c r="AD1267" i="2"/>
  <c r="AD1238" i="2"/>
  <c r="AD1239" i="2"/>
  <c r="AD1212" i="2"/>
  <c r="AD1254" i="2"/>
  <c r="AD1255" i="2"/>
  <c r="AD1241" i="2"/>
  <c r="AD1263" i="2"/>
  <c r="AD1249" i="2"/>
  <c r="AD1257" i="2"/>
  <c r="AD1265" i="2"/>
  <c r="AD1248" i="2"/>
  <c r="AD1279" i="2"/>
  <c r="AD1247" i="2"/>
  <c r="AD1264" i="2"/>
  <c r="AD1260" i="2"/>
  <c r="AD1283" i="2"/>
  <c r="AH1208" i="2"/>
  <c r="AH1192" i="2"/>
  <c r="AH1263" i="2"/>
  <c r="AH1250" i="2"/>
  <c r="AH1223" i="2"/>
  <c r="AH1239" i="2"/>
  <c r="AH1291" i="2"/>
  <c r="AH1207" i="2"/>
  <c r="AH1220" i="2"/>
  <c r="AV29" i="13"/>
  <c r="L1338" i="2"/>
  <c r="L1339" i="2" s="1"/>
  <c r="L1342" i="2" s="1"/>
  <c r="L1337" i="2"/>
  <c r="F1338" i="2"/>
  <c r="F1337" i="2"/>
  <c r="F1339" i="2" s="1"/>
  <c r="F1342" i="2" s="1"/>
  <c r="Q1338" i="2"/>
  <c r="Q1337" i="2"/>
  <c r="S132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AX15" i="13"/>
  <c r="AY15" i="13"/>
  <c r="AY25" i="13"/>
  <c r="S1315" i="2"/>
  <c r="AW11" i="13"/>
  <c r="AX11" i="13" s="1"/>
  <c r="AV21" i="13"/>
  <c r="AV20" i="13"/>
  <c r="AV13" i="13"/>
  <c r="AV12" i="13"/>
  <c r="AV11" i="13"/>
  <c r="AP45" i="13"/>
  <c r="M1315" i="2"/>
  <c r="G1315" i="2"/>
  <c r="M1307" i="2"/>
  <c r="H54" i="4"/>
  <c r="K54" i="4"/>
  <c r="L54" i="4" s="1"/>
  <c r="F54" i="4"/>
  <c r="C54" i="4"/>
  <c r="E54" i="4" s="1"/>
  <c r="BU43" i="3"/>
  <c r="BU25" i="3"/>
  <c r="BM18" i="3"/>
  <c r="BU7" i="3"/>
  <c r="AI397" i="13"/>
  <c r="AJ383" i="13"/>
  <c r="AI392" i="13"/>
  <c r="AI385" i="13"/>
  <c r="AI384" i="13"/>
  <c r="AI383" i="13"/>
  <c r="I1226" i="2"/>
  <c r="I1310" i="2" s="1"/>
  <c r="BZ54" i="3"/>
  <c r="BW73" i="3" s="1"/>
  <c r="BX54" i="3"/>
  <c r="BU54" i="3"/>
  <c r="BW54" i="3" s="1"/>
  <c r="BZ53" i="3"/>
  <c r="BW72" i="3" s="1"/>
  <c r="BX53" i="3"/>
  <c r="BU53" i="3"/>
  <c r="BW53" i="3" s="1"/>
  <c r="BZ52" i="3"/>
  <c r="BW71" i="3" s="1"/>
  <c r="BX52" i="3"/>
  <c r="BU52" i="3"/>
  <c r="BW52" i="3" s="1"/>
  <c r="BZ51" i="3"/>
  <c r="BW70" i="3" s="1"/>
  <c r="BX51" i="3"/>
  <c r="BU51" i="3"/>
  <c r="BW51" i="3" s="1"/>
  <c r="BZ50" i="3"/>
  <c r="BW69" i="3" s="1"/>
  <c r="BX50" i="3"/>
  <c r="BU50" i="3"/>
  <c r="BW50" i="3" s="1"/>
  <c r="BZ49" i="3"/>
  <c r="BW68" i="3" s="1"/>
  <c r="BX49" i="3"/>
  <c r="BU49" i="3"/>
  <c r="BW49" i="3" s="1"/>
  <c r="BZ48" i="3"/>
  <c r="BW67" i="3" s="1"/>
  <c r="BX48" i="3"/>
  <c r="BU48" i="3"/>
  <c r="BW48" i="3" s="1"/>
  <c r="BZ47" i="3"/>
  <c r="BW66" i="3" s="1"/>
  <c r="BX47" i="3"/>
  <c r="BU47" i="3"/>
  <c r="BW47" i="3" s="1"/>
  <c r="BZ46" i="3"/>
  <c r="BW65" i="3" s="1"/>
  <c r="BX46" i="3"/>
  <c r="BU46" i="3"/>
  <c r="BW46" i="3" s="1"/>
  <c r="BZ45" i="3"/>
  <c r="BW64" i="3" s="1"/>
  <c r="BX45" i="3"/>
  <c r="BU45" i="3"/>
  <c r="BW45" i="3" s="1"/>
  <c r="BZ44" i="3"/>
  <c r="BW63" i="3" s="1"/>
  <c r="BX44" i="3"/>
  <c r="BU44" i="3"/>
  <c r="BW44" i="3" s="1"/>
  <c r="BZ43" i="3"/>
  <c r="BW62" i="3" s="1"/>
  <c r="BX43" i="3"/>
  <c r="BW43" i="3"/>
  <c r="BZ36" i="3"/>
  <c r="BV73" i="3" s="1"/>
  <c r="BX36" i="3"/>
  <c r="BU36" i="3"/>
  <c r="BW36" i="3" s="1"/>
  <c r="BZ35" i="3"/>
  <c r="BV72" i="3" s="1"/>
  <c r="BX35" i="3"/>
  <c r="BU35" i="3"/>
  <c r="BW35" i="3" s="1"/>
  <c r="BZ34" i="3"/>
  <c r="BV71" i="3" s="1"/>
  <c r="BX34" i="3"/>
  <c r="BU34" i="3"/>
  <c r="BW34" i="3" s="1"/>
  <c r="BZ33" i="3"/>
  <c r="BV70" i="3" s="1"/>
  <c r="BX33" i="3"/>
  <c r="BU33" i="3"/>
  <c r="BW33" i="3" s="1"/>
  <c r="BZ32" i="3"/>
  <c r="BV69" i="3" s="1"/>
  <c r="BX32" i="3"/>
  <c r="BU32" i="3"/>
  <c r="BW32" i="3" s="1"/>
  <c r="BZ31" i="3"/>
  <c r="BV68" i="3" s="1"/>
  <c r="BX31" i="3"/>
  <c r="BU31" i="3"/>
  <c r="BW31" i="3" s="1"/>
  <c r="BZ30" i="3"/>
  <c r="BV67" i="3" s="1"/>
  <c r="BX30" i="3"/>
  <c r="BU30" i="3"/>
  <c r="BW30" i="3" s="1"/>
  <c r="BZ29" i="3"/>
  <c r="BV66" i="3" s="1"/>
  <c r="BX29" i="3"/>
  <c r="BU29" i="3"/>
  <c r="BW29" i="3" s="1"/>
  <c r="BZ28" i="3"/>
  <c r="BV65" i="3" s="1"/>
  <c r="BX28" i="3"/>
  <c r="BU28" i="3"/>
  <c r="BW28" i="3" s="1"/>
  <c r="BZ27" i="3"/>
  <c r="BV64" i="3" s="1"/>
  <c r="BX27" i="3"/>
  <c r="BU27" i="3"/>
  <c r="BW27" i="3" s="1"/>
  <c r="BZ26" i="3"/>
  <c r="BV63" i="3" s="1"/>
  <c r="BX26" i="3"/>
  <c r="BU26" i="3"/>
  <c r="BW26" i="3" s="1"/>
  <c r="BZ25" i="3"/>
  <c r="BV62" i="3" s="1"/>
  <c r="BX25" i="3"/>
  <c r="BW25" i="3"/>
  <c r="BZ18" i="3"/>
  <c r="BU73" i="3" s="1"/>
  <c r="BX73" i="3" s="1"/>
  <c r="BY73" i="3" s="1"/>
  <c r="BX18" i="3"/>
  <c r="BU18" i="3"/>
  <c r="BW18" i="3" s="1"/>
  <c r="BZ17" i="3"/>
  <c r="BU72" i="3" s="1"/>
  <c r="BX72" i="3" s="1"/>
  <c r="BY72" i="3" s="1"/>
  <c r="BX17" i="3"/>
  <c r="BU17" i="3"/>
  <c r="BW17" i="3" s="1"/>
  <c r="BZ16" i="3"/>
  <c r="BU71" i="3" s="1"/>
  <c r="BX16" i="3"/>
  <c r="BU16" i="3"/>
  <c r="BW16" i="3" s="1"/>
  <c r="BZ15" i="3"/>
  <c r="BU70" i="3" s="1"/>
  <c r="BX15" i="3"/>
  <c r="BU15" i="3"/>
  <c r="BW15" i="3" s="1"/>
  <c r="BZ14" i="3"/>
  <c r="BU69" i="3" s="1"/>
  <c r="BX69" i="3" s="1"/>
  <c r="BY69" i="3" s="1"/>
  <c r="AY1229" i="2" s="1"/>
  <c r="BX14" i="3"/>
  <c r="BU14" i="3"/>
  <c r="BW14" i="3" s="1"/>
  <c r="BZ13" i="3"/>
  <c r="BU68" i="3" s="1"/>
  <c r="BX68" i="3" s="1"/>
  <c r="BY68" i="3" s="1"/>
  <c r="BX13" i="3"/>
  <c r="BU13" i="3"/>
  <c r="BW13" i="3" s="1"/>
  <c r="BZ12" i="3"/>
  <c r="BU67" i="3" s="1"/>
  <c r="BX12" i="3"/>
  <c r="BU12" i="3"/>
  <c r="BW12" i="3" s="1"/>
  <c r="BZ11" i="3"/>
  <c r="BU66" i="3" s="1"/>
  <c r="BX11" i="3"/>
  <c r="BU11" i="3"/>
  <c r="BW11" i="3" s="1"/>
  <c r="BU65" i="3"/>
  <c r="BX10" i="3"/>
  <c r="BU10" i="3"/>
  <c r="BW10" i="3" s="1"/>
  <c r="BZ9" i="3"/>
  <c r="BU64" i="3" s="1"/>
  <c r="BX64" i="3" s="1"/>
  <c r="BY64" i="3" s="1"/>
  <c r="BX9" i="3"/>
  <c r="BU9" i="3"/>
  <c r="BW9" i="3" s="1"/>
  <c r="BZ8" i="3"/>
  <c r="BU63" i="3" s="1"/>
  <c r="BX8" i="3"/>
  <c r="BU8" i="3"/>
  <c r="BW8" i="3" s="1"/>
  <c r="BZ7" i="3"/>
  <c r="BU62" i="3" s="1"/>
  <c r="BX7" i="3"/>
  <c r="BW7" i="3"/>
  <c r="AC399" i="13"/>
  <c r="AC400" i="13"/>
  <c r="AC398" i="13"/>
  <c r="AC397" i="13"/>
  <c r="AC395" i="13"/>
  <c r="AC396" i="13"/>
  <c r="AC394" i="13"/>
  <c r="AV393" i="13"/>
  <c r="AV392" i="13"/>
  <c r="AV394" i="13" s="1"/>
  <c r="AW387" i="13"/>
  <c r="AX385" i="13"/>
  <c r="AY385" i="13" s="1"/>
  <c r="AZ385" i="13" s="1"/>
  <c r="AV385" i="13"/>
  <c r="AX384" i="13"/>
  <c r="AY384" i="13" s="1"/>
  <c r="AZ384" i="13" s="1"/>
  <c r="AV384" i="13"/>
  <c r="AW383" i="13"/>
  <c r="AX383" i="13" s="1"/>
  <c r="AX387" i="13" s="1"/>
  <c r="AV383" i="13"/>
  <c r="AV387" i="13" s="1"/>
  <c r="AV362" i="13"/>
  <c r="AV361" i="13"/>
  <c r="AV366" i="13" s="1"/>
  <c r="AX354" i="13"/>
  <c r="AY354" i="13" s="1"/>
  <c r="AZ354" i="13" s="1"/>
  <c r="AV354" i="13"/>
  <c r="AX353" i="13"/>
  <c r="AV353" i="13"/>
  <c r="AW352" i="13"/>
  <c r="AW356" i="13" s="1"/>
  <c r="AV352" i="13"/>
  <c r="AV356" i="13" s="1"/>
  <c r="AV327" i="13"/>
  <c r="AV328" i="13" s="1"/>
  <c r="AV326" i="13"/>
  <c r="AV331" i="13" s="1"/>
  <c r="AX319" i="13"/>
  <c r="AV319" i="13"/>
  <c r="AV318" i="13"/>
  <c r="AX318" i="13" s="1"/>
  <c r="AY318" i="13" s="1"/>
  <c r="AW317" i="13"/>
  <c r="AW321" i="13" s="1"/>
  <c r="AV317" i="13"/>
  <c r="AV321" i="13" s="1"/>
  <c r="AV292" i="13"/>
  <c r="AV293" i="13" s="1"/>
  <c r="AV291" i="13"/>
  <c r="AV296" i="13" s="1"/>
  <c r="AV284" i="13"/>
  <c r="AX284" i="13" s="1"/>
  <c r="AY284" i="13" s="1"/>
  <c r="AX283" i="13"/>
  <c r="AV283" i="13"/>
  <c r="AW282" i="13"/>
  <c r="AW286" i="13" s="1"/>
  <c r="AV282" i="13"/>
  <c r="AV286" i="13" s="1"/>
  <c r="AV263" i="13"/>
  <c r="AV262" i="13"/>
  <c r="AV257" i="13"/>
  <c r="AX255" i="13"/>
  <c r="AY255" i="13" s="1"/>
  <c r="AV255" i="13"/>
  <c r="AV254" i="13"/>
  <c r="AX254" i="13" s="1"/>
  <c r="AY254" i="13" s="1"/>
  <c r="AW253" i="13"/>
  <c r="AW257" i="13" s="1"/>
  <c r="AV253" i="13"/>
  <c r="AV233" i="13"/>
  <c r="AV232" i="13"/>
  <c r="AV234" i="13" s="1"/>
  <c r="AV237" i="13" s="1"/>
  <c r="AX225" i="13"/>
  <c r="AV225" i="13"/>
  <c r="AV224" i="13"/>
  <c r="AX224" i="13" s="1"/>
  <c r="AW223" i="13"/>
  <c r="AW227" i="13" s="1"/>
  <c r="AV223" i="13"/>
  <c r="AV227" i="13" s="1"/>
  <c r="AV194" i="13"/>
  <c r="AX192" i="13"/>
  <c r="AX191" i="13"/>
  <c r="AX190" i="13"/>
  <c r="AX164" i="13"/>
  <c r="AX163" i="13"/>
  <c r="AW166" i="13"/>
  <c r="AV132" i="13"/>
  <c r="AX130" i="13"/>
  <c r="AX129" i="13"/>
  <c r="AW132" i="13"/>
  <c r="AX102" i="13"/>
  <c r="AX101" i="13"/>
  <c r="AW104" i="13"/>
  <c r="AV104" i="13"/>
  <c r="AX73" i="13"/>
  <c r="AX72" i="13"/>
  <c r="AY72" i="13" s="1"/>
  <c r="AW75" i="13"/>
  <c r="AX41" i="13"/>
  <c r="AX40" i="13"/>
  <c r="AW39" i="13"/>
  <c r="AW43" i="13" s="1"/>
  <c r="AV43" i="13"/>
  <c r="AX13" i="13"/>
  <c r="AY13" i="13" s="1"/>
  <c r="AX12" i="13"/>
  <c r="AY12" i="13" s="1"/>
  <c r="AV15" i="13"/>
  <c r="AI335" i="13"/>
  <c r="AI333" i="13"/>
  <c r="AI331" i="13"/>
  <c r="AI328" i="13"/>
  <c r="AI327" i="13"/>
  <c r="AI326" i="13"/>
  <c r="AI318" i="13"/>
  <c r="AI317" i="13"/>
  <c r="AI368" i="13"/>
  <c r="AI366" i="13"/>
  <c r="AI362" i="13"/>
  <c r="BU1074" i="2"/>
  <c r="BR1207" i="2"/>
  <c r="F1326" i="2"/>
  <c r="E1326" i="2"/>
  <c r="G1325" i="2"/>
  <c r="G1324" i="2"/>
  <c r="G1323" i="2"/>
  <c r="BO1326" i="2"/>
  <c r="BN1326" i="2"/>
  <c r="BJ1326" i="2"/>
  <c r="BI1326" i="2"/>
  <c r="BE1326" i="2"/>
  <c r="BD1326" i="2"/>
  <c r="AZ1326" i="2"/>
  <c r="AY1326" i="2"/>
  <c r="AN1326" i="2"/>
  <c r="AM1326" i="2"/>
  <c r="AH1326" i="2"/>
  <c r="AB1326" i="2"/>
  <c r="AA1326" i="2"/>
  <c r="W1326" i="2"/>
  <c r="V1326" i="2"/>
  <c r="R1326" i="2"/>
  <c r="Q1326" i="2"/>
  <c r="L1326" i="2"/>
  <c r="K1326" i="2"/>
  <c r="BP1325" i="2"/>
  <c r="BK1325" i="2"/>
  <c r="BF1325" i="2"/>
  <c r="AC1325" i="2"/>
  <c r="X1325" i="2"/>
  <c r="S1325" i="2"/>
  <c r="M1325" i="2"/>
  <c r="BP1324" i="2"/>
  <c r="BK1324" i="2"/>
  <c r="BF1324" i="2"/>
  <c r="AC1324" i="2"/>
  <c r="X1324" i="2"/>
  <c r="S1324" i="2"/>
  <c r="M1324" i="2"/>
  <c r="BP1323" i="2"/>
  <c r="BK1323" i="2"/>
  <c r="BF1323" i="2"/>
  <c r="AC1323" i="2"/>
  <c r="X1323" i="2"/>
  <c r="M1323" i="2"/>
  <c r="BP1315" i="2"/>
  <c r="BK1315" i="2"/>
  <c r="BF1315" i="2"/>
  <c r="BP1307" i="2"/>
  <c r="BK1307" i="2"/>
  <c r="BF1307" i="2"/>
  <c r="BM1304" i="2"/>
  <c r="BM1312" i="2" s="1"/>
  <c r="BH1304" i="2"/>
  <c r="BH1312" i="2" s="1"/>
  <c r="BC1304" i="2"/>
  <c r="BC1312" i="2" s="1"/>
  <c r="AW1304" i="2"/>
  <c r="AW1312" i="2" s="1"/>
  <c r="AK1304" i="2"/>
  <c r="AK1312" i="2" s="1"/>
  <c r="AF1312" i="2"/>
  <c r="AE1304" i="2"/>
  <c r="AE1312" i="2" s="1"/>
  <c r="Z1304" i="2"/>
  <c r="Z1312" i="2" s="1"/>
  <c r="U1304" i="2"/>
  <c r="U1312" i="2" s="1"/>
  <c r="O1304" i="2"/>
  <c r="O1312" i="2" s="1"/>
  <c r="I1304" i="2"/>
  <c r="I1312" i="2" s="1"/>
  <c r="C1304" i="2"/>
  <c r="C1312" i="2" s="1"/>
  <c r="BR1303" i="2"/>
  <c r="BR1302" i="2"/>
  <c r="BR1301" i="2"/>
  <c r="BR1300" i="2"/>
  <c r="BR1299" i="2"/>
  <c r="BR1298" i="2"/>
  <c r="BR1297" i="2"/>
  <c r="BR1296" i="2"/>
  <c r="BR1295" i="2"/>
  <c r="BR1294" i="2"/>
  <c r="BR1293" i="2"/>
  <c r="BR1292" i="2"/>
  <c r="BR1291" i="2"/>
  <c r="BR1290" i="2"/>
  <c r="BR1289" i="2"/>
  <c r="BR1288" i="2"/>
  <c r="BR1287" i="2"/>
  <c r="BR1286" i="2"/>
  <c r="BR1285" i="2"/>
  <c r="BR1284" i="2"/>
  <c r="BR1283" i="2"/>
  <c r="BR1282" i="2"/>
  <c r="BR1281" i="2"/>
  <c r="BR1280" i="2"/>
  <c r="BR1279" i="2"/>
  <c r="BR1278" i="2"/>
  <c r="BR1277" i="2"/>
  <c r="BR1276" i="2"/>
  <c r="BR1275" i="2"/>
  <c r="BR1274" i="2"/>
  <c r="BM1268" i="2"/>
  <c r="BM1311" i="2" s="1"/>
  <c r="BH1268" i="2"/>
  <c r="BH1311" i="2" s="1"/>
  <c r="BC1268" i="2"/>
  <c r="BC1311" i="2" s="1"/>
  <c r="AW1268" i="2"/>
  <c r="AW1311" i="2" s="1"/>
  <c r="AQ1268" i="2"/>
  <c r="AQ1311" i="2" s="1"/>
  <c r="AK1268" i="2"/>
  <c r="AK1311" i="2" s="1"/>
  <c r="AF1268" i="2"/>
  <c r="AF1311" i="2" s="1"/>
  <c r="AE1268" i="2"/>
  <c r="AE1311" i="2" s="1"/>
  <c r="Z1268" i="2"/>
  <c r="Z1311" i="2" s="1"/>
  <c r="U1268" i="2"/>
  <c r="U1311" i="2" s="1"/>
  <c r="O1268" i="2"/>
  <c r="O1311" i="2" s="1"/>
  <c r="I1268" i="2"/>
  <c r="I1311" i="2" s="1"/>
  <c r="C1268" i="2"/>
  <c r="C1311" i="2" s="1"/>
  <c r="BR1267" i="2"/>
  <c r="BR1266" i="2"/>
  <c r="BR1265" i="2"/>
  <c r="BR1264" i="2"/>
  <c r="BR1263" i="2"/>
  <c r="BR1262" i="2"/>
  <c r="BR1261" i="2"/>
  <c r="BR1260" i="2"/>
  <c r="BR1259" i="2"/>
  <c r="BR1258" i="2"/>
  <c r="BR1257" i="2"/>
  <c r="BR1256" i="2"/>
  <c r="BR1255" i="2"/>
  <c r="BR1254" i="2"/>
  <c r="BR1253" i="2"/>
  <c r="BR1252" i="2"/>
  <c r="BR1251" i="2"/>
  <c r="BR1250" i="2"/>
  <c r="BR1249" i="2"/>
  <c r="BR1248" i="2"/>
  <c r="BR1247" i="2"/>
  <c r="BR1246" i="2"/>
  <c r="BR1245" i="2"/>
  <c r="BR1244" i="2"/>
  <c r="BR1243" i="2"/>
  <c r="BR1242" i="2"/>
  <c r="BR1241" i="2"/>
  <c r="BR1240" i="2"/>
  <c r="BR1239" i="2"/>
  <c r="BR1238" i="2"/>
  <c r="BR1237" i="2"/>
  <c r="BR1236" i="2"/>
  <c r="BN1230" i="2"/>
  <c r="BI1230" i="2"/>
  <c r="BD1230" i="2"/>
  <c r="BN1229" i="2"/>
  <c r="BI1229" i="2"/>
  <c r="BD1229" i="2"/>
  <c r="BM1226" i="2"/>
  <c r="BM1310" i="2" s="1"/>
  <c r="BH1226" i="2"/>
  <c r="BH1310" i="2" s="1"/>
  <c r="BC1226" i="2"/>
  <c r="BC1310" i="2" s="1"/>
  <c r="AW1226" i="2"/>
  <c r="AW1310" i="2" s="1"/>
  <c r="AQ1226" i="2"/>
  <c r="AQ1310" i="2" s="1"/>
  <c r="AK1226" i="2"/>
  <c r="AK1310" i="2" s="1"/>
  <c r="AF1226" i="2"/>
  <c r="AF1310" i="2" s="1"/>
  <c r="AE1226" i="2"/>
  <c r="AE1310" i="2" s="1"/>
  <c r="Z1226" i="2"/>
  <c r="Z1310" i="2" s="1"/>
  <c r="U1226" i="2"/>
  <c r="U1310" i="2" s="1"/>
  <c r="O1226" i="2"/>
  <c r="O1310" i="2" s="1"/>
  <c r="C1226" i="2"/>
  <c r="C1310" i="2" s="1"/>
  <c r="BR1225" i="2"/>
  <c r="BR1224" i="2"/>
  <c r="BR1223" i="2"/>
  <c r="BR1222" i="2"/>
  <c r="BR1221" i="2"/>
  <c r="BR1220" i="2"/>
  <c r="BR1219" i="2"/>
  <c r="BR1218" i="2"/>
  <c r="BR1217" i="2"/>
  <c r="BR1216" i="2"/>
  <c r="BR1215" i="2"/>
  <c r="BR1214" i="2"/>
  <c r="BR1213" i="2"/>
  <c r="BR1212" i="2"/>
  <c r="BR1211" i="2"/>
  <c r="BR1210" i="2"/>
  <c r="BR1209" i="2"/>
  <c r="BR1208" i="2"/>
  <c r="BR1206" i="2"/>
  <c r="BR1205" i="2"/>
  <c r="BR1204" i="2"/>
  <c r="BR1203" i="2"/>
  <c r="BR1202" i="2"/>
  <c r="BR1201" i="2"/>
  <c r="BR1200" i="2"/>
  <c r="BR1199" i="2"/>
  <c r="BR1198" i="2"/>
  <c r="BR1197" i="2"/>
  <c r="BR1196" i="2"/>
  <c r="BR1195" i="2"/>
  <c r="BR1194" i="2"/>
  <c r="BR1193" i="2"/>
  <c r="BR1192" i="2"/>
  <c r="BR1191" i="2"/>
  <c r="BR1190" i="2"/>
  <c r="AH1286" i="2" l="1"/>
  <c r="AH1217" i="2"/>
  <c r="AH1249" i="2"/>
  <c r="AH1285" i="2"/>
  <c r="AH1221" i="2"/>
  <c r="AH1225" i="2"/>
  <c r="AH1240" i="2"/>
  <c r="AH1241" i="2"/>
  <c r="AH1222" i="2"/>
  <c r="AH1237" i="2"/>
  <c r="AH1292" i="2"/>
  <c r="AH1247" i="2"/>
  <c r="AH1280" i="2"/>
  <c r="AH1302" i="2"/>
  <c r="AH1274" i="2"/>
  <c r="AH1288" i="2"/>
  <c r="AH1199" i="2"/>
  <c r="AH1258" i="2"/>
  <c r="AH1245" i="2"/>
  <c r="AH1202" i="2"/>
  <c r="AH1204" i="2"/>
  <c r="AH1254" i="2"/>
  <c r="AH1257" i="2"/>
  <c r="AH1203" i="2"/>
  <c r="AH1301" i="2"/>
  <c r="AH1218" i="2"/>
  <c r="AH1238" i="2"/>
  <c r="AH1299" i="2"/>
  <c r="AH1300" i="2"/>
  <c r="AH1298" i="2"/>
  <c r="AH1193" i="2"/>
  <c r="AH1290" i="2"/>
  <c r="AH1278" i="2"/>
  <c r="AH1210" i="2"/>
  <c r="AH1277" i="2"/>
  <c r="AH1219" i="2"/>
  <c r="AH1275" i="2"/>
  <c r="AH1205" i="2"/>
  <c r="AH1283" i="2"/>
  <c r="AH1287" i="2"/>
  <c r="AH1253" i="2"/>
  <c r="AH1201" i="2"/>
  <c r="AH1216" i="2"/>
  <c r="AH1265" i="2"/>
  <c r="AH1189" i="2"/>
  <c r="AH1295" i="2"/>
  <c r="AH1206" i="2"/>
  <c r="AH1214" i="2"/>
  <c r="AH1259" i="2"/>
  <c r="AH1191" i="2"/>
  <c r="AH1200" i="2"/>
  <c r="AH1294" i="2"/>
  <c r="AH1212" i="2"/>
  <c r="AH1264" i="2"/>
  <c r="AH1213" i="2"/>
  <c r="AH1242" i="2"/>
  <c r="AH1251" i="2"/>
  <c r="AH1256" i="2"/>
  <c r="AH1215" i="2"/>
  <c r="AH1252" i="2"/>
  <c r="AH1197" i="2"/>
  <c r="AH1243" i="2"/>
  <c r="AH1296" i="2"/>
  <c r="AH1281" i="2"/>
  <c r="AH1244" i="2"/>
  <c r="AH1262" i="2"/>
  <c r="AH1248" i="2"/>
  <c r="AH1261" i="2"/>
  <c r="AH1297" i="2"/>
  <c r="AH1260" i="2"/>
  <c r="AH1236" i="2"/>
  <c r="AH1267" i="2"/>
  <c r="AH1190" i="2"/>
  <c r="AH1303" i="2"/>
  <c r="AH1224" i="2"/>
  <c r="AH1279" i="2"/>
  <c r="AY225" i="13"/>
  <c r="J1226" i="2"/>
  <c r="J1310" i="2" s="1"/>
  <c r="D1304" i="2"/>
  <c r="D1312" i="2" s="1"/>
  <c r="Q1339" i="2"/>
  <c r="Q1342" i="2" s="1"/>
  <c r="AH1282" i="2"/>
  <c r="AH1195" i="2"/>
  <c r="AH1284" i="2"/>
  <c r="AH1246" i="2"/>
  <c r="AH1198" i="2"/>
  <c r="AH1211" i="2"/>
  <c r="AH1255" i="2"/>
  <c r="AH1289" i="2"/>
  <c r="AH1209" i="2"/>
  <c r="AH1194" i="2"/>
  <c r="AH1276" i="2"/>
  <c r="AH1266" i="2"/>
  <c r="AH1293" i="2"/>
  <c r="AY192" i="13"/>
  <c r="AW194" i="13"/>
  <c r="AV201" i="13"/>
  <c r="AV204" i="13" s="1"/>
  <c r="AY237" i="13" s="1"/>
  <c r="AV173" i="13"/>
  <c r="AV176" i="13" s="1"/>
  <c r="AN1293" i="2"/>
  <c r="AN1277" i="2"/>
  <c r="AN1255" i="2"/>
  <c r="AN1239" i="2"/>
  <c r="AN1213" i="2"/>
  <c r="AN1197" i="2"/>
  <c r="AN1292" i="2"/>
  <c r="AN1276" i="2"/>
  <c r="AN1254" i="2"/>
  <c r="AN1238" i="2"/>
  <c r="AN1212" i="2"/>
  <c r="AN1196" i="2"/>
  <c r="AN1291" i="2"/>
  <c r="AN1275" i="2"/>
  <c r="AN1253" i="2"/>
  <c r="AN1237" i="2"/>
  <c r="AN1211" i="2"/>
  <c r="AN1195" i="2"/>
  <c r="AN1257" i="2"/>
  <c r="AN1290" i="2"/>
  <c r="AN1274" i="2"/>
  <c r="AN1252" i="2"/>
  <c r="AN1236" i="2"/>
  <c r="AN1210" i="2"/>
  <c r="AN1194" i="2"/>
  <c r="AN1214" i="2"/>
  <c r="AN1289" i="2"/>
  <c r="AN1267" i="2"/>
  <c r="AN1251" i="2"/>
  <c r="AN1225" i="2"/>
  <c r="AN1209" i="2"/>
  <c r="AN1193" i="2"/>
  <c r="AN1198" i="2"/>
  <c r="AN1288" i="2"/>
  <c r="AN1266" i="2"/>
  <c r="AN1250" i="2"/>
  <c r="AN1224" i="2"/>
  <c r="AN1208" i="2"/>
  <c r="AN1192" i="2"/>
  <c r="AN1303" i="2"/>
  <c r="AN1287" i="2"/>
  <c r="AN1265" i="2"/>
  <c r="AN1249" i="2"/>
  <c r="AN1223" i="2"/>
  <c r="AN1207" i="2"/>
  <c r="AN1191" i="2"/>
  <c r="AN1215" i="2"/>
  <c r="AN1240" i="2"/>
  <c r="AN1302" i="2"/>
  <c r="AN1286" i="2"/>
  <c r="AN1264" i="2"/>
  <c r="AN1248" i="2"/>
  <c r="AN1222" i="2"/>
  <c r="AN1206" i="2"/>
  <c r="AN1190" i="2"/>
  <c r="AN1241" i="2"/>
  <c r="AN1278" i="2"/>
  <c r="AN1301" i="2"/>
  <c r="AN1285" i="2"/>
  <c r="AN1263" i="2"/>
  <c r="AN1247" i="2"/>
  <c r="AN1221" i="2"/>
  <c r="AN1205" i="2"/>
  <c r="AN1189" i="2"/>
  <c r="AN1300" i="2"/>
  <c r="AN1284" i="2"/>
  <c r="AN1262" i="2"/>
  <c r="AN1246" i="2"/>
  <c r="AN1220" i="2"/>
  <c r="AN1204" i="2"/>
  <c r="AN1299" i="2"/>
  <c r="AN1283" i="2"/>
  <c r="AN1261" i="2"/>
  <c r="AN1245" i="2"/>
  <c r="AN1219" i="2"/>
  <c r="AN1203" i="2"/>
  <c r="AN1298" i="2"/>
  <c r="AN1282" i="2"/>
  <c r="AN1260" i="2"/>
  <c r="AN1244" i="2"/>
  <c r="AN1218" i="2"/>
  <c r="AN1202" i="2"/>
  <c r="AN1297" i="2"/>
  <c r="AN1281" i="2"/>
  <c r="AN1259" i="2"/>
  <c r="AN1243" i="2"/>
  <c r="AN1217" i="2"/>
  <c r="AN1201" i="2"/>
  <c r="AN1295" i="2"/>
  <c r="AN1199" i="2"/>
  <c r="AN1256" i="2"/>
  <c r="AN1296" i="2"/>
  <c r="AN1280" i="2"/>
  <c r="AN1258" i="2"/>
  <c r="AN1242" i="2"/>
  <c r="AN1216" i="2"/>
  <c r="AN1200" i="2"/>
  <c r="AN1279" i="2"/>
  <c r="AN1294" i="2"/>
  <c r="BS1298" i="2"/>
  <c r="BV1298" i="2" s="1"/>
  <c r="BS1297" i="2"/>
  <c r="BV1297" i="2" s="1"/>
  <c r="BS1281" i="2"/>
  <c r="BV1281" i="2" s="1"/>
  <c r="BS1300" i="2"/>
  <c r="BV1300" i="2" s="1"/>
  <c r="BS1296" i="2"/>
  <c r="BV1296" i="2" s="1"/>
  <c r="BS1285" i="2"/>
  <c r="BV1285" i="2" s="1"/>
  <c r="BS1301" i="2"/>
  <c r="BV1301" i="2" s="1"/>
  <c r="BS1286" i="2"/>
  <c r="BV1286" i="2" s="1"/>
  <c r="BS1302" i="2"/>
  <c r="BV1302" i="2" s="1"/>
  <c r="BS1287" i="2"/>
  <c r="BV1287" i="2" s="1"/>
  <c r="BS1303" i="2"/>
  <c r="BV1303" i="2" s="1"/>
  <c r="BS1288" i="2"/>
  <c r="BV1288" i="2" s="1"/>
  <c r="BS1299" i="2"/>
  <c r="BV1299" i="2" s="1"/>
  <c r="BS1289" i="2"/>
  <c r="BV1289" i="2" s="1"/>
  <c r="BS1284" i="2"/>
  <c r="BV1284" i="2" s="1"/>
  <c r="BS1274" i="2"/>
  <c r="BV1274" i="2" s="1"/>
  <c r="BS1290" i="2"/>
  <c r="BV1290" i="2" s="1"/>
  <c r="BS1279" i="2"/>
  <c r="BV1279" i="2" s="1"/>
  <c r="BS1275" i="2"/>
  <c r="BV1275" i="2" s="1"/>
  <c r="BS1291" i="2"/>
  <c r="BV1291" i="2" s="1"/>
  <c r="BS1282" i="2"/>
  <c r="BV1282" i="2" s="1"/>
  <c r="BS1276" i="2"/>
  <c r="BV1276" i="2" s="1"/>
  <c r="BS1292" i="2"/>
  <c r="BV1292" i="2" s="1"/>
  <c r="BS1295" i="2"/>
  <c r="BV1295" i="2" s="1"/>
  <c r="BS1277" i="2"/>
  <c r="BV1277" i="2" s="1"/>
  <c r="BS1293" i="2"/>
  <c r="BV1293" i="2" s="1"/>
  <c r="BS1280" i="2"/>
  <c r="BV1280" i="2" s="1"/>
  <c r="BS1283" i="2"/>
  <c r="BV1283" i="2" s="1"/>
  <c r="BS1278" i="2"/>
  <c r="BV1278" i="2" s="1"/>
  <c r="BS1294" i="2"/>
  <c r="BV1294" i="2" s="1"/>
  <c r="BS1239" i="2"/>
  <c r="BV1239" i="2" s="1"/>
  <c r="BS1241" i="2"/>
  <c r="BV1241" i="2" s="1"/>
  <c r="BS1257" i="2"/>
  <c r="BV1257" i="2" s="1"/>
  <c r="BS1242" i="2"/>
  <c r="BV1242" i="2" s="1"/>
  <c r="BS1258" i="2"/>
  <c r="BV1258" i="2" s="1"/>
  <c r="BS1259" i="2"/>
  <c r="BV1259" i="2" s="1"/>
  <c r="BS1261" i="2"/>
  <c r="BV1261" i="2" s="1"/>
  <c r="BS1245" i="2"/>
  <c r="BV1245" i="2" s="1"/>
  <c r="BS1246" i="2"/>
  <c r="BV1246" i="2" s="1"/>
  <c r="BS1262" i="2"/>
  <c r="BV1262" i="2" s="1"/>
  <c r="BS1254" i="2"/>
  <c r="BV1254" i="2" s="1"/>
  <c r="BS1240" i="2"/>
  <c r="BV1240" i="2" s="1"/>
  <c r="BS1243" i="2"/>
  <c r="BV1243" i="2" s="1"/>
  <c r="BS1247" i="2"/>
  <c r="BV1247" i="2" s="1"/>
  <c r="BS1263" i="2"/>
  <c r="BV1263" i="2" s="1"/>
  <c r="BS1260" i="2"/>
  <c r="BV1260" i="2" s="1"/>
  <c r="BS1248" i="2"/>
  <c r="BV1248" i="2" s="1"/>
  <c r="BS1264" i="2"/>
  <c r="BV1264" i="2" s="1"/>
  <c r="BS1255" i="2"/>
  <c r="BV1255" i="2" s="1"/>
  <c r="BS1244" i="2"/>
  <c r="BV1244" i="2" s="1"/>
  <c r="BS1249" i="2"/>
  <c r="BV1249" i="2" s="1"/>
  <c r="BS1265" i="2"/>
  <c r="BV1265" i="2" s="1"/>
  <c r="BS1250" i="2"/>
  <c r="BV1250" i="2" s="1"/>
  <c r="BS1266" i="2"/>
  <c r="BV1266" i="2" s="1"/>
  <c r="BS1251" i="2"/>
  <c r="BV1251" i="2" s="1"/>
  <c r="BS1267" i="2"/>
  <c r="BV1267" i="2" s="1"/>
  <c r="BS1238" i="2"/>
  <c r="BV1238" i="2" s="1"/>
  <c r="BS1256" i="2"/>
  <c r="BV1256" i="2" s="1"/>
  <c r="BS1252" i="2"/>
  <c r="BV1252" i="2" s="1"/>
  <c r="BS1236" i="2"/>
  <c r="BV1236" i="2" s="1"/>
  <c r="BS1237" i="2"/>
  <c r="BV1237" i="2" s="1"/>
  <c r="BS1253" i="2"/>
  <c r="BV1253" i="2" s="1"/>
  <c r="BS1218" i="2"/>
  <c r="BS1202" i="2"/>
  <c r="BS1219" i="2"/>
  <c r="BS1207" i="2"/>
  <c r="BS1206" i="2"/>
  <c r="BS1224" i="2"/>
  <c r="BS1225" i="2"/>
  <c r="BS1204" i="2"/>
  <c r="BS1222" i="2"/>
  <c r="BS1192" i="2"/>
  <c r="BS1193" i="2"/>
  <c r="BS1210" i="2"/>
  <c r="BS1201" i="2"/>
  <c r="BS1209" i="2"/>
  <c r="BS1211" i="2"/>
  <c r="BS1190" i="2"/>
  <c r="BS1208" i="2"/>
  <c r="BS1195" i="2"/>
  <c r="BS1212" i="2"/>
  <c r="BS1220" i="2"/>
  <c r="BS1205" i="2"/>
  <c r="BS1223" i="2"/>
  <c r="BS1191" i="2"/>
  <c r="BS1194" i="2"/>
  <c r="BS1196" i="2"/>
  <c r="BS1213" i="2"/>
  <c r="BS1197" i="2"/>
  <c r="BS1214" i="2"/>
  <c r="BS1198" i="2"/>
  <c r="BS1215" i="2"/>
  <c r="BS1199" i="2"/>
  <c r="BS1216" i="2"/>
  <c r="BS1203" i="2"/>
  <c r="BS1221" i="2"/>
  <c r="BS1200" i="2"/>
  <c r="BS1217" i="2"/>
  <c r="AY164" i="13"/>
  <c r="AY129" i="13"/>
  <c r="BX65" i="3"/>
  <c r="BY65" i="3" s="1"/>
  <c r="N54" i="4"/>
  <c r="L1230" i="2" s="1"/>
  <c r="P54" i="4"/>
  <c r="W1191" i="2"/>
  <c r="Y1191" i="2" s="1"/>
  <c r="W1192" i="2"/>
  <c r="Y1192" i="2" s="1"/>
  <c r="W1193" i="2"/>
  <c r="Y1193" i="2" s="1"/>
  <c r="W1194" i="2"/>
  <c r="Y1194" i="2" s="1"/>
  <c r="W1195" i="2"/>
  <c r="Y1195" i="2" s="1"/>
  <c r="W1196" i="2"/>
  <c r="Y1196" i="2" s="1"/>
  <c r="W1197" i="2"/>
  <c r="Y1197" i="2" s="1"/>
  <c r="W1198" i="2"/>
  <c r="Y1198" i="2" s="1"/>
  <c r="W1199" i="2"/>
  <c r="Y1199" i="2" s="1"/>
  <c r="W1200" i="2"/>
  <c r="Y1200" i="2" s="1"/>
  <c r="W1201" i="2"/>
  <c r="Y1201" i="2" s="1"/>
  <c r="W1202" i="2"/>
  <c r="Y1202" i="2" s="1"/>
  <c r="W1203" i="2"/>
  <c r="Y1203" i="2" s="1"/>
  <c r="W1204" i="2"/>
  <c r="Y1204" i="2" s="1"/>
  <c r="W1205" i="2"/>
  <c r="Y1205" i="2" s="1"/>
  <c r="W1206" i="2"/>
  <c r="Y1206" i="2" s="1"/>
  <c r="W1207" i="2"/>
  <c r="Y1207" i="2" s="1"/>
  <c r="W1208" i="2"/>
  <c r="Y1208" i="2" s="1"/>
  <c r="W1209" i="2"/>
  <c r="Y1209" i="2" s="1"/>
  <c r="W1210" i="2"/>
  <c r="Y1210" i="2" s="1"/>
  <c r="W1211" i="2"/>
  <c r="Y1211" i="2" s="1"/>
  <c r="W1212" i="2"/>
  <c r="Y1212" i="2" s="1"/>
  <c r="W1213" i="2"/>
  <c r="Y1213" i="2" s="1"/>
  <c r="W1214" i="2"/>
  <c r="Y1214" i="2" s="1"/>
  <c r="W1215" i="2"/>
  <c r="Y1215" i="2" s="1"/>
  <c r="W1216" i="2"/>
  <c r="Y1216" i="2" s="1"/>
  <c r="W1217" i="2"/>
  <c r="Y1217" i="2" s="1"/>
  <c r="W1218" i="2"/>
  <c r="Y1218" i="2" s="1"/>
  <c r="W1219" i="2"/>
  <c r="Y1219" i="2" s="1"/>
  <c r="W1220" i="2"/>
  <c r="Y1220" i="2" s="1"/>
  <c r="W1221" i="2"/>
  <c r="Y1221" i="2" s="1"/>
  <c r="W1222" i="2"/>
  <c r="Y1222" i="2" s="1"/>
  <c r="W1223" i="2"/>
  <c r="Y1223" i="2" s="1"/>
  <c r="W1224" i="2"/>
  <c r="Y1224" i="2" s="1"/>
  <c r="W1225" i="2"/>
  <c r="Y1225" i="2" s="1"/>
  <c r="W1237" i="2"/>
  <c r="Y1237" i="2" s="1"/>
  <c r="W1239" i="2"/>
  <c r="Y1239" i="2" s="1"/>
  <c r="W1241" i="2"/>
  <c r="Y1241" i="2" s="1"/>
  <c r="W1243" i="2"/>
  <c r="Y1243" i="2" s="1"/>
  <c r="W1245" i="2"/>
  <c r="Y1245" i="2" s="1"/>
  <c r="W1247" i="2"/>
  <c r="Y1247" i="2" s="1"/>
  <c r="W1249" i="2"/>
  <c r="Y1249" i="2" s="1"/>
  <c r="W1251" i="2"/>
  <c r="Y1251" i="2" s="1"/>
  <c r="W1253" i="2"/>
  <c r="Y1253" i="2" s="1"/>
  <c r="W1255" i="2"/>
  <c r="Y1255" i="2" s="1"/>
  <c r="W1257" i="2"/>
  <c r="Y1257" i="2" s="1"/>
  <c r="W1259" i="2"/>
  <c r="Y1259" i="2" s="1"/>
  <c r="W1261" i="2"/>
  <c r="Y1261" i="2" s="1"/>
  <c r="W1263" i="2"/>
  <c r="Y1263" i="2" s="1"/>
  <c r="W1265" i="2"/>
  <c r="Y1265" i="2" s="1"/>
  <c r="W1267" i="2"/>
  <c r="Y1267" i="2" s="1"/>
  <c r="W1190" i="2"/>
  <c r="Y1190" i="2" s="1"/>
  <c r="W1274" i="2"/>
  <c r="Y1274" i="2" s="1"/>
  <c r="W1275" i="2"/>
  <c r="Y1275" i="2" s="1"/>
  <c r="W1278" i="2"/>
  <c r="Y1278" i="2" s="1"/>
  <c r="W1282" i="2"/>
  <c r="Y1282" i="2" s="1"/>
  <c r="W1286" i="2"/>
  <c r="Y1286" i="2" s="1"/>
  <c r="W1290" i="2"/>
  <c r="Y1290" i="2" s="1"/>
  <c r="W1294" i="2"/>
  <c r="Y1294" i="2" s="1"/>
  <c r="W1298" i="2"/>
  <c r="Y1298" i="2" s="1"/>
  <c r="W1302" i="2"/>
  <c r="Y1302" i="2" s="1"/>
  <c r="W1238" i="2"/>
  <c r="Y1238" i="2" s="1"/>
  <c r="W1246" i="2"/>
  <c r="Y1246" i="2" s="1"/>
  <c r="W1254" i="2"/>
  <c r="Y1254" i="2" s="1"/>
  <c r="W1262" i="2"/>
  <c r="Y1262" i="2" s="1"/>
  <c r="W1236" i="2"/>
  <c r="Y1236" i="2" s="1"/>
  <c r="W1277" i="2"/>
  <c r="Y1277" i="2" s="1"/>
  <c r="W1281" i="2"/>
  <c r="Y1281" i="2" s="1"/>
  <c r="W1285" i="2"/>
  <c r="Y1285" i="2" s="1"/>
  <c r="W1293" i="2"/>
  <c r="Y1293" i="2" s="1"/>
  <c r="W1297" i="2"/>
  <c r="Y1297" i="2" s="1"/>
  <c r="W1301" i="2"/>
  <c r="Y1301" i="2" s="1"/>
  <c r="W1244" i="2"/>
  <c r="Y1244" i="2" s="1"/>
  <c r="W1252" i="2"/>
  <c r="Y1252" i="2" s="1"/>
  <c r="W1189" i="2"/>
  <c r="Y1189" i="2" s="1"/>
  <c r="W1284" i="2"/>
  <c r="Y1284" i="2" s="1"/>
  <c r="W1292" i="2"/>
  <c r="Y1292" i="2" s="1"/>
  <c r="W1300" i="2"/>
  <c r="Y1300" i="2" s="1"/>
  <c r="W1250" i="2"/>
  <c r="Y1250" i="2" s="1"/>
  <c r="W1279" i="2"/>
  <c r="Y1279" i="2" s="1"/>
  <c r="W1287" i="2"/>
  <c r="Y1287" i="2" s="1"/>
  <c r="W1295" i="2"/>
  <c r="Y1295" i="2" s="1"/>
  <c r="W1303" i="2"/>
  <c r="Y1303" i="2" s="1"/>
  <c r="W1248" i="2"/>
  <c r="Y1248" i="2" s="1"/>
  <c r="W1289" i="2"/>
  <c r="Y1289" i="2" s="1"/>
  <c r="W1260" i="2"/>
  <c r="Y1260" i="2" s="1"/>
  <c r="W1276" i="2"/>
  <c r="Y1276" i="2" s="1"/>
  <c r="W1280" i="2"/>
  <c r="Y1280" i="2" s="1"/>
  <c r="W1288" i="2"/>
  <c r="Y1288" i="2" s="1"/>
  <c r="W1296" i="2"/>
  <c r="Y1296" i="2" s="1"/>
  <c r="W1242" i="2"/>
  <c r="Y1242" i="2" s="1"/>
  <c r="W1258" i="2"/>
  <c r="Y1258" i="2" s="1"/>
  <c r="W1266" i="2"/>
  <c r="Y1266" i="2" s="1"/>
  <c r="W1283" i="2"/>
  <c r="Y1283" i="2" s="1"/>
  <c r="W1291" i="2"/>
  <c r="Y1291" i="2" s="1"/>
  <c r="W1299" i="2"/>
  <c r="Y1299" i="2" s="1"/>
  <c r="W1240" i="2"/>
  <c r="Y1240" i="2" s="1"/>
  <c r="W1256" i="2"/>
  <c r="Y1256" i="2" s="1"/>
  <c r="W1264" i="2"/>
  <c r="Y1264" i="2" s="1"/>
  <c r="Q1230" i="2"/>
  <c r="AX71" i="13"/>
  <c r="AV82" i="13"/>
  <c r="AV85" i="13" s="1"/>
  <c r="D1226" i="2"/>
  <c r="D1310" i="2" s="1"/>
  <c r="D1268" i="2"/>
  <c r="D1311" i="2" s="1"/>
  <c r="J1268" i="2"/>
  <c r="J1311" i="2" s="1"/>
  <c r="J1304" i="2"/>
  <c r="J1312" i="2" s="1"/>
  <c r="AV22" i="13"/>
  <c r="AV25" i="13" s="1"/>
  <c r="BX63" i="3"/>
  <c r="BY63" i="3" s="1"/>
  <c r="BX67" i="3"/>
  <c r="BY67" i="3" s="1"/>
  <c r="AM1229" i="2" s="1"/>
  <c r="BX71" i="3"/>
  <c r="BY71" i="3" s="1"/>
  <c r="BX66" i="3"/>
  <c r="BY66" i="3" s="1"/>
  <c r="AG1229" i="2" s="1"/>
  <c r="BX62" i="3"/>
  <c r="BY62" i="3" s="1"/>
  <c r="BX70" i="3"/>
  <c r="BY70" i="3" s="1"/>
  <c r="AX128" i="13"/>
  <c r="AX132" i="13" s="1"/>
  <c r="AW15" i="13"/>
  <c r="AV139" i="13"/>
  <c r="AV142" i="13" s="1"/>
  <c r="AY142" i="13" s="1"/>
  <c r="AV264" i="13"/>
  <c r="AV267" i="13" s="1"/>
  <c r="AY296" i="13" s="1"/>
  <c r="AY331" i="13"/>
  <c r="AX352" i="13"/>
  <c r="AX356" i="13" s="1"/>
  <c r="AX253" i="13"/>
  <c r="AY253" i="13" s="1"/>
  <c r="AV27" i="13"/>
  <c r="AY27" i="13" s="1"/>
  <c r="AY11" i="13"/>
  <c r="AX39" i="13"/>
  <c r="AY41" i="13"/>
  <c r="AY102" i="13"/>
  <c r="AY114" i="13"/>
  <c r="AY130" i="13"/>
  <c r="AY163" i="13"/>
  <c r="AV368" i="13"/>
  <c r="AV370" i="13" s="1"/>
  <c r="AX100" i="13"/>
  <c r="AY191" i="13"/>
  <c r="AY267" i="13"/>
  <c r="AV75" i="13"/>
  <c r="AY40" i="13"/>
  <c r="AY73" i="13"/>
  <c r="AY101" i="13"/>
  <c r="AV166" i="13"/>
  <c r="AX162" i="13"/>
  <c r="AY204" i="13"/>
  <c r="AY224" i="13"/>
  <c r="AY283" i="13"/>
  <c r="AY319" i="13"/>
  <c r="AY353" i="13"/>
  <c r="AZ353" i="13" s="1"/>
  <c r="AV399" i="13"/>
  <c r="AY387" i="13"/>
  <c r="AZ387" i="13" s="1"/>
  <c r="AX223" i="13"/>
  <c r="AX317" i="13"/>
  <c r="AY352" i="13" s="1"/>
  <c r="AZ352" i="13" s="1"/>
  <c r="AV363" i="13"/>
  <c r="AX282" i="13"/>
  <c r="AY383" i="13"/>
  <c r="AZ383" i="13" s="1"/>
  <c r="I1313" i="2"/>
  <c r="AW1313" i="2"/>
  <c r="H1324" i="2"/>
  <c r="BL1324" i="2"/>
  <c r="H1325" i="2"/>
  <c r="H1323" i="2"/>
  <c r="S1326" i="2"/>
  <c r="AO1326" i="2"/>
  <c r="BK1326" i="2"/>
  <c r="AU1326" i="2"/>
  <c r="X1326" i="2"/>
  <c r="G1326" i="2"/>
  <c r="Z1313" i="2"/>
  <c r="AQ1313" i="2"/>
  <c r="AJ1325" i="2"/>
  <c r="C1313" i="2"/>
  <c r="O1313" i="2"/>
  <c r="Q1341" i="2" s="1"/>
  <c r="BB1324" i="2"/>
  <c r="AC1326" i="2"/>
  <c r="M1326" i="2"/>
  <c r="BA1326" i="2"/>
  <c r="AE1313" i="2"/>
  <c r="AJ1323" i="2"/>
  <c r="BM1313" i="2"/>
  <c r="AF1313" i="2"/>
  <c r="AG1341" i="2" s="1"/>
  <c r="AG1343" i="2" s="1"/>
  <c r="BC1313" i="2"/>
  <c r="U1313" i="2"/>
  <c r="Y1323" i="2"/>
  <c r="AK1313" i="2"/>
  <c r="BH1313" i="2"/>
  <c r="AP1324" i="2"/>
  <c r="BL1325" i="2"/>
  <c r="BP1326" i="2"/>
  <c r="BQ1323" i="2"/>
  <c r="N1323" i="2"/>
  <c r="BQ1324" i="2"/>
  <c r="BQ1325" i="2"/>
  <c r="AJ1324" i="2"/>
  <c r="N1325" i="2"/>
  <c r="Y1324" i="2"/>
  <c r="BB1325" i="2"/>
  <c r="BF1326" i="2"/>
  <c r="BG1323" i="2"/>
  <c r="AD1324" i="2"/>
  <c r="Y1325" i="2"/>
  <c r="BG1325" i="2"/>
  <c r="AD1323" i="2"/>
  <c r="N1324" i="2"/>
  <c r="BG1324" i="2"/>
  <c r="AP1325" i="2"/>
  <c r="AD1325" i="2"/>
  <c r="AP1323" i="2"/>
  <c r="BB1323" i="2"/>
  <c r="BL1323" i="2"/>
  <c r="BV1198" i="2" l="1"/>
  <c r="BT1198" i="2"/>
  <c r="BV1205" i="2"/>
  <c r="BT1205" i="2"/>
  <c r="BV1201" i="2"/>
  <c r="BT1201" i="2"/>
  <c r="BV1206" i="2"/>
  <c r="BT1206" i="2"/>
  <c r="BV1224" i="2"/>
  <c r="BT1224" i="2"/>
  <c r="BV1217" i="2"/>
  <c r="BT1217" i="2"/>
  <c r="BV1214" i="2"/>
  <c r="BT1214" i="2"/>
  <c r="BV1220" i="2"/>
  <c r="BT1220" i="2"/>
  <c r="BV1210" i="2"/>
  <c r="BT1210" i="2"/>
  <c r="BV1207" i="2"/>
  <c r="BT1207" i="2"/>
  <c r="BV1209" i="2"/>
  <c r="BT1209" i="2"/>
  <c r="BV1200" i="2"/>
  <c r="BT1200" i="2"/>
  <c r="BV1197" i="2"/>
  <c r="BT1197" i="2"/>
  <c r="BV1212" i="2"/>
  <c r="BT1212" i="2"/>
  <c r="BV1193" i="2"/>
  <c r="BT1193" i="2"/>
  <c r="BV1219" i="2"/>
  <c r="BT1219" i="2"/>
  <c r="BV1215" i="2"/>
  <c r="BT1215" i="2"/>
  <c r="BV1221" i="2"/>
  <c r="BT1221" i="2"/>
  <c r="BV1213" i="2"/>
  <c r="BT1213" i="2"/>
  <c r="BV1195" i="2"/>
  <c r="BT1195" i="2"/>
  <c r="BV1192" i="2"/>
  <c r="BT1192" i="2"/>
  <c r="BV1202" i="2"/>
  <c r="BT1202" i="2"/>
  <c r="BV1203" i="2"/>
  <c r="BT1203" i="2"/>
  <c r="BV1196" i="2"/>
  <c r="BT1196" i="2"/>
  <c r="BV1208" i="2"/>
  <c r="BT1208" i="2"/>
  <c r="BV1222" i="2"/>
  <c r="BT1222" i="2"/>
  <c r="BV1218" i="2"/>
  <c r="BT1218" i="2"/>
  <c r="BV1216" i="2"/>
  <c r="BT1216" i="2"/>
  <c r="BV1194" i="2"/>
  <c r="BT1194" i="2"/>
  <c r="BV1190" i="2"/>
  <c r="BT1190" i="2"/>
  <c r="BV1204" i="2"/>
  <c r="BT1204" i="2"/>
  <c r="BV1223" i="2"/>
  <c r="BT1223" i="2"/>
  <c r="BV1199" i="2"/>
  <c r="BT1199" i="2"/>
  <c r="BV1191" i="2"/>
  <c r="BT1191" i="2"/>
  <c r="BV1211" i="2"/>
  <c r="BT1211" i="2"/>
  <c r="BV1225" i="2"/>
  <c r="BT1225" i="2"/>
  <c r="Q1343" i="2"/>
  <c r="S1308" i="2" s="1"/>
  <c r="P1283" i="2" s="1"/>
  <c r="R1283" i="2" s="1"/>
  <c r="BA1328" i="2"/>
  <c r="BT1313" i="2"/>
  <c r="P1277" i="2"/>
  <c r="P1288" i="2"/>
  <c r="P1222" i="2"/>
  <c r="R1222" i="2" s="1"/>
  <c r="P1299" i="2"/>
  <c r="R1299" i="2" s="1"/>
  <c r="P1257" i="2"/>
  <c r="R1257" i="2" s="1"/>
  <c r="P1210" i="2"/>
  <c r="R1210" i="2" s="1"/>
  <c r="P1207" i="2"/>
  <c r="R1207" i="2" s="1"/>
  <c r="P1216" i="2"/>
  <c r="R1216" i="2" s="1"/>
  <c r="P1255" i="2"/>
  <c r="R1255" i="2" s="1"/>
  <c r="P1211" i="2"/>
  <c r="R1211" i="2" s="1"/>
  <c r="P1266" i="2"/>
  <c r="R1266" i="2" s="1"/>
  <c r="P1206" i="2"/>
  <c r="R1206" i="2" s="1"/>
  <c r="P1192" i="2"/>
  <c r="R1192" i="2" s="1"/>
  <c r="P1221" i="2"/>
  <c r="P1275" i="2"/>
  <c r="R1275" i="2" s="1"/>
  <c r="P1239" i="2"/>
  <c r="R1239" i="2" s="1"/>
  <c r="P1195" i="2"/>
  <c r="R1195" i="2" s="1"/>
  <c r="P1250" i="2"/>
  <c r="R1250" i="2" s="1"/>
  <c r="P1190" i="2"/>
  <c r="R1190" i="2" s="1"/>
  <c r="P1261" i="2"/>
  <c r="R1261" i="2" s="1"/>
  <c r="P1298" i="2"/>
  <c r="R1298" i="2" s="1"/>
  <c r="P1276" i="2"/>
  <c r="R1276" i="2" s="1"/>
  <c r="P1300" i="2"/>
  <c r="R1300" i="2" s="1"/>
  <c r="P1296" i="2"/>
  <c r="R1296" i="2" s="1"/>
  <c r="P1295" i="2"/>
  <c r="R1295" i="2" s="1"/>
  <c r="P1213" i="2"/>
  <c r="R1213" i="2" s="1"/>
  <c r="P1224" i="2"/>
  <c r="R1224" i="2" s="1"/>
  <c r="P1301" i="2"/>
  <c r="R1301" i="2" s="1"/>
  <c r="P1245" i="2"/>
  <c r="R1245" i="2" s="1"/>
  <c r="P1274" i="2"/>
  <c r="P1262" i="2"/>
  <c r="P1280" i="2"/>
  <c r="P1218" i="2"/>
  <c r="Q1218" i="2" s="1"/>
  <c r="P1279" i="2"/>
  <c r="R1279" i="2" s="1"/>
  <c r="P1197" i="2"/>
  <c r="R1197" i="2" s="1"/>
  <c r="P1290" i="2"/>
  <c r="R1290" i="2" s="1"/>
  <c r="P1208" i="2"/>
  <c r="R1208" i="2" s="1"/>
  <c r="P1285" i="2"/>
  <c r="R1285" i="2" s="1"/>
  <c r="P1219" i="2"/>
  <c r="R1219" i="2" s="1"/>
  <c r="P1263" i="2"/>
  <c r="R1263" i="2" s="1"/>
  <c r="P1287" i="2"/>
  <c r="R1287" i="2" s="1"/>
  <c r="P1278" i="2"/>
  <c r="R1278" i="2" s="1"/>
  <c r="P1286" i="2"/>
  <c r="R1286" i="2" s="1"/>
  <c r="P1248" i="2"/>
  <c r="R1248" i="2" s="1"/>
  <c r="P1203" i="2"/>
  <c r="R1203" i="2" s="1"/>
  <c r="P1256" i="2"/>
  <c r="P1214" i="2"/>
  <c r="R1214" i="2" s="1"/>
  <c r="P1220" i="2"/>
  <c r="P1189" i="2"/>
  <c r="Q1189" i="2" s="1"/>
  <c r="S1189" i="2" s="1"/>
  <c r="P1241" i="2"/>
  <c r="R1241" i="2" s="1"/>
  <c r="P1292" i="2"/>
  <c r="R1292" i="2" s="1"/>
  <c r="P1252" i="2"/>
  <c r="R1252" i="2" s="1"/>
  <c r="P1303" i="2"/>
  <c r="R1303" i="2" s="1"/>
  <c r="P1247" i="2"/>
  <c r="R1247" i="2" s="1"/>
  <c r="P1205" i="2"/>
  <c r="R1205" i="2" s="1"/>
  <c r="P1201" i="2"/>
  <c r="R1201" i="2" s="1"/>
  <c r="P1293" i="2"/>
  <c r="R1293" i="2" s="1"/>
  <c r="P1297" i="2"/>
  <c r="R1297" i="2" s="1"/>
  <c r="P1215" i="2"/>
  <c r="R1215" i="2" s="1"/>
  <c r="P1236" i="2"/>
  <c r="R1236" i="2" s="1"/>
  <c r="P1196" i="2"/>
  <c r="R1196" i="2" s="1"/>
  <c r="P1191" i="2"/>
  <c r="R1191" i="2" s="1"/>
  <c r="P1246" i="2"/>
  <c r="R1246" i="2" s="1"/>
  <c r="P1281" i="2"/>
  <c r="R1281" i="2" s="1"/>
  <c r="P1199" i="2"/>
  <c r="R1199" i="2" s="1"/>
  <c r="P1254" i="2"/>
  <c r="R1254" i="2" s="1"/>
  <c r="P1265" i="2"/>
  <c r="R1265" i="2" s="1"/>
  <c r="P1267" i="2"/>
  <c r="R1267" i="2" s="1"/>
  <c r="P1251" i="2"/>
  <c r="R1251" i="2" s="1"/>
  <c r="P1302" i="2"/>
  <c r="R1302" i="2" s="1"/>
  <c r="P1259" i="2"/>
  <c r="R1259" i="2" s="1"/>
  <c r="P1260" i="2"/>
  <c r="R1260" i="2" s="1"/>
  <c r="P1238" i="2"/>
  <c r="P1194" i="2"/>
  <c r="P1249" i="2"/>
  <c r="R1249" i="2" s="1"/>
  <c r="P1217" i="2"/>
  <c r="R1217" i="2" s="1"/>
  <c r="P1243" i="2"/>
  <c r="R1243" i="2" s="1"/>
  <c r="P1294" i="2"/>
  <c r="R1294" i="2" s="1"/>
  <c r="P1212" i="2"/>
  <c r="R1212" i="2" s="1"/>
  <c r="P1289" i="2"/>
  <c r="R1289" i="2" s="1"/>
  <c r="P1223" i="2"/>
  <c r="R1223" i="2" s="1"/>
  <c r="P1291" i="2"/>
  <c r="R1291" i="2" s="1"/>
  <c r="P1284" i="2"/>
  <c r="R1284" i="2" s="1"/>
  <c r="P1240" i="2"/>
  <c r="R1240" i="2" s="1"/>
  <c r="P1244" i="2"/>
  <c r="R1244" i="2" s="1"/>
  <c r="P1225" i="2"/>
  <c r="R1225" i="2" s="1"/>
  <c r="P1258" i="2"/>
  <c r="R1258" i="2" s="1"/>
  <c r="P1198" i="2"/>
  <c r="R1198" i="2" s="1"/>
  <c r="P1253" i="2"/>
  <c r="R1253" i="2" s="1"/>
  <c r="P1193" i="2"/>
  <c r="R1193" i="2" s="1"/>
  <c r="P1264" i="2"/>
  <c r="R1264" i="2" s="1"/>
  <c r="P1204" i="2"/>
  <c r="R1204" i="2" s="1"/>
  <c r="J1313" i="2"/>
  <c r="L1341" i="2" s="1"/>
  <c r="L1343" i="2" s="1"/>
  <c r="D1313" i="2"/>
  <c r="F1341" i="2" s="1"/>
  <c r="AY176" i="13"/>
  <c r="AY128" i="13"/>
  <c r="BU1313" i="2"/>
  <c r="AX75" i="13"/>
  <c r="AV89" i="13" s="1"/>
  <c r="AY71" i="13"/>
  <c r="L1302" i="2"/>
  <c r="L1298" i="2"/>
  <c r="L1294" i="2"/>
  <c r="L1290" i="2"/>
  <c r="L1286" i="2"/>
  <c r="L1282" i="2"/>
  <c r="L1278" i="2"/>
  <c r="L1274" i="2"/>
  <c r="L1264" i="2"/>
  <c r="L1260" i="2"/>
  <c r="L1256" i="2"/>
  <c r="L1252" i="2"/>
  <c r="L1248" i="2"/>
  <c r="L1244" i="2"/>
  <c r="L1240" i="2"/>
  <c r="L1236" i="2"/>
  <c r="L1222" i="2"/>
  <c r="L1218" i="2"/>
  <c r="L1214" i="2"/>
  <c r="L1210" i="2"/>
  <c r="L1206" i="2"/>
  <c r="L1202" i="2"/>
  <c r="L1198" i="2"/>
  <c r="L1194" i="2"/>
  <c r="L1190" i="2"/>
  <c r="L1300" i="2"/>
  <c r="L1288" i="2"/>
  <c r="L1266" i="2"/>
  <c r="L1258" i="2"/>
  <c r="L1242" i="2"/>
  <c r="L1216" i="2"/>
  <c r="L1204" i="2"/>
  <c r="L1196" i="2"/>
  <c r="L1299" i="2"/>
  <c r="L1301" i="2"/>
  <c r="L1297" i="2"/>
  <c r="L1293" i="2"/>
  <c r="L1289" i="2"/>
  <c r="L1285" i="2"/>
  <c r="L1281" i="2"/>
  <c r="L1277" i="2"/>
  <c r="L1267" i="2"/>
  <c r="L1263" i="2"/>
  <c r="L1259" i="2"/>
  <c r="L1255" i="2"/>
  <c r="L1251" i="2"/>
  <c r="L1247" i="2"/>
  <c r="L1243" i="2"/>
  <c r="L1239" i="2"/>
  <c r="L1225" i="2"/>
  <c r="L1221" i="2"/>
  <c r="L1217" i="2"/>
  <c r="L1213" i="2"/>
  <c r="L1209" i="2"/>
  <c r="L1205" i="2"/>
  <c r="L1201" i="2"/>
  <c r="L1197" i="2"/>
  <c r="L1193" i="2"/>
  <c r="L1296" i="2"/>
  <c r="L1292" i="2"/>
  <c r="L1284" i="2"/>
  <c r="L1280" i="2"/>
  <c r="L1276" i="2"/>
  <c r="L1262" i="2"/>
  <c r="L1254" i="2"/>
  <c r="L1250" i="2"/>
  <c r="L1246" i="2"/>
  <c r="L1238" i="2"/>
  <c r="L1224" i="2"/>
  <c r="L1220" i="2"/>
  <c r="L1212" i="2"/>
  <c r="L1208" i="2"/>
  <c r="L1200" i="2"/>
  <c r="L1192" i="2"/>
  <c r="L1303" i="2"/>
  <c r="L1295" i="2"/>
  <c r="L1279" i="2"/>
  <c r="L1257" i="2"/>
  <c r="L1241" i="2"/>
  <c r="L1215" i="2"/>
  <c r="L1199" i="2"/>
  <c r="L1287" i="2"/>
  <c r="L1249" i="2"/>
  <c r="L1223" i="2"/>
  <c r="L1191" i="2"/>
  <c r="L1245" i="2"/>
  <c r="L1291" i="2"/>
  <c r="L1275" i="2"/>
  <c r="L1253" i="2"/>
  <c r="L1237" i="2"/>
  <c r="L1211" i="2"/>
  <c r="L1195" i="2"/>
  <c r="L1265" i="2"/>
  <c r="L1207" i="2"/>
  <c r="L1283" i="2"/>
  <c r="L1261" i="2"/>
  <c r="L1219" i="2"/>
  <c r="L1203" i="2"/>
  <c r="R1274" i="2"/>
  <c r="R1288" i="2"/>
  <c r="R1277" i="2"/>
  <c r="R1280" i="2"/>
  <c r="R1194" i="2"/>
  <c r="R1221" i="2"/>
  <c r="R1256" i="2"/>
  <c r="AY85" i="13"/>
  <c r="R1189" i="2"/>
  <c r="R1262" i="2"/>
  <c r="R1220" i="2"/>
  <c r="AC1328" i="2"/>
  <c r="AU1328" i="2"/>
  <c r="BK1328" i="2"/>
  <c r="BR1313" i="2"/>
  <c r="M1328" i="2"/>
  <c r="AX257" i="13"/>
  <c r="AV269" i="13" s="1"/>
  <c r="AV144" i="13"/>
  <c r="AX321" i="13"/>
  <c r="AY317" i="13"/>
  <c r="AX166" i="13"/>
  <c r="AY194" i="13" s="1"/>
  <c r="AY162" i="13"/>
  <c r="AX286" i="13"/>
  <c r="AV298" i="13" s="1"/>
  <c r="AY282" i="13"/>
  <c r="AX227" i="13"/>
  <c r="AY223" i="13"/>
  <c r="AY190" i="13"/>
  <c r="AY39" i="13"/>
  <c r="AX43" i="13"/>
  <c r="AV206" i="13"/>
  <c r="AY100" i="13"/>
  <c r="AX104" i="13"/>
  <c r="AY132" i="13" s="1"/>
  <c r="H1326" i="2"/>
  <c r="AO1328" i="2"/>
  <c r="X1328" i="2"/>
  <c r="G1328" i="2"/>
  <c r="AI1328" i="2"/>
  <c r="BF1328" i="2"/>
  <c r="BG1326" i="2"/>
  <c r="BL1326" i="2"/>
  <c r="BP1328" i="2"/>
  <c r="N1326" i="2"/>
  <c r="BB1326" i="2"/>
  <c r="BQ1326" i="2"/>
  <c r="AD1326" i="2"/>
  <c r="AJ1326" i="2"/>
  <c r="AP1326" i="2"/>
  <c r="AV1326" i="2"/>
  <c r="Y1326" i="2"/>
  <c r="P1200" i="2" l="1"/>
  <c r="R1200" i="2" s="1"/>
  <c r="P1237" i="2"/>
  <c r="R1237" i="2" s="1"/>
  <c r="P1242" i="2"/>
  <c r="R1242" i="2" s="1"/>
  <c r="P1209" i="2"/>
  <c r="R1209" i="2" s="1"/>
  <c r="P1282" i="2"/>
  <c r="R1282" i="2" s="1"/>
  <c r="P1202" i="2"/>
  <c r="R1202" i="2" s="1"/>
  <c r="R1218" i="2"/>
  <c r="P1268" i="2"/>
  <c r="P1311" i="2" s="1"/>
  <c r="T1324" i="2" s="1"/>
  <c r="BS1313" i="2"/>
  <c r="BV1313" i="2" s="1"/>
  <c r="R1238" i="2"/>
  <c r="AY166" i="13"/>
  <c r="AV178" i="13"/>
  <c r="AY206" i="13" s="1"/>
  <c r="AV271" i="13"/>
  <c r="AY269" i="13"/>
  <c r="AY43" i="13"/>
  <c r="AY75" i="13"/>
  <c r="AY227" i="13"/>
  <c r="AV239" i="13"/>
  <c r="AV146" i="13"/>
  <c r="AO1307" i="2" s="1"/>
  <c r="AV208" i="13"/>
  <c r="BA1307" i="2" s="1"/>
  <c r="AY104" i="13"/>
  <c r="AV300" i="13"/>
  <c r="AY298" i="13"/>
  <c r="AY321" i="13"/>
  <c r="AV333" i="13"/>
  <c r="AY356" i="13"/>
  <c r="AZ356" i="13" s="1"/>
  <c r="AY257" i="13"/>
  <c r="BP1164" i="2"/>
  <c r="BK1164" i="2"/>
  <c r="BU1073" i="2"/>
  <c r="BU1075" i="2"/>
  <c r="BU1076" i="2"/>
  <c r="BU1077" i="2"/>
  <c r="BU1078" i="2"/>
  <c r="BU1079" i="2"/>
  <c r="BU1080" i="2"/>
  <c r="BU1081" i="2"/>
  <c r="BU1082" i="2"/>
  <c r="BU1083" i="2"/>
  <c r="BU1084" i="2"/>
  <c r="BU1085" i="2"/>
  <c r="BU1086" i="2"/>
  <c r="BU1087" i="2"/>
  <c r="BU1088" i="2"/>
  <c r="BU1089" i="2"/>
  <c r="BU1090" i="2"/>
  <c r="BU1091" i="2"/>
  <c r="BU1092" i="2"/>
  <c r="BU1093" i="2"/>
  <c r="BU1094" i="2"/>
  <c r="BU1095" i="2"/>
  <c r="BU1096" i="2"/>
  <c r="BU1097" i="2"/>
  <c r="BU1098" i="2"/>
  <c r="BU1099" i="2"/>
  <c r="BU1100" i="2"/>
  <c r="BU1101" i="2"/>
  <c r="BU1072" i="2"/>
  <c r="BT1073" i="2"/>
  <c r="BT1074" i="2"/>
  <c r="BT1075" i="2"/>
  <c r="BT1076" i="2"/>
  <c r="BT1077" i="2"/>
  <c r="BT1078" i="2"/>
  <c r="BT1079" i="2"/>
  <c r="BT1080" i="2"/>
  <c r="BT1081" i="2"/>
  <c r="BT1082" i="2"/>
  <c r="BT1083" i="2"/>
  <c r="BT1084" i="2"/>
  <c r="BT1085" i="2"/>
  <c r="BT1086" i="2"/>
  <c r="BT1087" i="2"/>
  <c r="BT1088" i="2"/>
  <c r="BT1089" i="2"/>
  <c r="BT1090" i="2"/>
  <c r="BT1091" i="2"/>
  <c r="BT1092" i="2"/>
  <c r="BT1093" i="2"/>
  <c r="BT1094" i="2"/>
  <c r="BT1095" i="2"/>
  <c r="BT1096" i="2"/>
  <c r="BT1097" i="2"/>
  <c r="BT1098" i="2"/>
  <c r="BT1099" i="2"/>
  <c r="BT1100" i="2"/>
  <c r="BT1101" i="2"/>
  <c r="BT1072" i="2"/>
  <c r="BU1035" i="2"/>
  <c r="BU1036" i="2"/>
  <c r="BU1037" i="2"/>
  <c r="BU1038" i="2"/>
  <c r="BU1039" i="2"/>
  <c r="BU1040" i="2"/>
  <c r="BU1041" i="2"/>
  <c r="BU1042" i="2"/>
  <c r="BU1043" i="2"/>
  <c r="BU1044" i="2"/>
  <c r="BU1045" i="2"/>
  <c r="BU1046" i="2"/>
  <c r="BU1047" i="2"/>
  <c r="BU1048" i="2"/>
  <c r="BU1049" i="2"/>
  <c r="BU1050" i="2"/>
  <c r="BU1051" i="2"/>
  <c r="BU1052" i="2"/>
  <c r="BU1053" i="2"/>
  <c r="BU1054" i="2"/>
  <c r="BU1055" i="2"/>
  <c r="BU1056" i="2"/>
  <c r="BU1057" i="2"/>
  <c r="BU1058" i="2"/>
  <c r="BU1059" i="2"/>
  <c r="BU1060" i="2"/>
  <c r="BU1061" i="2"/>
  <c r="BU1062" i="2"/>
  <c r="BU1063" i="2"/>
  <c r="BU1064" i="2"/>
  <c r="BU1065" i="2"/>
  <c r="BU1034" i="2"/>
  <c r="BT1035" i="2"/>
  <c r="BT1036" i="2"/>
  <c r="BT1037" i="2"/>
  <c r="BT1038" i="2"/>
  <c r="BT1039" i="2"/>
  <c r="BT1040" i="2"/>
  <c r="BT1041" i="2"/>
  <c r="BT1042" i="2"/>
  <c r="BT1043" i="2"/>
  <c r="BT1044" i="2"/>
  <c r="BT1045" i="2"/>
  <c r="BT1046" i="2"/>
  <c r="BT1047" i="2"/>
  <c r="BT1048" i="2"/>
  <c r="BT1049" i="2"/>
  <c r="BT1050" i="2"/>
  <c r="BT1051" i="2"/>
  <c r="BT1052" i="2"/>
  <c r="BT1053" i="2"/>
  <c r="BT1054" i="2"/>
  <c r="BT1055" i="2"/>
  <c r="BT1056" i="2"/>
  <c r="BT1057" i="2"/>
  <c r="BT1058" i="2"/>
  <c r="BT1059" i="2"/>
  <c r="BT1060" i="2"/>
  <c r="BT1061" i="2"/>
  <c r="BT1062" i="2"/>
  <c r="BT1063" i="2"/>
  <c r="BT1064" i="2"/>
  <c r="BT1065" i="2"/>
  <c r="BT1034" i="2"/>
  <c r="BU988" i="2"/>
  <c r="BU989" i="2"/>
  <c r="BU990" i="2"/>
  <c r="BU991" i="2"/>
  <c r="BU992" i="2"/>
  <c r="BU993" i="2"/>
  <c r="BU994" i="2"/>
  <c r="BU995" i="2"/>
  <c r="BU996" i="2"/>
  <c r="BU997" i="2"/>
  <c r="BU998" i="2"/>
  <c r="BU999" i="2"/>
  <c r="BU1000" i="2"/>
  <c r="BU1001" i="2"/>
  <c r="BU1002" i="2"/>
  <c r="BU1003" i="2"/>
  <c r="BU1004" i="2"/>
  <c r="BU1005" i="2"/>
  <c r="BU1006" i="2"/>
  <c r="BU1007" i="2"/>
  <c r="BU1008" i="2"/>
  <c r="BU1009" i="2"/>
  <c r="BU1010" i="2"/>
  <c r="BU1011" i="2"/>
  <c r="BU1012" i="2"/>
  <c r="BU1013" i="2"/>
  <c r="BU1014" i="2"/>
  <c r="BU1015" i="2"/>
  <c r="BU1016" i="2"/>
  <c r="BU1017" i="2"/>
  <c r="BU1018" i="2"/>
  <c r="BU1019" i="2"/>
  <c r="BU1020" i="2"/>
  <c r="BU1021" i="2"/>
  <c r="BU1022" i="2"/>
  <c r="BU1023" i="2"/>
  <c r="BU987" i="2"/>
  <c r="BT988" i="2"/>
  <c r="BT989" i="2"/>
  <c r="BT990" i="2"/>
  <c r="BT991" i="2"/>
  <c r="BT992" i="2"/>
  <c r="BT993" i="2"/>
  <c r="BT994" i="2"/>
  <c r="BT995" i="2"/>
  <c r="BT996" i="2"/>
  <c r="BT997" i="2"/>
  <c r="BT998" i="2"/>
  <c r="BT999" i="2"/>
  <c r="BT1000" i="2"/>
  <c r="BT1001" i="2"/>
  <c r="BT1002" i="2"/>
  <c r="BT1003" i="2"/>
  <c r="BT1004" i="2"/>
  <c r="BT1005" i="2"/>
  <c r="BT1006" i="2"/>
  <c r="BT1007" i="2"/>
  <c r="BT1008" i="2"/>
  <c r="BT1009" i="2"/>
  <c r="BT1010" i="2"/>
  <c r="BT1011" i="2"/>
  <c r="BT1012" i="2"/>
  <c r="BT1013" i="2"/>
  <c r="BT1014" i="2"/>
  <c r="BT1015" i="2"/>
  <c r="BT1016" i="2"/>
  <c r="BT1017" i="2"/>
  <c r="BT1018" i="2"/>
  <c r="BT1019" i="2"/>
  <c r="BT1020" i="2"/>
  <c r="BT1021" i="2"/>
  <c r="BT1022" i="2"/>
  <c r="BT1023" i="2"/>
  <c r="BT987" i="2"/>
  <c r="AJ317" i="13"/>
  <c r="AL331" i="13"/>
  <c r="BN1027" i="2"/>
  <c r="BQ72" i="3"/>
  <c r="H53" i="4"/>
  <c r="K53" i="4"/>
  <c r="L53" i="4" s="1"/>
  <c r="F53" i="4"/>
  <c r="C53" i="4"/>
  <c r="E53" i="4" s="1"/>
  <c r="C52" i="4"/>
  <c r="E52" i="4" s="1"/>
  <c r="BK1156" i="2"/>
  <c r="BI1073" i="2" s="1"/>
  <c r="AL284" i="13"/>
  <c r="AL283" i="13"/>
  <c r="AL296" i="13"/>
  <c r="AL267" i="13"/>
  <c r="AI296" i="13"/>
  <c r="AJ282" i="13"/>
  <c r="AI292" i="13"/>
  <c r="AI291" i="13"/>
  <c r="AF295" i="13"/>
  <c r="AF294" i="13"/>
  <c r="BF1172" i="2"/>
  <c r="AI201" i="13"/>
  <c r="AI21" i="13"/>
  <c r="AI22" i="13"/>
  <c r="AI25" i="13"/>
  <c r="AI263" i="13"/>
  <c r="BF1164" i="2"/>
  <c r="BF1156" i="2"/>
  <c r="BD1075" i="2" s="1"/>
  <c r="AL269" i="13"/>
  <c r="AI178" i="13"/>
  <c r="AI267" i="13"/>
  <c r="AI237" i="13"/>
  <c r="AL257" i="13"/>
  <c r="AL255" i="13"/>
  <c r="AL254" i="13"/>
  <c r="AL253" i="13"/>
  <c r="AJ253" i="13"/>
  <c r="AI262" i="13"/>
  <c r="BD1027" i="2"/>
  <c r="AY1027" i="2"/>
  <c r="H52" i="4"/>
  <c r="K52" i="4"/>
  <c r="L52" i="4" s="1"/>
  <c r="N52" i="4" s="1"/>
  <c r="BI1028" i="2" s="1"/>
  <c r="F52" i="4"/>
  <c r="BA1164" i="2"/>
  <c r="AI233" i="13"/>
  <c r="AI232" i="13"/>
  <c r="AJ223" i="13"/>
  <c r="AF263" i="13"/>
  <c r="AF259" i="13"/>
  <c r="AF260" i="13" s="1"/>
  <c r="AF261" i="13" s="1"/>
  <c r="AF262" i="13" s="1"/>
  <c r="AU1164" i="2"/>
  <c r="AT1027" i="2"/>
  <c r="H51" i="4"/>
  <c r="K51" i="4"/>
  <c r="L51" i="4" s="1"/>
  <c r="N51" i="4" s="1"/>
  <c r="F51" i="4"/>
  <c r="C51" i="4"/>
  <c r="E51" i="4" s="1"/>
  <c r="AJ190" i="13"/>
  <c r="AI200" i="13"/>
  <c r="AI199" i="13"/>
  <c r="AO1164" i="2"/>
  <c r="AM1027" i="2"/>
  <c r="AJ162" i="13"/>
  <c r="AI172" i="13"/>
  <c r="AI171" i="13"/>
  <c r="AI173" i="13" s="1"/>
  <c r="AI1164" i="2"/>
  <c r="AH1175" i="2"/>
  <c r="AI1172" i="2"/>
  <c r="AI1173" i="2"/>
  <c r="AI1174" i="2"/>
  <c r="AG1027" i="2"/>
  <c r="H50" i="4"/>
  <c r="K50" i="4"/>
  <c r="L50" i="4" s="1"/>
  <c r="F50" i="4"/>
  <c r="E50" i="4"/>
  <c r="AJ128" i="13"/>
  <c r="AI138" i="13"/>
  <c r="AI137" i="13"/>
  <c r="AC1164" i="2"/>
  <c r="AA1027" i="2"/>
  <c r="AJ100" i="13"/>
  <c r="AI110" i="13"/>
  <c r="AI109" i="13"/>
  <c r="P1226" i="2" l="1"/>
  <c r="P1310" i="2" s="1"/>
  <c r="T1323" i="2" s="1"/>
  <c r="P1304" i="2"/>
  <c r="P1312" i="2" s="1"/>
  <c r="T1325" i="2" s="1"/>
  <c r="AY1288" i="2"/>
  <c r="BA1288" i="2" s="1"/>
  <c r="BB1288" i="2" s="1"/>
  <c r="AY1266" i="2"/>
  <c r="BA1266" i="2" s="1"/>
  <c r="BB1266" i="2" s="1"/>
  <c r="AY1250" i="2"/>
  <c r="BA1250" i="2" s="1"/>
  <c r="BB1250" i="2" s="1"/>
  <c r="AY1224" i="2"/>
  <c r="BA1224" i="2" s="1"/>
  <c r="BB1224" i="2" s="1"/>
  <c r="AY1208" i="2"/>
  <c r="BA1208" i="2" s="1"/>
  <c r="BB1208" i="2" s="1"/>
  <c r="AY1192" i="2"/>
  <c r="BA1192" i="2" s="1"/>
  <c r="BB1192" i="2" s="1"/>
  <c r="AY1289" i="2"/>
  <c r="BA1289" i="2" s="1"/>
  <c r="BB1289" i="2" s="1"/>
  <c r="AY1303" i="2"/>
  <c r="BA1303" i="2" s="1"/>
  <c r="BB1303" i="2" s="1"/>
  <c r="AY1287" i="2"/>
  <c r="BA1287" i="2" s="1"/>
  <c r="BB1287" i="2" s="1"/>
  <c r="AY1265" i="2"/>
  <c r="BA1265" i="2" s="1"/>
  <c r="BB1265" i="2" s="1"/>
  <c r="AY1249" i="2"/>
  <c r="BA1249" i="2" s="1"/>
  <c r="BB1249" i="2" s="1"/>
  <c r="AY1223" i="2"/>
  <c r="BA1223" i="2" s="1"/>
  <c r="BB1223" i="2" s="1"/>
  <c r="AY1207" i="2"/>
  <c r="BA1207" i="2" s="1"/>
  <c r="BB1207" i="2" s="1"/>
  <c r="AY1191" i="2"/>
  <c r="BA1191" i="2" s="1"/>
  <c r="BB1191" i="2" s="1"/>
  <c r="AY1258" i="2"/>
  <c r="BA1258" i="2" s="1"/>
  <c r="BB1258" i="2" s="1"/>
  <c r="AY1302" i="2"/>
  <c r="BA1302" i="2" s="1"/>
  <c r="BB1302" i="2" s="1"/>
  <c r="AY1286" i="2"/>
  <c r="BA1286" i="2" s="1"/>
  <c r="BB1286" i="2" s="1"/>
  <c r="AY1264" i="2"/>
  <c r="BA1264" i="2" s="1"/>
  <c r="BB1264" i="2" s="1"/>
  <c r="AY1248" i="2"/>
  <c r="BA1248" i="2" s="1"/>
  <c r="BB1248" i="2" s="1"/>
  <c r="AY1222" i="2"/>
  <c r="BA1222" i="2" s="1"/>
  <c r="BB1222" i="2" s="1"/>
  <c r="AY1206" i="2"/>
  <c r="BA1206" i="2" s="1"/>
  <c r="BB1206" i="2" s="1"/>
  <c r="AY1190" i="2"/>
  <c r="BA1190" i="2" s="1"/>
  <c r="BB1190" i="2" s="1"/>
  <c r="AY1280" i="2"/>
  <c r="BA1280" i="2" s="1"/>
  <c r="BB1280" i="2" s="1"/>
  <c r="AY1301" i="2"/>
  <c r="BA1301" i="2" s="1"/>
  <c r="BB1301" i="2" s="1"/>
  <c r="AY1285" i="2"/>
  <c r="BA1285" i="2" s="1"/>
  <c r="BB1285" i="2" s="1"/>
  <c r="AY1263" i="2"/>
  <c r="BA1263" i="2" s="1"/>
  <c r="BB1263" i="2" s="1"/>
  <c r="AY1247" i="2"/>
  <c r="BA1247" i="2" s="1"/>
  <c r="BB1247" i="2" s="1"/>
  <c r="AY1221" i="2"/>
  <c r="BA1221" i="2" s="1"/>
  <c r="BB1221" i="2" s="1"/>
  <c r="AY1205" i="2"/>
  <c r="BA1205" i="2" s="1"/>
  <c r="BB1205" i="2" s="1"/>
  <c r="AY1189" i="2"/>
  <c r="BA1189" i="2" s="1"/>
  <c r="BB1189" i="2" s="1"/>
  <c r="AY1200" i="2"/>
  <c r="BA1200" i="2" s="1"/>
  <c r="BB1200" i="2" s="1"/>
  <c r="AY1300" i="2"/>
  <c r="BA1300" i="2" s="1"/>
  <c r="BB1300" i="2" s="1"/>
  <c r="AY1284" i="2"/>
  <c r="BA1284" i="2" s="1"/>
  <c r="BB1284" i="2" s="1"/>
  <c r="AY1262" i="2"/>
  <c r="BA1262" i="2" s="1"/>
  <c r="BB1262" i="2" s="1"/>
  <c r="AY1246" i="2"/>
  <c r="BA1246" i="2" s="1"/>
  <c r="BB1246" i="2" s="1"/>
  <c r="AY1220" i="2"/>
  <c r="BA1220" i="2" s="1"/>
  <c r="BB1220" i="2" s="1"/>
  <c r="AY1204" i="2"/>
  <c r="BA1204" i="2" s="1"/>
  <c r="BB1204" i="2" s="1"/>
  <c r="AY1299" i="2"/>
  <c r="BA1299" i="2" s="1"/>
  <c r="BB1299" i="2" s="1"/>
  <c r="AY1283" i="2"/>
  <c r="BA1283" i="2" s="1"/>
  <c r="BB1283" i="2" s="1"/>
  <c r="AY1261" i="2"/>
  <c r="BA1261" i="2" s="1"/>
  <c r="BB1261" i="2" s="1"/>
  <c r="AY1245" i="2"/>
  <c r="BA1245" i="2" s="1"/>
  <c r="BB1245" i="2" s="1"/>
  <c r="AY1219" i="2"/>
  <c r="BA1219" i="2" s="1"/>
  <c r="BB1219" i="2" s="1"/>
  <c r="AY1203" i="2"/>
  <c r="BA1203" i="2" s="1"/>
  <c r="BB1203" i="2" s="1"/>
  <c r="AY1242" i="2"/>
  <c r="BA1242" i="2" s="1"/>
  <c r="BB1242" i="2" s="1"/>
  <c r="AY1298" i="2"/>
  <c r="BA1298" i="2" s="1"/>
  <c r="BB1298" i="2" s="1"/>
  <c r="AY1282" i="2"/>
  <c r="BA1282" i="2" s="1"/>
  <c r="BB1282" i="2" s="1"/>
  <c r="AY1260" i="2"/>
  <c r="BA1260" i="2" s="1"/>
  <c r="BB1260" i="2" s="1"/>
  <c r="AY1244" i="2"/>
  <c r="BA1244" i="2" s="1"/>
  <c r="BB1244" i="2" s="1"/>
  <c r="AY1218" i="2"/>
  <c r="BA1218" i="2" s="1"/>
  <c r="BB1218" i="2" s="1"/>
  <c r="AY1202" i="2"/>
  <c r="BA1202" i="2" s="1"/>
  <c r="BB1202" i="2" s="1"/>
  <c r="AY1216" i="2"/>
  <c r="BA1216" i="2" s="1"/>
  <c r="BB1216" i="2" s="1"/>
  <c r="AY1297" i="2"/>
  <c r="BA1297" i="2" s="1"/>
  <c r="BB1297" i="2" s="1"/>
  <c r="AY1281" i="2"/>
  <c r="BA1281" i="2" s="1"/>
  <c r="BB1281" i="2" s="1"/>
  <c r="AY1259" i="2"/>
  <c r="BA1259" i="2" s="1"/>
  <c r="BB1259" i="2" s="1"/>
  <c r="AY1243" i="2"/>
  <c r="BA1243" i="2" s="1"/>
  <c r="BB1243" i="2" s="1"/>
  <c r="AY1217" i="2"/>
  <c r="BA1217" i="2" s="1"/>
  <c r="BB1217" i="2" s="1"/>
  <c r="AY1201" i="2"/>
  <c r="BA1201" i="2" s="1"/>
  <c r="BB1201" i="2" s="1"/>
  <c r="AY1296" i="2"/>
  <c r="BA1296" i="2" s="1"/>
  <c r="BB1296" i="2" s="1"/>
  <c r="AY1225" i="2"/>
  <c r="BA1225" i="2" s="1"/>
  <c r="BB1225" i="2" s="1"/>
  <c r="AY1295" i="2"/>
  <c r="BA1295" i="2" s="1"/>
  <c r="BB1295" i="2" s="1"/>
  <c r="AY1279" i="2"/>
  <c r="BA1279" i="2" s="1"/>
  <c r="BB1279" i="2" s="1"/>
  <c r="AY1257" i="2"/>
  <c r="BA1257" i="2" s="1"/>
  <c r="BB1257" i="2" s="1"/>
  <c r="AY1241" i="2"/>
  <c r="BA1241" i="2" s="1"/>
  <c r="BB1241" i="2" s="1"/>
  <c r="AY1215" i="2"/>
  <c r="BA1215" i="2" s="1"/>
  <c r="BB1215" i="2" s="1"/>
  <c r="AY1199" i="2"/>
  <c r="BA1199" i="2" s="1"/>
  <c r="BB1199" i="2" s="1"/>
  <c r="AY1276" i="2"/>
  <c r="BA1276" i="2" s="1"/>
  <c r="BB1276" i="2" s="1"/>
  <c r="AY1196" i="2"/>
  <c r="BA1196" i="2" s="1"/>
  <c r="BB1196" i="2" s="1"/>
  <c r="AY1267" i="2"/>
  <c r="BA1267" i="2" s="1"/>
  <c r="BB1267" i="2" s="1"/>
  <c r="AY1294" i="2"/>
  <c r="BA1294" i="2" s="1"/>
  <c r="BB1294" i="2" s="1"/>
  <c r="AY1278" i="2"/>
  <c r="BA1278" i="2" s="1"/>
  <c r="BB1278" i="2" s="1"/>
  <c r="AY1256" i="2"/>
  <c r="BA1256" i="2" s="1"/>
  <c r="BB1256" i="2" s="1"/>
  <c r="AY1240" i="2"/>
  <c r="BA1240" i="2" s="1"/>
  <c r="BB1240" i="2" s="1"/>
  <c r="AY1214" i="2"/>
  <c r="BA1214" i="2" s="1"/>
  <c r="BB1214" i="2" s="1"/>
  <c r="AY1198" i="2"/>
  <c r="BA1198" i="2" s="1"/>
  <c r="BB1198" i="2" s="1"/>
  <c r="AY1292" i="2"/>
  <c r="BA1292" i="2" s="1"/>
  <c r="BB1292" i="2" s="1"/>
  <c r="AY1238" i="2"/>
  <c r="BA1238" i="2" s="1"/>
  <c r="BB1238" i="2" s="1"/>
  <c r="AY1212" i="2"/>
  <c r="BA1212" i="2" s="1"/>
  <c r="BB1212" i="2" s="1"/>
  <c r="AY1251" i="2"/>
  <c r="BA1251" i="2" s="1"/>
  <c r="BB1251" i="2" s="1"/>
  <c r="AY1293" i="2"/>
  <c r="BA1293" i="2" s="1"/>
  <c r="BB1293" i="2" s="1"/>
  <c r="AY1277" i="2"/>
  <c r="BA1277" i="2" s="1"/>
  <c r="BB1277" i="2" s="1"/>
  <c r="AY1255" i="2"/>
  <c r="BA1255" i="2" s="1"/>
  <c r="BB1255" i="2" s="1"/>
  <c r="AY1239" i="2"/>
  <c r="BA1239" i="2" s="1"/>
  <c r="BB1239" i="2" s="1"/>
  <c r="AY1213" i="2"/>
  <c r="BA1213" i="2" s="1"/>
  <c r="BB1213" i="2" s="1"/>
  <c r="AY1197" i="2"/>
  <c r="BA1197" i="2" s="1"/>
  <c r="BB1197" i="2" s="1"/>
  <c r="AY1254" i="2"/>
  <c r="BA1254" i="2" s="1"/>
  <c r="BB1254" i="2" s="1"/>
  <c r="AY1193" i="2"/>
  <c r="BA1193" i="2" s="1"/>
  <c r="BB1193" i="2" s="1"/>
  <c r="AY1291" i="2"/>
  <c r="BA1291" i="2" s="1"/>
  <c r="BB1291" i="2" s="1"/>
  <c r="AY1275" i="2"/>
  <c r="BA1275" i="2" s="1"/>
  <c r="BB1275" i="2" s="1"/>
  <c r="AY1253" i="2"/>
  <c r="BA1253" i="2" s="1"/>
  <c r="BB1253" i="2" s="1"/>
  <c r="AY1237" i="2"/>
  <c r="BA1237" i="2" s="1"/>
  <c r="BB1237" i="2" s="1"/>
  <c r="AY1211" i="2"/>
  <c r="BA1211" i="2" s="1"/>
  <c r="BB1211" i="2" s="1"/>
  <c r="AY1195" i="2"/>
  <c r="BA1195" i="2" s="1"/>
  <c r="BB1195" i="2" s="1"/>
  <c r="AY1290" i="2"/>
  <c r="BA1290" i="2" s="1"/>
  <c r="BB1290" i="2" s="1"/>
  <c r="AY1274" i="2"/>
  <c r="BA1274" i="2" s="1"/>
  <c r="BB1274" i="2" s="1"/>
  <c r="AY1252" i="2"/>
  <c r="BA1252" i="2" s="1"/>
  <c r="BB1252" i="2" s="1"/>
  <c r="AY1236" i="2"/>
  <c r="BA1236" i="2" s="1"/>
  <c r="BB1236" i="2" s="1"/>
  <c r="AY1210" i="2"/>
  <c r="BA1210" i="2" s="1"/>
  <c r="BB1210" i="2" s="1"/>
  <c r="AY1194" i="2"/>
  <c r="BA1194" i="2" s="1"/>
  <c r="BB1194" i="2" s="1"/>
  <c r="AY1209" i="2"/>
  <c r="BA1209" i="2" s="1"/>
  <c r="BB1209" i="2" s="1"/>
  <c r="AM1293" i="2"/>
  <c r="AO1293" i="2" s="1"/>
  <c r="AP1293" i="2" s="1"/>
  <c r="AM1277" i="2"/>
  <c r="AO1277" i="2" s="1"/>
  <c r="AP1277" i="2" s="1"/>
  <c r="AM1255" i="2"/>
  <c r="AO1255" i="2" s="1"/>
  <c r="AP1255" i="2" s="1"/>
  <c r="AM1239" i="2"/>
  <c r="AO1239" i="2" s="1"/>
  <c r="AP1239" i="2" s="1"/>
  <c r="AM1213" i="2"/>
  <c r="AO1213" i="2" s="1"/>
  <c r="AP1213" i="2" s="1"/>
  <c r="AM1197" i="2"/>
  <c r="AO1197" i="2" s="1"/>
  <c r="AP1197" i="2" s="1"/>
  <c r="AM1240" i="2"/>
  <c r="AO1240" i="2" s="1"/>
  <c r="AP1240" i="2" s="1"/>
  <c r="AM1292" i="2"/>
  <c r="AO1292" i="2" s="1"/>
  <c r="AP1292" i="2" s="1"/>
  <c r="AM1276" i="2"/>
  <c r="AO1276" i="2" s="1"/>
  <c r="AP1276" i="2" s="1"/>
  <c r="AM1254" i="2"/>
  <c r="AO1254" i="2" s="1"/>
  <c r="AP1254" i="2" s="1"/>
  <c r="AM1238" i="2"/>
  <c r="AO1238" i="2" s="1"/>
  <c r="AP1238" i="2" s="1"/>
  <c r="AM1212" i="2"/>
  <c r="AO1212" i="2" s="1"/>
  <c r="AP1212" i="2" s="1"/>
  <c r="AM1196" i="2"/>
  <c r="AO1196" i="2" s="1"/>
  <c r="AP1196" i="2" s="1"/>
  <c r="AM1278" i="2"/>
  <c r="AO1278" i="2" s="1"/>
  <c r="AP1278" i="2" s="1"/>
  <c r="AM1291" i="2"/>
  <c r="AO1291" i="2" s="1"/>
  <c r="AP1291" i="2" s="1"/>
  <c r="AM1275" i="2"/>
  <c r="AO1275" i="2" s="1"/>
  <c r="AP1275" i="2" s="1"/>
  <c r="AM1253" i="2"/>
  <c r="AO1253" i="2" s="1"/>
  <c r="AP1253" i="2" s="1"/>
  <c r="AM1237" i="2"/>
  <c r="AO1237" i="2" s="1"/>
  <c r="AP1237" i="2" s="1"/>
  <c r="AM1211" i="2"/>
  <c r="AO1211" i="2" s="1"/>
  <c r="AP1211" i="2" s="1"/>
  <c r="AM1195" i="2"/>
  <c r="AO1195" i="2" s="1"/>
  <c r="AP1195" i="2" s="1"/>
  <c r="AM1215" i="2"/>
  <c r="AO1215" i="2" s="1"/>
  <c r="AP1215" i="2" s="1"/>
  <c r="AM1290" i="2"/>
  <c r="AO1290" i="2" s="1"/>
  <c r="AP1290" i="2" s="1"/>
  <c r="AM1274" i="2"/>
  <c r="AO1274" i="2" s="1"/>
  <c r="AP1274" i="2" s="1"/>
  <c r="AM1252" i="2"/>
  <c r="AO1252" i="2" s="1"/>
  <c r="AP1252" i="2" s="1"/>
  <c r="AM1236" i="2"/>
  <c r="AO1236" i="2" s="1"/>
  <c r="AP1236" i="2" s="1"/>
  <c r="AM1210" i="2"/>
  <c r="AO1210" i="2" s="1"/>
  <c r="AP1210" i="2" s="1"/>
  <c r="AM1194" i="2"/>
  <c r="AO1194" i="2" s="1"/>
  <c r="AP1194" i="2" s="1"/>
  <c r="AM1214" i="2"/>
  <c r="AO1214" i="2" s="1"/>
  <c r="AP1214" i="2" s="1"/>
  <c r="AM1289" i="2"/>
  <c r="AO1289" i="2" s="1"/>
  <c r="AP1289" i="2" s="1"/>
  <c r="AM1267" i="2"/>
  <c r="AO1267" i="2" s="1"/>
  <c r="AP1267" i="2" s="1"/>
  <c r="AM1251" i="2"/>
  <c r="AO1251" i="2" s="1"/>
  <c r="AP1251" i="2" s="1"/>
  <c r="AM1225" i="2"/>
  <c r="AO1225" i="2" s="1"/>
  <c r="AP1225" i="2" s="1"/>
  <c r="AM1209" i="2"/>
  <c r="AO1209" i="2" s="1"/>
  <c r="AP1209" i="2" s="1"/>
  <c r="AM1193" i="2"/>
  <c r="AO1193" i="2" s="1"/>
  <c r="AP1193" i="2" s="1"/>
  <c r="AM1199" i="2"/>
  <c r="AO1199" i="2" s="1"/>
  <c r="AP1199" i="2" s="1"/>
  <c r="AM1198" i="2"/>
  <c r="AO1198" i="2" s="1"/>
  <c r="AP1198" i="2" s="1"/>
  <c r="AM1288" i="2"/>
  <c r="AO1288" i="2" s="1"/>
  <c r="AP1288" i="2" s="1"/>
  <c r="AM1266" i="2"/>
  <c r="AO1266" i="2" s="1"/>
  <c r="AP1266" i="2" s="1"/>
  <c r="AM1250" i="2"/>
  <c r="AO1250" i="2" s="1"/>
  <c r="AP1250" i="2" s="1"/>
  <c r="AM1224" i="2"/>
  <c r="AO1224" i="2" s="1"/>
  <c r="AP1224" i="2" s="1"/>
  <c r="AM1208" i="2"/>
  <c r="AO1208" i="2" s="1"/>
  <c r="AP1208" i="2" s="1"/>
  <c r="AM1192" i="2"/>
  <c r="AO1192" i="2" s="1"/>
  <c r="AP1192" i="2" s="1"/>
  <c r="AM1303" i="2"/>
  <c r="AO1303" i="2" s="1"/>
  <c r="AP1303" i="2" s="1"/>
  <c r="AM1287" i="2"/>
  <c r="AO1287" i="2" s="1"/>
  <c r="AP1287" i="2" s="1"/>
  <c r="AM1265" i="2"/>
  <c r="AO1265" i="2" s="1"/>
  <c r="AP1265" i="2" s="1"/>
  <c r="AM1249" i="2"/>
  <c r="AO1249" i="2" s="1"/>
  <c r="AP1249" i="2" s="1"/>
  <c r="AM1223" i="2"/>
  <c r="AO1223" i="2" s="1"/>
  <c r="AP1223" i="2" s="1"/>
  <c r="AM1207" i="2"/>
  <c r="AO1207" i="2" s="1"/>
  <c r="AP1207" i="2" s="1"/>
  <c r="AM1191" i="2"/>
  <c r="AO1191" i="2" s="1"/>
  <c r="AP1191" i="2" s="1"/>
  <c r="AM1302" i="2"/>
  <c r="AO1302" i="2" s="1"/>
  <c r="AP1302" i="2" s="1"/>
  <c r="AM1286" i="2"/>
  <c r="AO1286" i="2" s="1"/>
  <c r="AP1286" i="2" s="1"/>
  <c r="AM1264" i="2"/>
  <c r="AO1264" i="2" s="1"/>
  <c r="AP1264" i="2" s="1"/>
  <c r="AM1248" i="2"/>
  <c r="AO1248" i="2" s="1"/>
  <c r="AP1248" i="2" s="1"/>
  <c r="AM1222" i="2"/>
  <c r="AO1222" i="2" s="1"/>
  <c r="AP1222" i="2" s="1"/>
  <c r="AM1206" i="2"/>
  <c r="AO1206" i="2" s="1"/>
  <c r="AP1206" i="2" s="1"/>
  <c r="AM1190" i="2"/>
  <c r="AO1190" i="2" s="1"/>
  <c r="AP1190" i="2" s="1"/>
  <c r="AM1295" i="2"/>
  <c r="AO1295" i="2" s="1"/>
  <c r="AP1295" i="2" s="1"/>
  <c r="AM1256" i="2"/>
  <c r="AO1256" i="2" s="1"/>
  <c r="AP1256" i="2" s="1"/>
  <c r="AM1301" i="2"/>
  <c r="AO1301" i="2" s="1"/>
  <c r="AP1301" i="2" s="1"/>
  <c r="AM1285" i="2"/>
  <c r="AO1285" i="2" s="1"/>
  <c r="AP1285" i="2" s="1"/>
  <c r="AM1263" i="2"/>
  <c r="AO1263" i="2" s="1"/>
  <c r="AP1263" i="2" s="1"/>
  <c r="AM1247" i="2"/>
  <c r="AO1247" i="2" s="1"/>
  <c r="AP1247" i="2" s="1"/>
  <c r="AM1221" i="2"/>
  <c r="AO1221" i="2" s="1"/>
  <c r="AP1221" i="2" s="1"/>
  <c r="AM1205" i="2"/>
  <c r="AO1205" i="2" s="1"/>
  <c r="AP1205" i="2" s="1"/>
  <c r="AM1189" i="2"/>
  <c r="AO1189" i="2" s="1"/>
  <c r="AP1189" i="2" s="1"/>
  <c r="AM1279" i="2"/>
  <c r="AO1279" i="2" s="1"/>
  <c r="AP1279" i="2" s="1"/>
  <c r="AM1294" i="2"/>
  <c r="AO1294" i="2" s="1"/>
  <c r="AP1294" i="2" s="1"/>
  <c r="AM1300" i="2"/>
  <c r="AO1300" i="2" s="1"/>
  <c r="AP1300" i="2" s="1"/>
  <c r="AM1284" i="2"/>
  <c r="AO1284" i="2" s="1"/>
  <c r="AP1284" i="2" s="1"/>
  <c r="AM1262" i="2"/>
  <c r="AO1262" i="2" s="1"/>
  <c r="AP1262" i="2" s="1"/>
  <c r="AM1246" i="2"/>
  <c r="AO1246" i="2" s="1"/>
  <c r="AP1246" i="2" s="1"/>
  <c r="AM1220" i="2"/>
  <c r="AO1220" i="2" s="1"/>
  <c r="AP1220" i="2" s="1"/>
  <c r="AM1204" i="2"/>
  <c r="AO1204" i="2" s="1"/>
  <c r="AP1204" i="2" s="1"/>
  <c r="AM1257" i="2"/>
  <c r="AO1257" i="2" s="1"/>
  <c r="AP1257" i="2" s="1"/>
  <c r="AM1299" i="2"/>
  <c r="AO1299" i="2" s="1"/>
  <c r="AP1299" i="2" s="1"/>
  <c r="AM1283" i="2"/>
  <c r="AO1283" i="2" s="1"/>
  <c r="AP1283" i="2" s="1"/>
  <c r="AM1261" i="2"/>
  <c r="AO1261" i="2" s="1"/>
  <c r="AP1261" i="2" s="1"/>
  <c r="AM1245" i="2"/>
  <c r="AO1245" i="2" s="1"/>
  <c r="AP1245" i="2" s="1"/>
  <c r="AM1219" i="2"/>
  <c r="AO1219" i="2" s="1"/>
  <c r="AP1219" i="2" s="1"/>
  <c r="AM1203" i="2"/>
  <c r="AO1203" i="2" s="1"/>
  <c r="AP1203" i="2" s="1"/>
  <c r="AM1241" i="2"/>
  <c r="AO1241" i="2" s="1"/>
  <c r="AP1241" i="2" s="1"/>
  <c r="AM1298" i="2"/>
  <c r="AO1298" i="2" s="1"/>
  <c r="AP1298" i="2" s="1"/>
  <c r="AM1282" i="2"/>
  <c r="AO1282" i="2" s="1"/>
  <c r="AP1282" i="2" s="1"/>
  <c r="AM1260" i="2"/>
  <c r="AO1260" i="2" s="1"/>
  <c r="AP1260" i="2" s="1"/>
  <c r="AM1244" i="2"/>
  <c r="AO1244" i="2" s="1"/>
  <c r="AP1244" i="2" s="1"/>
  <c r="AM1218" i="2"/>
  <c r="AO1218" i="2" s="1"/>
  <c r="AP1218" i="2" s="1"/>
  <c r="AM1202" i="2"/>
  <c r="AO1202" i="2" s="1"/>
  <c r="AP1202" i="2" s="1"/>
  <c r="AM1297" i="2"/>
  <c r="AO1297" i="2" s="1"/>
  <c r="AP1297" i="2" s="1"/>
  <c r="AM1281" i="2"/>
  <c r="AO1281" i="2" s="1"/>
  <c r="AP1281" i="2" s="1"/>
  <c r="AM1259" i="2"/>
  <c r="AO1259" i="2" s="1"/>
  <c r="AP1259" i="2" s="1"/>
  <c r="AM1243" i="2"/>
  <c r="AO1243" i="2" s="1"/>
  <c r="AP1243" i="2" s="1"/>
  <c r="AM1217" i="2"/>
  <c r="AO1217" i="2" s="1"/>
  <c r="AP1217" i="2" s="1"/>
  <c r="AM1201" i="2"/>
  <c r="AO1201" i="2" s="1"/>
  <c r="AP1201" i="2" s="1"/>
  <c r="AM1296" i="2"/>
  <c r="AO1296" i="2" s="1"/>
  <c r="AP1296" i="2" s="1"/>
  <c r="AM1280" i="2"/>
  <c r="AO1280" i="2" s="1"/>
  <c r="AP1280" i="2" s="1"/>
  <c r="AM1258" i="2"/>
  <c r="AO1258" i="2" s="1"/>
  <c r="AP1258" i="2" s="1"/>
  <c r="AM1242" i="2"/>
  <c r="AO1242" i="2" s="1"/>
  <c r="AP1242" i="2" s="1"/>
  <c r="AM1216" i="2"/>
  <c r="AO1216" i="2" s="1"/>
  <c r="AP1216" i="2" s="1"/>
  <c r="AM1200" i="2"/>
  <c r="AO1200" i="2" s="1"/>
  <c r="AP1200" i="2" s="1"/>
  <c r="E1302" i="2"/>
  <c r="E1298" i="2"/>
  <c r="E1294" i="2"/>
  <c r="E1290" i="2"/>
  <c r="E1286" i="2"/>
  <c r="E1282" i="2"/>
  <c r="E1278" i="2"/>
  <c r="E1274" i="2"/>
  <c r="E1264" i="2"/>
  <c r="E1260" i="2"/>
  <c r="E1256" i="2"/>
  <c r="E1252" i="2"/>
  <c r="E1248" i="2"/>
  <c r="E1244" i="2"/>
  <c r="E1240" i="2"/>
  <c r="E1236" i="2"/>
  <c r="E1222" i="2"/>
  <c r="E1218" i="2"/>
  <c r="E1214" i="2"/>
  <c r="E1210" i="2"/>
  <c r="E1206" i="2"/>
  <c r="E1202" i="2"/>
  <c r="E1198" i="2"/>
  <c r="E1194" i="2"/>
  <c r="E1190" i="2"/>
  <c r="K1223" i="2"/>
  <c r="M1223" i="2" s="1"/>
  <c r="N1223" i="2" s="1"/>
  <c r="K1219" i="2"/>
  <c r="M1219" i="2" s="1"/>
  <c r="N1219" i="2" s="1"/>
  <c r="K1215" i="2"/>
  <c r="M1215" i="2" s="1"/>
  <c r="N1215" i="2" s="1"/>
  <c r="K1211" i="2"/>
  <c r="M1211" i="2" s="1"/>
  <c r="N1211" i="2" s="1"/>
  <c r="K1207" i="2"/>
  <c r="M1207" i="2" s="1"/>
  <c r="N1207" i="2" s="1"/>
  <c r="K1203" i="2"/>
  <c r="M1203" i="2" s="1"/>
  <c r="N1203" i="2" s="1"/>
  <c r="K1199" i="2"/>
  <c r="M1199" i="2" s="1"/>
  <c r="N1199" i="2" s="1"/>
  <c r="K1195" i="2"/>
  <c r="M1195" i="2" s="1"/>
  <c r="N1195" i="2" s="1"/>
  <c r="K1191" i="2"/>
  <c r="M1191" i="2" s="1"/>
  <c r="N1191" i="2" s="1"/>
  <c r="K1266" i="2"/>
  <c r="M1266" i="2" s="1"/>
  <c r="N1266" i="2" s="1"/>
  <c r="K1262" i="2"/>
  <c r="M1262" i="2" s="1"/>
  <c r="N1262" i="2" s="1"/>
  <c r="K1258" i="2"/>
  <c r="M1258" i="2" s="1"/>
  <c r="N1258" i="2" s="1"/>
  <c r="K1254" i="2"/>
  <c r="M1254" i="2" s="1"/>
  <c r="N1254" i="2" s="1"/>
  <c r="K1250" i="2"/>
  <c r="M1250" i="2" s="1"/>
  <c r="N1250" i="2" s="1"/>
  <c r="K1246" i="2"/>
  <c r="M1246" i="2" s="1"/>
  <c r="N1246" i="2" s="1"/>
  <c r="K1242" i="2"/>
  <c r="M1242" i="2" s="1"/>
  <c r="N1242" i="2" s="1"/>
  <c r="K1238" i="2"/>
  <c r="M1238" i="2" s="1"/>
  <c r="N1238" i="2" s="1"/>
  <c r="K1302" i="2"/>
  <c r="M1302" i="2" s="1"/>
  <c r="N1302" i="2" s="1"/>
  <c r="K1298" i="2"/>
  <c r="M1298" i="2" s="1"/>
  <c r="N1298" i="2" s="1"/>
  <c r="K1294" i="2"/>
  <c r="M1294" i="2" s="1"/>
  <c r="N1294" i="2" s="1"/>
  <c r="K1290" i="2"/>
  <c r="M1290" i="2" s="1"/>
  <c r="N1290" i="2" s="1"/>
  <c r="K1286" i="2"/>
  <c r="M1286" i="2" s="1"/>
  <c r="N1286" i="2" s="1"/>
  <c r="K1282" i="2"/>
  <c r="M1282" i="2" s="1"/>
  <c r="N1282" i="2" s="1"/>
  <c r="K1278" i="2"/>
  <c r="M1278" i="2" s="1"/>
  <c r="N1278" i="2" s="1"/>
  <c r="K1274" i="2"/>
  <c r="E1303" i="2"/>
  <c r="E1291" i="2"/>
  <c r="E1283" i="2"/>
  <c r="E1275" i="2"/>
  <c r="E1257" i="2"/>
  <c r="E1245" i="2"/>
  <c r="E1219" i="2"/>
  <c r="E1215" i="2"/>
  <c r="E1203" i="2"/>
  <c r="K1224" i="2"/>
  <c r="M1224" i="2" s="1"/>
  <c r="N1224" i="2" s="1"/>
  <c r="K1212" i="2"/>
  <c r="M1212" i="2" s="1"/>
  <c r="N1212" i="2" s="1"/>
  <c r="K1204" i="2"/>
  <c r="M1204" i="2" s="1"/>
  <c r="N1204" i="2" s="1"/>
  <c r="K1267" i="2"/>
  <c r="M1267" i="2" s="1"/>
  <c r="N1267" i="2" s="1"/>
  <c r="K1255" i="2"/>
  <c r="M1255" i="2" s="1"/>
  <c r="N1255" i="2" s="1"/>
  <c r="K1243" i="2"/>
  <c r="M1243" i="2" s="1"/>
  <c r="N1243" i="2" s="1"/>
  <c r="K1299" i="2"/>
  <c r="M1299" i="2" s="1"/>
  <c r="N1299" i="2" s="1"/>
  <c r="K1287" i="2"/>
  <c r="M1287" i="2" s="1"/>
  <c r="N1287" i="2" s="1"/>
  <c r="K1275" i="2"/>
  <c r="M1275" i="2" s="1"/>
  <c r="N1275" i="2" s="1"/>
  <c r="E1301" i="2"/>
  <c r="E1297" i="2"/>
  <c r="E1293" i="2"/>
  <c r="E1289" i="2"/>
  <c r="E1285" i="2"/>
  <c r="E1281" i="2"/>
  <c r="E1277" i="2"/>
  <c r="E1267" i="2"/>
  <c r="E1263" i="2"/>
  <c r="E1259" i="2"/>
  <c r="E1255" i="2"/>
  <c r="E1251" i="2"/>
  <c r="E1247" i="2"/>
  <c r="E1243" i="2"/>
  <c r="E1239" i="2"/>
  <c r="E1225" i="2"/>
  <c r="E1221" i="2"/>
  <c r="E1217" i="2"/>
  <c r="E1213" i="2"/>
  <c r="E1209" i="2"/>
  <c r="E1205" i="2"/>
  <c r="E1201" i="2"/>
  <c r="E1197" i="2"/>
  <c r="E1193" i="2"/>
  <c r="K1222" i="2"/>
  <c r="M1222" i="2" s="1"/>
  <c r="N1222" i="2" s="1"/>
  <c r="K1218" i="2"/>
  <c r="M1218" i="2" s="1"/>
  <c r="N1218" i="2" s="1"/>
  <c r="K1214" i="2"/>
  <c r="M1214" i="2" s="1"/>
  <c r="N1214" i="2" s="1"/>
  <c r="K1210" i="2"/>
  <c r="M1210" i="2" s="1"/>
  <c r="N1210" i="2" s="1"/>
  <c r="K1206" i="2"/>
  <c r="M1206" i="2" s="1"/>
  <c r="N1206" i="2" s="1"/>
  <c r="K1202" i="2"/>
  <c r="M1202" i="2" s="1"/>
  <c r="N1202" i="2" s="1"/>
  <c r="K1198" i="2"/>
  <c r="M1198" i="2" s="1"/>
  <c r="N1198" i="2" s="1"/>
  <c r="K1194" i="2"/>
  <c r="M1194" i="2" s="1"/>
  <c r="N1194" i="2" s="1"/>
  <c r="K1190" i="2"/>
  <c r="M1190" i="2" s="1"/>
  <c r="N1190" i="2" s="1"/>
  <c r="K1265" i="2"/>
  <c r="M1265" i="2" s="1"/>
  <c r="N1265" i="2" s="1"/>
  <c r="K1261" i="2"/>
  <c r="M1261" i="2" s="1"/>
  <c r="N1261" i="2" s="1"/>
  <c r="K1257" i="2"/>
  <c r="M1257" i="2" s="1"/>
  <c r="N1257" i="2" s="1"/>
  <c r="K1253" i="2"/>
  <c r="M1253" i="2" s="1"/>
  <c r="N1253" i="2" s="1"/>
  <c r="K1249" i="2"/>
  <c r="M1249" i="2" s="1"/>
  <c r="N1249" i="2" s="1"/>
  <c r="K1245" i="2"/>
  <c r="M1245" i="2" s="1"/>
  <c r="N1245" i="2" s="1"/>
  <c r="K1241" i="2"/>
  <c r="M1241" i="2" s="1"/>
  <c r="N1241" i="2" s="1"/>
  <c r="K1237" i="2"/>
  <c r="M1237" i="2" s="1"/>
  <c r="N1237" i="2" s="1"/>
  <c r="K1301" i="2"/>
  <c r="M1301" i="2" s="1"/>
  <c r="N1301" i="2" s="1"/>
  <c r="K1297" i="2"/>
  <c r="M1297" i="2" s="1"/>
  <c r="N1297" i="2" s="1"/>
  <c r="K1293" i="2"/>
  <c r="M1293" i="2" s="1"/>
  <c r="N1293" i="2" s="1"/>
  <c r="K1289" i="2"/>
  <c r="M1289" i="2" s="1"/>
  <c r="N1289" i="2" s="1"/>
  <c r="K1285" i="2"/>
  <c r="M1285" i="2" s="1"/>
  <c r="N1285" i="2" s="1"/>
  <c r="K1281" i="2"/>
  <c r="M1281" i="2" s="1"/>
  <c r="N1281" i="2" s="1"/>
  <c r="K1277" i="2"/>
  <c r="M1277" i="2" s="1"/>
  <c r="N1277" i="2" s="1"/>
  <c r="E1295" i="2"/>
  <c r="E1265" i="2"/>
  <c r="E1253" i="2"/>
  <c r="E1237" i="2"/>
  <c r="E1207" i="2"/>
  <c r="E1195" i="2"/>
  <c r="K1220" i="2"/>
  <c r="M1220" i="2" s="1"/>
  <c r="N1220" i="2" s="1"/>
  <c r="K1208" i="2"/>
  <c r="M1208" i="2" s="1"/>
  <c r="N1208" i="2" s="1"/>
  <c r="K1196" i="2"/>
  <c r="M1196" i="2" s="1"/>
  <c r="N1196" i="2" s="1"/>
  <c r="K1263" i="2"/>
  <c r="M1263" i="2" s="1"/>
  <c r="N1263" i="2" s="1"/>
  <c r="K1251" i="2"/>
  <c r="M1251" i="2" s="1"/>
  <c r="N1251" i="2" s="1"/>
  <c r="K1239" i="2"/>
  <c r="M1239" i="2" s="1"/>
  <c r="N1239" i="2" s="1"/>
  <c r="K1295" i="2"/>
  <c r="M1295" i="2" s="1"/>
  <c r="N1295" i="2" s="1"/>
  <c r="K1283" i="2"/>
  <c r="M1283" i="2" s="1"/>
  <c r="N1283" i="2" s="1"/>
  <c r="E1300" i="2"/>
  <c r="E1296" i="2"/>
  <c r="E1292" i="2"/>
  <c r="E1288" i="2"/>
  <c r="E1284" i="2"/>
  <c r="E1280" i="2"/>
  <c r="E1276" i="2"/>
  <c r="E1266" i="2"/>
  <c r="E1262" i="2"/>
  <c r="E1258" i="2"/>
  <c r="E1254" i="2"/>
  <c r="E1250" i="2"/>
  <c r="E1246" i="2"/>
  <c r="E1242" i="2"/>
  <c r="E1238" i="2"/>
  <c r="E1224" i="2"/>
  <c r="E1220" i="2"/>
  <c r="E1216" i="2"/>
  <c r="E1212" i="2"/>
  <c r="E1208" i="2"/>
  <c r="E1204" i="2"/>
  <c r="E1200" i="2"/>
  <c r="E1196" i="2"/>
  <c r="E1192" i="2"/>
  <c r="K1225" i="2"/>
  <c r="M1225" i="2" s="1"/>
  <c r="N1225" i="2" s="1"/>
  <c r="K1221" i="2"/>
  <c r="M1221" i="2" s="1"/>
  <c r="N1221" i="2" s="1"/>
  <c r="K1217" i="2"/>
  <c r="M1217" i="2" s="1"/>
  <c r="N1217" i="2" s="1"/>
  <c r="K1213" i="2"/>
  <c r="M1213" i="2" s="1"/>
  <c r="N1213" i="2" s="1"/>
  <c r="K1209" i="2"/>
  <c r="M1209" i="2" s="1"/>
  <c r="N1209" i="2" s="1"/>
  <c r="K1205" i="2"/>
  <c r="M1205" i="2" s="1"/>
  <c r="N1205" i="2" s="1"/>
  <c r="K1201" i="2"/>
  <c r="M1201" i="2" s="1"/>
  <c r="N1201" i="2" s="1"/>
  <c r="K1197" i="2"/>
  <c r="M1197" i="2" s="1"/>
  <c r="N1197" i="2" s="1"/>
  <c r="K1193" i="2"/>
  <c r="M1193" i="2" s="1"/>
  <c r="N1193" i="2" s="1"/>
  <c r="K1264" i="2"/>
  <c r="M1264" i="2" s="1"/>
  <c r="N1264" i="2" s="1"/>
  <c r="K1260" i="2"/>
  <c r="M1260" i="2" s="1"/>
  <c r="N1260" i="2" s="1"/>
  <c r="K1256" i="2"/>
  <c r="M1256" i="2" s="1"/>
  <c r="N1256" i="2" s="1"/>
  <c r="K1252" i="2"/>
  <c r="M1252" i="2" s="1"/>
  <c r="N1252" i="2" s="1"/>
  <c r="K1248" i="2"/>
  <c r="M1248" i="2" s="1"/>
  <c r="N1248" i="2" s="1"/>
  <c r="K1244" i="2"/>
  <c r="M1244" i="2" s="1"/>
  <c r="N1244" i="2" s="1"/>
  <c r="K1240" i="2"/>
  <c r="M1240" i="2" s="1"/>
  <c r="N1240" i="2" s="1"/>
  <c r="K1236" i="2"/>
  <c r="K1300" i="2"/>
  <c r="M1300" i="2" s="1"/>
  <c r="N1300" i="2" s="1"/>
  <c r="K1296" i="2"/>
  <c r="M1296" i="2" s="1"/>
  <c r="N1296" i="2" s="1"/>
  <c r="K1292" i="2"/>
  <c r="M1292" i="2" s="1"/>
  <c r="N1292" i="2" s="1"/>
  <c r="K1288" i="2"/>
  <c r="M1288" i="2" s="1"/>
  <c r="N1288" i="2" s="1"/>
  <c r="K1284" i="2"/>
  <c r="M1284" i="2" s="1"/>
  <c r="N1284" i="2" s="1"/>
  <c r="K1280" i="2"/>
  <c r="M1280" i="2" s="1"/>
  <c r="N1280" i="2" s="1"/>
  <c r="K1276" i="2"/>
  <c r="M1276" i="2" s="1"/>
  <c r="N1276" i="2" s="1"/>
  <c r="E1299" i="2"/>
  <c r="E1287" i="2"/>
  <c r="E1279" i="2"/>
  <c r="E1261" i="2"/>
  <c r="E1249" i="2"/>
  <c r="E1241" i="2"/>
  <c r="E1223" i="2"/>
  <c r="E1211" i="2"/>
  <c r="E1199" i="2"/>
  <c r="E1191" i="2"/>
  <c r="K1216" i="2"/>
  <c r="M1216" i="2" s="1"/>
  <c r="N1216" i="2" s="1"/>
  <c r="K1200" i="2"/>
  <c r="M1200" i="2" s="1"/>
  <c r="N1200" i="2" s="1"/>
  <c r="K1192" i="2"/>
  <c r="M1192" i="2" s="1"/>
  <c r="N1192" i="2" s="1"/>
  <c r="K1259" i="2"/>
  <c r="M1259" i="2" s="1"/>
  <c r="N1259" i="2" s="1"/>
  <c r="K1247" i="2"/>
  <c r="M1247" i="2" s="1"/>
  <c r="N1247" i="2" s="1"/>
  <c r="K1303" i="2"/>
  <c r="M1303" i="2" s="1"/>
  <c r="N1303" i="2" s="1"/>
  <c r="K1291" i="2"/>
  <c r="M1291" i="2" s="1"/>
  <c r="N1291" i="2" s="1"/>
  <c r="K1279" i="2"/>
  <c r="M1279" i="2" s="1"/>
  <c r="N1279" i="2" s="1"/>
  <c r="Q1242" i="2"/>
  <c r="S1242" i="2" s="1"/>
  <c r="T1242" i="2" s="1"/>
  <c r="Q1192" i="2"/>
  <c r="S1192" i="2" s="1"/>
  <c r="T1192" i="2" s="1"/>
  <c r="Q1298" i="2"/>
  <c r="S1298" i="2" s="1"/>
  <c r="T1298" i="2" s="1"/>
  <c r="Q1284" i="2"/>
  <c r="S1284" i="2" s="1"/>
  <c r="T1284" i="2" s="1"/>
  <c r="Q1278" i="2"/>
  <c r="S1278" i="2" s="1"/>
  <c r="T1278" i="2" s="1"/>
  <c r="Q1245" i="2"/>
  <c r="S1245" i="2" s="1"/>
  <c r="T1245" i="2" s="1"/>
  <c r="Q1249" i="2"/>
  <c r="S1249" i="2" s="1"/>
  <c r="T1249" i="2" s="1"/>
  <c r="Q1252" i="2"/>
  <c r="S1252" i="2" s="1"/>
  <c r="T1252" i="2" s="1"/>
  <c r="Q1274" i="2"/>
  <c r="S1274" i="2" s="1"/>
  <c r="T1274" i="2" s="1"/>
  <c r="Q1251" i="2"/>
  <c r="S1251" i="2" s="1"/>
  <c r="T1251" i="2" s="1"/>
  <c r="Q1212" i="2"/>
  <c r="S1212" i="2" s="1"/>
  <c r="T1212" i="2" s="1"/>
  <c r="Q1275" i="2"/>
  <c r="S1275" i="2" s="1"/>
  <c r="T1275" i="2" s="1"/>
  <c r="Q1285" i="2"/>
  <c r="S1285" i="2" s="1"/>
  <c r="T1285" i="2" s="1"/>
  <c r="Q1194" i="2"/>
  <c r="Q1201" i="2"/>
  <c r="S1201" i="2" s="1"/>
  <c r="T1201" i="2" s="1"/>
  <c r="Q1241" i="2"/>
  <c r="S1241" i="2" s="1"/>
  <c r="T1241" i="2" s="1"/>
  <c r="Q1276" i="2"/>
  <c r="S1276" i="2" s="1"/>
  <c r="T1276" i="2" s="1"/>
  <c r="Q1287" i="2"/>
  <c r="S1287" i="2" s="1"/>
  <c r="T1287" i="2" s="1"/>
  <c r="Q1247" i="2"/>
  <c r="S1247" i="2" s="1"/>
  <c r="T1247" i="2" s="1"/>
  <c r="Q1263" i="2"/>
  <c r="S1263" i="2" s="1"/>
  <c r="T1263" i="2" s="1"/>
  <c r="Q1281" i="2"/>
  <c r="S1281" i="2" s="1"/>
  <c r="T1281" i="2" s="1"/>
  <c r="Q1222" i="2"/>
  <c r="S1222" i="2" s="1"/>
  <c r="T1222" i="2" s="1"/>
  <c r="Q1207" i="2"/>
  <c r="S1207" i="2" s="1"/>
  <c r="T1207" i="2" s="1"/>
  <c r="Q1221" i="2"/>
  <c r="S1221" i="2" s="1"/>
  <c r="T1221" i="2" s="1"/>
  <c r="Q1200" i="2"/>
  <c r="S1200" i="2" s="1"/>
  <c r="T1200" i="2" s="1"/>
  <c r="Q1199" i="2"/>
  <c r="S1199" i="2" s="1"/>
  <c r="T1199" i="2" s="1"/>
  <c r="Q1213" i="2"/>
  <c r="S1213" i="2" s="1"/>
  <c r="T1213" i="2" s="1"/>
  <c r="Q1211" i="2"/>
  <c r="S1211" i="2" s="1"/>
  <c r="T1211" i="2" s="1"/>
  <c r="Q1210" i="2"/>
  <c r="S1210" i="2" s="1"/>
  <c r="T1210" i="2" s="1"/>
  <c r="Q1292" i="2"/>
  <c r="S1292" i="2" s="1"/>
  <c r="T1292" i="2" s="1"/>
  <c r="Q1256" i="2"/>
  <c r="S1256" i="2" s="1"/>
  <c r="T1256" i="2" s="1"/>
  <c r="Q1195" i="2"/>
  <c r="S1195" i="2" s="1"/>
  <c r="T1195" i="2" s="1"/>
  <c r="Q1248" i="2"/>
  <c r="S1248" i="2" s="1"/>
  <c r="T1248" i="2" s="1"/>
  <c r="Q1294" i="2"/>
  <c r="S1294" i="2" s="1"/>
  <c r="T1294" i="2" s="1"/>
  <c r="Q1202" i="2"/>
  <c r="S1202" i="2" s="1"/>
  <c r="T1202" i="2" s="1"/>
  <c r="Q1277" i="2"/>
  <c r="S1277" i="2" s="1"/>
  <c r="T1277" i="2" s="1"/>
  <c r="Q1250" i="2"/>
  <c r="S1250" i="2" s="1"/>
  <c r="T1250" i="2" s="1"/>
  <c r="Q1301" i="2"/>
  <c r="S1301" i="2" s="1"/>
  <c r="T1301" i="2" s="1"/>
  <c r="Q1196" i="2"/>
  <c r="S1196" i="2" s="1"/>
  <c r="T1196" i="2" s="1"/>
  <c r="Q1267" i="2"/>
  <c r="S1267" i="2" s="1"/>
  <c r="T1267" i="2" s="1"/>
  <c r="Q1240" i="2"/>
  <c r="S1240" i="2" s="1"/>
  <c r="T1240" i="2" s="1"/>
  <c r="Q1205" i="2"/>
  <c r="S1205" i="2" s="1"/>
  <c r="T1205" i="2" s="1"/>
  <c r="Q1265" i="2"/>
  <c r="S1265" i="2" s="1"/>
  <c r="T1265" i="2" s="1"/>
  <c r="Q1257" i="2"/>
  <c r="S1257" i="2" s="1"/>
  <c r="T1257" i="2" s="1"/>
  <c r="Q1261" i="2"/>
  <c r="S1261" i="2" s="1"/>
  <c r="T1261" i="2" s="1"/>
  <c r="Q1255" i="2"/>
  <c r="Q1190" i="2"/>
  <c r="S1190" i="2" s="1"/>
  <c r="T1190" i="2" s="1"/>
  <c r="Q1223" i="2"/>
  <c r="S1223" i="2" s="1"/>
  <c r="T1223" i="2" s="1"/>
  <c r="Q1219" i="2"/>
  <c r="S1219" i="2" s="1"/>
  <c r="T1219" i="2" s="1"/>
  <c r="Q1238" i="2"/>
  <c r="S1238" i="2" s="1"/>
  <c r="T1238" i="2" s="1"/>
  <c r="Q1246" i="2"/>
  <c r="S1246" i="2" s="1"/>
  <c r="T1246" i="2" s="1"/>
  <c r="Q1191" i="2"/>
  <c r="S1191" i="2" s="1"/>
  <c r="T1191" i="2" s="1"/>
  <c r="Q1296" i="2"/>
  <c r="S1296" i="2" s="1"/>
  <c r="T1296" i="2" s="1"/>
  <c r="Q1260" i="2"/>
  <c r="S1260" i="2" s="1"/>
  <c r="T1260" i="2" s="1"/>
  <c r="Q1303" i="2"/>
  <c r="S1303" i="2" s="1"/>
  <c r="T1303" i="2" s="1"/>
  <c r="Q1302" i="2"/>
  <c r="S1302" i="2" s="1"/>
  <c r="T1302" i="2" s="1"/>
  <c r="Q1217" i="2"/>
  <c r="S1217" i="2" s="1"/>
  <c r="T1217" i="2" s="1"/>
  <c r="Q1264" i="2"/>
  <c r="S1264" i="2" s="1"/>
  <c r="T1264" i="2" s="1"/>
  <c r="Q1258" i="2"/>
  <c r="S1258" i="2" s="1"/>
  <c r="T1258" i="2" s="1"/>
  <c r="Q1208" i="2"/>
  <c r="S1208" i="2" s="1"/>
  <c r="T1208" i="2" s="1"/>
  <c r="Q1193" i="2"/>
  <c r="S1193" i="2" s="1"/>
  <c r="T1193" i="2" s="1"/>
  <c r="Q1283" i="2"/>
  <c r="S1283" i="2" s="1"/>
  <c r="T1283" i="2" s="1"/>
  <c r="Q1286" i="2"/>
  <c r="Q1214" i="2"/>
  <c r="S1214" i="2" s="1"/>
  <c r="T1214" i="2" s="1"/>
  <c r="Q1300" i="2"/>
  <c r="S1300" i="2" s="1"/>
  <c r="T1300" i="2" s="1"/>
  <c r="Q1299" i="2"/>
  <c r="S1299" i="2" s="1"/>
  <c r="T1299" i="2" s="1"/>
  <c r="Q1203" i="2"/>
  <c r="S1203" i="2" s="1"/>
  <c r="T1203" i="2" s="1"/>
  <c r="Q1220" i="2"/>
  <c r="S1220" i="2" s="1"/>
  <c r="T1220" i="2" s="1"/>
  <c r="Q1254" i="2"/>
  <c r="S1254" i="2" s="1"/>
  <c r="T1254" i="2" s="1"/>
  <c r="Q1259" i="2"/>
  <c r="S1259" i="2" s="1"/>
  <c r="T1259" i="2" s="1"/>
  <c r="Q1293" i="2"/>
  <c r="S1293" i="2" s="1"/>
  <c r="T1293" i="2" s="1"/>
  <c r="Q1288" i="2"/>
  <c r="S1288" i="2" s="1"/>
  <c r="T1288" i="2" s="1"/>
  <c r="Q1198" i="2"/>
  <c r="S1198" i="2" s="1"/>
  <c r="T1198" i="2" s="1"/>
  <c r="Q1224" i="2"/>
  <c r="S1224" i="2" s="1"/>
  <c r="T1224" i="2" s="1"/>
  <c r="Q1216" i="2"/>
  <c r="S1216" i="2" s="1"/>
  <c r="T1216" i="2" s="1"/>
  <c r="Q1289" i="2"/>
  <c r="S1289" i="2" s="1"/>
  <c r="T1289" i="2" s="1"/>
  <c r="Q1262" i="2"/>
  <c r="S1262" i="2" s="1"/>
  <c r="T1262" i="2" s="1"/>
  <c r="Q1297" i="2"/>
  <c r="S1297" i="2" s="1"/>
  <c r="T1297" i="2" s="1"/>
  <c r="Q1206" i="2"/>
  <c r="S1206" i="2" s="1"/>
  <c r="T1206" i="2" s="1"/>
  <c r="Q1290" i="2"/>
  <c r="S1290" i="2" s="1"/>
  <c r="T1290" i="2" s="1"/>
  <c r="Q1236" i="2"/>
  <c r="S1236" i="2" s="1"/>
  <c r="T1236" i="2" s="1"/>
  <c r="Q1280" i="2"/>
  <c r="S1280" i="2" s="1"/>
  <c r="T1280" i="2" s="1"/>
  <c r="Q1244" i="2"/>
  <c r="S1244" i="2" s="1"/>
  <c r="T1244" i="2" s="1"/>
  <c r="Q1225" i="2"/>
  <c r="S1225" i="2" s="1"/>
  <c r="T1225" i="2" s="1"/>
  <c r="Q1295" i="2"/>
  <c r="S1295" i="2" s="1"/>
  <c r="T1295" i="2" s="1"/>
  <c r="S1218" i="2"/>
  <c r="T1218" i="2" s="1"/>
  <c r="Q1197" i="2"/>
  <c r="S1197" i="2" s="1"/>
  <c r="T1197" i="2" s="1"/>
  <c r="Q1279" i="2"/>
  <c r="S1279" i="2" s="1"/>
  <c r="T1279" i="2" s="1"/>
  <c r="Q1209" i="2"/>
  <c r="S1209" i="2" s="1"/>
  <c r="T1209" i="2" s="1"/>
  <c r="Q1282" i="2"/>
  <c r="S1282" i="2" s="1"/>
  <c r="T1282" i="2" s="1"/>
  <c r="Q1266" i="2"/>
  <c r="S1266" i="2" s="1"/>
  <c r="T1266" i="2" s="1"/>
  <c r="Q1253" i="2"/>
  <c r="S1253" i="2" s="1"/>
  <c r="T1253" i="2" s="1"/>
  <c r="Q1215" i="2"/>
  <c r="S1215" i="2" s="1"/>
  <c r="T1215" i="2" s="1"/>
  <c r="Q1204" i="2"/>
  <c r="S1204" i="2" s="1"/>
  <c r="T1204" i="2" s="1"/>
  <c r="Q1243" i="2"/>
  <c r="S1243" i="2" s="1"/>
  <c r="T1243" i="2" s="1"/>
  <c r="Q1291" i="2"/>
  <c r="S1291" i="2" s="1"/>
  <c r="T1291" i="2" s="1"/>
  <c r="Q1239" i="2"/>
  <c r="S1239" i="2" s="1"/>
  <c r="T1239" i="2" s="1"/>
  <c r="Q1237" i="2"/>
  <c r="S1237" i="2" s="1"/>
  <c r="T1237" i="2" s="1"/>
  <c r="BI1002" i="2"/>
  <c r="BI1050" i="2"/>
  <c r="BI1086" i="2"/>
  <c r="BI1034" i="2"/>
  <c r="BI1072" i="2"/>
  <c r="BD990" i="2"/>
  <c r="BF990" i="2" s="1"/>
  <c r="BD1022" i="2"/>
  <c r="BF1022" i="2" s="1"/>
  <c r="BD1052" i="2"/>
  <c r="BF1052" i="2" s="1"/>
  <c r="BI1018" i="2"/>
  <c r="BD1006" i="2"/>
  <c r="BF1006" i="2" s="1"/>
  <c r="BD1036" i="2"/>
  <c r="BF1036" i="2" s="1"/>
  <c r="BD1090" i="2"/>
  <c r="BF1090" i="2" s="1"/>
  <c r="BD1074" i="2"/>
  <c r="BF1074" i="2" s="1"/>
  <c r="S1255" i="2"/>
  <c r="T1255" i="2" s="1"/>
  <c r="T1189" i="2"/>
  <c r="S1194" i="2"/>
  <c r="T1194" i="2" s="1"/>
  <c r="AV241" i="13"/>
  <c r="AY239" i="13"/>
  <c r="AV180" i="13"/>
  <c r="AY178" i="13"/>
  <c r="AV57" i="13"/>
  <c r="AY55" i="13"/>
  <c r="AY87" i="13"/>
  <c r="AV335" i="13"/>
  <c r="AY333" i="13"/>
  <c r="AI1307" i="2"/>
  <c r="AY116" i="13"/>
  <c r="AY144" i="13"/>
  <c r="BF1075" i="2"/>
  <c r="BD998" i="2"/>
  <c r="BF998" i="2" s="1"/>
  <c r="BD1044" i="2"/>
  <c r="BF1044" i="2" s="1"/>
  <c r="BD1082" i="2"/>
  <c r="BF1082" i="2" s="1"/>
  <c r="BI1010" i="2"/>
  <c r="BI1058" i="2"/>
  <c r="BI1094" i="2"/>
  <c r="BD1014" i="2"/>
  <c r="BF1014" i="2" s="1"/>
  <c r="BD1060" i="2"/>
  <c r="BF1060" i="2" s="1"/>
  <c r="BD1098" i="2"/>
  <c r="BF1098" i="2" s="1"/>
  <c r="BI994" i="2"/>
  <c r="BI1042" i="2"/>
  <c r="BI1078" i="2"/>
  <c r="BD1019" i="2"/>
  <c r="BF1019" i="2" s="1"/>
  <c r="BD1011" i="2"/>
  <c r="BF1011" i="2" s="1"/>
  <c r="BD1003" i="2"/>
  <c r="BF1003" i="2" s="1"/>
  <c r="BD995" i="2"/>
  <c r="BF995" i="2" s="1"/>
  <c r="BD1065" i="2"/>
  <c r="BF1065" i="2" s="1"/>
  <c r="BD1057" i="2"/>
  <c r="BF1057" i="2" s="1"/>
  <c r="BD1049" i="2"/>
  <c r="BF1049" i="2" s="1"/>
  <c r="BD1041" i="2"/>
  <c r="BF1041" i="2" s="1"/>
  <c r="BD1073" i="2"/>
  <c r="BF1073" i="2" s="1"/>
  <c r="BD1095" i="2"/>
  <c r="BF1095" i="2" s="1"/>
  <c r="BD1087" i="2"/>
  <c r="BF1087" i="2" s="1"/>
  <c r="BD1079" i="2"/>
  <c r="BF1079" i="2" s="1"/>
  <c r="BI1017" i="2"/>
  <c r="BI1009" i="2"/>
  <c r="BI1001" i="2"/>
  <c r="BI993" i="2"/>
  <c r="BI1065" i="2"/>
  <c r="BI1057" i="2"/>
  <c r="BI1049" i="2"/>
  <c r="BI1041" i="2"/>
  <c r="BI1101" i="2"/>
  <c r="BI1093" i="2"/>
  <c r="BI1085" i="2"/>
  <c r="BI1077" i="2"/>
  <c r="BD1018" i="2"/>
  <c r="BF1018" i="2" s="1"/>
  <c r="BD1010" i="2"/>
  <c r="BF1010" i="2" s="1"/>
  <c r="BD1002" i="2"/>
  <c r="BF1002" i="2" s="1"/>
  <c r="BD994" i="2"/>
  <c r="BF994" i="2" s="1"/>
  <c r="BD1064" i="2"/>
  <c r="BF1064" i="2" s="1"/>
  <c r="BD1056" i="2"/>
  <c r="BF1056" i="2" s="1"/>
  <c r="BD1048" i="2"/>
  <c r="BF1048" i="2" s="1"/>
  <c r="BD1040" i="2"/>
  <c r="BF1040" i="2" s="1"/>
  <c r="BD1034" i="2"/>
  <c r="BF1034" i="2" s="1"/>
  <c r="BD1094" i="2"/>
  <c r="BF1094" i="2" s="1"/>
  <c r="BD1086" i="2"/>
  <c r="BF1086" i="2" s="1"/>
  <c r="BD1078" i="2"/>
  <c r="BF1078" i="2" s="1"/>
  <c r="BI1022" i="2"/>
  <c r="BI1014" i="2"/>
  <c r="BI1006" i="2"/>
  <c r="BI998" i="2"/>
  <c r="BI990" i="2"/>
  <c r="BI1062" i="2"/>
  <c r="BI1054" i="2"/>
  <c r="BI1046" i="2"/>
  <c r="BI1038" i="2"/>
  <c r="BI1098" i="2"/>
  <c r="BI1090" i="2"/>
  <c r="BI1082" i="2"/>
  <c r="BI1074" i="2"/>
  <c r="BD1023" i="2"/>
  <c r="BF1023" i="2" s="1"/>
  <c r="BD1015" i="2"/>
  <c r="BF1015" i="2" s="1"/>
  <c r="BD1007" i="2"/>
  <c r="BF1007" i="2" s="1"/>
  <c r="BD999" i="2"/>
  <c r="BF999" i="2" s="1"/>
  <c r="BD991" i="2"/>
  <c r="BF991" i="2" s="1"/>
  <c r="BD1061" i="2"/>
  <c r="BF1061" i="2" s="1"/>
  <c r="BD1053" i="2"/>
  <c r="BD1045" i="2"/>
  <c r="BF1045" i="2" s="1"/>
  <c r="BD1037" i="2"/>
  <c r="BF1037" i="2" s="1"/>
  <c r="BD1099" i="2"/>
  <c r="BF1099" i="2" s="1"/>
  <c r="BD1091" i="2"/>
  <c r="BF1091" i="2" s="1"/>
  <c r="BD1083" i="2"/>
  <c r="BF1083" i="2" s="1"/>
  <c r="BI1021" i="2"/>
  <c r="BI1013" i="2"/>
  <c r="BI1005" i="2"/>
  <c r="BI997" i="2"/>
  <c r="BI989" i="2"/>
  <c r="BI1061" i="2"/>
  <c r="BI1053" i="2"/>
  <c r="BI1045" i="2"/>
  <c r="BI1037" i="2"/>
  <c r="BI1097" i="2"/>
  <c r="BI1089" i="2"/>
  <c r="BI1081" i="2"/>
  <c r="AI1175" i="2"/>
  <c r="BD1021" i="2"/>
  <c r="BF1021" i="2" s="1"/>
  <c r="BD1017" i="2"/>
  <c r="BF1017" i="2" s="1"/>
  <c r="BD1013" i="2"/>
  <c r="BF1013" i="2" s="1"/>
  <c r="BD1009" i="2"/>
  <c r="BF1009" i="2" s="1"/>
  <c r="BD1005" i="2"/>
  <c r="BF1005" i="2" s="1"/>
  <c r="BD1001" i="2"/>
  <c r="BF1001" i="2" s="1"/>
  <c r="BD997" i="2"/>
  <c r="BF997" i="2" s="1"/>
  <c r="BD993" i="2"/>
  <c r="BF993" i="2" s="1"/>
  <c r="BD989" i="2"/>
  <c r="BF989" i="2" s="1"/>
  <c r="BD1063" i="2"/>
  <c r="BF1063" i="2" s="1"/>
  <c r="BD1059" i="2"/>
  <c r="BF1059" i="2" s="1"/>
  <c r="BD1055" i="2"/>
  <c r="BF1055" i="2" s="1"/>
  <c r="BD1051" i="2"/>
  <c r="BF1051" i="2" s="1"/>
  <c r="BD1047" i="2"/>
  <c r="BF1047" i="2" s="1"/>
  <c r="BD1043" i="2"/>
  <c r="BF1043" i="2" s="1"/>
  <c r="BD1039" i="2"/>
  <c r="BF1039" i="2" s="1"/>
  <c r="BD1035" i="2"/>
  <c r="BF1035" i="2" s="1"/>
  <c r="BD1101" i="2"/>
  <c r="BF1101" i="2" s="1"/>
  <c r="BD1097" i="2"/>
  <c r="BF1097" i="2" s="1"/>
  <c r="BD1093" i="2"/>
  <c r="BF1093" i="2" s="1"/>
  <c r="BD1089" i="2"/>
  <c r="BF1089" i="2" s="1"/>
  <c r="BD1085" i="2"/>
  <c r="BF1085" i="2" s="1"/>
  <c r="BD1081" i="2"/>
  <c r="BF1081" i="2" s="1"/>
  <c r="BD1077" i="2"/>
  <c r="BF1077" i="2" s="1"/>
  <c r="BI1020" i="2"/>
  <c r="BI1016" i="2"/>
  <c r="BI1012" i="2"/>
  <c r="BI1008" i="2"/>
  <c r="BI1004" i="2"/>
  <c r="BI1000" i="2"/>
  <c r="BI996" i="2"/>
  <c r="BI992" i="2"/>
  <c r="BI988" i="2"/>
  <c r="BI1064" i="2"/>
  <c r="BI1060" i="2"/>
  <c r="BI1056" i="2"/>
  <c r="BI1052" i="2"/>
  <c r="BI1048" i="2"/>
  <c r="BI1044" i="2"/>
  <c r="BI1040" i="2"/>
  <c r="BI1036" i="2"/>
  <c r="BI1100" i="2"/>
  <c r="BI1096" i="2"/>
  <c r="BI1092" i="2"/>
  <c r="BI1088" i="2"/>
  <c r="BI1084" i="2"/>
  <c r="BI1080" i="2"/>
  <c r="BI1076" i="2"/>
  <c r="BJ1226" i="2"/>
  <c r="BJ1310" i="2" s="1"/>
  <c r="BD987" i="2"/>
  <c r="BF987" i="2" s="1"/>
  <c r="BD1020" i="2"/>
  <c r="BF1020" i="2" s="1"/>
  <c r="BD1016" i="2"/>
  <c r="BF1016" i="2" s="1"/>
  <c r="BD1012" i="2"/>
  <c r="BF1012" i="2" s="1"/>
  <c r="BD1008" i="2"/>
  <c r="BF1008" i="2" s="1"/>
  <c r="BD1004" i="2"/>
  <c r="BF1004" i="2" s="1"/>
  <c r="BD1000" i="2"/>
  <c r="BF1000" i="2" s="1"/>
  <c r="BD996" i="2"/>
  <c r="BF996" i="2" s="1"/>
  <c r="BD992" i="2"/>
  <c r="BF992" i="2" s="1"/>
  <c r="BD988" i="2"/>
  <c r="BF988" i="2" s="1"/>
  <c r="BD1062" i="2"/>
  <c r="BF1062" i="2" s="1"/>
  <c r="BD1058" i="2"/>
  <c r="BF1058" i="2" s="1"/>
  <c r="BD1054" i="2"/>
  <c r="BF1054" i="2" s="1"/>
  <c r="BD1050" i="2"/>
  <c r="BF1050" i="2" s="1"/>
  <c r="BD1046" i="2"/>
  <c r="BF1046" i="2" s="1"/>
  <c r="BD1042" i="2"/>
  <c r="BF1042" i="2" s="1"/>
  <c r="BD1038" i="2"/>
  <c r="BF1038" i="2" s="1"/>
  <c r="BD1072" i="2"/>
  <c r="BF1072" i="2" s="1"/>
  <c r="BD1100" i="2"/>
  <c r="BF1100" i="2" s="1"/>
  <c r="BD1096" i="2"/>
  <c r="BF1096" i="2" s="1"/>
  <c r="BD1092" i="2"/>
  <c r="BF1092" i="2" s="1"/>
  <c r="BD1088" i="2"/>
  <c r="BF1088" i="2" s="1"/>
  <c r="BD1084" i="2"/>
  <c r="BF1084" i="2" s="1"/>
  <c r="BD1080" i="2"/>
  <c r="BF1080" i="2" s="1"/>
  <c r="BD1076" i="2"/>
  <c r="BF1076" i="2" s="1"/>
  <c r="BI987" i="2"/>
  <c r="BI1019" i="2"/>
  <c r="BI1015" i="2"/>
  <c r="BI1011" i="2"/>
  <c r="BI1007" i="2"/>
  <c r="BI1003" i="2"/>
  <c r="BI999" i="2"/>
  <c r="BI995" i="2"/>
  <c r="BI991" i="2"/>
  <c r="BI1023" i="2"/>
  <c r="BI1063" i="2"/>
  <c r="BI1059" i="2"/>
  <c r="BI1055" i="2"/>
  <c r="BI1051" i="2"/>
  <c r="BI1047" i="2"/>
  <c r="BI1043" i="2"/>
  <c r="BI1039" i="2"/>
  <c r="BI1035" i="2"/>
  <c r="BI1099" i="2"/>
  <c r="BI1095" i="2"/>
  <c r="BI1091" i="2"/>
  <c r="BI1087" i="2"/>
  <c r="BI1083" i="2"/>
  <c r="BI1079" i="2"/>
  <c r="BI1075" i="2"/>
  <c r="N53" i="4"/>
  <c r="P53" i="4"/>
  <c r="BJ1074" i="2"/>
  <c r="BJ1073" i="2"/>
  <c r="BJ1089" i="2"/>
  <c r="BJ1043" i="2"/>
  <c r="BJ1059" i="2"/>
  <c r="BJ990" i="2"/>
  <c r="BJ1006" i="2"/>
  <c r="BJ1022" i="2"/>
  <c r="BJ1101" i="2"/>
  <c r="BJ1039" i="2"/>
  <c r="BJ1018" i="2"/>
  <c r="BJ1077" i="2"/>
  <c r="BJ1093" i="2"/>
  <c r="BJ1047" i="2"/>
  <c r="BJ1063" i="2"/>
  <c r="BJ994" i="2"/>
  <c r="BJ1010" i="2"/>
  <c r="BJ1002" i="2"/>
  <c r="BJ1081" i="2"/>
  <c r="BJ1097" i="2"/>
  <c r="BJ1035" i="2"/>
  <c r="BJ1051" i="2"/>
  <c r="BJ998" i="2"/>
  <c r="BJ1014" i="2"/>
  <c r="BJ1085" i="2"/>
  <c r="BJ1055" i="2"/>
  <c r="N50" i="4"/>
  <c r="P50" i="4"/>
  <c r="AY1028" i="2"/>
  <c r="AZ999" i="2" s="1"/>
  <c r="AT1028" i="2"/>
  <c r="BD1028" i="2"/>
  <c r="BE994" i="2" s="1"/>
  <c r="BJ1021" i="2"/>
  <c r="BJ1017" i="2"/>
  <c r="BJ1013" i="2"/>
  <c r="BJ1009" i="2"/>
  <c r="BJ1005" i="2"/>
  <c r="BJ1001" i="2"/>
  <c r="BJ997" i="2"/>
  <c r="BJ993" i="2"/>
  <c r="BJ989" i="2"/>
  <c r="BJ1034" i="2"/>
  <c r="BJ1062" i="2"/>
  <c r="BJ1058" i="2"/>
  <c r="BJ1054" i="2"/>
  <c r="BJ1050" i="2"/>
  <c r="BJ1046" i="2"/>
  <c r="BJ1042" i="2"/>
  <c r="BJ1038" i="2"/>
  <c r="BJ1100" i="2"/>
  <c r="BJ1096" i="2"/>
  <c r="BJ1092" i="2"/>
  <c r="BJ1088" i="2"/>
  <c r="BJ1084" i="2"/>
  <c r="BJ1080" i="2"/>
  <c r="BJ1076" i="2"/>
  <c r="BJ987" i="2"/>
  <c r="BJ1020" i="2"/>
  <c r="BJ1016" i="2"/>
  <c r="BJ1012" i="2"/>
  <c r="BJ1008" i="2"/>
  <c r="BJ1004" i="2"/>
  <c r="BJ1000" i="2"/>
  <c r="BJ996" i="2"/>
  <c r="BJ992" i="2"/>
  <c r="BJ988" i="2"/>
  <c r="BJ1065" i="2"/>
  <c r="BJ1061" i="2"/>
  <c r="BJ1057" i="2"/>
  <c r="BJ1053" i="2"/>
  <c r="BJ1049" i="2"/>
  <c r="BJ1045" i="2"/>
  <c r="BJ1041" i="2"/>
  <c r="BJ1037" i="2"/>
  <c r="BJ1099" i="2"/>
  <c r="BJ1095" i="2"/>
  <c r="BJ1091" i="2"/>
  <c r="BJ1087" i="2"/>
  <c r="BJ1083" i="2"/>
  <c r="BJ1079" i="2"/>
  <c r="BJ1075" i="2"/>
  <c r="BJ1023" i="2"/>
  <c r="BJ1019" i="2"/>
  <c r="BJ1015" i="2"/>
  <c r="BJ1011" i="2"/>
  <c r="BJ1007" i="2"/>
  <c r="BJ1003" i="2"/>
  <c r="BJ999" i="2"/>
  <c r="BJ995" i="2"/>
  <c r="BJ991" i="2"/>
  <c r="BJ1064" i="2"/>
  <c r="BJ1060" i="2"/>
  <c r="BJ1056" i="2"/>
  <c r="BJ1052" i="2"/>
  <c r="BJ1048" i="2"/>
  <c r="BJ1044" i="2"/>
  <c r="BJ1040" i="2"/>
  <c r="BJ1036" i="2"/>
  <c r="BJ1072" i="2"/>
  <c r="BJ1098" i="2"/>
  <c r="BJ1094" i="2"/>
  <c r="BJ1090" i="2"/>
  <c r="BJ1086" i="2"/>
  <c r="BJ1082" i="2"/>
  <c r="BJ1078" i="2"/>
  <c r="BF1053" i="2"/>
  <c r="P52" i="4"/>
  <c r="P51" i="4"/>
  <c r="T1326" i="2" l="1"/>
  <c r="P1313" i="2"/>
  <c r="S1328" i="2" s="1"/>
  <c r="AG1291" i="2"/>
  <c r="AI1291" i="2" s="1"/>
  <c r="AG1275" i="2"/>
  <c r="AI1275" i="2" s="1"/>
  <c r="AG1253" i="2"/>
  <c r="AI1253" i="2" s="1"/>
  <c r="AG1237" i="2"/>
  <c r="AI1237" i="2" s="1"/>
  <c r="AG1211" i="2"/>
  <c r="AI1211" i="2" s="1"/>
  <c r="AG1195" i="2"/>
  <c r="AI1195" i="2" s="1"/>
  <c r="AG1238" i="2"/>
  <c r="AI1238" i="2" s="1"/>
  <c r="AG1290" i="2"/>
  <c r="AI1290" i="2" s="1"/>
  <c r="AG1274" i="2"/>
  <c r="AI1274" i="2" s="1"/>
  <c r="AG1252" i="2"/>
  <c r="AI1252" i="2" s="1"/>
  <c r="AG1236" i="2"/>
  <c r="AI1236" i="2" s="1"/>
  <c r="AG1210" i="2"/>
  <c r="AI1210" i="2" s="1"/>
  <c r="AG1194" i="2"/>
  <c r="AI1194" i="2" s="1"/>
  <c r="AG1292" i="2"/>
  <c r="AI1292" i="2" s="1"/>
  <c r="AG1289" i="2"/>
  <c r="AI1289" i="2" s="1"/>
  <c r="AG1267" i="2"/>
  <c r="AI1267" i="2" s="1"/>
  <c r="AG1251" i="2"/>
  <c r="AI1251" i="2" s="1"/>
  <c r="AG1225" i="2"/>
  <c r="AI1225" i="2" s="1"/>
  <c r="AG1209" i="2"/>
  <c r="AI1209" i="2" s="1"/>
  <c r="AG1193" i="2"/>
  <c r="AI1193" i="2" s="1"/>
  <c r="AG1288" i="2"/>
  <c r="AI1288" i="2" s="1"/>
  <c r="AG1266" i="2"/>
  <c r="AI1266" i="2" s="1"/>
  <c r="AG1250" i="2"/>
  <c r="AI1250" i="2" s="1"/>
  <c r="AG1224" i="2"/>
  <c r="AI1224" i="2" s="1"/>
  <c r="AG1208" i="2"/>
  <c r="AI1208" i="2" s="1"/>
  <c r="AG1192" i="2"/>
  <c r="AI1192" i="2" s="1"/>
  <c r="AG1212" i="2"/>
  <c r="AI1212" i="2" s="1"/>
  <c r="AG1303" i="2"/>
  <c r="AI1303" i="2" s="1"/>
  <c r="AG1287" i="2"/>
  <c r="AI1287" i="2" s="1"/>
  <c r="AG1265" i="2"/>
  <c r="AI1265" i="2" s="1"/>
  <c r="AG1249" i="2"/>
  <c r="AI1249" i="2" s="1"/>
  <c r="AG1223" i="2"/>
  <c r="AI1223" i="2" s="1"/>
  <c r="AG1207" i="2"/>
  <c r="AI1207" i="2" s="1"/>
  <c r="AG1191" i="2"/>
  <c r="AI1191" i="2" s="1"/>
  <c r="AG1302" i="2"/>
  <c r="AI1302" i="2" s="1"/>
  <c r="AG1286" i="2"/>
  <c r="AI1286" i="2" s="1"/>
  <c r="AG1264" i="2"/>
  <c r="AI1264" i="2" s="1"/>
  <c r="AG1248" i="2"/>
  <c r="AI1248" i="2" s="1"/>
  <c r="AG1222" i="2"/>
  <c r="AI1222" i="2" s="1"/>
  <c r="AG1206" i="2"/>
  <c r="AI1206" i="2" s="1"/>
  <c r="AG1190" i="2"/>
  <c r="AI1190" i="2" s="1"/>
  <c r="AG1301" i="2"/>
  <c r="AI1301" i="2" s="1"/>
  <c r="AG1285" i="2"/>
  <c r="AI1285" i="2" s="1"/>
  <c r="AG1263" i="2"/>
  <c r="AI1263" i="2" s="1"/>
  <c r="AG1247" i="2"/>
  <c r="AI1247" i="2" s="1"/>
  <c r="AG1221" i="2"/>
  <c r="AI1221" i="2" s="1"/>
  <c r="AG1205" i="2"/>
  <c r="AI1205" i="2" s="1"/>
  <c r="AG1189" i="2"/>
  <c r="AI1189" i="2" s="1"/>
  <c r="AG1276" i="2"/>
  <c r="AI1276" i="2" s="1"/>
  <c r="AG1300" i="2"/>
  <c r="AI1300" i="2" s="1"/>
  <c r="AG1284" i="2"/>
  <c r="AI1284" i="2" s="1"/>
  <c r="AG1262" i="2"/>
  <c r="AI1262" i="2" s="1"/>
  <c r="AG1246" i="2"/>
  <c r="AI1246" i="2" s="1"/>
  <c r="AG1220" i="2"/>
  <c r="AI1220" i="2" s="1"/>
  <c r="AG1204" i="2"/>
  <c r="AI1204" i="2" s="1"/>
  <c r="AG1299" i="2"/>
  <c r="AI1299" i="2" s="1"/>
  <c r="AG1283" i="2"/>
  <c r="AI1283" i="2" s="1"/>
  <c r="AG1261" i="2"/>
  <c r="AI1261" i="2" s="1"/>
  <c r="AG1245" i="2"/>
  <c r="AI1245" i="2" s="1"/>
  <c r="AG1219" i="2"/>
  <c r="AI1219" i="2" s="1"/>
  <c r="AG1203" i="2"/>
  <c r="AI1203" i="2" s="1"/>
  <c r="AG1298" i="2"/>
  <c r="AI1298" i="2" s="1"/>
  <c r="AG1282" i="2"/>
  <c r="AI1282" i="2" s="1"/>
  <c r="AG1260" i="2"/>
  <c r="AI1260" i="2" s="1"/>
  <c r="AG1244" i="2"/>
  <c r="AI1244" i="2" s="1"/>
  <c r="AG1218" i="2"/>
  <c r="AI1218" i="2" s="1"/>
  <c r="AG1202" i="2"/>
  <c r="AI1202" i="2" s="1"/>
  <c r="AG1197" i="2"/>
  <c r="AI1197" i="2" s="1"/>
  <c r="AG1297" i="2"/>
  <c r="AI1297" i="2" s="1"/>
  <c r="AG1281" i="2"/>
  <c r="AI1281" i="2" s="1"/>
  <c r="AG1259" i="2"/>
  <c r="AI1259" i="2" s="1"/>
  <c r="AG1243" i="2"/>
  <c r="AI1243" i="2" s="1"/>
  <c r="AG1217" i="2"/>
  <c r="AI1217" i="2" s="1"/>
  <c r="AG1201" i="2"/>
  <c r="AI1201" i="2" s="1"/>
  <c r="AG1296" i="2"/>
  <c r="AI1296" i="2" s="1"/>
  <c r="AG1280" i="2"/>
  <c r="AI1280" i="2" s="1"/>
  <c r="AG1258" i="2"/>
  <c r="AI1258" i="2" s="1"/>
  <c r="AG1242" i="2"/>
  <c r="AI1242" i="2" s="1"/>
  <c r="AG1216" i="2"/>
  <c r="AI1216" i="2" s="1"/>
  <c r="AG1200" i="2"/>
  <c r="AI1200" i="2" s="1"/>
  <c r="AG1196" i="2"/>
  <c r="AI1196" i="2" s="1"/>
  <c r="AG1295" i="2"/>
  <c r="AI1295" i="2" s="1"/>
  <c r="AG1279" i="2"/>
  <c r="AI1279" i="2" s="1"/>
  <c r="AG1257" i="2"/>
  <c r="AI1257" i="2" s="1"/>
  <c r="AG1241" i="2"/>
  <c r="AI1241" i="2" s="1"/>
  <c r="AG1215" i="2"/>
  <c r="AI1215" i="2" s="1"/>
  <c r="AG1199" i="2"/>
  <c r="AI1199" i="2" s="1"/>
  <c r="AG1254" i="2"/>
  <c r="AI1254" i="2" s="1"/>
  <c r="AG1294" i="2"/>
  <c r="AI1294" i="2" s="1"/>
  <c r="AG1278" i="2"/>
  <c r="AI1278" i="2" s="1"/>
  <c r="AG1256" i="2"/>
  <c r="AI1256" i="2" s="1"/>
  <c r="AG1240" i="2"/>
  <c r="AI1240" i="2" s="1"/>
  <c r="AG1214" i="2"/>
  <c r="AI1214" i="2" s="1"/>
  <c r="AG1198" i="2"/>
  <c r="AI1198" i="2" s="1"/>
  <c r="AG1277" i="2"/>
  <c r="AI1277" i="2" s="1"/>
  <c r="AG1293" i="2"/>
  <c r="AI1293" i="2" s="1"/>
  <c r="AG1255" i="2"/>
  <c r="AI1255" i="2" s="1"/>
  <c r="AG1239" i="2"/>
  <c r="AI1239" i="2" s="1"/>
  <c r="AG1213" i="2"/>
  <c r="AI1213" i="2" s="1"/>
  <c r="S1286" i="2"/>
  <c r="T1286" i="2" s="1"/>
  <c r="E1230" i="2"/>
  <c r="BN1028" i="2"/>
  <c r="AZ1058" i="2"/>
  <c r="M1274" i="2"/>
  <c r="N1274" i="2" s="1"/>
  <c r="K1304" i="2"/>
  <c r="K1312" i="2" s="1"/>
  <c r="M1236" i="2"/>
  <c r="N1236" i="2" s="1"/>
  <c r="K1268" i="2"/>
  <c r="K1311" i="2" s="1"/>
  <c r="N1189" i="2"/>
  <c r="K1226" i="2"/>
  <c r="K1310" i="2" s="1"/>
  <c r="AZ1089" i="2"/>
  <c r="AZ1077" i="2"/>
  <c r="AZ1062" i="2"/>
  <c r="BE1014" i="2"/>
  <c r="BE1073" i="2"/>
  <c r="BG1073" i="2" s="1"/>
  <c r="BE1053" i="2"/>
  <c r="BE1085" i="2"/>
  <c r="BG1085" i="2" s="1"/>
  <c r="BE1100" i="2"/>
  <c r="BG1100" i="2" s="1"/>
  <c r="AZ1041" i="2"/>
  <c r="BE1098" i="2"/>
  <c r="BG1098" i="2" s="1"/>
  <c r="BE1042" i="2"/>
  <c r="BG1042" i="2" s="1"/>
  <c r="BE1049" i="2"/>
  <c r="BG1049" i="2" s="1"/>
  <c r="AZ1002" i="2"/>
  <c r="BE1005" i="2"/>
  <c r="BG1005" i="2" s="1"/>
  <c r="BE1000" i="2"/>
  <c r="BG1000" i="2" s="1"/>
  <c r="BE1004" i="2"/>
  <c r="BG1004" i="2" s="1"/>
  <c r="AZ1020" i="2"/>
  <c r="AZ1047" i="2"/>
  <c r="AZ997" i="2"/>
  <c r="BE1048" i="2"/>
  <c r="BG1048" i="2" s="1"/>
  <c r="AZ1064" i="2"/>
  <c r="BE1021" i="2"/>
  <c r="BG1021" i="2" s="1"/>
  <c r="AZ1095" i="2"/>
  <c r="BG1014" i="2"/>
  <c r="BG994" i="2"/>
  <c r="BE1084" i="2"/>
  <c r="BG1084" i="2" s="1"/>
  <c r="BE1052" i="2"/>
  <c r="BG1052" i="2" s="1"/>
  <c r="BE1016" i="2"/>
  <c r="BG1016" i="2" s="1"/>
  <c r="BE1089" i="2"/>
  <c r="BG1089" i="2" s="1"/>
  <c r="BE989" i="2"/>
  <c r="BG989" i="2" s="1"/>
  <c r="BE1078" i="2"/>
  <c r="BG1078" i="2" s="1"/>
  <c r="BE1062" i="2"/>
  <c r="BG1062" i="2" s="1"/>
  <c r="BE1088" i="2"/>
  <c r="BG1088" i="2" s="1"/>
  <c r="BE1064" i="2"/>
  <c r="BG1064" i="2" s="1"/>
  <c r="BE1037" i="2"/>
  <c r="BG1037" i="2" s="1"/>
  <c r="BE1001" i="2"/>
  <c r="BG1001" i="2" s="1"/>
  <c r="BE1082" i="2"/>
  <c r="BG1082" i="2" s="1"/>
  <c r="BJ1268" i="2"/>
  <c r="BJ1311" i="2" s="1"/>
  <c r="BO1304" i="2"/>
  <c r="BO1312" i="2" s="1"/>
  <c r="BD1304" i="2"/>
  <c r="BD1312" i="2" s="1"/>
  <c r="BN1304" i="2"/>
  <c r="BN1312" i="2" s="1"/>
  <c r="AT1016" i="2"/>
  <c r="BE1022" i="2"/>
  <c r="BG1022" i="2" s="1"/>
  <c r="BE1226" i="2"/>
  <c r="BE1310" i="2" s="1"/>
  <c r="BJ1304" i="2"/>
  <c r="BJ1312" i="2" s="1"/>
  <c r="BO1226" i="2"/>
  <c r="BO1310" i="2" s="1"/>
  <c r="BI1268" i="2"/>
  <c r="BI1311" i="2" s="1"/>
  <c r="BN1268" i="2"/>
  <c r="BN1311" i="2" s="1"/>
  <c r="BN1226" i="2"/>
  <c r="BN1310" i="2" s="1"/>
  <c r="BI1226" i="2"/>
  <c r="BI1310" i="2" s="1"/>
  <c r="BD1226" i="2"/>
  <c r="BD1310" i="2" s="1"/>
  <c r="AZ1035" i="2"/>
  <c r="BE1046" i="2"/>
  <c r="BG1046" i="2" s="1"/>
  <c r="BE998" i="2"/>
  <c r="BG998" i="2" s="1"/>
  <c r="AZ1091" i="2"/>
  <c r="AZ1045" i="2"/>
  <c r="AZ1044" i="2"/>
  <c r="AZ1000" i="2"/>
  <c r="AZ1094" i="2"/>
  <c r="AZ1096" i="2"/>
  <c r="BE1036" i="2"/>
  <c r="BG1036" i="2" s="1"/>
  <c r="BE988" i="2"/>
  <c r="BG988" i="2" s="1"/>
  <c r="BE1020" i="2"/>
  <c r="BG1020" i="2" s="1"/>
  <c r="BE1101" i="2"/>
  <c r="BG1101" i="2" s="1"/>
  <c r="BE1065" i="2"/>
  <c r="BG1065" i="2" s="1"/>
  <c r="BE1017" i="2"/>
  <c r="BG1017" i="2" s="1"/>
  <c r="BE1094" i="2"/>
  <c r="BG1094" i="2" s="1"/>
  <c r="BE1058" i="2"/>
  <c r="BG1058" i="2" s="1"/>
  <c r="BE1010" i="2"/>
  <c r="BG1010" i="2" s="1"/>
  <c r="AZ1003" i="2"/>
  <c r="AZ1017" i="2"/>
  <c r="AZ1083" i="2"/>
  <c r="AZ988" i="2"/>
  <c r="AZ1082" i="2"/>
  <c r="AZ1084" i="2"/>
  <c r="BO1268" i="2"/>
  <c r="BO1311" i="2" s="1"/>
  <c r="BI1304" i="2"/>
  <c r="BI1312" i="2" s="1"/>
  <c r="BD1268" i="2"/>
  <c r="BD1311" i="2" s="1"/>
  <c r="AT1089" i="2"/>
  <c r="AT1004" i="2"/>
  <c r="AZ1006" i="2"/>
  <c r="AT1020" i="2"/>
  <c r="BE1092" i="2"/>
  <c r="BG1092" i="2" s="1"/>
  <c r="BE1040" i="2"/>
  <c r="BG1040" i="2" s="1"/>
  <c r="BE1056" i="2"/>
  <c r="BG1056" i="2" s="1"/>
  <c r="BE992" i="2"/>
  <c r="BG992" i="2" s="1"/>
  <c r="BE1008" i="2"/>
  <c r="BG1008" i="2" s="1"/>
  <c r="BE987" i="2"/>
  <c r="BG987" i="2" s="1"/>
  <c r="BE1077" i="2"/>
  <c r="BG1077" i="2" s="1"/>
  <c r="BE1093" i="2"/>
  <c r="BG1093" i="2" s="1"/>
  <c r="BE1041" i="2"/>
  <c r="BG1041" i="2" s="1"/>
  <c r="BE1057" i="2"/>
  <c r="BG1057" i="2" s="1"/>
  <c r="BE993" i="2"/>
  <c r="BG993" i="2" s="1"/>
  <c r="BE1009" i="2"/>
  <c r="BG1009" i="2" s="1"/>
  <c r="BE1086" i="2"/>
  <c r="BG1086" i="2" s="1"/>
  <c r="BE1072" i="2"/>
  <c r="BG1072" i="2" s="1"/>
  <c r="BE1050" i="2"/>
  <c r="BG1050" i="2" s="1"/>
  <c r="BE1034" i="2"/>
  <c r="BG1034" i="2" s="1"/>
  <c r="BE1002" i="2"/>
  <c r="BG1002" i="2" s="1"/>
  <c r="BE1018" i="2"/>
  <c r="AT1052" i="2"/>
  <c r="AZ1014" i="2"/>
  <c r="AZ994" i="2"/>
  <c r="AZ1013" i="2"/>
  <c r="AZ1060" i="2"/>
  <c r="AZ998" i="2"/>
  <c r="AZ1016" i="2"/>
  <c r="AZ1063" i="2"/>
  <c r="AZ1079" i="2"/>
  <c r="AZ1078" i="2"/>
  <c r="AZ1073" i="2"/>
  <c r="AZ1080" i="2"/>
  <c r="AZ995" i="2"/>
  <c r="AT1036" i="2"/>
  <c r="BE1080" i="2"/>
  <c r="BG1080" i="2" s="1"/>
  <c r="BE1096" i="2"/>
  <c r="BG1096" i="2" s="1"/>
  <c r="BE1044" i="2"/>
  <c r="BG1044" i="2" s="1"/>
  <c r="BE1060" i="2"/>
  <c r="BG1060" i="2" s="1"/>
  <c r="BE996" i="2"/>
  <c r="BG996" i="2" s="1"/>
  <c r="BE1012" i="2"/>
  <c r="BG1012" i="2" s="1"/>
  <c r="BE1081" i="2"/>
  <c r="BG1081" i="2" s="1"/>
  <c r="BE1097" i="2"/>
  <c r="BG1097" i="2" s="1"/>
  <c r="BE1045" i="2"/>
  <c r="BG1045" i="2" s="1"/>
  <c r="BE1061" i="2"/>
  <c r="BG1061" i="2" s="1"/>
  <c r="BE997" i="2"/>
  <c r="BG997" i="2" s="1"/>
  <c r="BE1013" i="2"/>
  <c r="BG1013" i="2" s="1"/>
  <c r="BE1074" i="2"/>
  <c r="BG1074" i="2" s="1"/>
  <c r="BE1090" i="2"/>
  <c r="BG1090" i="2" s="1"/>
  <c r="BE1038" i="2"/>
  <c r="BG1038" i="2" s="1"/>
  <c r="BE1054" i="2"/>
  <c r="BG1054" i="2" s="1"/>
  <c r="BE990" i="2"/>
  <c r="BG990" i="2" s="1"/>
  <c r="BE1006" i="2"/>
  <c r="BG1006" i="2" s="1"/>
  <c r="AT988" i="2"/>
  <c r="AZ1007" i="2"/>
  <c r="AZ1053" i="2"/>
  <c r="AZ1001" i="2"/>
  <c r="AZ1048" i="2"/>
  <c r="AZ1049" i="2"/>
  <c r="AZ1004" i="2"/>
  <c r="AZ1051" i="2"/>
  <c r="AZ1098" i="2"/>
  <c r="AZ1093" i="2"/>
  <c r="AZ1100" i="2"/>
  <c r="AZ991" i="2"/>
  <c r="AZ1046" i="2"/>
  <c r="AT1093" i="2"/>
  <c r="AT1056" i="2"/>
  <c r="AT1008" i="2"/>
  <c r="AT1081" i="2"/>
  <c r="AT1097" i="2"/>
  <c r="AT1044" i="2"/>
  <c r="AT1060" i="2"/>
  <c r="AT996" i="2"/>
  <c r="AT1012" i="2"/>
  <c r="AZ1050" i="2"/>
  <c r="AZ1022" i="2"/>
  <c r="AZ1011" i="2"/>
  <c r="AZ1065" i="2"/>
  <c r="AZ1101" i="2"/>
  <c r="AZ1009" i="2"/>
  <c r="AZ993" i="2"/>
  <c r="AZ1056" i="2"/>
  <c r="AZ1039" i="2"/>
  <c r="AZ990" i="2"/>
  <c r="AZ1087" i="2"/>
  <c r="AZ1012" i="2"/>
  <c r="AZ996" i="2"/>
  <c r="AZ1059" i="2"/>
  <c r="AZ1043" i="2"/>
  <c r="AZ1038" i="2"/>
  <c r="AZ1090" i="2"/>
  <c r="AZ1074" i="2"/>
  <c r="AZ1085" i="2"/>
  <c r="AZ1040" i="2"/>
  <c r="AZ1092" i="2"/>
  <c r="AZ1076" i="2"/>
  <c r="AZ1015" i="2"/>
  <c r="AZ1018" i="2"/>
  <c r="AZ1019" i="2"/>
  <c r="AT1077" i="2"/>
  <c r="AT1040" i="2"/>
  <c r="AT992" i="2"/>
  <c r="BG1053" i="2"/>
  <c r="AT1085" i="2"/>
  <c r="AT1101" i="2"/>
  <c r="AT1048" i="2"/>
  <c r="AT1064" i="2"/>
  <c r="AT1000" i="2"/>
  <c r="AZ1034" i="2"/>
  <c r="AZ1042" i="2"/>
  <c r="AZ1010" i="2"/>
  <c r="AZ1057" i="2"/>
  <c r="AZ1021" i="2"/>
  <c r="AZ1005" i="2"/>
  <c r="AZ989" i="2"/>
  <c r="AZ1052" i="2"/>
  <c r="AZ1099" i="2"/>
  <c r="AZ1061" i="2"/>
  <c r="AZ987" i="2"/>
  <c r="AZ1008" i="2"/>
  <c r="AZ992" i="2"/>
  <c r="AZ1055" i="2"/>
  <c r="AZ1037" i="2"/>
  <c r="AZ1072" i="2"/>
  <c r="AZ1086" i="2"/>
  <c r="AZ1097" i="2"/>
  <c r="AZ1081" i="2"/>
  <c r="AZ1036" i="2"/>
  <c r="AZ1088" i="2"/>
  <c r="AZ1054" i="2"/>
  <c r="AZ1023" i="2"/>
  <c r="AZ1075" i="2"/>
  <c r="AM1028" i="2"/>
  <c r="AG1028" i="2"/>
  <c r="BE1076" i="2"/>
  <c r="BG1076" i="2" s="1"/>
  <c r="BE1075" i="2"/>
  <c r="BG1075" i="2" s="1"/>
  <c r="BE1091" i="2"/>
  <c r="BG1091" i="2" s="1"/>
  <c r="BE1039" i="2"/>
  <c r="BG1039" i="2" s="1"/>
  <c r="BE1055" i="2"/>
  <c r="BG1055" i="2" s="1"/>
  <c r="BE991" i="2"/>
  <c r="BG991" i="2" s="1"/>
  <c r="BE1007" i="2"/>
  <c r="BG1007" i="2" s="1"/>
  <c r="BE1023" i="2"/>
  <c r="BG1023" i="2" s="1"/>
  <c r="BE1035" i="2"/>
  <c r="BG1035" i="2" s="1"/>
  <c r="BE1003" i="2"/>
  <c r="BG1003" i="2" s="1"/>
  <c r="BE1079" i="2"/>
  <c r="BG1079" i="2" s="1"/>
  <c r="BE1095" i="2"/>
  <c r="BG1095" i="2" s="1"/>
  <c r="BE1043" i="2"/>
  <c r="BG1043" i="2" s="1"/>
  <c r="BE1059" i="2"/>
  <c r="BE995" i="2"/>
  <c r="BG995" i="2" s="1"/>
  <c r="BE1011" i="2"/>
  <c r="BG1011" i="2" s="1"/>
  <c r="BE1087" i="2"/>
  <c r="BG1087" i="2" s="1"/>
  <c r="BE1019" i="2"/>
  <c r="BG1019" i="2" s="1"/>
  <c r="BE1083" i="2"/>
  <c r="BG1083" i="2" s="1"/>
  <c r="BE1099" i="2"/>
  <c r="BG1099" i="2" s="1"/>
  <c r="BE1047" i="2"/>
  <c r="BG1047" i="2" s="1"/>
  <c r="BE1063" i="2"/>
  <c r="BG1063" i="2" s="1"/>
  <c r="BE999" i="2"/>
  <c r="BG999" i="2" s="1"/>
  <c r="BE1015" i="2"/>
  <c r="BG1015" i="2" s="1"/>
  <c r="BE1051" i="2"/>
  <c r="BG1051" i="2" s="1"/>
  <c r="AT1073" i="2"/>
  <c r="AT1076" i="2"/>
  <c r="AT1082" i="2"/>
  <c r="AT1087" i="2"/>
  <c r="AT1092" i="2"/>
  <c r="AT1098" i="2"/>
  <c r="AT1065" i="2"/>
  <c r="AT1039" i="2"/>
  <c r="AT1045" i="2"/>
  <c r="AT1050" i="2"/>
  <c r="AT1055" i="2"/>
  <c r="AT1061" i="2"/>
  <c r="AT991" i="2"/>
  <c r="AT997" i="2"/>
  <c r="AT1002" i="2"/>
  <c r="AT1007" i="2"/>
  <c r="AT1013" i="2"/>
  <c r="AT1018" i="2"/>
  <c r="AT987" i="2"/>
  <c r="AT1086" i="2"/>
  <c r="AT1072" i="2"/>
  <c r="AT1049" i="2"/>
  <c r="AT990" i="2"/>
  <c r="AT1001" i="2"/>
  <c r="AT1017" i="2"/>
  <c r="AT1078" i="2"/>
  <c r="AT1083" i="2"/>
  <c r="AT1088" i="2"/>
  <c r="AT1094" i="2"/>
  <c r="AT1099" i="2"/>
  <c r="AT1035" i="2"/>
  <c r="AT1041" i="2"/>
  <c r="AT1046" i="2"/>
  <c r="AT1051" i="2"/>
  <c r="AT1057" i="2"/>
  <c r="AT1062" i="2"/>
  <c r="AT1022" i="2"/>
  <c r="AT993" i="2"/>
  <c r="AT998" i="2"/>
  <c r="AT1003" i="2"/>
  <c r="AT1009" i="2"/>
  <c r="AT1014" i="2"/>
  <c r="AT1019" i="2"/>
  <c r="AT1080" i="2"/>
  <c r="AT1096" i="2"/>
  <c r="AT1043" i="2"/>
  <c r="AT1054" i="2"/>
  <c r="AT1034" i="2"/>
  <c r="AT1006" i="2"/>
  <c r="AT1074" i="2"/>
  <c r="AT1079" i="2"/>
  <c r="AT1084" i="2"/>
  <c r="AT1090" i="2"/>
  <c r="AT1095" i="2"/>
  <c r="AT1100" i="2"/>
  <c r="AT1037" i="2"/>
  <c r="AT1042" i="2"/>
  <c r="AT1047" i="2"/>
  <c r="AT1053" i="2"/>
  <c r="AT1058" i="2"/>
  <c r="AT1063" i="2"/>
  <c r="AT989" i="2"/>
  <c r="AT994" i="2"/>
  <c r="AT999" i="2"/>
  <c r="AT1005" i="2"/>
  <c r="AT1010" i="2"/>
  <c r="AT1015" i="2"/>
  <c r="AT1021" i="2"/>
  <c r="AT1075" i="2"/>
  <c r="AT1091" i="2"/>
  <c r="AT1038" i="2"/>
  <c r="AT1059" i="2"/>
  <c r="AT995" i="2"/>
  <c r="AT1011" i="2"/>
  <c r="AT1023" i="2"/>
  <c r="X1164" i="2"/>
  <c r="H49" i="4"/>
  <c r="K49" i="4"/>
  <c r="L49" i="4" s="1"/>
  <c r="N49" i="4" s="1"/>
  <c r="AA1028" i="2" s="1"/>
  <c r="F49" i="4"/>
  <c r="E49" i="4"/>
  <c r="V1027" i="2"/>
  <c r="AI81" i="13"/>
  <c r="BO1175" i="2"/>
  <c r="BN1175" i="2"/>
  <c r="BP1174" i="2"/>
  <c r="BP1173" i="2"/>
  <c r="BP1172" i="2"/>
  <c r="BJ1175" i="2"/>
  <c r="BI1175" i="2"/>
  <c r="BK1174" i="2"/>
  <c r="BK1173" i="2"/>
  <c r="BK1172" i="2"/>
  <c r="BE1175" i="2"/>
  <c r="BD1175" i="2"/>
  <c r="BF1174" i="2"/>
  <c r="BF1173" i="2"/>
  <c r="AZ1175" i="2"/>
  <c r="AY1175" i="2"/>
  <c r="BA1174" i="2"/>
  <c r="BA1173" i="2"/>
  <c r="BA1172" i="2"/>
  <c r="AT1175" i="2"/>
  <c r="AS1175" i="2"/>
  <c r="AU1174" i="2"/>
  <c r="AU1173" i="2"/>
  <c r="AU1172" i="2"/>
  <c r="AN1175" i="2"/>
  <c r="AM1175" i="2"/>
  <c r="AO1174" i="2"/>
  <c r="AO1173" i="2"/>
  <c r="AO1172" i="2"/>
  <c r="AB1175" i="2"/>
  <c r="AA1175" i="2"/>
  <c r="AC1174" i="2"/>
  <c r="AC1173" i="2"/>
  <c r="AC1172" i="2"/>
  <c r="W1175" i="2"/>
  <c r="V1175" i="2"/>
  <c r="X1174" i="2"/>
  <c r="X1173" i="2"/>
  <c r="X1172" i="2"/>
  <c r="S1164" i="2"/>
  <c r="M1173" i="2"/>
  <c r="L1175" i="2"/>
  <c r="K1175" i="2"/>
  <c r="R1175" i="2"/>
  <c r="Q1175" i="2"/>
  <c r="M1174" i="2"/>
  <c r="M1172" i="2"/>
  <c r="S1173" i="2"/>
  <c r="S1174" i="2"/>
  <c r="S1172" i="2"/>
  <c r="K987" i="2"/>
  <c r="AI48" i="13"/>
  <c r="AI41" i="13"/>
  <c r="AI354" i="13"/>
  <c r="AI353" i="13"/>
  <c r="AI352" i="13"/>
  <c r="AI319" i="13"/>
  <c r="AI284" i="13"/>
  <c r="AI283" i="13"/>
  <c r="AI282" i="13"/>
  <c r="AI255" i="13"/>
  <c r="AI254" i="13"/>
  <c r="AI253" i="13"/>
  <c r="AI225" i="13"/>
  <c r="AI224" i="13"/>
  <c r="AI223" i="13"/>
  <c r="AI192" i="13"/>
  <c r="AI191" i="13"/>
  <c r="AI190" i="13"/>
  <c r="AI164" i="13"/>
  <c r="AI163" i="13"/>
  <c r="AI162" i="13"/>
  <c r="AI130" i="13"/>
  <c r="AI129" i="13"/>
  <c r="AI128" i="13"/>
  <c r="AI102" i="13"/>
  <c r="AI101" i="13"/>
  <c r="AI100" i="13"/>
  <c r="AI73" i="13"/>
  <c r="AI72" i="13"/>
  <c r="AI40" i="13"/>
  <c r="AI39" i="13"/>
  <c r="AI13" i="13"/>
  <c r="AI12" i="13"/>
  <c r="AI11" i="13"/>
  <c r="AJ39" i="13"/>
  <c r="AI49" i="13"/>
  <c r="BO1094" i="2" l="1"/>
  <c r="BO1078" i="2"/>
  <c r="BO1003" i="2"/>
  <c r="BO1074" i="2"/>
  <c r="BO1052" i="2"/>
  <c r="BO995" i="2"/>
  <c r="BO1082" i="2"/>
  <c r="BO998" i="2"/>
  <c r="BO1035" i="2"/>
  <c r="BO1085" i="2"/>
  <c r="BO1002" i="2"/>
  <c r="BO1039" i="2"/>
  <c r="BO1013" i="2"/>
  <c r="BO997" i="2"/>
  <c r="BO1062" i="2"/>
  <c r="BO1046" i="2"/>
  <c r="BO1096" i="2"/>
  <c r="BO1080" i="2"/>
  <c r="BO1059" i="2"/>
  <c r="BO1012" i="2"/>
  <c r="BO996" i="2"/>
  <c r="BO1061" i="2"/>
  <c r="BO1045" i="2"/>
  <c r="BO1095" i="2"/>
  <c r="BO1079" i="2"/>
  <c r="BO987" i="2"/>
  <c r="BO1008" i="2"/>
  <c r="BO992" i="2"/>
  <c r="BO1057" i="2"/>
  <c r="BO1041" i="2"/>
  <c r="BO1091" i="2"/>
  <c r="BO1075" i="2"/>
  <c r="BO1072" i="2"/>
  <c r="BO991" i="2"/>
  <c r="BO1040" i="2"/>
  <c r="BO1086" i="2"/>
  <c r="BO1022" i="2"/>
  <c r="BO1093" i="2"/>
  <c r="BO1055" i="2"/>
  <c r="BO1021" i="2"/>
  <c r="BO989" i="2"/>
  <c r="BO1038" i="2"/>
  <c r="BO1006" i="2"/>
  <c r="BO988" i="2"/>
  <c r="BO1037" i="2"/>
  <c r="BO1060" i="2"/>
  <c r="BO1007" i="2"/>
  <c r="BO1090" i="2"/>
  <c r="BO1098" i="2"/>
  <c r="BO1043" i="2"/>
  <c r="BO1014" i="2"/>
  <c r="BO1001" i="2"/>
  <c r="BO1050" i="2"/>
  <c r="BO1084" i="2"/>
  <c r="BO1000" i="2"/>
  <c r="BO1049" i="2"/>
  <c r="BO1083" i="2"/>
  <c r="BO1076" i="2"/>
  <c r="BO1056" i="2"/>
  <c r="BO1036" i="2"/>
  <c r="BO1064" i="2"/>
  <c r="BO1063" i="2"/>
  <c r="BO1097" i="2"/>
  <c r="BO1081" i="2"/>
  <c r="BO994" i="2"/>
  <c r="BO1077" i="2"/>
  <c r="BO1009" i="2"/>
  <c r="BO993" i="2"/>
  <c r="BO1058" i="2"/>
  <c r="BO1042" i="2"/>
  <c r="BO1092" i="2"/>
  <c r="BO1018" i="2"/>
  <c r="BO1101" i="2"/>
  <c r="BO1023" i="2"/>
  <c r="BO1015" i="2"/>
  <c r="BO1048" i="2"/>
  <c r="BO1051" i="2"/>
  <c r="BO1073" i="2"/>
  <c r="BO1005" i="2"/>
  <c r="BO1054" i="2"/>
  <c r="BO1088" i="2"/>
  <c r="BO1020" i="2"/>
  <c r="BO1004" i="2"/>
  <c r="BO1053" i="2"/>
  <c r="BO1087" i="2"/>
  <c r="BO1044" i="2"/>
  <c r="BO1019" i="2"/>
  <c r="BO999" i="2"/>
  <c r="BO1011" i="2"/>
  <c r="BO1010" i="2"/>
  <c r="BO1089" i="2"/>
  <c r="BO1047" i="2"/>
  <c r="BO1017" i="2"/>
  <c r="BO1034" i="2"/>
  <c r="BO1100" i="2"/>
  <c r="BO990" i="2"/>
  <c r="BO1016" i="2"/>
  <c r="BO1065" i="2"/>
  <c r="BO1099" i="2"/>
  <c r="F1225" i="2"/>
  <c r="F1221" i="2"/>
  <c r="F1217" i="2"/>
  <c r="F1213" i="2"/>
  <c r="F1209" i="2"/>
  <c r="F1205" i="2"/>
  <c r="F1201" i="2"/>
  <c r="F1197" i="2"/>
  <c r="F1193" i="2"/>
  <c r="F1189" i="2"/>
  <c r="F1264" i="2"/>
  <c r="F1260" i="2"/>
  <c r="F1256" i="2"/>
  <c r="F1252" i="2"/>
  <c r="F1248" i="2"/>
  <c r="F1244" i="2"/>
  <c r="F1240" i="2"/>
  <c r="F1236" i="2"/>
  <c r="F1300" i="2"/>
  <c r="F1296" i="2"/>
  <c r="F1292" i="2"/>
  <c r="F1288" i="2"/>
  <c r="F1284" i="2"/>
  <c r="F1280" i="2"/>
  <c r="F1275" i="2"/>
  <c r="F1223" i="2"/>
  <c r="F1219" i="2"/>
  <c r="F1215" i="2"/>
  <c r="F1211" i="2"/>
  <c r="F1207" i="2"/>
  <c r="F1199" i="2"/>
  <c r="F1195" i="2"/>
  <c r="F1266" i="2"/>
  <c r="F1262" i="2"/>
  <c r="F1250" i="2"/>
  <c r="F1302" i="2"/>
  <c r="F1290" i="2"/>
  <c r="F1282" i="2"/>
  <c r="F1222" i="2"/>
  <c r="F1218" i="2"/>
  <c r="F1214" i="2"/>
  <c r="F1210" i="2"/>
  <c r="F1206" i="2"/>
  <c r="F1202" i="2"/>
  <c r="F1198" i="2"/>
  <c r="F1194" i="2"/>
  <c r="F1190" i="2"/>
  <c r="F1265" i="2"/>
  <c r="F1261" i="2"/>
  <c r="F1257" i="2"/>
  <c r="F1249" i="2"/>
  <c r="F1245" i="2"/>
  <c r="F1241" i="2"/>
  <c r="F1301" i="2"/>
  <c r="F1289" i="2"/>
  <c r="F1277" i="2"/>
  <c r="F1224" i="2"/>
  <c r="F1220" i="2"/>
  <c r="F1216" i="2"/>
  <c r="F1212" i="2"/>
  <c r="F1208" i="2"/>
  <c r="F1204" i="2"/>
  <c r="F1200" i="2"/>
  <c r="F1196" i="2"/>
  <c r="F1192" i="2"/>
  <c r="F1267" i="2"/>
  <c r="F1263" i="2"/>
  <c r="F1259" i="2"/>
  <c r="F1255" i="2"/>
  <c r="F1251" i="2"/>
  <c r="F1247" i="2"/>
  <c r="F1243" i="2"/>
  <c r="F1239" i="2"/>
  <c r="F1303" i="2"/>
  <c r="F1299" i="2"/>
  <c r="F1295" i="2"/>
  <c r="F1291" i="2"/>
  <c r="F1287" i="2"/>
  <c r="F1283" i="2"/>
  <c r="F1279" i="2"/>
  <c r="F1274" i="2"/>
  <c r="F1203" i="2"/>
  <c r="F1191" i="2"/>
  <c r="F1258" i="2"/>
  <c r="F1254" i="2"/>
  <c r="F1246" i="2"/>
  <c r="F1242" i="2"/>
  <c r="F1238" i="2"/>
  <c r="F1298" i="2"/>
  <c r="F1294" i="2"/>
  <c r="F1286" i="2"/>
  <c r="F1278" i="2"/>
  <c r="F1276" i="2"/>
  <c r="F1253" i="2"/>
  <c r="F1237" i="2"/>
  <c r="F1297" i="2"/>
  <c r="F1293" i="2"/>
  <c r="F1285" i="2"/>
  <c r="F1281" i="2"/>
  <c r="K1313" i="2"/>
  <c r="BJ1313" i="2"/>
  <c r="AZ1304" i="2"/>
  <c r="AZ1312" i="2" s="1"/>
  <c r="BO1313" i="2"/>
  <c r="BF1268" i="2"/>
  <c r="BF1311" i="2" s="1"/>
  <c r="BG1268" i="2"/>
  <c r="BG1311" i="2" s="1"/>
  <c r="BD1313" i="2"/>
  <c r="BI1313" i="2"/>
  <c r="BQ1268" i="2"/>
  <c r="BQ1311" i="2" s="1"/>
  <c r="BP1268" i="2"/>
  <c r="BP1311" i="2" s="1"/>
  <c r="BP1304" i="2"/>
  <c r="BP1312" i="2" s="1"/>
  <c r="BQ1304" i="2"/>
  <c r="BQ1312" i="2" s="1"/>
  <c r="BF1226" i="2"/>
  <c r="BF1310" i="2" s="1"/>
  <c r="BG1226" i="2"/>
  <c r="BG1310" i="2" s="1"/>
  <c r="AT1226" i="2"/>
  <c r="AT1310" i="2" s="1"/>
  <c r="AT1304" i="2"/>
  <c r="AT1312" i="2" s="1"/>
  <c r="BF1304" i="2"/>
  <c r="BF1312" i="2" s="1"/>
  <c r="BG1304" i="2"/>
  <c r="BG1312" i="2" s="1"/>
  <c r="BP1226" i="2"/>
  <c r="BP1310" i="2" s="1"/>
  <c r="BQ1226" i="2"/>
  <c r="BQ1310" i="2" s="1"/>
  <c r="AZ1226" i="2"/>
  <c r="AZ1310" i="2" s="1"/>
  <c r="AZ1268" i="2"/>
  <c r="AZ1311" i="2" s="1"/>
  <c r="BN1313" i="2"/>
  <c r="BE1304" i="2"/>
  <c r="BE1312" i="2" s="1"/>
  <c r="BE1268" i="2"/>
  <c r="BE1311" i="2" s="1"/>
  <c r="AT1268" i="2"/>
  <c r="AT1311" i="2" s="1"/>
  <c r="BG1059" i="2"/>
  <c r="BG1018" i="2"/>
  <c r="AB1084" i="2"/>
  <c r="AB1073" i="2"/>
  <c r="AB1077" i="2"/>
  <c r="AB1081" i="2"/>
  <c r="AB1086" i="2"/>
  <c r="AB1090" i="2"/>
  <c r="AB1094" i="2"/>
  <c r="AB1098" i="2"/>
  <c r="AB1072" i="2"/>
  <c r="AB1038" i="2"/>
  <c r="AB1042" i="2"/>
  <c r="AB1046" i="2"/>
  <c r="AB1050" i="2"/>
  <c r="AB1054" i="2"/>
  <c r="AB1058" i="2"/>
  <c r="AB1062" i="2"/>
  <c r="AB1034" i="2"/>
  <c r="AB991" i="2"/>
  <c r="AB995" i="2"/>
  <c r="AB999" i="2"/>
  <c r="AB1003" i="2"/>
  <c r="AB1007" i="2"/>
  <c r="AB1011" i="2"/>
  <c r="AB1015" i="2"/>
  <c r="AB1019" i="2"/>
  <c r="AB1023" i="2"/>
  <c r="AB1074" i="2"/>
  <c r="AB1078" i="2"/>
  <c r="AB1082" i="2"/>
  <c r="AB1087" i="2"/>
  <c r="AB1091" i="2"/>
  <c r="AB1095" i="2"/>
  <c r="AB1099" i="2"/>
  <c r="AB1035" i="2"/>
  <c r="AB1039" i="2"/>
  <c r="AB1043" i="2"/>
  <c r="AB1047" i="2"/>
  <c r="AB1051" i="2"/>
  <c r="AB1055" i="2"/>
  <c r="AB1059" i="2"/>
  <c r="AB1063" i="2"/>
  <c r="AB988" i="2"/>
  <c r="AB992" i="2"/>
  <c r="AB996" i="2"/>
  <c r="AB1000" i="2"/>
  <c r="AB1004" i="2"/>
  <c r="AB1008" i="2"/>
  <c r="AB1012" i="2"/>
  <c r="AB1016" i="2"/>
  <c r="AB1020" i="2"/>
  <c r="AB987" i="2"/>
  <c r="AB1075" i="2"/>
  <c r="AB1079" i="2"/>
  <c r="AB1083" i="2"/>
  <c r="AB1088" i="2"/>
  <c r="AB1092" i="2"/>
  <c r="AB1096" i="2"/>
  <c r="AB1100" i="2"/>
  <c r="AB1036" i="2"/>
  <c r="AB1040" i="2"/>
  <c r="AB1044" i="2"/>
  <c r="AB1048" i="2"/>
  <c r="AB1052" i="2"/>
  <c r="AB1056" i="2"/>
  <c r="AB1060" i="2"/>
  <c r="AB1064" i="2"/>
  <c r="AB989" i="2"/>
  <c r="AB993" i="2"/>
  <c r="AB997" i="2"/>
  <c r="AB1001" i="2"/>
  <c r="AB1005" i="2"/>
  <c r="AB1009" i="2"/>
  <c r="AB1013" i="2"/>
  <c r="AB1017" i="2"/>
  <c r="AB1021" i="2"/>
  <c r="AB1080" i="2"/>
  <c r="AB1097" i="2"/>
  <c r="AB1045" i="2"/>
  <c r="AB1061" i="2"/>
  <c r="AB998" i="2"/>
  <c r="AB1014" i="2"/>
  <c r="AB1049" i="2"/>
  <c r="AB1002" i="2"/>
  <c r="AB1041" i="2"/>
  <c r="AB1010" i="2"/>
  <c r="AB1085" i="2"/>
  <c r="AB1101" i="2"/>
  <c r="AB1065" i="2"/>
  <c r="AB1018" i="2"/>
  <c r="AB1076" i="2"/>
  <c r="AB1057" i="2"/>
  <c r="AB1089" i="2"/>
  <c r="AB1037" i="2"/>
  <c r="AB1053" i="2"/>
  <c r="AB990" i="2"/>
  <c r="AB1006" i="2"/>
  <c r="AB1022" i="2"/>
  <c r="AB1093" i="2"/>
  <c r="AB994" i="2"/>
  <c r="AN1003" i="2"/>
  <c r="AN1063" i="2"/>
  <c r="AN1019" i="2"/>
  <c r="AN1047" i="2"/>
  <c r="AN1084" i="2"/>
  <c r="AN1059" i="2"/>
  <c r="AN1015" i="2"/>
  <c r="AN1036" i="2"/>
  <c r="AN992" i="2"/>
  <c r="AN987" i="2"/>
  <c r="AN1055" i="2"/>
  <c r="AN1092" i="2"/>
  <c r="AN996" i="2"/>
  <c r="AN1064" i="2"/>
  <c r="AN1018" i="2"/>
  <c r="AN1002" i="2"/>
  <c r="AN1034" i="2"/>
  <c r="AN1050" i="2"/>
  <c r="AN1072" i="2"/>
  <c r="AN1086" i="2"/>
  <c r="AN1035" i="2"/>
  <c r="AN1087" i="2"/>
  <c r="AN1021" i="2"/>
  <c r="AN1005" i="2"/>
  <c r="AN988" i="2"/>
  <c r="AN1053" i="2"/>
  <c r="AN1037" i="2"/>
  <c r="AN1089" i="2"/>
  <c r="AN1083" i="2"/>
  <c r="AN1001" i="2"/>
  <c r="AN1049" i="2"/>
  <c r="AN1085" i="2"/>
  <c r="AN1007" i="2"/>
  <c r="AN1060" i="2"/>
  <c r="AN1012" i="2"/>
  <c r="AN1022" i="2"/>
  <c r="AN1054" i="2"/>
  <c r="AN1074" i="2"/>
  <c r="AN1009" i="2"/>
  <c r="AN1041" i="2"/>
  <c r="AN1077" i="2"/>
  <c r="AN1100" i="2"/>
  <c r="AN990" i="2"/>
  <c r="AN1023" i="2"/>
  <c r="AN1044" i="2"/>
  <c r="AN1000" i="2"/>
  <c r="AN1056" i="2"/>
  <c r="AN1039" i="2"/>
  <c r="AN1040" i="2"/>
  <c r="AN1048" i="2"/>
  <c r="AN1014" i="2"/>
  <c r="AN998" i="2"/>
  <c r="AN1062" i="2"/>
  <c r="AN1046" i="2"/>
  <c r="AN1098" i="2"/>
  <c r="AN1082" i="2"/>
  <c r="AN1099" i="2"/>
  <c r="AN1017" i="2"/>
  <c r="AN1065" i="2"/>
  <c r="AN1101" i="2"/>
  <c r="AN1073" i="2"/>
  <c r="AN989" i="2"/>
  <c r="AN1090" i="2"/>
  <c r="AN1075" i="2"/>
  <c r="AN1057" i="2"/>
  <c r="AN1043" i="2"/>
  <c r="AN999" i="2"/>
  <c r="AN991" i="2"/>
  <c r="AN1052" i="2"/>
  <c r="AN1008" i="2"/>
  <c r="AN1080" i="2"/>
  <c r="AN1011" i="2"/>
  <c r="AN1076" i="2"/>
  <c r="AN1020" i="2"/>
  <c r="AN1096" i="2"/>
  <c r="AN1010" i="2"/>
  <c r="AN994" i="2"/>
  <c r="AN1058" i="2"/>
  <c r="AN1042" i="2"/>
  <c r="AN1094" i="2"/>
  <c r="AN1078" i="2"/>
  <c r="AN1095" i="2"/>
  <c r="AN1079" i="2"/>
  <c r="AN1013" i="2"/>
  <c r="AN997" i="2"/>
  <c r="AN1061" i="2"/>
  <c r="AN1045" i="2"/>
  <c r="AN1097" i="2"/>
  <c r="AN1081" i="2"/>
  <c r="AN1051" i="2"/>
  <c r="AN1088" i="2"/>
  <c r="AN1016" i="2"/>
  <c r="AN995" i="2"/>
  <c r="AN1004" i="2"/>
  <c r="AN1006" i="2"/>
  <c r="AN1038" i="2"/>
  <c r="AN1091" i="2"/>
  <c r="AN993" i="2"/>
  <c r="AN1093" i="2"/>
  <c r="AH1075" i="2"/>
  <c r="AH1087" i="2"/>
  <c r="AH1096" i="2"/>
  <c r="AH1039" i="2"/>
  <c r="AH1051" i="2"/>
  <c r="AH1060" i="2"/>
  <c r="AH992" i="2"/>
  <c r="AH1004" i="2"/>
  <c r="AH1013" i="2"/>
  <c r="AH987" i="2"/>
  <c r="AH1079" i="2"/>
  <c r="AH1088" i="2"/>
  <c r="AH1099" i="2"/>
  <c r="AH1043" i="2"/>
  <c r="AH1052" i="2"/>
  <c r="AH1063" i="2"/>
  <c r="AH996" i="2"/>
  <c r="AH1005" i="2"/>
  <c r="AH1016" i="2"/>
  <c r="AH1095" i="2"/>
  <c r="AH1047" i="2"/>
  <c r="AH1080" i="2"/>
  <c r="AH1091" i="2"/>
  <c r="AH1035" i="2"/>
  <c r="AH1044" i="2"/>
  <c r="AH1055" i="2"/>
  <c r="AH988" i="2"/>
  <c r="AH997" i="2"/>
  <c r="AH1008" i="2"/>
  <c r="AH1020" i="2"/>
  <c r="AH1083" i="2"/>
  <c r="AH1059" i="2"/>
  <c r="AH989" i="2"/>
  <c r="AH1036" i="2"/>
  <c r="AH1000" i="2"/>
  <c r="AH1012" i="2"/>
  <c r="AH1021" i="2"/>
  <c r="AH1073" i="2"/>
  <c r="AH1089" i="2"/>
  <c r="AH1037" i="2"/>
  <c r="AH1053" i="2"/>
  <c r="AH990" i="2"/>
  <c r="AH1006" i="2"/>
  <c r="AH1022" i="2"/>
  <c r="AH1086" i="2"/>
  <c r="AH1072" i="2"/>
  <c r="AH1050" i="2"/>
  <c r="AH1034" i="2"/>
  <c r="AH1003" i="2"/>
  <c r="AH1019" i="2"/>
  <c r="AH1001" i="2"/>
  <c r="AH1048" i="2"/>
  <c r="AH1084" i="2"/>
  <c r="AH1101" i="2"/>
  <c r="AH1002" i="2"/>
  <c r="AH1098" i="2"/>
  <c r="AH999" i="2"/>
  <c r="AH1092" i="2"/>
  <c r="AH1077" i="2"/>
  <c r="AH1093" i="2"/>
  <c r="AH1041" i="2"/>
  <c r="AH1057" i="2"/>
  <c r="AH994" i="2"/>
  <c r="AH1010" i="2"/>
  <c r="AH1074" i="2"/>
  <c r="AH1090" i="2"/>
  <c r="AH1038" i="2"/>
  <c r="AH1054" i="2"/>
  <c r="AH991" i="2"/>
  <c r="AH1007" i="2"/>
  <c r="AH1023" i="2"/>
  <c r="AH993" i="2"/>
  <c r="AH1040" i="2"/>
  <c r="AH1076" i="2"/>
  <c r="AH1085" i="2"/>
  <c r="AH1065" i="2"/>
  <c r="AH1082" i="2"/>
  <c r="AH1062" i="2"/>
  <c r="AH1009" i="2"/>
  <c r="AH1081" i="2"/>
  <c r="AH1097" i="2"/>
  <c r="AH1045" i="2"/>
  <c r="AH1061" i="2"/>
  <c r="AH998" i="2"/>
  <c r="AH1014" i="2"/>
  <c r="AH1078" i="2"/>
  <c r="AH1094" i="2"/>
  <c r="AH1042" i="2"/>
  <c r="AH1058" i="2"/>
  <c r="AH995" i="2"/>
  <c r="AH1011" i="2"/>
  <c r="AH1017" i="2"/>
  <c r="AH1064" i="2"/>
  <c r="AH1100" i="2"/>
  <c r="AH1049" i="2"/>
  <c r="AH1018" i="2"/>
  <c r="AH1046" i="2"/>
  <c r="AH1015" i="2"/>
  <c r="AH1056" i="2"/>
  <c r="V1028" i="2"/>
  <c r="W1096" i="2" s="1"/>
  <c r="P49" i="4"/>
  <c r="BP1175" i="2"/>
  <c r="BK1175" i="2"/>
  <c r="BF1175" i="2"/>
  <c r="BA1175" i="2"/>
  <c r="AU1175" i="2"/>
  <c r="AO1175" i="2"/>
  <c r="AC1175" i="2"/>
  <c r="X1175" i="2"/>
  <c r="S1175" i="2"/>
  <c r="M1175" i="2"/>
  <c r="W1089" i="2" l="1"/>
  <c r="W1086" i="2"/>
  <c r="W1077" i="2"/>
  <c r="W1090" i="2"/>
  <c r="W1081" i="2"/>
  <c r="W1078" i="2"/>
  <c r="W1042" i="2"/>
  <c r="W1017" i="2"/>
  <c r="W1088" i="2"/>
  <c r="W1002" i="2"/>
  <c r="W1036" i="2"/>
  <c r="W1085" i="2"/>
  <c r="W1082" i="2"/>
  <c r="W1015" i="2"/>
  <c r="W1079" i="2"/>
  <c r="W1101" i="2"/>
  <c r="W1098" i="2"/>
  <c r="W1045" i="2"/>
  <c r="W1087" i="2"/>
  <c r="W1065" i="2"/>
  <c r="W1046" i="2"/>
  <c r="W1091" i="2"/>
  <c r="W1037" i="2"/>
  <c r="W990" i="2"/>
  <c r="W1054" i="2"/>
  <c r="W1035" i="2"/>
  <c r="W1094" i="2"/>
  <c r="W994" i="2"/>
  <c r="W1058" i="2"/>
  <c r="W1055" i="2"/>
  <c r="W1075" i="2"/>
  <c r="W998" i="2"/>
  <c r="W1062" i="2"/>
  <c r="W988" i="2"/>
  <c r="W1006" i="2"/>
  <c r="W1003" i="2"/>
  <c r="W1022" i="2"/>
  <c r="W1007" i="2"/>
  <c r="W995" i="2"/>
  <c r="W999" i="2"/>
  <c r="W1018" i="2"/>
  <c r="W1056" i="2"/>
  <c r="W1011" i="2"/>
  <c r="W1019" i="2"/>
  <c r="W1093" i="2"/>
  <c r="W1010" i="2"/>
  <c r="W1072" i="2"/>
  <c r="W1039" i="2"/>
  <c r="W1097" i="2"/>
  <c r="W1014" i="2"/>
  <c r="W1038" i="2"/>
  <c r="W1023" i="2"/>
  <c r="W1051" i="2"/>
  <c r="BE1313" i="2"/>
  <c r="W1041" i="2"/>
  <c r="W1080" i="2"/>
  <c r="W1050" i="2"/>
  <c r="W1044" i="2"/>
  <c r="W992" i="2"/>
  <c r="W1048" i="2"/>
  <c r="W1049" i="2"/>
  <c r="W1060" i="2"/>
  <c r="W1053" i="2"/>
  <c r="W1064" i="2"/>
  <c r="W1057" i="2"/>
  <c r="W1021" i="2"/>
  <c r="W1034" i="2"/>
  <c r="W997" i="2"/>
  <c r="W993" i="2"/>
  <c r="W1009" i="2"/>
  <c r="W1061" i="2"/>
  <c r="W1074" i="2"/>
  <c r="W991" i="2"/>
  <c r="W1005" i="2"/>
  <c r="W1004" i="2"/>
  <c r="W1008" i="2"/>
  <c r="W1020" i="2"/>
  <c r="W1073" i="2"/>
  <c r="W1304" i="2"/>
  <c r="W1312" i="2" s="1"/>
  <c r="AB1226" i="2"/>
  <c r="AB1310" i="2" s="1"/>
  <c r="AB1304" i="2"/>
  <c r="AB1312" i="2" s="1"/>
  <c r="AH1226" i="2"/>
  <c r="AH1310" i="2" s="1"/>
  <c r="AT1313" i="2"/>
  <c r="AN1226" i="2"/>
  <c r="AN1310" i="2" s="1"/>
  <c r="AH1304" i="2"/>
  <c r="AH1312" i="2" s="1"/>
  <c r="BP1313" i="2"/>
  <c r="BP1316" i="2" s="1"/>
  <c r="W987" i="2"/>
  <c r="AB1268" i="2"/>
  <c r="AB1311" i="2" s="1"/>
  <c r="AH1268" i="2"/>
  <c r="AH1311" i="2" s="1"/>
  <c r="BG1313" i="2"/>
  <c r="AN1268" i="2"/>
  <c r="AN1311" i="2" s="1"/>
  <c r="W1092" i="2"/>
  <c r="AZ1313" i="2"/>
  <c r="BF1313" i="2"/>
  <c r="BF1316" i="2" s="1"/>
  <c r="BQ1313" i="2"/>
  <c r="AN1304" i="2"/>
  <c r="AN1312" i="2" s="1"/>
  <c r="W1052" i="2"/>
  <c r="W989" i="2"/>
  <c r="W1095" i="2"/>
  <c r="W1043" i="2"/>
  <c r="W1059" i="2"/>
  <c r="W996" i="2"/>
  <c r="W1012" i="2"/>
  <c r="W1076" i="2"/>
  <c r="W1100" i="2"/>
  <c r="W1001" i="2"/>
  <c r="W1083" i="2"/>
  <c r="W1099" i="2"/>
  <c r="W1047" i="2"/>
  <c r="W1063" i="2"/>
  <c r="W1000" i="2"/>
  <c r="W1016" i="2"/>
  <c r="W1084" i="2"/>
  <c r="W1040" i="2"/>
  <c r="W1013" i="2"/>
  <c r="AH1102" i="2"/>
  <c r="AH1066" i="2"/>
  <c r="AH1024" i="2"/>
  <c r="P35" i="4"/>
  <c r="M1164" i="2"/>
  <c r="F48" i="4"/>
  <c r="K48" i="4"/>
  <c r="L48" i="4" s="1"/>
  <c r="N48" i="4" s="1"/>
  <c r="Q1028" i="2" s="1"/>
  <c r="H48" i="4"/>
  <c r="E48" i="4"/>
  <c r="AJ11" i="13"/>
  <c r="AI20" i="13"/>
  <c r="AK385" i="13"/>
  <c r="AL385" i="13" s="1"/>
  <c r="AZ13" i="13" s="1"/>
  <c r="AK384" i="13"/>
  <c r="AL384" i="13" s="1"/>
  <c r="AZ12" i="13" s="1"/>
  <c r="AJ387" i="13"/>
  <c r="AK354" i="13"/>
  <c r="AK353" i="13"/>
  <c r="AJ352" i="13"/>
  <c r="AJ356" i="13" s="1"/>
  <c r="AK319" i="13"/>
  <c r="AK318" i="13"/>
  <c r="AJ321" i="13"/>
  <c r="AK284" i="13"/>
  <c r="AK283" i="13"/>
  <c r="AJ286" i="13"/>
  <c r="AK255" i="13"/>
  <c r="AK254" i="13"/>
  <c r="AJ257" i="13"/>
  <c r="AK225" i="13"/>
  <c r="AL225" i="13" s="1"/>
  <c r="AK224" i="13"/>
  <c r="AK192" i="13"/>
  <c r="AK191" i="13"/>
  <c r="AL191" i="13" s="1"/>
  <c r="AJ194" i="13"/>
  <c r="AK164" i="13"/>
  <c r="AK163" i="13"/>
  <c r="AK130" i="13"/>
  <c r="AL130" i="13" s="1"/>
  <c r="AK129" i="13"/>
  <c r="AL129" i="13" s="1"/>
  <c r="AJ132" i="13"/>
  <c r="AK102" i="13"/>
  <c r="AK101" i="13"/>
  <c r="AL101" i="13" s="1"/>
  <c r="AK73" i="13"/>
  <c r="AL73" i="13" s="1"/>
  <c r="AK72" i="13"/>
  <c r="AJ75" i="13"/>
  <c r="AK41" i="13"/>
  <c r="AK40" i="13"/>
  <c r="AK13" i="13"/>
  <c r="AL13" i="13" s="1"/>
  <c r="AK12" i="13"/>
  <c r="AL12" i="13" s="1"/>
  <c r="G1164" i="2"/>
  <c r="BR987" i="2"/>
  <c r="BS987" i="2" s="1"/>
  <c r="BV987" i="2" s="1"/>
  <c r="V392" i="13"/>
  <c r="V393" i="13"/>
  <c r="E840" i="2"/>
  <c r="F47" i="4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987" i="2"/>
  <c r="BR54" i="3"/>
  <c r="BO73" i="3" s="1"/>
  <c r="BP54" i="3"/>
  <c r="BM54" i="3"/>
  <c r="BO54" i="3" s="1"/>
  <c r="BR53" i="3"/>
  <c r="BO72" i="3" s="1"/>
  <c r="BP53" i="3"/>
  <c r="BM53" i="3"/>
  <c r="BO53" i="3" s="1"/>
  <c r="BR52" i="3"/>
  <c r="BO71" i="3" s="1"/>
  <c r="BP52" i="3"/>
  <c r="BM52" i="3"/>
  <c r="BO52" i="3" s="1"/>
  <c r="BR51" i="3"/>
  <c r="BO70" i="3" s="1"/>
  <c r="BP51" i="3"/>
  <c r="BM51" i="3"/>
  <c r="BO51" i="3" s="1"/>
  <c r="BR50" i="3"/>
  <c r="BO69" i="3" s="1"/>
  <c r="BP50" i="3"/>
  <c r="BM50" i="3"/>
  <c r="BO50" i="3" s="1"/>
  <c r="BR49" i="3"/>
  <c r="BO68" i="3" s="1"/>
  <c r="BP49" i="3"/>
  <c r="BM49" i="3"/>
  <c r="BO49" i="3" s="1"/>
  <c r="BR48" i="3"/>
  <c r="BO67" i="3" s="1"/>
  <c r="BP48" i="3"/>
  <c r="BM48" i="3"/>
  <c r="BO48" i="3" s="1"/>
  <c r="BR47" i="3"/>
  <c r="BO66" i="3" s="1"/>
  <c r="BP47" i="3"/>
  <c r="BM47" i="3"/>
  <c r="BO47" i="3" s="1"/>
  <c r="BR46" i="3"/>
  <c r="BO65" i="3" s="1"/>
  <c r="BP46" i="3"/>
  <c r="BM46" i="3"/>
  <c r="BO46" i="3" s="1"/>
  <c r="BR45" i="3"/>
  <c r="BO64" i="3" s="1"/>
  <c r="BP45" i="3"/>
  <c r="BM45" i="3"/>
  <c r="BO45" i="3" s="1"/>
  <c r="BR44" i="3"/>
  <c r="BO63" i="3" s="1"/>
  <c r="BP44" i="3"/>
  <c r="BM44" i="3"/>
  <c r="BO44" i="3" s="1"/>
  <c r="BR43" i="3"/>
  <c r="BO62" i="3" s="1"/>
  <c r="BP43" i="3"/>
  <c r="BM43" i="3"/>
  <c r="BO43" i="3" s="1"/>
  <c r="BR36" i="3"/>
  <c r="BN73" i="3" s="1"/>
  <c r="BP36" i="3"/>
  <c r="BM36" i="3"/>
  <c r="BO36" i="3" s="1"/>
  <c r="BR35" i="3"/>
  <c r="BN72" i="3" s="1"/>
  <c r="BP35" i="3"/>
  <c r="BM35" i="3"/>
  <c r="BO35" i="3" s="1"/>
  <c r="BR34" i="3"/>
  <c r="BN71" i="3" s="1"/>
  <c r="BP34" i="3"/>
  <c r="BM34" i="3"/>
  <c r="BO34" i="3" s="1"/>
  <c r="BR33" i="3"/>
  <c r="BN70" i="3" s="1"/>
  <c r="BP33" i="3"/>
  <c r="BM33" i="3"/>
  <c r="BO33" i="3" s="1"/>
  <c r="BR32" i="3"/>
  <c r="BN69" i="3" s="1"/>
  <c r="BP32" i="3"/>
  <c r="BM32" i="3"/>
  <c r="BO32" i="3" s="1"/>
  <c r="BR31" i="3"/>
  <c r="BN68" i="3" s="1"/>
  <c r="BP31" i="3"/>
  <c r="BM31" i="3"/>
  <c r="BO31" i="3" s="1"/>
  <c r="BR30" i="3"/>
  <c r="BN67" i="3" s="1"/>
  <c r="BP30" i="3"/>
  <c r="BM30" i="3"/>
  <c r="BO30" i="3" s="1"/>
  <c r="BR29" i="3"/>
  <c r="BN66" i="3" s="1"/>
  <c r="BP29" i="3"/>
  <c r="BM29" i="3"/>
  <c r="BO29" i="3" s="1"/>
  <c r="BR28" i="3"/>
  <c r="BN65" i="3" s="1"/>
  <c r="BP28" i="3"/>
  <c r="BM28" i="3"/>
  <c r="BO28" i="3" s="1"/>
  <c r="BR27" i="3"/>
  <c r="BN64" i="3" s="1"/>
  <c r="BP27" i="3"/>
  <c r="BM27" i="3"/>
  <c r="BO27" i="3" s="1"/>
  <c r="BR26" i="3"/>
  <c r="BN63" i="3" s="1"/>
  <c r="BP26" i="3"/>
  <c r="BM26" i="3"/>
  <c r="BO26" i="3" s="1"/>
  <c r="BR25" i="3"/>
  <c r="BN62" i="3" s="1"/>
  <c r="BP25" i="3"/>
  <c r="BM25" i="3"/>
  <c r="BO25" i="3" s="1"/>
  <c r="BR18" i="3"/>
  <c r="BM73" i="3" s="1"/>
  <c r="BP73" i="3" s="1"/>
  <c r="BQ73" i="3" s="1"/>
  <c r="E1229" i="2" s="1"/>
  <c r="BP18" i="3"/>
  <c r="BO18" i="3"/>
  <c r="BR17" i="3"/>
  <c r="BM72" i="3" s="1"/>
  <c r="BP17" i="3"/>
  <c r="BM17" i="3"/>
  <c r="BO17" i="3" s="1"/>
  <c r="BR16" i="3"/>
  <c r="BM71" i="3" s="1"/>
  <c r="BP16" i="3"/>
  <c r="BM16" i="3"/>
  <c r="BO16" i="3" s="1"/>
  <c r="BR15" i="3"/>
  <c r="BM70" i="3" s="1"/>
  <c r="BP15" i="3"/>
  <c r="BM15" i="3"/>
  <c r="BO15" i="3" s="1"/>
  <c r="BR14" i="3"/>
  <c r="BM69" i="3" s="1"/>
  <c r="BP14" i="3"/>
  <c r="BM14" i="3"/>
  <c r="BO14" i="3" s="1"/>
  <c r="BR13" i="3"/>
  <c r="BM68" i="3" s="1"/>
  <c r="BP13" i="3"/>
  <c r="BM13" i="3"/>
  <c r="BO13" i="3" s="1"/>
  <c r="BR12" i="3"/>
  <c r="BM67" i="3" s="1"/>
  <c r="BP12" i="3"/>
  <c r="BM12" i="3"/>
  <c r="BO12" i="3" s="1"/>
  <c r="BR11" i="3"/>
  <c r="BM66" i="3" s="1"/>
  <c r="BP66" i="3" s="1"/>
  <c r="BQ66" i="3" s="1"/>
  <c r="BP11" i="3"/>
  <c r="BM11" i="3"/>
  <c r="BO11" i="3" s="1"/>
  <c r="BR10" i="3"/>
  <c r="BM65" i="3" s="1"/>
  <c r="BP10" i="3"/>
  <c r="BM10" i="3"/>
  <c r="BO10" i="3" s="1"/>
  <c r="BR9" i="3"/>
  <c r="BM64" i="3" s="1"/>
  <c r="BP9" i="3"/>
  <c r="BM9" i="3"/>
  <c r="BO9" i="3" s="1"/>
  <c r="BR8" i="3"/>
  <c r="BM63" i="3" s="1"/>
  <c r="BP8" i="3"/>
  <c r="BM8" i="3"/>
  <c r="BO8" i="3" s="1"/>
  <c r="BR7" i="3"/>
  <c r="BM62" i="3" s="1"/>
  <c r="BP7" i="3"/>
  <c r="BM7" i="3"/>
  <c r="BO7" i="3" s="1"/>
  <c r="W383" i="13"/>
  <c r="W352" i="13"/>
  <c r="V385" i="13"/>
  <c r="V384" i="13"/>
  <c r="V383" i="13"/>
  <c r="V354" i="13"/>
  <c r="AN1313" i="2" l="1"/>
  <c r="AH1313" i="2"/>
  <c r="W1268" i="2"/>
  <c r="W1311" i="2" s="1"/>
  <c r="W1226" i="2"/>
  <c r="W1310" i="2" s="1"/>
  <c r="R1226" i="2"/>
  <c r="R1310" i="2" s="1"/>
  <c r="AB1313" i="2"/>
  <c r="L1028" i="2"/>
  <c r="L1059" i="2" s="1"/>
  <c r="R1086" i="2"/>
  <c r="R997" i="2"/>
  <c r="R1042" i="2"/>
  <c r="R1090" i="2"/>
  <c r="R1074" i="2"/>
  <c r="R1012" i="2"/>
  <c r="R996" i="2"/>
  <c r="R1060" i="2"/>
  <c r="R1079" i="2"/>
  <c r="R1095" i="2"/>
  <c r="R1043" i="2"/>
  <c r="R1101" i="2"/>
  <c r="R1088" i="2"/>
  <c r="R1036" i="2"/>
  <c r="R1052" i="2"/>
  <c r="R1085" i="2"/>
  <c r="R1072" i="2"/>
  <c r="R1049" i="2"/>
  <c r="R1023" i="2"/>
  <c r="R1007" i="2"/>
  <c r="R991" i="2"/>
  <c r="R1098" i="2"/>
  <c r="R1014" i="2"/>
  <c r="R998" i="2"/>
  <c r="R1063" i="2"/>
  <c r="R1078" i="2"/>
  <c r="R1009" i="2"/>
  <c r="R1001" i="2"/>
  <c r="R988" i="2"/>
  <c r="R1087" i="2"/>
  <c r="R1051" i="2"/>
  <c r="R1044" i="2"/>
  <c r="R1093" i="2"/>
  <c r="R1057" i="2"/>
  <c r="R999" i="2"/>
  <c r="R1059" i="2"/>
  <c r="R1006" i="2"/>
  <c r="R1046" i="2"/>
  <c r="R989" i="2"/>
  <c r="R1000" i="2"/>
  <c r="R1075" i="2"/>
  <c r="R1039" i="2"/>
  <c r="R1084" i="2"/>
  <c r="R1081" i="2"/>
  <c r="R1045" i="2"/>
  <c r="R1061" i="2"/>
  <c r="R995" i="2"/>
  <c r="R1018" i="2"/>
  <c r="R1056" i="2"/>
  <c r="R1021" i="2"/>
  <c r="R1017" i="2"/>
  <c r="R987" i="2"/>
  <c r="R1008" i="2"/>
  <c r="R992" i="2"/>
  <c r="R1054" i="2"/>
  <c r="R1083" i="2"/>
  <c r="R1099" i="2"/>
  <c r="R1047" i="2"/>
  <c r="R1076" i="2"/>
  <c r="R1092" i="2"/>
  <c r="R1040" i="2"/>
  <c r="R1073" i="2"/>
  <c r="R1089" i="2"/>
  <c r="R1037" i="2"/>
  <c r="R1053" i="2"/>
  <c r="R1019" i="2"/>
  <c r="R1003" i="2"/>
  <c r="R1064" i="2"/>
  <c r="R1082" i="2"/>
  <c r="R1010" i="2"/>
  <c r="R994" i="2"/>
  <c r="R1058" i="2"/>
  <c r="R1005" i="2"/>
  <c r="R1020" i="2"/>
  <c r="R1004" i="2"/>
  <c r="R1038" i="2"/>
  <c r="R1035" i="2"/>
  <c r="R1080" i="2"/>
  <c r="R1096" i="2"/>
  <c r="R1077" i="2"/>
  <c r="R1041" i="2"/>
  <c r="R1015" i="2"/>
  <c r="R1022" i="2"/>
  <c r="R990" i="2"/>
  <c r="R1013" i="2"/>
  <c r="R993" i="2"/>
  <c r="R1062" i="2"/>
  <c r="R1016" i="2"/>
  <c r="R1065" i="2"/>
  <c r="R1091" i="2"/>
  <c r="R1055" i="2"/>
  <c r="R1100" i="2"/>
  <c r="R1048" i="2"/>
  <c r="R1097" i="2"/>
  <c r="R1011" i="2"/>
  <c r="R1050" i="2"/>
  <c r="R1002" i="2"/>
  <c r="R1034" i="2"/>
  <c r="R1094" i="2"/>
  <c r="P48" i="4"/>
  <c r="L1012" i="2"/>
  <c r="BP70" i="3"/>
  <c r="BQ70" i="3" s="1"/>
  <c r="AL102" i="13"/>
  <c r="AL163" i="13"/>
  <c r="AL192" i="13"/>
  <c r="AL353" i="13"/>
  <c r="AM353" i="13" s="1"/>
  <c r="AL72" i="13"/>
  <c r="AL164" i="13"/>
  <c r="AL224" i="13"/>
  <c r="AL354" i="13"/>
  <c r="AM354" i="13" s="1"/>
  <c r="AK383" i="13"/>
  <c r="AL383" i="13" s="1"/>
  <c r="AI394" i="13"/>
  <c r="BP69" i="3"/>
  <c r="BQ69" i="3" s="1"/>
  <c r="AI234" i="13"/>
  <c r="AI204" i="13"/>
  <c r="AL204" i="13" s="1"/>
  <c r="BP65" i="3"/>
  <c r="BQ65" i="3" s="1"/>
  <c r="AI139" i="13"/>
  <c r="AI142" i="13" s="1"/>
  <c r="L996" i="2"/>
  <c r="L987" i="2"/>
  <c r="L988" i="2"/>
  <c r="L1051" i="2"/>
  <c r="AM385" i="13"/>
  <c r="L1007" i="2"/>
  <c r="L995" i="2"/>
  <c r="L991" i="2"/>
  <c r="L1058" i="2"/>
  <c r="L1054" i="2"/>
  <c r="L1042" i="2"/>
  <c r="L1038" i="2"/>
  <c r="L1087" i="2"/>
  <c r="L1022" i="2"/>
  <c r="L1010" i="2"/>
  <c r="L1006" i="2"/>
  <c r="L1053" i="2"/>
  <c r="L1041" i="2"/>
  <c r="L1009" i="2"/>
  <c r="L1005" i="2"/>
  <c r="L993" i="2"/>
  <c r="L989" i="2"/>
  <c r="L1056" i="2"/>
  <c r="L1052" i="2"/>
  <c r="L1040" i="2"/>
  <c r="L1036" i="2"/>
  <c r="L1080" i="2"/>
  <c r="AL40" i="13"/>
  <c r="L1099" i="2"/>
  <c r="L1083" i="2"/>
  <c r="L1097" i="2"/>
  <c r="L1091" i="2"/>
  <c r="BP62" i="3"/>
  <c r="BQ62" i="3" s="1"/>
  <c r="L1027" i="2" s="1"/>
  <c r="V394" i="13"/>
  <c r="AL41" i="13"/>
  <c r="AI50" i="13"/>
  <c r="AI53" i="13" s="1"/>
  <c r="AI43" i="13"/>
  <c r="AI82" i="13"/>
  <c r="AI132" i="13"/>
  <c r="AI264" i="13"/>
  <c r="AI104" i="13"/>
  <c r="AI194" i="13"/>
  <c r="AL318" i="13"/>
  <c r="AI75" i="13"/>
  <c r="AI166" i="13"/>
  <c r="AI111" i="13"/>
  <c r="AI114" i="13" s="1"/>
  <c r="AL114" i="13" s="1"/>
  <c r="AI176" i="13"/>
  <c r="AL176" i="13" s="1"/>
  <c r="AK352" i="13"/>
  <c r="AK356" i="13" s="1"/>
  <c r="AK317" i="13"/>
  <c r="AK321" i="13" s="1"/>
  <c r="AI363" i="13"/>
  <c r="AK162" i="13"/>
  <c r="AJ166" i="13"/>
  <c r="AI257" i="13"/>
  <c r="AK253" i="13"/>
  <c r="AI286" i="13"/>
  <c r="AK282" i="13"/>
  <c r="AL282" i="13" s="1"/>
  <c r="AJ227" i="13"/>
  <c r="AK223" i="13"/>
  <c r="AK39" i="13"/>
  <c r="AJ43" i="13"/>
  <c r="AL319" i="13"/>
  <c r="AJ15" i="13"/>
  <c r="AK11" i="13"/>
  <c r="AI15" i="13"/>
  <c r="AJ104" i="13"/>
  <c r="AK100" i="13"/>
  <c r="AM384" i="13"/>
  <c r="AI293" i="13"/>
  <c r="AI227" i="13"/>
  <c r="AI321" i="13"/>
  <c r="AI356" i="13"/>
  <c r="AI387" i="13"/>
  <c r="AK71" i="13"/>
  <c r="AK128" i="13"/>
  <c r="AL128" i="13" s="1"/>
  <c r="AK190" i="13"/>
  <c r="AL190" i="13" s="1"/>
  <c r="E1066" i="2"/>
  <c r="E1024" i="2"/>
  <c r="E1159" i="2" s="1"/>
  <c r="BP64" i="3"/>
  <c r="BQ64" i="3" s="1"/>
  <c r="BP68" i="3"/>
  <c r="BQ68" i="3" s="1"/>
  <c r="BP72" i="3"/>
  <c r="BP63" i="3"/>
  <c r="BQ63" i="3" s="1"/>
  <c r="Q1027" i="2" s="1"/>
  <c r="BP67" i="3"/>
  <c r="BQ67" i="3" s="1"/>
  <c r="BP71" i="3"/>
  <c r="BQ71" i="3" s="1"/>
  <c r="BI1027" i="2" s="1"/>
  <c r="X385" i="13"/>
  <c r="Y385" i="13" s="1"/>
  <c r="AM13" i="13" s="1"/>
  <c r="X384" i="13"/>
  <c r="Y384" i="13" s="1"/>
  <c r="AM12" i="13" s="1"/>
  <c r="W387" i="13"/>
  <c r="BK1152" i="2"/>
  <c r="BJ1152" i="2"/>
  <c r="BF1152" i="2"/>
  <c r="BA1152" i="2"/>
  <c r="AU1152" i="2"/>
  <c r="AO1152" i="2"/>
  <c r="AI1152" i="2"/>
  <c r="AC1152" i="2"/>
  <c r="X1152" i="2"/>
  <c r="S1152" i="2"/>
  <c r="M1152" i="2"/>
  <c r="BQ1149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BB1149" i="2"/>
  <c r="BA1149" i="2"/>
  <c r="AZ1149" i="2"/>
  <c r="AY1149" i="2"/>
  <c r="AW1149" i="2"/>
  <c r="AV1149" i="2"/>
  <c r="AU1149" i="2"/>
  <c r="AT1149" i="2"/>
  <c r="AS1149" i="2"/>
  <c r="AQ1149" i="2"/>
  <c r="AP1149" i="2"/>
  <c r="AO1149" i="2"/>
  <c r="AN1149" i="2"/>
  <c r="AM1149" i="2"/>
  <c r="AK1149" i="2"/>
  <c r="AJ1149" i="2"/>
  <c r="AI1149" i="2"/>
  <c r="AH1149" i="2"/>
  <c r="AG1149" i="2"/>
  <c r="AE1149" i="2"/>
  <c r="AD1149" i="2"/>
  <c r="AC1149" i="2"/>
  <c r="AB1149" i="2"/>
  <c r="AA1149" i="2"/>
  <c r="Z1149" i="2"/>
  <c r="X1149" i="2"/>
  <c r="W1149" i="2"/>
  <c r="V1149" i="2"/>
  <c r="U1149" i="2"/>
  <c r="T1149" i="2"/>
  <c r="S1149" i="2"/>
  <c r="R1149" i="2"/>
  <c r="Q1149" i="2"/>
  <c r="O1149" i="2"/>
  <c r="N1149" i="2"/>
  <c r="M1149" i="2"/>
  <c r="L1149" i="2"/>
  <c r="K1149" i="2"/>
  <c r="I1149" i="2"/>
  <c r="H1149" i="2"/>
  <c r="G1149" i="2"/>
  <c r="F1149" i="2"/>
  <c r="E1149" i="2"/>
  <c r="C1149" i="2"/>
  <c r="AG1148" i="2"/>
  <c r="BN1147" i="2"/>
  <c r="BI1147" i="2"/>
  <c r="BD1147" i="2"/>
  <c r="AY1147" i="2"/>
  <c r="AS1147" i="2"/>
  <c r="AM1147" i="2"/>
  <c r="AE1147" i="2"/>
  <c r="Z1147" i="2"/>
  <c r="U1147" i="2"/>
  <c r="O1147" i="2"/>
  <c r="I1147" i="2"/>
  <c r="C1147" i="2"/>
  <c r="AO1145" i="2"/>
  <c r="AC1145" i="2"/>
  <c r="BO1138" i="2"/>
  <c r="BJ1138" i="2"/>
  <c r="BE1138" i="2"/>
  <c r="BP1136" i="2"/>
  <c r="BP1138" i="2" s="1"/>
  <c r="BK1136" i="2"/>
  <c r="BK1138" i="2" s="1"/>
  <c r="BF1136" i="2"/>
  <c r="BF1138" i="2" s="1"/>
  <c r="BA1136" i="2"/>
  <c r="BA1138" i="2" s="1"/>
  <c r="AZ1136" i="2"/>
  <c r="AZ1138" i="2" s="1"/>
  <c r="AU1136" i="2"/>
  <c r="AU1138" i="2" s="1"/>
  <c r="AT1136" i="2"/>
  <c r="AT1138" i="2" s="1"/>
  <c r="AO1136" i="2"/>
  <c r="AO1138" i="2" s="1"/>
  <c r="AN1136" i="2"/>
  <c r="AN1138" i="2" s="1"/>
  <c r="AI1136" i="2"/>
  <c r="AI1138" i="2" s="1"/>
  <c r="AH1136" i="2"/>
  <c r="AH1138" i="2" s="1"/>
  <c r="AC1136" i="2"/>
  <c r="AC1138" i="2" s="1"/>
  <c r="AB1136" i="2"/>
  <c r="AB1138" i="2" s="1"/>
  <c r="X1136" i="2"/>
  <c r="X1138" i="2" s="1"/>
  <c r="W1136" i="2"/>
  <c r="W1138" i="2" s="1"/>
  <c r="S1136" i="2"/>
  <c r="S1138" i="2" s="1"/>
  <c r="R1136" i="2"/>
  <c r="R1138" i="2" s="1"/>
  <c r="M1136" i="2"/>
  <c r="M1138" i="2" s="1"/>
  <c r="L1136" i="2"/>
  <c r="L1138" i="2" s="1"/>
  <c r="G1136" i="2"/>
  <c r="G1138" i="2" s="1"/>
  <c r="F1136" i="2"/>
  <c r="F1138" i="2" s="1"/>
  <c r="BN1133" i="2"/>
  <c r="BI1133" i="2"/>
  <c r="BD1133" i="2"/>
  <c r="AY1133" i="2"/>
  <c r="AS1133" i="2"/>
  <c r="AM1133" i="2"/>
  <c r="AE1133" i="2"/>
  <c r="Z1133" i="2"/>
  <c r="U1133" i="2"/>
  <c r="O1133" i="2"/>
  <c r="I1133" i="2"/>
  <c r="C1133" i="2"/>
  <c r="A1133" i="2"/>
  <c r="BN1132" i="2"/>
  <c r="BI1132" i="2"/>
  <c r="BD1132" i="2"/>
  <c r="AY1132" i="2"/>
  <c r="AS1132" i="2"/>
  <c r="AM1132" i="2"/>
  <c r="AE1132" i="2"/>
  <c r="Z1132" i="2"/>
  <c r="U1132" i="2"/>
  <c r="O1132" i="2"/>
  <c r="I1132" i="2"/>
  <c r="C1132" i="2"/>
  <c r="A1132" i="2"/>
  <c r="BM1131" i="2"/>
  <c r="BH1131" i="2"/>
  <c r="BC1131" i="2"/>
  <c r="AW1131" i="2"/>
  <c r="AQ1131" i="2"/>
  <c r="AK1131" i="2"/>
  <c r="AE1131" i="2"/>
  <c r="Z1131" i="2"/>
  <c r="U1131" i="2"/>
  <c r="O1131" i="2"/>
  <c r="I1131" i="2"/>
  <c r="C1131" i="2"/>
  <c r="A1131" i="2"/>
  <c r="BJ1127" i="2"/>
  <c r="BF1127" i="2"/>
  <c r="BA1127" i="2"/>
  <c r="AZ1127" i="2"/>
  <c r="AU1127" i="2"/>
  <c r="BQ1125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BB1125" i="2"/>
  <c r="BA1125" i="2"/>
  <c r="AZ1125" i="2"/>
  <c r="AY1125" i="2"/>
  <c r="AW1125" i="2"/>
  <c r="AV1125" i="2"/>
  <c r="AU1125" i="2"/>
  <c r="AT1125" i="2"/>
  <c r="AS1125" i="2"/>
  <c r="AQ1125" i="2"/>
  <c r="AP1125" i="2"/>
  <c r="AO1125" i="2"/>
  <c r="AN1125" i="2"/>
  <c r="AM1125" i="2"/>
  <c r="AK1125" i="2"/>
  <c r="AJ1125" i="2"/>
  <c r="AI1125" i="2"/>
  <c r="AH1125" i="2"/>
  <c r="AG1125" i="2"/>
  <c r="AE1125" i="2"/>
  <c r="AD1125" i="2"/>
  <c r="AC1125" i="2"/>
  <c r="AB1125" i="2"/>
  <c r="AA1125" i="2"/>
  <c r="Z1125" i="2"/>
  <c r="Y1125" i="2"/>
  <c r="X1125" i="2"/>
  <c r="W1125" i="2"/>
  <c r="V1125" i="2"/>
  <c r="U1125" i="2"/>
  <c r="T1125" i="2"/>
  <c r="S1125" i="2"/>
  <c r="R1125" i="2"/>
  <c r="Q1125" i="2"/>
  <c r="O1125" i="2"/>
  <c r="N1125" i="2"/>
  <c r="M1125" i="2"/>
  <c r="L1125" i="2"/>
  <c r="K1125" i="2"/>
  <c r="I1125" i="2"/>
  <c r="H1125" i="2"/>
  <c r="G1125" i="2"/>
  <c r="F1125" i="2"/>
  <c r="E1125" i="2"/>
  <c r="C1125" i="2"/>
  <c r="A1125" i="2"/>
  <c r="BM1124" i="2"/>
  <c r="BH1124" i="2"/>
  <c r="BC1124" i="2"/>
  <c r="AW1124" i="2"/>
  <c r="AQ1124" i="2"/>
  <c r="AK1124" i="2"/>
  <c r="AE1124" i="2"/>
  <c r="Z1124" i="2"/>
  <c r="U1124" i="2"/>
  <c r="O1124" i="2"/>
  <c r="I1124" i="2"/>
  <c r="C1124" i="2"/>
  <c r="A1124" i="2"/>
  <c r="BQ1123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BB1123" i="2"/>
  <c r="BA1123" i="2"/>
  <c r="AZ1123" i="2"/>
  <c r="AY1123" i="2"/>
  <c r="AW1123" i="2"/>
  <c r="AV1123" i="2"/>
  <c r="AU1123" i="2"/>
  <c r="AT1123" i="2"/>
  <c r="AS1123" i="2"/>
  <c r="AQ1123" i="2"/>
  <c r="AP1123" i="2"/>
  <c r="AO1123" i="2"/>
  <c r="AN1123" i="2"/>
  <c r="AM1123" i="2"/>
  <c r="AK1123" i="2"/>
  <c r="AJ1123" i="2"/>
  <c r="AI1123" i="2"/>
  <c r="AH1123" i="2"/>
  <c r="AG1123" i="2"/>
  <c r="AE1123" i="2"/>
  <c r="AD1123" i="2"/>
  <c r="AC1123" i="2"/>
  <c r="AB1123" i="2"/>
  <c r="AA1123" i="2"/>
  <c r="Z1123" i="2"/>
  <c r="Y1123" i="2"/>
  <c r="X1123" i="2"/>
  <c r="W1123" i="2"/>
  <c r="V1123" i="2"/>
  <c r="U1123" i="2"/>
  <c r="T1123" i="2"/>
  <c r="S1123" i="2"/>
  <c r="R1123" i="2"/>
  <c r="Q1123" i="2"/>
  <c r="O1123" i="2"/>
  <c r="N1123" i="2"/>
  <c r="M1123" i="2"/>
  <c r="L1123" i="2"/>
  <c r="K1123" i="2"/>
  <c r="I1123" i="2"/>
  <c r="H1123" i="2"/>
  <c r="G1123" i="2"/>
  <c r="F1123" i="2"/>
  <c r="E1123" i="2"/>
  <c r="C1123" i="2"/>
  <c r="A1123" i="2"/>
  <c r="BQ1118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BB1118" i="2"/>
  <c r="BA1118" i="2"/>
  <c r="AZ1118" i="2"/>
  <c r="AY1118" i="2"/>
  <c r="AW1118" i="2"/>
  <c r="AV1118" i="2"/>
  <c r="AU1118" i="2"/>
  <c r="AT1118" i="2"/>
  <c r="AS1118" i="2"/>
  <c r="AQ1118" i="2"/>
  <c r="AP1118" i="2"/>
  <c r="AO1118" i="2"/>
  <c r="AN1118" i="2"/>
  <c r="AM1118" i="2"/>
  <c r="AK1118" i="2"/>
  <c r="AJ1118" i="2"/>
  <c r="AI1118" i="2"/>
  <c r="AH1118" i="2"/>
  <c r="AG1118" i="2"/>
  <c r="AE1118" i="2"/>
  <c r="AD1118" i="2"/>
  <c r="AC1118" i="2"/>
  <c r="AB1118" i="2"/>
  <c r="AA1118" i="2"/>
  <c r="Z1118" i="2"/>
  <c r="Y1118" i="2"/>
  <c r="X1118" i="2"/>
  <c r="W1118" i="2"/>
  <c r="V1118" i="2"/>
  <c r="U1118" i="2"/>
  <c r="T1118" i="2"/>
  <c r="S1118" i="2"/>
  <c r="R1118" i="2"/>
  <c r="Q1118" i="2"/>
  <c r="O1118" i="2"/>
  <c r="N1118" i="2"/>
  <c r="M1118" i="2"/>
  <c r="L1118" i="2"/>
  <c r="K1118" i="2"/>
  <c r="I1118" i="2"/>
  <c r="H1118" i="2"/>
  <c r="G1118" i="2"/>
  <c r="F1118" i="2"/>
  <c r="E1118" i="2"/>
  <c r="C1118" i="2"/>
  <c r="A1118" i="2"/>
  <c r="BM1117" i="2"/>
  <c r="BH1117" i="2"/>
  <c r="BC1117" i="2"/>
  <c r="AW1117" i="2"/>
  <c r="AQ1117" i="2"/>
  <c r="AK1117" i="2"/>
  <c r="AE1117" i="2"/>
  <c r="Z1117" i="2"/>
  <c r="U1117" i="2"/>
  <c r="O1117" i="2"/>
  <c r="I1117" i="2"/>
  <c r="C1117" i="2"/>
  <c r="A1117" i="2"/>
  <c r="BQ1116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BB1116" i="2"/>
  <c r="BA1116" i="2"/>
  <c r="AZ1116" i="2"/>
  <c r="AY1116" i="2"/>
  <c r="AW1116" i="2"/>
  <c r="AV1116" i="2"/>
  <c r="AU1116" i="2"/>
  <c r="AT1116" i="2"/>
  <c r="AS1116" i="2"/>
  <c r="AQ1116" i="2"/>
  <c r="AP1116" i="2"/>
  <c r="AO1116" i="2"/>
  <c r="AN1116" i="2"/>
  <c r="AM1116" i="2"/>
  <c r="AK1116" i="2"/>
  <c r="AJ1116" i="2"/>
  <c r="AI1116" i="2"/>
  <c r="AH1116" i="2"/>
  <c r="AG1116" i="2"/>
  <c r="AE1116" i="2"/>
  <c r="AD1116" i="2"/>
  <c r="AC1116" i="2"/>
  <c r="AB1116" i="2"/>
  <c r="AA1116" i="2"/>
  <c r="Z1116" i="2"/>
  <c r="Y1116" i="2"/>
  <c r="X1116" i="2"/>
  <c r="W1116" i="2"/>
  <c r="V1116" i="2"/>
  <c r="U1116" i="2"/>
  <c r="T1116" i="2"/>
  <c r="S1116" i="2"/>
  <c r="R1116" i="2"/>
  <c r="Q1116" i="2"/>
  <c r="O1116" i="2"/>
  <c r="N1116" i="2"/>
  <c r="M1116" i="2"/>
  <c r="L1116" i="2"/>
  <c r="K1116" i="2"/>
  <c r="I1116" i="2"/>
  <c r="H1116" i="2"/>
  <c r="G1116" i="2"/>
  <c r="F1116" i="2"/>
  <c r="E1116" i="2"/>
  <c r="C1116" i="2"/>
  <c r="A1116" i="2"/>
  <c r="BQ1113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BB1113" i="2"/>
  <c r="BA1113" i="2"/>
  <c r="AZ1113" i="2"/>
  <c r="AY1113" i="2"/>
  <c r="AW1113" i="2"/>
  <c r="AV1113" i="2"/>
  <c r="AU1113" i="2"/>
  <c r="AT1113" i="2"/>
  <c r="AS1113" i="2"/>
  <c r="AQ1113" i="2"/>
  <c r="AP1113" i="2"/>
  <c r="AO1113" i="2"/>
  <c r="AN1113" i="2"/>
  <c r="AM1113" i="2"/>
  <c r="AK1113" i="2"/>
  <c r="AJ1113" i="2"/>
  <c r="AI1113" i="2"/>
  <c r="AH1113" i="2"/>
  <c r="AG1113" i="2"/>
  <c r="AE1113" i="2"/>
  <c r="AD1113" i="2"/>
  <c r="AC1113" i="2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O1113" i="2"/>
  <c r="N1113" i="2"/>
  <c r="M1113" i="2"/>
  <c r="L1113" i="2"/>
  <c r="K1113" i="2"/>
  <c r="I1113" i="2"/>
  <c r="H1113" i="2"/>
  <c r="G1113" i="2"/>
  <c r="F1113" i="2"/>
  <c r="E1113" i="2"/>
  <c r="C1113" i="2"/>
  <c r="A1113" i="2"/>
  <c r="BM1112" i="2"/>
  <c r="BH1112" i="2"/>
  <c r="BC1112" i="2"/>
  <c r="AW1112" i="2"/>
  <c r="AQ1112" i="2"/>
  <c r="AK1112" i="2"/>
  <c r="AE1112" i="2"/>
  <c r="Z1112" i="2"/>
  <c r="U1112" i="2"/>
  <c r="O1112" i="2"/>
  <c r="I1112" i="2"/>
  <c r="C1112" i="2"/>
  <c r="A1112" i="2"/>
  <c r="BQ1111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BB1111" i="2"/>
  <c r="BA1111" i="2"/>
  <c r="AZ1111" i="2"/>
  <c r="AY1111" i="2"/>
  <c r="AW1111" i="2"/>
  <c r="AV1111" i="2"/>
  <c r="AU1111" i="2"/>
  <c r="AT1111" i="2"/>
  <c r="AS1111" i="2"/>
  <c r="AQ1111" i="2"/>
  <c r="AP1111" i="2"/>
  <c r="AO1111" i="2"/>
  <c r="AN1111" i="2"/>
  <c r="AM1111" i="2"/>
  <c r="AK1111" i="2"/>
  <c r="AJ1111" i="2"/>
  <c r="AI1111" i="2"/>
  <c r="AH1111" i="2"/>
  <c r="AG1111" i="2"/>
  <c r="AE1111" i="2"/>
  <c r="AD1111" i="2"/>
  <c r="AC1111" i="2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O1111" i="2"/>
  <c r="N1111" i="2"/>
  <c r="M1111" i="2"/>
  <c r="L1111" i="2"/>
  <c r="K1111" i="2"/>
  <c r="I1111" i="2"/>
  <c r="H1111" i="2"/>
  <c r="G1111" i="2"/>
  <c r="F1111" i="2"/>
  <c r="E1111" i="2"/>
  <c r="C1111" i="2"/>
  <c r="A1111" i="2"/>
  <c r="BQ1108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BB1108" i="2"/>
  <c r="BA1108" i="2"/>
  <c r="AZ1108" i="2"/>
  <c r="AY1108" i="2"/>
  <c r="AW1108" i="2"/>
  <c r="AV1108" i="2"/>
  <c r="AU1108" i="2"/>
  <c r="AT1108" i="2"/>
  <c r="AS1108" i="2"/>
  <c r="AQ1108" i="2"/>
  <c r="AP1108" i="2"/>
  <c r="AO1108" i="2"/>
  <c r="AN1108" i="2"/>
  <c r="AM1108" i="2"/>
  <c r="AK1108" i="2"/>
  <c r="AJ1108" i="2"/>
  <c r="AI1108" i="2"/>
  <c r="AH1108" i="2"/>
  <c r="AG1108" i="2"/>
  <c r="AE1108" i="2"/>
  <c r="AD1108" i="2"/>
  <c r="AC1108" i="2"/>
  <c r="AB1108" i="2"/>
  <c r="AA1108" i="2"/>
  <c r="Z1108" i="2"/>
  <c r="Y1108" i="2"/>
  <c r="X1108" i="2"/>
  <c r="W1108" i="2"/>
  <c r="V1108" i="2"/>
  <c r="U1108" i="2"/>
  <c r="T1108" i="2"/>
  <c r="S1108" i="2"/>
  <c r="R1108" i="2"/>
  <c r="Q1108" i="2"/>
  <c r="O1108" i="2"/>
  <c r="N1108" i="2"/>
  <c r="M1108" i="2"/>
  <c r="L1108" i="2"/>
  <c r="K1108" i="2"/>
  <c r="I1108" i="2"/>
  <c r="H1108" i="2"/>
  <c r="G1108" i="2"/>
  <c r="F1108" i="2"/>
  <c r="E1108" i="2"/>
  <c r="C1108" i="2"/>
  <c r="A1108" i="2"/>
  <c r="BQ1107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BB1107" i="2"/>
  <c r="BA1107" i="2"/>
  <c r="AZ1107" i="2"/>
  <c r="AY1107" i="2"/>
  <c r="AW1107" i="2"/>
  <c r="AV1107" i="2"/>
  <c r="AU1107" i="2"/>
  <c r="AT1107" i="2"/>
  <c r="AS1107" i="2"/>
  <c r="AQ1107" i="2"/>
  <c r="AP1107" i="2"/>
  <c r="AO1107" i="2"/>
  <c r="AN1107" i="2"/>
  <c r="AM1107" i="2"/>
  <c r="AK1107" i="2"/>
  <c r="AJ1107" i="2"/>
  <c r="AI1107" i="2"/>
  <c r="AH1107" i="2"/>
  <c r="AG1107" i="2"/>
  <c r="AE1107" i="2"/>
  <c r="AD1107" i="2"/>
  <c r="AC1107" i="2"/>
  <c r="AB1107" i="2"/>
  <c r="AA1107" i="2"/>
  <c r="Z1107" i="2"/>
  <c r="Y1107" i="2"/>
  <c r="X1107" i="2"/>
  <c r="W1107" i="2"/>
  <c r="V1107" i="2"/>
  <c r="U1107" i="2"/>
  <c r="T1107" i="2"/>
  <c r="S1107" i="2"/>
  <c r="R1107" i="2"/>
  <c r="Q1107" i="2"/>
  <c r="O1107" i="2"/>
  <c r="N1107" i="2"/>
  <c r="M1107" i="2"/>
  <c r="L1107" i="2"/>
  <c r="K1107" i="2"/>
  <c r="I1107" i="2"/>
  <c r="H1107" i="2"/>
  <c r="G1107" i="2"/>
  <c r="F1107" i="2"/>
  <c r="E1107" i="2"/>
  <c r="C1107" i="2"/>
  <c r="A1107" i="2"/>
  <c r="BQ1106" i="2"/>
  <c r="BP1106" i="2"/>
  <c r="BO1106" i="2"/>
  <c r="BM1106" i="2"/>
  <c r="BL1106" i="2"/>
  <c r="BK1106" i="2"/>
  <c r="BJ1106" i="2"/>
  <c r="BH1106" i="2"/>
  <c r="BG1106" i="2"/>
  <c r="BF1106" i="2"/>
  <c r="BE1106" i="2"/>
  <c r="BC1106" i="2"/>
  <c r="BB1106" i="2"/>
  <c r="BA1106" i="2"/>
  <c r="AZ1106" i="2"/>
  <c r="AW1106" i="2"/>
  <c r="AV1106" i="2"/>
  <c r="AU1106" i="2"/>
  <c r="AT1106" i="2"/>
  <c r="AQ1106" i="2"/>
  <c r="AP1106" i="2"/>
  <c r="AO1106" i="2"/>
  <c r="AN1106" i="2"/>
  <c r="AK1106" i="2"/>
  <c r="AJ1106" i="2"/>
  <c r="AI1106" i="2"/>
  <c r="AH1106" i="2"/>
  <c r="AE1106" i="2"/>
  <c r="AD1106" i="2"/>
  <c r="AC1106" i="2"/>
  <c r="AA1106" i="2"/>
  <c r="Z1106" i="2"/>
  <c r="Y1106" i="2"/>
  <c r="X1106" i="2"/>
  <c r="W1106" i="2"/>
  <c r="U1106" i="2"/>
  <c r="T1106" i="2"/>
  <c r="S1106" i="2"/>
  <c r="R1106" i="2"/>
  <c r="O1106" i="2"/>
  <c r="N1106" i="2"/>
  <c r="M1106" i="2"/>
  <c r="L1106" i="2"/>
  <c r="I1106" i="2"/>
  <c r="H1106" i="2"/>
  <c r="G1106" i="2"/>
  <c r="F1106" i="2"/>
  <c r="C1106" i="2"/>
  <c r="A1106" i="2"/>
  <c r="BZ1105" i="2"/>
  <c r="BM1102" i="2"/>
  <c r="BM1161" i="2" s="1"/>
  <c r="BQ1174" i="2" s="1"/>
  <c r="BH1102" i="2"/>
  <c r="BH1161" i="2" s="1"/>
  <c r="BL1174" i="2" s="1"/>
  <c r="BC1102" i="2"/>
  <c r="BC1161" i="2" s="1"/>
  <c r="BG1174" i="2" s="1"/>
  <c r="AW1102" i="2"/>
  <c r="AW1161" i="2" s="1"/>
  <c r="BB1174" i="2" s="1"/>
  <c r="AQ1102" i="2"/>
  <c r="AQ1161" i="2" s="1"/>
  <c r="AV1174" i="2" s="1"/>
  <c r="AK1102" i="2"/>
  <c r="AK1161" i="2" s="1"/>
  <c r="AP1174" i="2" s="1"/>
  <c r="AE1102" i="2"/>
  <c r="AE1161" i="2" s="1"/>
  <c r="AJ1174" i="2" s="1"/>
  <c r="Z1102" i="2"/>
  <c r="Z1161" i="2" s="1"/>
  <c r="AD1174" i="2" s="1"/>
  <c r="U1102" i="2"/>
  <c r="U1161" i="2" s="1"/>
  <c r="Y1174" i="2" s="1"/>
  <c r="O1102" i="2"/>
  <c r="O1161" i="2" s="1"/>
  <c r="T1174" i="2" s="1"/>
  <c r="I1102" i="2"/>
  <c r="I1161" i="2" s="1"/>
  <c r="N1174" i="2" s="1"/>
  <c r="C1102" i="2"/>
  <c r="C1161" i="2" s="1"/>
  <c r="BR1101" i="2"/>
  <c r="BS1101" i="2" s="1"/>
  <c r="BV1101" i="2" s="1"/>
  <c r="BR1100" i="2"/>
  <c r="BS1100" i="2" s="1"/>
  <c r="BV1100" i="2" s="1"/>
  <c r="BR1099" i="2"/>
  <c r="BS1099" i="2" s="1"/>
  <c r="BV1099" i="2" s="1"/>
  <c r="BR1098" i="2"/>
  <c r="BS1098" i="2" s="1"/>
  <c r="BV1098" i="2" s="1"/>
  <c r="BR1097" i="2"/>
  <c r="BS1097" i="2" s="1"/>
  <c r="BV1097" i="2" s="1"/>
  <c r="BR1096" i="2"/>
  <c r="BS1096" i="2" s="1"/>
  <c r="BV1096" i="2" s="1"/>
  <c r="BR1095" i="2"/>
  <c r="BS1095" i="2" s="1"/>
  <c r="BV1095" i="2" s="1"/>
  <c r="BR1094" i="2"/>
  <c r="BS1094" i="2" s="1"/>
  <c r="BV1094" i="2" s="1"/>
  <c r="BR1093" i="2"/>
  <c r="BS1093" i="2" s="1"/>
  <c r="BV1093" i="2" s="1"/>
  <c r="BR1092" i="2"/>
  <c r="BS1092" i="2" s="1"/>
  <c r="BV1092" i="2" s="1"/>
  <c r="BR1091" i="2"/>
  <c r="BS1091" i="2" s="1"/>
  <c r="BV1091" i="2" s="1"/>
  <c r="BR1090" i="2"/>
  <c r="BS1090" i="2" s="1"/>
  <c r="BV1090" i="2" s="1"/>
  <c r="BR1089" i="2"/>
  <c r="BS1089" i="2" s="1"/>
  <c r="BV1089" i="2" s="1"/>
  <c r="BR1088" i="2"/>
  <c r="BS1088" i="2" s="1"/>
  <c r="BV1088" i="2" s="1"/>
  <c r="BR1087" i="2"/>
  <c r="BS1087" i="2" s="1"/>
  <c r="BV1087" i="2" s="1"/>
  <c r="BR1086" i="2"/>
  <c r="BS1086" i="2" s="1"/>
  <c r="BV1086" i="2" s="1"/>
  <c r="BR1085" i="2"/>
  <c r="BS1085" i="2" s="1"/>
  <c r="BV1085" i="2" s="1"/>
  <c r="BR1084" i="2"/>
  <c r="BS1084" i="2" s="1"/>
  <c r="BV1084" i="2" s="1"/>
  <c r="BR1083" i="2"/>
  <c r="BS1083" i="2" s="1"/>
  <c r="BV1083" i="2" s="1"/>
  <c r="BR1082" i="2"/>
  <c r="BS1082" i="2" s="1"/>
  <c r="BV1082" i="2" s="1"/>
  <c r="BR1081" i="2"/>
  <c r="BS1081" i="2" s="1"/>
  <c r="BV1081" i="2" s="1"/>
  <c r="BR1080" i="2"/>
  <c r="BS1080" i="2" s="1"/>
  <c r="BV1080" i="2" s="1"/>
  <c r="BR1079" i="2"/>
  <c r="BS1079" i="2" s="1"/>
  <c r="BV1079" i="2" s="1"/>
  <c r="BR1078" i="2"/>
  <c r="BS1078" i="2" s="1"/>
  <c r="BV1078" i="2" s="1"/>
  <c r="BR1077" i="2"/>
  <c r="BS1077" i="2" s="1"/>
  <c r="BV1077" i="2" s="1"/>
  <c r="BR1076" i="2"/>
  <c r="BS1076" i="2" s="1"/>
  <c r="BV1076" i="2" s="1"/>
  <c r="BR1075" i="2"/>
  <c r="BS1075" i="2" s="1"/>
  <c r="BV1075" i="2" s="1"/>
  <c r="BR1074" i="2"/>
  <c r="BS1074" i="2" s="1"/>
  <c r="BV1074" i="2" s="1"/>
  <c r="BR1073" i="2"/>
  <c r="BS1073" i="2" s="1"/>
  <c r="BV1073" i="2" s="1"/>
  <c r="BR1072" i="2"/>
  <c r="BS1072" i="2" s="1"/>
  <c r="BV1072" i="2" s="1"/>
  <c r="BJ1102" i="2"/>
  <c r="BJ1161" i="2" s="1"/>
  <c r="BD1102" i="2"/>
  <c r="BD1161" i="2" s="1"/>
  <c r="AF1102" i="2"/>
  <c r="AF1161" i="2" s="1"/>
  <c r="BM1066" i="2"/>
  <c r="BM1160" i="2" s="1"/>
  <c r="BQ1173" i="2" s="1"/>
  <c r="BH1066" i="2"/>
  <c r="BH1160" i="2" s="1"/>
  <c r="BL1173" i="2" s="1"/>
  <c r="BC1066" i="2"/>
  <c r="BC1160" i="2" s="1"/>
  <c r="BG1173" i="2" s="1"/>
  <c r="AW1066" i="2"/>
  <c r="AW1160" i="2" s="1"/>
  <c r="BB1173" i="2" s="1"/>
  <c r="AQ1066" i="2"/>
  <c r="AQ1160" i="2" s="1"/>
  <c r="AV1173" i="2" s="1"/>
  <c r="AK1066" i="2"/>
  <c r="AK1160" i="2" s="1"/>
  <c r="AP1173" i="2" s="1"/>
  <c r="AE1066" i="2"/>
  <c r="AE1160" i="2" s="1"/>
  <c r="AJ1173" i="2" s="1"/>
  <c r="Z1066" i="2"/>
  <c r="Z1160" i="2" s="1"/>
  <c r="AD1173" i="2" s="1"/>
  <c r="U1066" i="2"/>
  <c r="U1160" i="2" s="1"/>
  <c r="Y1173" i="2" s="1"/>
  <c r="O1066" i="2"/>
  <c r="O1160" i="2" s="1"/>
  <c r="T1173" i="2" s="1"/>
  <c r="I1066" i="2"/>
  <c r="I1160" i="2" s="1"/>
  <c r="N1173" i="2" s="1"/>
  <c r="C1066" i="2"/>
  <c r="C1160" i="2" s="1"/>
  <c r="BR1065" i="2"/>
  <c r="BS1065" i="2" s="1"/>
  <c r="BV1065" i="2" s="1"/>
  <c r="BR1064" i="2"/>
  <c r="BS1064" i="2" s="1"/>
  <c r="BV1064" i="2" s="1"/>
  <c r="BR1063" i="2"/>
  <c r="BS1063" i="2" s="1"/>
  <c r="BV1063" i="2" s="1"/>
  <c r="BR1062" i="2"/>
  <c r="BS1062" i="2" s="1"/>
  <c r="BV1062" i="2" s="1"/>
  <c r="BR1061" i="2"/>
  <c r="BS1061" i="2" s="1"/>
  <c r="BV1061" i="2" s="1"/>
  <c r="BR1060" i="2"/>
  <c r="BS1060" i="2" s="1"/>
  <c r="BV1060" i="2" s="1"/>
  <c r="BR1059" i="2"/>
  <c r="BS1059" i="2" s="1"/>
  <c r="BV1059" i="2" s="1"/>
  <c r="BR1058" i="2"/>
  <c r="BS1058" i="2" s="1"/>
  <c r="BV1058" i="2" s="1"/>
  <c r="BR1057" i="2"/>
  <c r="BS1057" i="2" s="1"/>
  <c r="BV1057" i="2" s="1"/>
  <c r="BR1056" i="2"/>
  <c r="BS1056" i="2" s="1"/>
  <c r="BV1056" i="2" s="1"/>
  <c r="BR1055" i="2"/>
  <c r="BS1055" i="2" s="1"/>
  <c r="BV1055" i="2" s="1"/>
  <c r="BR1054" i="2"/>
  <c r="BS1054" i="2" s="1"/>
  <c r="BV1054" i="2" s="1"/>
  <c r="BR1053" i="2"/>
  <c r="BS1053" i="2" s="1"/>
  <c r="BV1053" i="2" s="1"/>
  <c r="BR1052" i="2"/>
  <c r="BS1052" i="2" s="1"/>
  <c r="BV1052" i="2" s="1"/>
  <c r="BR1051" i="2"/>
  <c r="BS1051" i="2" s="1"/>
  <c r="BV1051" i="2" s="1"/>
  <c r="BR1050" i="2"/>
  <c r="BS1050" i="2" s="1"/>
  <c r="BV1050" i="2" s="1"/>
  <c r="BR1049" i="2"/>
  <c r="BS1049" i="2" s="1"/>
  <c r="BV1049" i="2" s="1"/>
  <c r="BR1048" i="2"/>
  <c r="BS1048" i="2" s="1"/>
  <c r="BV1048" i="2" s="1"/>
  <c r="BR1047" i="2"/>
  <c r="BS1047" i="2" s="1"/>
  <c r="BV1047" i="2" s="1"/>
  <c r="BR1046" i="2"/>
  <c r="BS1046" i="2" s="1"/>
  <c r="BV1046" i="2" s="1"/>
  <c r="BR1045" i="2"/>
  <c r="BS1045" i="2" s="1"/>
  <c r="BV1045" i="2" s="1"/>
  <c r="BR1044" i="2"/>
  <c r="BS1044" i="2" s="1"/>
  <c r="BV1044" i="2" s="1"/>
  <c r="BR1043" i="2"/>
  <c r="BS1043" i="2" s="1"/>
  <c r="BV1043" i="2" s="1"/>
  <c r="BR1042" i="2"/>
  <c r="BS1042" i="2" s="1"/>
  <c r="BV1042" i="2" s="1"/>
  <c r="BR1041" i="2"/>
  <c r="BS1041" i="2" s="1"/>
  <c r="BV1041" i="2" s="1"/>
  <c r="BR1040" i="2"/>
  <c r="BS1040" i="2" s="1"/>
  <c r="BV1040" i="2" s="1"/>
  <c r="BR1039" i="2"/>
  <c r="BS1039" i="2" s="1"/>
  <c r="BV1039" i="2" s="1"/>
  <c r="BR1038" i="2"/>
  <c r="BS1038" i="2" s="1"/>
  <c r="BV1038" i="2" s="1"/>
  <c r="BR1037" i="2"/>
  <c r="BS1037" i="2" s="1"/>
  <c r="BV1037" i="2" s="1"/>
  <c r="BR1036" i="2"/>
  <c r="BS1036" i="2" s="1"/>
  <c r="BV1036" i="2" s="1"/>
  <c r="BR1035" i="2"/>
  <c r="BS1035" i="2" s="1"/>
  <c r="BV1035" i="2" s="1"/>
  <c r="BR1034" i="2"/>
  <c r="BS1034" i="2" s="1"/>
  <c r="BV1034" i="2" s="1"/>
  <c r="BJ1066" i="2"/>
  <c r="BJ1160" i="2" s="1"/>
  <c r="BD1066" i="2"/>
  <c r="BD1160" i="2" s="1"/>
  <c r="AZ1066" i="2"/>
  <c r="AZ1160" i="2" s="1"/>
  <c r="AN1066" i="2"/>
  <c r="AN1160" i="2" s="1"/>
  <c r="AF1066" i="2"/>
  <c r="AF1160" i="2" s="1"/>
  <c r="BM1024" i="2"/>
  <c r="BM1159" i="2" s="1"/>
  <c r="BQ1172" i="2" s="1"/>
  <c r="BH1024" i="2"/>
  <c r="BH1159" i="2" s="1"/>
  <c r="BL1172" i="2" s="1"/>
  <c r="BC1024" i="2"/>
  <c r="BC1159" i="2" s="1"/>
  <c r="BG1172" i="2" s="1"/>
  <c r="AW1024" i="2"/>
  <c r="AW1159" i="2" s="1"/>
  <c r="BB1172" i="2" s="1"/>
  <c r="AQ1024" i="2"/>
  <c r="AQ1159" i="2" s="1"/>
  <c r="AV1172" i="2" s="1"/>
  <c r="AK1024" i="2"/>
  <c r="AK1159" i="2" s="1"/>
  <c r="AP1172" i="2" s="1"/>
  <c r="AE1024" i="2"/>
  <c r="AE1159" i="2" s="1"/>
  <c r="AJ1172" i="2" s="1"/>
  <c r="Z1024" i="2"/>
  <c r="Z1159" i="2" s="1"/>
  <c r="AD1172" i="2" s="1"/>
  <c r="U1024" i="2"/>
  <c r="U1159" i="2" s="1"/>
  <c r="Y1172" i="2" s="1"/>
  <c r="O1024" i="2"/>
  <c r="O1159" i="2" s="1"/>
  <c r="T1172" i="2" s="1"/>
  <c r="I1024" i="2"/>
  <c r="I1159" i="2" s="1"/>
  <c r="N1172" i="2" s="1"/>
  <c r="C1024" i="2"/>
  <c r="C1159" i="2" s="1"/>
  <c r="BR1023" i="2"/>
  <c r="BS1023" i="2" s="1"/>
  <c r="BV1023" i="2" s="1"/>
  <c r="BR1022" i="2"/>
  <c r="BS1022" i="2" s="1"/>
  <c r="BV1022" i="2" s="1"/>
  <c r="BR1021" i="2"/>
  <c r="BS1021" i="2" s="1"/>
  <c r="BV1021" i="2" s="1"/>
  <c r="BR1020" i="2"/>
  <c r="BS1020" i="2" s="1"/>
  <c r="BV1020" i="2" s="1"/>
  <c r="BR1019" i="2"/>
  <c r="BS1019" i="2" s="1"/>
  <c r="BV1019" i="2" s="1"/>
  <c r="BR1018" i="2"/>
  <c r="BS1018" i="2" s="1"/>
  <c r="BV1018" i="2" s="1"/>
  <c r="BR1017" i="2"/>
  <c r="BS1017" i="2" s="1"/>
  <c r="BV1017" i="2" s="1"/>
  <c r="BR1016" i="2"/>
  <c r="BS1016" i="2" s="1"/>
  <c r="BV1016" i="2" s="1"/>
  <c r="BR1015" i="2"/>
  <c r="BS1015" i="2" s="1"/>
  <c r="BV1015" i="2" s="1"/>
  <c r="BR1014" i="2"/>
  <c r="BS1014" i="2" s="1"/>
  <c r="BV1014" i="2" s="1"/>
  <c r="BR1013" i="2"/>
  <c r="BS1013" i="2" s="1"/>
  <c r="BV1013" i="2" s="1"/>
  <c r="BR1012" i="2"/>
  <c r="BS1012" i="2" s="1"/>
  <c r="BV1012" i="2" s="1"/>
  <c r="BR1011" i="2"/>
  <c r="BS1011" i="2" s="1"/>
  <c r="BV1011" i="2" s="1"/>
  <c r="BR1010" i="2"/>
  <c r="BS1010" i="2" s="1"/>
  <c r="BV1010" i="2" s="1"/>
  <c r="BR1009" i="2"/>
  <c r="BS1009" i="2" s="1"/>
  <c r="BV1009" i="2" s="1"/>
  <c r="BR1008" i="2"/>
  <c r="BS1008" i="2" s="1"/>
  <c r="BV1008" i="2" s="1"/>
  <c r="BR1007" i="2"/>
  <c r="BS1007" i="2" s="1"/>
  <c r="BV1007" i="2" s="1"/>
  <c r="BR1006" i="2"/>
  <c r="BS1006" i="2" s="1"/>
  <c r="BV1006" i="2" s="1"/>
  <c r="BR1005" i="2"/>
  <c r="BS1005" i="2" s="1"/>
  <c r="BV1005" i="2" s="1"/>
  <c r="BR1004" i="2"/>
  <c r="BS1004" i="2" s="1"/>
  <c r="BV1004" i="2" s="1"/>
  <c r="BR1003" i="2"/>
  <c r="BS1003" i="2" s="1"/>
  <c r="BV1003" i="2" s="1"/>
  <c r="BR1002" i="2"/>
  <c r="BS1002" i="2" s="1"/>
  <c r="BV1002" i="2" s="1"/>
  <c r="BR1001" i="2"/>
  <c r="BS1001" i="2" s="1"/>
  <c r="BV1001" i="2" s="1"/>
  <c r="BR1000" i="2"/>
  <c r="BS1000" i="2" s="1"/>
  <c r="BV1000" i="2" s="1"/>
  <c r="BR999" i="2"/>
  <c r="BS999" i="2" s="1"/>
  <c r="BV999" i="2" s="1"/>
  <c r="BR998" i="2"/>
  <c r="BS998" i="2" s="1"/>
  <c r="BV998" i="2" s="1"/>
  <c r="BR997" i="2"/>
  <c r="BS997" i="2" s="1"/>
  <c r="BV997" i="2" s="1"/>
  <c r="BR996" i="2"/>
  <c r="BS996" i="2" s="1"/>
  <c r="BV996" i="2" s="1"/>
  <c r="BR995" i="2"/>
  <c r="BS995" i="2" s="1"/>
  <c r="BV995" i="2" s="1"/>
  <c r="BR994" i="2"/>
  <c r="BS994" i="2" s="1"/>
  <c r="BV994" i="2" s="1"/>
  <c r="BR993" i="2"/>
  <c r="BS993" i="2" s="1"/>
  <c r="BV993" i="2" s="1"/>
  <c r="BR992" i="2"/>
  <c r="BS992" i="2" s="1"/>
  <c r="BV992" i="2" s="1"/>
  <c r="BR991" i="2"/>
  <c r="BS991" i="2" s="1"/>
  <c r="BV991" i="2" s="1"/>
  <c r="BR990" i="2"/>
  <c r="BS990" i="2" s="1"/>
  <c r="BV990" i="2" s="1"/>
  <c r="BR989" i="2"/>
  <c r="BS989" i="2" s="1"/>
  <c r="BV989" i="2" s="1"/>
  <c r="BR988" i="2"/>
  <c r="BS988" i="2" s="1"/>
  <c r="BV988" i="2" s="1"/>
  <c r="BE1024" i="2"/>
  <c r="BE1159" i="2" s="1"/>
  <c r="AZ1024" i="2"/>
  <c r="AZ1159" i="2" s="1"/>
  <c r="AH1159" i="2"/>
  <c r="AF1024" i="2"/>
  <c r="AF1159" i="2" s="1"/>
  <c r="W1024" i="2"/>
  <c r="W1159" i="2" s="1"/>
  <c r="BR914" i="2"/>
  <c r="BR913" i="2"/>
  <c r="BR912" i="2"/>
  <c r="BR911" i="2"/>
  <c r="BR910" i="2"/>
  <c r="BR909" i="2"/>
  <c r="BR908" i="2"/>
  <c r="BR907" i="2"/>
  <c r="BR906" i="2"/>
  <c r="BR905" i="2"/>
  <c r="BR904" i="2"/>
  <c r="BR903" i="2"/>
  <c r="BR902" i="2"/>
  <c r="BR901" i="2"/>
  <c r="BR900" i="2"/>
  <c r="BR899" i="2"/>
  <c r="BR898" i="2"/>
  <c r="BR897" i="2"/>
  <c r="BR896" i="2"/>
  <c r="BR895" i="2"/>
  <c r="BR894" i="2"/>
  <c r="BR893" i="2"/>
  <c r="BR892" i="2"/>
  <c r="BR891" i="2"/>
  <c r="BR890" i="2"/>
  <c r="BR889" i="2"/>
  <c r="BR888" i="2"/>
  <c r="BR887" i="2"/>
  <c r="BR886" i="2"/>
  <c r="BR885" i="2"/>
  <c r="BR878" i="2"/>
  <c r="BR877" i="2"/>
  <c r="BR876" i="2"/>
  <c r="BR875" i="2"/>
  <c r="BR874" i="2"/>
  <c r="BR873" i="2"/>
  <c r="BR872" i="2"/>
  <c r="BR871" i="2"/>
  <c r="BR870" i="2"/>
  <c r="BR869" i="2"/>
  <c r="BR868" i="2"/>
  <c r="BR867" i="2"/>
  <c r="BR866" i="2"/>
  <c r="BR865" i="2"/>
  <c r="BR864" i="2"/>
  <c r="BR863" i="2"/>
  <c r="BR862" i="2"/>
  <c r="BR861" i="2"/>
  <c r="BR860" i="2"/>
  <c r="BR859" i="2"/>
  <c r="BR858" i="2"/>
  <c r="BR857" i="2"/>
  <c r="BR856" i="2"/>
  <c r="BR855" i="2"/>
  <c r="BR854" i="2"/>
  <c r="BR853" i="2"/>
  <c r="BR852" i="2"/>
  <c r="BR851" i="2"/>
  <c r="BR850" i="2"/>
  <c r="BR849" i="2"/>
  <c r="BR848" i="2"/>
  <c r="BR847" i="2"/>
  <c r="BR836" i="2"/>
  <c r="BR835" i="2"/>
  <c r="BR834" i="2"/>
  <c r="BR833" i="2"/>
  <c r="BR832" i="2"/>
  <c r="BR831" i="2"/>
  <c r="BR830" i="2"/>
  <c r="BR829" i="2"/>
  <c r="BR828" i="2"/>
  <c r="BR827" i="2"/>
  <c r="BR826" i="2"/>
  <c r="BR825" i="2"/>
  <c r="BR824" i="2"/>
  <c r="BR823" i="2"/>
  <c r="BR822" i="2"/>
  <c r="BR821" i="2"/>
  <c r="BR820" i="2"/>
  <c r="BR819" i="2"/>
  <c r="BR818" i="2"/>
  <c r="BR817" i="2"/>
  <c r="BR816" i="2"/>
  <c r="BR815" i="2"/>
  <c r="BR814" i="2"/>
  <c r="BR813" i="2"/>
  <c r="BR812" i="2"/>
  <c r="BR811" i="2"/>
  <c r="BR810" i="2"/>
  <c r="BR809" i="2"/>
  <c r="BR808" i="2"/>
  <c r="BR807" i="2"/>
  <c r="BR806" i="2"/>
  <c r="BR805" i="2"/>
  <c r="BR804" i="2"/>
  <c r="BR803" i="2"/>
  <c r="BR802" i="2"/>
  <c r="BR801" i="2"/>
  <c r="BR800" i="2"/>
  <c r="BP977" i="2"/>
  <c r="BM915" i="2"/>
  <c r="BM879" i="2"/>
  <c r="BM837" i="2"/>
  <c r="V362" i="13"/>
  <c r="AL100" i="13" l="1"/>
  <c r="L1077" i="2"/>
  <c r="L1021" i="2"/>
  <c r="L1011" i="2"/>
  <c r="L1093" i="2"/>
  <c r="L1084" i="2"/>
  <c r="L1023" i="2"/>
  <c r="L1081" i="2"/>
  <c r="L1037" i="2"/>
  <c r="L1057" i="2"/>
  <c r="L990" i="2"/>
  <c r="L1063" i="2"/>
  <c r="L994" i="2"/>
  <c r="L1000" i="2"/>
  <c r="L1078" i="2"/>
  <c r="L1089" i="2"/>
  <c r="L1013" i="2"/>
  <c r="L998" i="2"/>
  <c r="L1046" i="2"/>
  <c r="L1096" i="2"/>
  <c r="L1055" i="2"/>
  <c r="L1075" i="2"/>
  <c r="L1073" i="2"/>
  <c r="L1082" i="2"/>
  <c r="L1085" i="2"/>
  <c r="L1044" i="2"/>
  <c r="L1060" i="2"/>
  <c r="L997" i="2"/>
  <c r="L1090" i="2"/>
  <c r="L1045" i="2"/>
  <c r="L1061" i="2"/>
  <c r="L1014" i="2"/>
  <c r="L1095" i="2"/>
  <c r="L1062" i="2"/>
  <c r="L999" i="2"/>
  <c r="L1015" i="2"/>
  <c r="L1016" i="2"/>
  <c r="L1004" i="2"/>
  <c r="L1076" i="2"/>
  <c r="L1092" i="2"/>
  <c r="L1094" i="2"/>
  <c r="L1098" i="2"/>
  <c r="L1086" i="2"/>
  <c r="L1100" i="2"/>
  <c r="L1048" i="2"/>
  <c r="L1064" i="2"/>
  <c r="L1001" i="2"/>
  <c r="L1017" i="2"/>
  <c r="L1101" i="2"/>
  <c r="L1049" i="2"/>
  <c r="L1065" i="2"/>
  <c r="L1002" i="2"/>
  <c r="L1018" i="2"/>
  <c r="L1072" i="2"/>
  <c r="L1050" i="2"/>
  <c r="L1034" i="2"/>
  <c r="L1003" i="2"/>
  <c r="L1019" i="2"/>
  <c r="L1047" i="2"/>
  <c r="L1035" i="2"/>
  <c r="L1020" i="2"/>
  <c r="L1008" i="2"/>
  <c r="L1079" i="2"/>
  <c r="L1043" i="2"/>
  <c r="L1039" i="2"/>
  <c r="L992" i="2"/>
  <c r="BG1175" i="2"/>
  <c r="N1175" i="2"/>
  <c r="W1313" i="2"/>
  <c r="AM383" i="13"/>
  <c r="AZ11" i="13"/>
  <c r="AK387" i="13"/>
  <c r="AZ15" i="13" s="1"/>
  <c r="AV1175" i="2"/>
  <c r="BQ1175" i="2"/>
  <c r="BK1074" i="2"/>
  <c r="BL1074" i="2" s="1"/>
  <c r="BK1058" i="2"/>
  <c r="BL1058" i="2" s="1"/>
  <c r="BK1082" i="2"/>
  <c r="BL1082" i="2" s="1"/>
  <c r="BK997" i="2"/>
  <c r="BL997" i="2" s="1"/>
  <c r="BK1010" i="2"/>
  <c r="BL1010" i="2" s="1"/>
  <c r="BK1038" i="2"/>
  <c r="BL1038" i="2" s="1"/>
  <c r="BK1097" i="2"/>
  <c r="BL1097" i="2" s="1"/>
  <c r="BK1062" i="2"/>
  <c r="BL1062" i="2" s="1"/>
  <c r="BK1086" i="2"/>
  <c r="BL1086" i="2" s="1"/>
  <c r="BK993" i="2"/>
  <c r="BL993" i="2" s="1"/>
  <c r="BK1057" i="2"/>
  <c r="BL1057" i="2" s="1"/>
  <c r="BK1041" i="2"/>
  <c r="BL1041" i="2" s="1"/>
  <c r="BK1037" i="2"/>
  <c r="BL1037" i="2" s="1"/>
  <c r="BK1059" i="2"/>
  <c r="BK1090" i="2"/>
  <c r="BL1090" i="2" s="1"/>
  <c r="BK1054" i="2"/>
  <c r="BL1054" i="2" s="1"/>
  <c r="BK994" i="2"/>
  <c r="BL994" i="2" s="1"/>
  <c r="BK1018" i="2"/>
  <c r="BK1061" i="2"/>
  <c r="BL1061" i="2" s="1"/>
  <c r="BK1022" i="2"/>
  <c r="BL1022" i="2" s="1"/>
  <c r="BK1046" i="2"/>
  <c r="BL1046" i="2" s="1"/>
  <c r="BK1101" i="2"/>
  <c r="BL1101" i="2" s="1"/>
  <c r="BK998" i="2"/>
  <c r="BL998" i="2" s="1"/>
  <c r="BK1094" i="2"/>
  <c r="BL1094" i="2" s="1"/>
  <c r="BK1013" i="2"/>
  <c r="BL1013" i="2" s="1"/>
  <c r="BK1085" i="2"/>
  <c r="BL1085" i="2" s="1"/>
  <c r="BK1014" i="2"/>
  <c r="BL1014" i="2" s="1"/>
  <c r="BK1050" i="2"/>
  <c r="BL1050" i="2" s="1"/>
  <c r="BK1078" i="2"/>
  <c r="BL1078" i="2" s="1"/>
  <c r="BK1093" i="2"/>
  <c r="BL1093" i="2" s="1"/>
  <c r="BK1053" i="2"/>
  <c r="BL1053" i="2" s="1"/>
  <c r="BK1049" i="2"/>
  <c r="BL1049" i="2" s="1"/>
  <c r="BK990" i="2"/>
  <c r="BL990" i="2" s="1"/>
  <c r="BK989" i="2"/>
  <c r="BL989" i="2" s="1"/>
  <c r="BK1098" i="2"/>
  <c r="BL1098" i="2" s="1"/>
  <c r="BK1006" i="2"/>
  <c r="BL1006" i="2" s="1"/>
  <c r="BK1072" i="2"/>
  <c r="BL1072" i="2" s="1"/>
  <c r="BK1017" i="2"/>
  <c r="BL1017" i="2" s="1"/>
  <c r="BK1089" i="2"/>
  <c r="BL1089" i="2" s="1"/>
  <c r="BK1034" i="2"/>
  <c r="BL1034" i="2" s="1"/>
  <c r="BK1005" i="2"/>
  <c r="BL1005" i="2" s="1"/>
  <c r="BK1073" i="2"/>
  <c r="BL1073" i="2" s="1"/>
  <c r="BK1002" i="2"/>
  <c r="BL1002" i="2" s="1"/>
  <c r="BK1042" i="2"/>
  <c r="BL1042" i="2" s="1"/>
  <c r="BK1021" i="2"/>
  <c r="BL1021" i="2" s="1"/>
  <c r="BK1077" i="2"/>
  <c r="BL1077" i="2" s="1"/>
  <c r="BK1065" i="2"/>
  <c r="BL1065" i="2" s="1"/>
  <c r="BK1001" i="2"/>
  <c r="BL1001" i="2" s="1"/>
  <c r="BK1081" i="2"/>
  <c r="BL1081" i="2" s="1"/>
  <c r="BK1009" i="2"/>
  <c r="BL1009" i="2" s="1"/>
  <c r="BK1045" i="2"/>
  <c r="BL1045" i="2" s="1"/>
  <c r="BK1092" i="2"/>
  <c r="BL1092" i="2" s="1"/>
  <c r="BK1079" i="2"/>
  <c r="BL1079" i="2" s="1"/>
  <c r="BK1044" i="2"/>
  <c r="BL1044" i="2" s="1"/>
  <c r="BK987" i="2"/>
  <c r="BL987" i="2" s="1"/>
  <c r="BK999" i="2"/>
  <c r="BL999" i="2" s="1"/>
  <c r="BK1100" i="2"/>
  <c r="BL1100" i="2" s="1"/>
  <c r="BK1016" i="2"/>
  <c r="BL1016" i="2" s="1"/>
  <c r="BK1008" i="2"/>
  <c r="BL1008" i="2" s="1"/>
  <c r="BK1011" i="2"/>
  <c r="BL1011" i="2" s="1"/>
  <c r="BK1015" i="2"/>
  <c r="BL1015" i="2" s="1"/>
  <c r="BK1035" i="2"/>
  <c r="BL1035" i="2" s="1"/>
  <c r="BK1019" i="2"/>
  <c r="BL1019" i="2" s="1"/>
  <c r="BK1036" i="2"/>
  <c r="BL1036" i="2" s="1"/>
  <c r="BK1020" i="2"/>
  <c r="BL1020" i="2" s="1"/>
  <c r="BK1063" i="2"/>
  <c r="BL1063" i="2" s="1"/>
  <c r="BK1084" i="2"/>
  <c r="BL1084" i="2" s="1"/>
  <c r="BK1000" i="2"/>
  <c r="BL1000" i="2" s="1"/>
  <c r="BK1040" i="2"/>
  <c r="BL1040" i="2" s="1"/>
  <c r="BK1043" i="2"/>
  <c r="BL1043" i="2" s="1"/>
  <c r="BK1087" i="2"/>
  <c r="BL1087" i="2" s="1"/>
  <c r="BK1088" i="2"/>
  <c r="BL1088" i="2" s="1"/>
  <c r="BK1075" i="2"/>
  <c r="BL1075" i="2" s="1"/>
  <c r="BK992" i="2"/>
  <c r="BL992" i="2" s="1"/>
  <c r="BK995" i="2"/>
  <c r="BL995" i="2" s="1"/>
  <c r="BK1060" i="2"/>
  <c r="BL1060" i="2" s="1"/>
  <c r="BK1076" i="2"/>
  <c r="BL1076" i="2" s="1"/>
  <c r="BK1048" i="2"/>
  <c r="BL1048" i="2" s="1"/>
  <c r="BK1091" i="2"/>
  <c r="BL1091" i="2" s="1"/>
  <c r="BK1051" i="2"/>
  <c r="BL1051" i="2" s="1"/>
  <c r="BK1052" i="2"/>
  <c r="BL1052" i="2" s="1"/>
  <c r="BK1007" i="2"/>
  <c r="BL1007" i="2" s="1"/>
  <c r="BK1096" i="2"/>
  <c r="BL1096" i="2" s="1"/>
  <c r="BK1012" i="2"/>
  <c r="BL1012" i="2" s="1"/>
  <c r="BK1039" i="2"/>
  <c r="BL1039" i="2" s="1"/>
  <c r="BK1003" i="2"/>
  <c r="BL1003" i="2" s="1"/>
  <c r="BK1004" i="2"/>
  <c r="BL1004" i="2" s="1"/>
  <c r="BK1055" i="2"/>
  <c r="BL1055" i="2" s="1"/>
  <c r="BK1080" i="2"/>
  <c r="BL1080" i="2" s="1"/>
  <c r="BK996" i="2"/>
  <c r="BL996" i="2" s="1"/>
  <c r="BK1056" i="2"/>
  <c r="BL1056" i="2" s="1"/>
  <c r="BK1095" i="2"/>
  <c r="BL1095" i="2" s="1"/>
  <c r="BK1099" i="2"/>
  <c r="BL1099" i="2" s="1"/>
  <c r="BK1064" i="2"/>
  <c r="BL1064" i="2" s="1"/>
  <c r="BK991" i="2"/>
  <c r="BL991" i="2" s="1"/>
  <c r="BK1083" i="2"/>
  <c r="BL1083" i="2" s="1"/>
  <c r="BK1023" i="2"/>
  <c r="BL1023" i="2" s="1"/>
  <c r="BK988" i="2"/>
  <c r="BL988" i="2" s="1"/>
  <c r="BK1047" i="2"/>
  <c r="BL1047" i="2" s="1"/>
  <c r="R1268" i="2"/>
  <c r="R1311" i="2" s="1"/>
  <c r="R1304" i="2"/>
  <c r="R1312" i="2" s="1"/>
  <c r="AJ1175" i="2"/>
  <c r="R1066" i="2"/>
  <c r="R1160" i="2" s="1"/>
  <c r="L1074" i="2"/>
  <c r="L1088" i="2"/>
  <c r="BL1175" i="2"/>
  <c r="AL53" i="13"/>
  <c r="AL162" i="13"/>
  <c r="AL142" i="13"/>
  <c r="AL237" i="13"/>
  <c r="AK227" i="13"/>
  <c r="AL223" i="13"/>
  <c r="AL85" i="13"/>
  <c r="BB1175" i="2"/>
  <c r="AP1175" i="2"/>
  <c r="AD1175" i="2"/>
  <c r="Y1175" i="2"/>
  <c r="T1175" i="2"/>
  <c r="F1109" i="2"/>
  <c r="AW1162" i="2"/>
  <c r="AE1162" i="2"/>
  <c r="AI1177" i="2" s="1"/>
  <c r="T1109" i="2"/>
  <c r="AP1109" i="2"/>
  <c r="K1077" i="2"/>
  <c r="M1077" i="2" s="1"/>
  <c r="N1077" i="2" s="1"/>
  <c r="K1093" i="2"/>
  <c r="M1093" i="2" s="1"/>
  <c r="N1093" i="2" s="1"/>
  <c r="K1041" i="2"/>
  <c r="M1041" i="2" s="1"/>
  <c r="N1041" i="2" s="1"/>
  <c r="K1057" i="2"/>
  <c r="M1057" i="2" s="1"/>
  <c r="N1057" i="2" s="1"/>
  <c r="K995" i="2"/>
  <c r="M995" i="2" s="1"/>
  <c r="N995" i="2" s="1"/>
  <c r="K1011" i="2"/>
  <c r="M1011" i="2" s="1"/>
  <c r="N1011" i="2" s="1"/>
  <c r="K996" i="2"/>
  <c r="M996" i="2" s="1"/>
  <c r="N996" i="2" s="1"/>
  <c r="K1012" i="2"/>
  <c r="M1012" i="2" s="1"/>
  <c r="N1012" i="2" s="1"/>
  <c r="K1078" i="2"/>
  <c r="M1078" i="2" s="1"/>
  <c r="K1094" i="2"/>
  <c r="M1094" i="2" s="1"/>
  <c r="K1042" i="2"/>
  <c r="M1042" i="2" s="1"/>
  <c r="N1042" i="2" s="1"/>
  <c r="K1058" i="2"/>
  <c r="M1058" i="2" s="1"/>
  <c r="N1058" i="2" s="1"/>
  <c r="K1079" i="2"/>
  <c r="M1079" i="2" s="1"/>
  <c r="K1095" i="2"/>
  <c r="M1095" i="2" s="1"/>
  <c r="K1043" i="2"/>
  <c r="M1043" i="2" s="1"/>
  <c r="K1059" i="2"/>
  <c r="K997" i="2"/>
  <c r="M997" i="2" s="1"/>
  <c r="K1013" i="2"/>
  <c r="M1013" i="2" s="1"/>
  <c r="K1008" i="2"/>
  <c r="M1008" i="2" s="1"/>
  <c r="K1080" i="2"/>
  <c r="M1080" i="2" s="1"/>
  <c r="N1080" i="2" s="1"/>
  <c r="K1096" i="2"/>
  <c r="M1096" i="2" s="1"/>
  <c r="K1044" i="2"/>
  <c r="M1044" i="2" s="1"/>
  <c r="K1060" i="2"/>
  <c r="M1060" i="2" s="1"/>
  <c r="K998" i="2"/>
  <c r="M998" i="2" s="1"/>
  <c r="K1014" i="2"/>
  <c r="M1014" i="2" s="1"/>
  <c r="K1038" i="2"/>
  <c r="M1038" i="2" s="1"/>
  <c r="N1038" i="2" s="1"/>
  <c r="K1056" i="2"/>
  <c r="M1056" i="2" s="1"/>
  <c r="N1056" i="2" s="1"/>
  <c r="K1081" i="2"/>
  <c r="M1081" i="2" s="1"/>
  <c r="N1081" i="2" s="1"/>
  <c r="K1097" i="2"/>
  <c r="M1097" i="2" s="1"/>
  <c r="N1097" i="2" s="1"/>
  <c r="K1045" i="2"/>
  <c r="M1045" i="2" s="1"/>
  <c r="K1061" i="2"/>
  <c r="M1061" i="2" s="1"/>
  <c r="K999" i="2"/>
  <c r="M999" i="2" s="1"/>
  <c r="N999" i="2" s="1"/>
  <c r="K1015" i="2"/>
  <c r="M1015" i="2" s="1"/>
  <c r="N1015" i="2" s="1"/>
  <c r="K994" i="2"/>
  <c r="M994" i="2" s="1"/>
  <c r="K1082" i="2"/>
  <c r="M1082" i="2" s="1"/>
  <c r="K1098" i="2"/>
  <c r="M1098" i="2" s="1"/>
  <c r="K1046" i="2"/>
  <c r="M1046" i="2" s="1"/>
  <c r="K1062" i="2"/>
  <c r="M1062" i="2" s="1"/>
  <c r="K1000" i="2"/>
  <c r="M1000" i="2" s="1"/>
  <c r="K1016" i="2"/>
  <c r="M1016" i="2" s="1"/>
  <c r="K1010" i="2"/>
  <c r="M1010" i="2" s="1"/>
  <c r="N1010" i="2" s="1"/>
  <c r="K1083" i="2"/>
  <c r="M1083" i="2" s="1"/>
  <c r="N1083" i="2" s="1"/>
  <c r="K1099" i="2"/>
  <c r="M1099" i="2" s="1"/>
  <c r="N1099" i="2" s="1"/>
  <c r="K1047" i="2"/>
  <c r="M1047" i="2" s="1"/>
  <c r="K1063" i="2"/>
  <c r="M1063" i="2" s="1"/>
  <c r="K1001" i="2"/>
  <c r="M1001" i="2" s="1"/>
  <c r="K1017" i="2"/>
  <c r="M1017" i="2" s="1"/>
  <c r="K1074" i="2"/>
  <c r="M1074" i="2" s="1"/>
  <c r="K1040" i="2"/>
  <c r="M1040" i="2" s="1"/>
  <c r="N1040" i="2" s="1"/>
  <c r="K1084" i="2"/>
  <c r="M1084" i="2" s="1"/>
  <c r="K1100" i="2"/>
  <c r="M1100" i="2" s="1"/>
  <c r="K1048" i="2"/>
  <c r="M1048" i="2" s="1"/>
  <c r="K1064" i="2"/>
  <c r="M1064" i="2" s="1"/>
  <c r="K1002" i="2"/>
  <c r="M1002" i="2" s="1"/>
  <c r="K1018" i="2"/>
  <c r="K1090" i="2"/>
  <c r="M1090" i="2" s="1"/>
  <c r="N1090" i="2" s="1"/>
  <c r="K1092" i="2"/>
  <c r="M1092" i="2" s="1"/>
  <c r="K1085" i="2"/>
  <c r="M1085" i="2" s="1"/>
  <c r="K1101" i="2"/>
  <c r="M1101" i="2" s="1"/>
  <c r="K1049" i="2"/>
  <c r="M1049" i="2" s="1"/>
  <c r="K1065" i="2"/>
  <c r="M1065" i="2" s="1"/>
  <c r="N1065" i="2" s="1"/>
  <c r="K1003" i="2"/>
  <c r="M1003" i="2" s="1"/>
  <c r="K1019" i="2"/>
  <c r="M1019" i="2" s="1"/>
  <c r="K992" i="2"/>
  <c r="M992" i="2" s="1"/>
  <c r="K1086" i="2"/>
  <c r="M1086" i="2" s="1"/>
  <c r="K1072" i="2"/>
  <c r="M1072" i="2" s="1"/>
  <c r="K1050" i="2"/>
  <c r="M1050" i="2" s="1"/>
  <c r="K1034" i="2"/>
  <c r="M1034" i="2" s="1"/>
  <c r="K988" i="2"/>
  <c r="M988" i="2" s="1"/>
  <c r="N988" i="2" s="1"/>
  <c r="K1004" i="2"/>
  <c r="M1004" i="2" s="1"/>
  <c r="K1020" i="2"/>
  <c r="M1020" i="2" s="1"/>
  <c r="K1087" i="2"/>
  <c r="M1087" i="2" s="1"/>
  <c r="N1087" i="2" s="1"/>
  <c r="K1035" i="2"/>
  <c r="M1035" i="2" s="1"/>
  <c r="K1051" i="2"/>
  <c r="M1051" i="2" s="1"/>
  <c r="N1051" i="2" s="1"/>
  <c r="K989" i="2"/>
  <c r="M989" i="2" s="1"/>
  <c r="N989" i="2" s="1"/>
  <c r="K1005" i="2"/>
  <c r="M1005" i="2" s="1"/>
  <c r="N1005" i="2" s="1"/>
  <c r="K1021" i="2"/>
  <c r="M1021" i="2" s="1"/>
  <c r="N1021" i="2" s="1"/>
  <c r="K1054" i="2"/>
  <c r="M1054" i="2" s="1"/>
  <c r="N1054" i="2" s="1"/>
  <c r="K1088" i="2"/>
  <c r="M1088" i="2" s="1"/>
  <c r="K1036" i="2"/>
  <c r="M1036" i="2" s="1"/>
  <c r="N1036" i="2" s="1"/>
  <c r="K1052" i="2"/>
  <c r="M1052" i="2" s="1"/>
  <c r="N1052" i="2" s="1"/>
  <c r="K990" i="2"/>
  <c r="M990" i="2" s="1"/>
  <c r="N990" i="2" s="1"/>
  <c r="K1006" i="2"/>
  <c r="M1006" i="2" s="1"/>
  <c r="N1006" i="2" s="1"/>
  <c r="K1022" i="2"/>
  <c r="M1022" i="2" s="1"/>
  <c r="N1022" i="2" s="1"/>
  <c r="K1073" i="2"/>
  <c r="M1073" i="2" s="1"/>
  <c r="K1089" i="2"/>
  <c r="M1089" i="2" s="1"/>
  <c r="K1037" i="2"/>
  <c r="M1037" i="2" s="1"/>
  <c r="N1037" i="2" s="1"/>
  <c r="K1053" i="2"/>
  <c r="M1053" i="2" s="1"/>
  <c r="N1053" i="2" s="1"/>
  <c r="K991" i="2"/>
  <c r="M991" i="2" s="1"/>
  <c r="N991" i="2" s="1"/>
  <c r="K1007" i="2"/>
  <c r="M1007" i="2" s="1"/>
  <c r="N1007" i="2" s="1"/>
  <c r="K1023" i="2"/>
  <c r="M1023" i="2" s="1"/>
  <c r="N1023" i="2" s="1"/>
  <c r="K1076" i="2"/>
  <c r="M1076" i="2" s="1"/>
  <c r="K1075" i="2"/>
  <c r="M1075" i="2" s="1"/>
  <c r="K1091" i="2"/>
  <c r="M1091" i="2" s="1"/>
  <c r="N1091" i="2" s="1"/>
  <c r="K1039" i="2"/>
  <c r="M1039" i="2" s="1"/>
  <c r="K1055" i="2"/>
  <c r="M1055" i="2" s="1"/>
  <c r="N1055" i="2" s="1"/>
  <c r="K993" i="2"/>
  <c r="M993" i="2" s="1"/>
  <c r="N993" i="2" s="1"/>
  <c r="K1009" i="2"/>
  <c r="M1009" i="2" s="1"/>
  <c r="N1009" i="2" s="1"/>
  <c r="BL1109" i="2"/>
  <c r="O1162" i="2"/>
  <c r="S1177" i="2" s="1"/>
  <c r="AV1109" i="2"/>
  <c r="AL352" i="13"/>
  <c r="AM352" i="13" s="1"/>
  <c r="AK194" i="13"/>
  <c r="AK286" i="13"/>
  <c r="AI298" i="13" s="1"/>
  <c r="AL298" i="13" s="1"/>
  <c r="AL317" i="13"/>
  <c r="AK132" i="13"/>
  <c r="AK104" i="13"/>
  <c r="AL104" i="13" s="1"/>
  <c r="AI370" i="13"/>
  <c r="AL356" i="13"/>
  <c r="AM356" i="13" s="1"/>
  <c r="AK43" i="13"/>
  <c r="AL39" i="13"/>
  <c r="AK166" i="13"/>
  <c r="AK75" i="13"/>
  <c r="AK15" i="13"/>
  <c r="AL11" i="13"/>
  <c r="AM11" i="13" s="1"/>
  <c r="AK257" i="13"/>
  <c r="L1109" i="2"/>
  <c r="I1114" i="2"/>
  <c r="AE1114" i="2"/>
  <c r="BC1114" i="2"/>
  <c r="U1126" i="2"/>
  <c r="AQ1126" i="2"/>
  <c r="BM1126" i="2"/>
  <c r="U1134" i="2"/>
  <c r="S1109" i="2"/>
  <c r="X1109" i="2"/>
  <c r="AO1109" i="2"/>
  <c r="AU1109" i="2"/>
  <c r="BF1109" i="2"/>
  <c r="BK1109" i="2"/>
  <c r="BV1107" i="2"/>
  <c r="BS1108" i="2"/>
  <c r="BV1111" i="2"/>
  <c r="BX1123" i="2"/>
  <c r="AK1126" i="2"/>
  <c r="U1162" i="2"/>
  <c r="AK1109" i="2"/>
  <c r="BH1109" i="2"/>
  <c r="O1114" i="2"/>
  <c r="AK1114" i="2"/>
  <c r="BH1114" i="2"/>
  <c r="BS1113" i="2"/>
  <c r="C1134" i="2"/>
  <c r="Z1134" i="2"/>
  <c r="Z1162" i="2"/>
  <c r="BM1109" i="2"/>
  <c r="BQ1109" i="2"/>
  <c r="BX1111" i="2"/>
  <c r="U1114" i="2"/>
  <c r="AQ1114" i="2"/>
  <c r="BM1114" i="2"/>
  <c r="BW1116" i="2"/>
  <c r="BV1123" i="2"/>
  <c r="R1109" i="2"/>
  <c r="W1109" i="2"/>
  <c r="AA1109" i="2"/>
  <c r="AN1109" i="2"/>
  <c r="AT1109" i="2"/>
  <c r="BO1109" i="2"/>
  <c r="BS1107" i="2"/>
  <c r="AC1109" i="2"/>
  <c r="AH1109" i="2"/>
  <c r="Z1114" i="2"/>
  <c r="AW1114" i="2"/>
  <c r="BS1116" i="2"/>
  <c r="BS1119" i="2" s="1"/>
  <c r="I1119" i="2"/>
  <c r="AE1119" i="2"/>
  <c r="BC1119" i="2"/>
  <c r="C1126" i="2"/>
  <c r="Z1126" i="2"/>
  <c r="AW1126" i="2"/>
  <c r="BH1126" i="2"/>
  <c r="AI1109" i="2"/>
  <c r="N1109" i="2"/>
  <c r="AJ1109" i="2"/>
  <c r="BB1109" i="2"/>
  <c r="BG1109" i="2"/>
  <c r="O1109" i="2"/>
  <c r="AZ1109" i="2"/>
  <c r="BS1111" i="2"/>
  <c r="O1119" i="2"/>
  <c r="AK1119" i="2"/>
  <c r="BH1119" i="2"/>
  <c r="BW1123" i="2"/>
  <c r="BS1124" i="2"/>
  <c r="O1126" i="2"/>
  <c r="BV1125" i="2"/>
  <c r="I1126" i="2"/>
  <c r="AE1126" i="2"/>
  <c r="BC1126" i="2"/>
  <c r="C1109" i="2"/>
  <c r="I1109" i="2"/>
  <c r="AE1109" i="2"/>
  <c r="BC1109" i="2"/>
  <c r="BA1109" i="2"/>
  <c r="BP1109" i="2"/>
  <c r="U1119" i="2"/>
  <c r="AQ1119" i="2"/>
  <c r="BM1119" i="2"/>
  <c r="C1119" i="2"/>
  <c r="Z1119" i="2"/>
  <c r="AW1119" i="2"/>
  <c r="BW1125" i="2"/>
  <c r="O1134" i="2"/>
  <c r="AK1162" i="2"/>
  <c r="AO1177" i="2" s="1"/>
  <c r="BH1162" i="2"/>
  <c r="BK1177" i="2" s="1"/>
  <c r="AF1162" i="2"/>
  <c r="X383" i="13"/>
  <c r="Y383" i="13" s="1"/>
  <c r="C1162" i="2"/>
  <c r="V397" i="13" s="1"/>
  <c r="AL25" i="13" s="1"/>
  <c r="AQ1162" i="2"/>
  <c r="BM1162" i="2"/>
  <c r="I1162" i="2"/>
  <c r="M1177" i="2" s="1"/>
  <c r="BC1162" i="2"/>
  <c r="V387" i="13"/>
  <c r="BF1024" i="2"/>
  <c r="BF1159" i="2" s="1"/>
  <c r="AH1160" i="2"/>
  <c r="BE1066" i="2"/>
  <c r="BE1160" i="2" s="1"/>
  <c r="AT1024" i="2"/>
  <c r="AT1159" i="2" s="1"/>
  <c r="BI1024" i="2"/>
  <c r="BI1159" i="2" s="1"/>
  <c r="BO1024" i="2"/>
  <c r="BO1159" i="2" s="1"/>
  <c r="R1024" i="2"/>
  <c r="R1159" i="2" s="1"/>
  <c r="AB1024" i="2"/>
  <c r="AB1159" i="2" s="1"/>
  <c r="AN1024" i="2"/>
  <c r="AN1159" i="2" s="1"/>
  <c r="BD1024" i="2"/>
  <c r="BD1159" i="2" s="1"/>
  <c r="BD1162" i="2" s="1"/>
  <c r="BJ1024" i="2"/>
  <c r="BJ1159" i="2" s="1"/>
  <c r="BJ1162" i="2" s="1"/>
  <c r="R1102" i="2"/>
  <c r="R1161" i="2" s="1"/>
  <c r="BF1066" i="2"/>
  <c r="BF1160" i="2" s="1"/>
  <c r="AN1102" i="2"/>
  <c r="AN1161" i="2" s="1"/>
  <c r="AT1066" i="2"/>
  <c r="AT1160" i="2" s="1"/>
  <c r="BI1066" i="2"/>
  <c r="BI1160" i="2" s="1"/>
  <c r="BO1066" i="2"/>
  <c r="BO1160" i="2" s="1"/>
  <c r="E1160" i="2"/>
  <c r="AH1161" i="2"/>
  <c r="BE1102" i="2"/>
  <c r="BE1161" i="2" s="1"/>
  <c r="W1066" i="2"/>
  <c r="W1160" i="2" s="1"/>
  <c r="AB1066" i="2"/>
  <c r="AB1160" i="2" s="1"/>
  <c r="AZ1102" i="2"/>
  <c r="AZ1161" i="2" s="1"/>
  <c r="AZ1162" i="2" s="1"/>
  <c r="BF1102" i="2"/>
  <c r="BF1161" i="2" s="1"/>
  <c r="BG1102" i="2"/>
  <c r="BG1161" i="2" s="1"/>
  <c r="AT1102" i="2"/>
  <c r="AT1161" i="2" s="1"/>
  <c r="BO1102" i="2"/>
  <c r="BO1161" i="2" s="1"/>
  <c r="BI1102" i="2"/>
  <c r="BI1161" i="2" s="1"/>
  <c r="C1114" i="2"/>
  <c r="BS1112" i="2"/>
  <c r="H1109" i="2"/>
  <c r="M1109" i="2"/>
  <c r="Z1109" i="2"/>
  <c r="AD1109" i="2"/>
  <c r="AW1109" i="2"/>
  <c r="BJ1109" i="2"/>
  <c r="BS1106" i="2"/>
  <c r="BS1109" i="2" s="1"/>
  <c r="BX1108" i="2"/>
  <c r="BS1118" i="2"/>
  <c r="E1102" i="2"/>
  <c r="E1161" i="2" s="1"/>
  <c r="BW1106" i="2"/>
  <c r="BX1107" i="2"/>
  <c r="BX1113" i="2"/>
  <c r="W1102" i="2"/>
  <c r="W1161" i="2" s="1"/>
  <c r="AB1102" i="2"/>
  <c r="AB1161" i="2" s="1"/>
  <c r="BX1106" i="2"/>
  <c r="U1109" i="2"/>
  <c r="Y1109" i="2"/>
  <c r="AQ1109" i="2"/>
  <c r="BE1109" i="2"/>
  <c r="BW1108" i="2"/>
  <c r="BX1118" i="2"/>
  <c r="BV1108" i="2"/>
  <c r="G1109" i="2"/>
  <c r="BW1111" i="2"/>
  <c r="BV1113" i="2"/>
  <c r="BV1116" i="2"/>
  <c r="BV1118" i="2"/>
  <c r="BX1125" i="2"/>
  <c r="BW1107" i="2"/>
  <c r="BW1113" i="2"/>
  <c r="BS1117" i="2"/>
  <c r="BW1118" i="2"/>
  <c r="BS1125" i="2"/>
  <c r="I1134" i="2"/>
  <c r="AE1134" i="2"/>
  <c r="BX1116" i="2"/>
  <c r="BS1123" i="2"/>
  <c r="BS1126" i="2" s="1"/>
  <c r="W356" i="13"/>
  <c r="X354" i="13"/>
  <c r="Z385" i="13" s="1"/>
  <c r="V353" i="13"/>
  <c r="X353" i="13" s="1"/>
  <c r="Z384" i="13" s="1"/>
  <c r="V352" i="13"/>
  <c r="K47" i="4"/>
  <c r="L47" i="4" s="1"/>
  <c r="P47" i="4" s="1"/>
  <c r="H47" i="4"/>
  <c r="C47" i="4"/>
  <c r="E47" i="4" s="1"/>
  <c r="BG17" i="3"/>
  <c r="V361" i="13"/>
  <c r="BK977" i="2"/>
  <c r="V327" i="13"/>
  <c r="V326" i="13"/>
  <c r="W317" i="13"/>
  <c r="W321" i="13" s="1"/>
  <c r="V319" i="13"/>
  <c r="X319" i="13" s="1"/>
  <c r="V318" i="13"/>
  <c r="X318" i="13" s="1"/>
  <c r="V317" i="13"/>
  <c r="N1084" i="2" l="1"/>
  <c r="N1035" i="2"/>
  <c r="N1100" i="2"/>
  <c r="N994" i="2"/>
  <c r="N997" i="2"/>
  <c r="N1063" i="2"/>
  <c r="N1078" i="2"/>
  <c r="N1000" i="2"/>
  <c r="N1089" i="2"/>
  <c r="N1014" i="2"/>
  <c r="N1039" i="2"/>
  <c r="N1017" i="2"/>
  <c r="N1061" i="2"/>
  <c r="N1043" i="2"/>
  <c r="N1001" i="2"/>
  <c r="N1079" i="2"/>
  <c r="N1101" i="2"/>
  <c r="N1034" i="2"/>
  <c r="N1082" i="2"/>
  <c r="N1050" i="2"/>
  <c r="N1016" i="2"/>
  <c r="N1002" i="2"/>
  <c r="N1076" i="2"/>
  <c r="N1092" i="2"/>
  <c r="N1073" i="2"/>
  <c r="N1046" i="2"/>
  <c r="N1096" i="2"/>
  <c r="N1020" i="2"/>
  <c r="N1060" i="2"/>
  <c r="N1048" i="2"/>
  <c r="N1086" i="2"/>
  <c r="L1024" i="2"/>
  <c r="L1159" i="2" s="1"/>
  <c r="N1047" i="2"/>
  <c r="N992" i="2"/>
  <c r="N1049" i="2"/>
  <c r="N1098" i="2"/>
  <c r="N998" i="2"/>
  <c r="L1066" i="2"/>
  <c r="L1160" i="2" s="1"/>
  <c r="N1004" i="2"/>
  <c r="N1072" i="2"/>
  <c r="N1003" i="2"/>
  <c r="N1085" i="2"/>
  <c r="N1062" i="2"/>
  <c r="N1045" i="2"/>
  <c r="N1044" i="2"/>
  <c r="N1013" i="2"/>
  <c r="N1095" i="2"/>
  <c r="N1094" i="2"/>
  <c r="N1019" i="2"/>
  <c r="N1008" i="2"/>
  <c r="N1075" i="2"/>
  <c r="N1064" i="2"/>
  <c r="N1074" i="2"/>
  <c r="AL387" i="13"/>
  <c r="AM387" i="13" s="1"/>
  <c r="AI399" i="13"/>
  <c r="G1277" i="2"/>
  <c r="G1281" i="2"/>
  <c r="G1285" i="2"/>
  <c r="G1289" i="2"/>
  <c r="G1293" i="2"/>
  <c r="G1297" i="2"/>
  <c r="G1301" i="2"/>
  <c r="G1238" i="2"/>
  <c r="G1242" i="2"/>
  <c r="G1246" i="2"/>
  <c r="G1250" i="2"/>
  <c r="G1254" i="2"/>
  <c r="G1258" i="2"/>
  <c r="G1262" i="2"/>
  <c r="G1266" i="2"/>
  <c r="G1191" i="2"/>
  <c r="G1195" i="2"/>
  <c r="G1199" i="2"/>
  <c r="G1203" i="2"/>
  <c r="G1207" i="2"/>
  <c r="G1211" i="2"/>
  <c r="G1215" i="2"/>
  <c r="G1219" i="2"/>
  <c r="G1223" i="2"/>
  <c r="G1275" i="2"/>
  <c r="G1283" i="2"/>
  <c r="G1291" i="2"/>
  <c r="G1299" i="2"/>
  <c r="G1240" i="2"/>
  <c r="G1248" i="2"/>
  <c r="G1256" i="2"/>
  <c r="G1264" i="2"/>
  <c r="G1193" i="2"/>
  <c r="G1201" i="2"/>
  <c r="G1205" i="2"/>
  <c r="G1217" i="2"/>
  <c r="G1225" i="2"/>
  <c r="G1276" i="2"/>
  <c r="G1284" i="2"/>
  <c r="G1292" i="2"/>
  <c r="G1300" i="2"/>
  <c r="G1241" i="2"/>
  <c r="G1249" i="2"/>
  <c r="G1257" i="2"/>
  <c r="G1265" i="2"/>
  <c r="G1194" i="2"/>
  <c r="G1202" i="2"/>
  <c r="G1210" i="2"/>
  <c r="G1218" i="2"/>
  <c r="G1303" i="2"/>
  <c r="G1278" i="2"/>
  <c r="G1282" i="2"/>
  <c r="G1286" i="2"/>
  <c r="G1290" i="2"/>
  <c r="G1294" i="2"/>
  <c r="G1298" i="2"/>
  <c r="G1302" i="2"/>
  <c r="G1239" i="2"/>
  <c r="G1243" i="2"/>
  <c r="G1247" i="2"/>
  <c r="G1251" i="2"/>
  <c r="G1255" i="2"/>
  <c r="G1259" i="2"/>
  <c r="G1263" i="2"/>
  <c r="G1267" i="2"/>
  <c r="G1192" i="2"/>
  <c r="G1196" i="2"/>
  <c r="G1200" i="2"/>
  <c r="G1204" i="2"/>
  <c r="G1208" i="2"/>
  <c r="G1212" i="2"/>
  <c r="G1216" i="2"/>
  <c r="G1220" i="2"/>
  <c r="G1224" i="2"/>
  <c r="G1279" i="2"/>
  <c r="G1287" i="2"/>
  <c r="G1295" i="2"/>
  <c r="G1244" i="2"/>
  <c r="G1252" i="2"/>
  <c r="G1260" i="2"/>
  <c r="G1197" i="2"/>
  <c r="G1209" i="2"/>
  <c r="G1213" i="2"/>
  <c r="G1221" i="2"/>
  <c r="G1280" i="2"/>
  <c r="G1288" i="2"/>
  <c r="G1296" i="2"/>
  <c r="G1237" i="2"/>
  <c r="G1245" i="2"/>
  <c r="G1253" i="2"/>
  <c r="G1261" i="2"/>
  <c r="G1190" i="2"/>
  <c r="G1198" i="2"/>
  <c r="G1206" i="2"/>
  <c r="G1214" i="2"/>
  <c r="G1222" i="2"/>
  <c r="L1102" i="2"/>
  <c r="L1161" i="2" s="1"/>
  <c r="R1313" i="2"/>
  <c r="N1088" i="2"/>
  <c r="BK1226" i="2"/>
  <c r="BK1310" i="2" s="1"/>
  <c r="BL1226" i="2"/>
  <c r="BL1310" i="2" s="1"/>
  <c r="BL1059" i="2"/>
  <c r="L1268" i="2"/>
  <c r="L1311" i="2" s="1"/>
  <c r="BL1304" i="2"/>
  <c r="BL1312" i="2" s="1"/>
  <c r="BK1304" i="2"/>
  <c r="BK1312" i="2" s="1"/>
  <c r="BL1018" i="2"/>
  <c r="M1304" i="2"/>
  <c r="M1312" i="2" s="1"/>
  <c r="L1226" i="2"/>
  <c r="L1310" i="2" s="1"/>
  <c r="L1304" i="2"/>
  <c r="L1312" i="2" s="1"/>
  <c r="BK1066" i="2"/>
  <c r="BK1160" i="2" s="1"/>
  <c r="BK1024" i="2"/>
  <c r="BK1159" i="2" s="1"/>
  <c r="M1226" i="2"/>
  <c r="M1310" i="2" s="1"/>
  <c r="BK1102" i="2"/>
  <c r="BK1161" i="2" s="1"/>
  <c r="M1268" i="2"/>
  <c r="M1311" i="2" s="1"/>
  <c r="BL1268" i="2"/>
  <c r="BL1311" i="2" s="1"/>
  <c r="BK1268" i="2"/>
  <c r="BK1311" i="2" s="1"/>
  <c r="M1059" i="2"/>
  <c r="M1018" i="2"/>
  <c r="BU1162" i="2"/>
  <c r="BT1162" i="2"/>
  <c r="BR1162" i="2"/>
  <c r="BS1162" i="2" s="1"/>
  <c r="BV1162" i="2" s="1"/>
  <c r="BP1177" i="2"/>
  <c r="BE1162" i="2"/>
  <c r="BF1177" i="2"/>
  <c r="AL194" i="13"/>
  <c r="AL132" i="13"/>
  <c r="AL166" i="13"/>
  <c r="AI239" i="13"/>
  <c r="AL227" i="13"/>
  <c r="BA1177" i="2"/>
  <c r="AU1177" i="2"/>
  <c r="AC1177" i="2"/>
  <c r="X1177" i="2"/>
  <c r="K1102" i="2"/>
  <c r="K1161" i="2" s="1"/>
  <c r="M1066" i="2"/>
  <c r="M1160" i="2" s="1"/>
  <c r="M1102" i="2"/>
  <c r="M1161" i="2" s="1"/>
  <c r="K1066" i="2"/>
  <c r="K1160" i="2" s="1"/>
  <c r="M987" i="2"/>
  <c r="K1024" i="2"/>
  <c r="K1159" i="2" s="1"/>
  <c r="AI55" i="13"/>
  <c r="AL43" i="13"/>
  <c r="AI116" i="13"/>
  <c r="AI206" i="13"/>
  <c r="AL206" i="13" s="1"/>
  <c r="AL321" i="13"/>
  <c r="AI269" i="13"/>
  <c r="AI27" i="13"/>
  <c r="AL27" i="13" s="1"/>
  <c r="AL15" i="13"/>
  <c r="AM15" i="13" s="1"/>
  <c r="AI144" i="13"/>
  <c r="AL144" i="13" s="1"/>
  <c r="BP1156" i="2"/>
  <c r="AL333" i="13"/>
  <c r="AH1162" i="2"/>
  <c r="AV397" i="13" s="1"/>
  <c r="AV401" i="13" s="1"/>
  <c r="BS1114" i="2"/>
  <c r="BO977" i="2"/>
  <c r="N47" i="4"/>
  <c r="E1028" i="2" s="1"/>
  <c r="X387" i="13"/>
  <c r="V399" i="13" s="1"/>
  <c r="V401" i="13" s="1"/>
  <c r="W1162" i="2"/>
  <c r="E1162" i="2"/>
  <c r="BW1109" i="2"/>
  <c r="BL1102" i="2"/>
  <c r="BL1161" i="2" s="1"/>
  <c r="AB1162" i="2"/>
  <c r="BG1024" i="2"/>
  <c r="BG1159" i="2" s="1"/>
  <c r="BX1109" i="2"/>
  <c r="BG1066" i="2"/>
  <c r="BG1160" i="2" s="1"/>
  <c r="R1162" i="2"/>
  <c r="AT1162" i="2"/>
  <c r="BF1162" i="2"/>
  <c r="BF1165" i="2" s="1"/>
  <c r="BI1162" i="2"/>
  <c r="AN1162" i="2"/>
  <c r="BO1162" i="2"/>
  <c r="V328" i="13"/>
  <c r="V363" i="13"/>
  <c r="V321" i="13"/>
  <c r="X317" i="13"/>
  <c r="X321" i="13" s="1"/>
  <c r="Y353" i="13"/>
  <c r="Z353" i="13" s="1"/>
  <c r="Y354" i="13"/>
  <c r="Z354" i="13" s="1"/>
  <c r="X352" i="13"/>
  <c r="X356" i="13" s="1"/>
  <c r="V356" i="13"/>
  <c r="L1162" i="2" l="1"/>
  <c r="N1102" i="2"/>
  <c r="N1161" i="2" s="1"/>
  <c r="AI401" i="13"/>
  <c r="BN1084" i="2"/>
  <c r="BP1084" i="2" s="1"/>
  <c r="BQ1084" i="2" s="1"/>
  <c r="BN1002" i="2"/>
  <c r="BP1002" i="2" s="1"/>
  <c r="BQ1002" i="2" s="1"/>
  <c r="BN1096" i="2"/>
  <c r="BP1096" i="2" s="1"/>
  <c r="BQ1096" i="2" s="1"/>
  <c r="BN998" i="2"/>
  <c r="BP998" i="2" s="1"/>
  <c r="BQ998" i="2" s="1"/>
  <c r="BN1040" i="2"/>
  <c r="BP1040" i="2" s="1"/>
  <c r="BQ1040" i="2" s="1"/>
  <c r="BN1076" i="2"/>
  <c r="BP1076" i="2" s="1"/>
  <c r="BQ1076" i="2" s="1"/>
  <c r="BN1010" i="2"/>
  <c r="BP1010" i="2" s="1"/>
  <c r="BQ1010" i="2" s="1"/>
  <c r="BN1052" i="2"/>
  <c r="BP1052" i="2" s="1"/>
  <c r="BQ1052" i="2" s="1"/>
  <c r="BN1088" i="2"/>
  <c r="BP1088" i="2" s="1"/>
  <c r="BQ1088" i="2" s="1"/>
  <c r="BN990" i="2"/>
  <c r="BP990" i="2" s="1"/>
  <c r="BQ990" i="2" s="1"/>
  <c r="BN1048" i="2"/>
  <c r="BP1048" i="2" s="1"/>
  <c r="BQ1048" i="2" s="1"/>
  <c r="BN1013" i="2"/>
  <c r="BP1013" i="2" s="1"/>
  <c r="BQ1013" i="2" s="1"/>
  <c r="BN1099" i="2"/>
  <c r="BP1099" i="2" s="1"/>
  <c r="BQ1099" i="2" s="1"/>
  <c r="BN1083" i="2"/>
  <c r="BP1083" i="2" s="1"/>
  <c r="BQ1083" i="2" s="1"/>
  <c r="BN1001" i="2"/>
  <c r="BP1001" i="2" s="1"/>
  <c r="BQ1001" i="2" s="1"/>
  <c r="BN1035" i="2"/>
  <c r="BP1035" i="2" s="1"/>
  <c r="BQ1035" i="2" s="1"/>
  <c r="BN1012" i="2"/>
  <c r="BP1012" i="2" s="1"/>
  <c r="BQ1012" i="2" s="1"/>
  <c r="BN996" i="2"/>
  <c r="BP996" i="2" s="1"/>
  <c r="BQ996" i="2" s="1"/>
  <c r="BN1034" i="2"/>
  <c r="BN1050" i="2"/>
  <c r="BP1050" i="2" s="1"/>
  <c r="BQ1050" i="2" s="1"/>
  <c r="BN1072" i="2"/>
  <c r="BN1086" i="2"/>
  <c r="BP1086" i="2" s="1"/>
  <c r="BQ1086" i="2" s="1"/>
  <c r="BN1017" i="2"/>
  <c r="BP1017" i="2" s="1"/>
  <c r="BQ1017" i="2" s="1"/>
  <c r="BN1023" i="2"/>
  <c r="BP1023" i="2" s="1"/>
  <c r="BQ1023" i="2" s="1"/>
  <c r="BN1007" i="2"/>
  <c r="BP1007" i="2" s="1"/>
  <c r="BQ1007" i="2" s="1"/>
  <c r="BN991" i="2"/>
  <c r="BP991" i="2" s="1"/>
  <c r="BQ991" i="2" s="1"/>
  <c r="BN1061" i="2"/>
  <c r="BP1061" i="2" s="1"/>
  <c r="BQ1061" i="2" s="1"/>
  <c r="BN1045" i="2"/>
  <c r="BP1045" i="2" s="1"/>
  <c r="BQ1045" i="2" s="1"/>
  <c r="BN1097" i="2"/>
  <c r="BP1097" i="2" s="1"/>
  <c r="BQ1097" i="2" s="1"/>
  <c r="BN1081" i="2"/>
  <c r="BP1081" i="2" s="1"/>
  <c r="BQ1081" i="2" s="1"/>
  <c r="BN1044" i="2"/>
  <c r="BP1044" i="2" s="1"/>
  <c r="BQ1044" i="2" s="1"/>
  <c r="BN994" i="2"/>
  <c r="BP994" i="2" s="1"/>
  <c r="BQ994" i="2" s="1"/>
  <c r="BN1036" i="2"/>
  <c r="BP1036" i="2" s="1"/>
  <c r="BQ1036" i="2" s="1"/>
  <c r="BN997" i="2"/>
  <c r="BP997" i="2" s="1"/>
  <c r="BQ997" i="2" s="1"/>
  <c r="BN1055" i="2"/>
  <c r="BP1055" i="2" s="1"/>
  <c r="BQ1055" i="2" s="1"/>
  <c r="BN1095" i="2"/>
  <c r="BP1095" i="2" s="1"/>
  <c r="BQ1095" i="2" s="1"/>
  <c r="BN1079" i="2"/>
  <c r="BP1079" i="2" s="1"/>
  <c r="BQ1079" i="2" s="1"/>
  <c r="BN989" i="2"/>
  <c r="BP989" i="2" s="1"/>
  <c r="BQ989" i="2" s="1"/>
  <c r="BN1059" i="2"/>
  <c r="BP1059" i="2" s="1"/>
  <c r="BQ1059" i="2" s="1"/>
  <c r="BN987" i="2"/>
  <c r="BN1008" i="2"/>
  <c r="BP1008" i="2" s="1"/>
  <c r="BQ1008" i="2" s="1"/>
  <c r="BN992" i="2"/>
  <c r="BP992" i="2" s="1"/>
  <c r="BQ992" i="2" s="1"/>
  <c r="BN1062" i="2"/>
  <c r="BP1062" i="2" s="1"/>
  <c r="BQ1062" i="2" s="1"/>
  <c r="BN1046" i="2"/>
  <c r="BP1046" i="2" s="1"/>
  <c r="BQ1046" i="2" s="1"/>
  <c r="BN1098" i="2"/>
  <c r="BP1098" i="2" s="1"/>
  <c r="BQ1098" i="2" s="1"/>
  <c r="BN1082" i="2"/>
  <c r="BP1082" i="2" s="1"/>
  <c r="BQ1082" i="2" s="1"/>
  <c r="BN1005" i="2"/>
  <c r="BP1005" i="2" s="1"/>
  <c r="BQ1005" i="2" s="1"/>
  <c r="BN1019" i="2"/>
  <c r="BP1019" i="2" s="1"/>
  <c r="BQ1019" i="2" s="1"/>
  <c r="BN1003" i="2"/>
  <c r="BP1003" i="2" s="1"/>
  <c r="BQ1003" i="2" s="1"/>
  <c r="BN1057" i="2"/>
  <c r="BP1057" i="2" s="1"/>
  <c r="BQ1057" i="2" s="1"/>
  <c r="BN1041" i="2"/>
  <c r="BP1041" i="2" s="1"/>
  <c r="BQ1041" i="2" s="1"/>
  <c r="BN1093" i="2"/>
  <c r="BP1093" i="2" s="1"/>
  <c r="BQ1093" i="2" s="1"/>
  <c r="BN1077" i="2"/>
  <c r="BP1077" i="2" s="1"/>
  <c r="BQ1077" i="2" s="1"/>
  <c r="BN1080" i="2"/>
  <c r="BP1080" i="2" s="1"/>
  <c r="BQ1080" i="2" s="1"/>
  <c r="BN1022" i="2"/>
  <c r="BP1022" i="2" s="1"/>
  <c r="BQ1022" i="2" s="1"/>
  <c r="BN1047" i="2"/>
  <c r="BP1047" i="2" s="1"/>
  <c r="BQ1047" i="2" s="1"/>
  <c r="BN1091" i="2"/>
  <c r="BP1091" i="2" s="1"/>
  <c r="BQ1091" i="2" s="1"/>
  <c r="BN1075" i="2"/>
  <c r="BP1075" i="2" s="1"/>
  <c r="BQ1075" i="2" s="1"/>
  <c r="BN1021" i="2"/>
  <c r="BP1021" i="2" s="1"/>
  <c r="BQ1021" i="2" s="1"/>
  <c r="BN1051" i="2"/>
  <c r="BP1051" i="2" s="1"/>
  <c r="BQ1051" i="2" s="1"/>
  <c r="BN1020" i="2"/>
  <c r="BP1020" i="2" s="1"/>
  <c r="BQ1020" i="2" s="1"/>
  <c r="BN1004" i="2"/>
  <c r="BP1004" i="2" s="1"/>
  <c r="BQ1004" i="2" s="1"/>
  <c r="BN988" i="2"/>
  <c r="BP988" i="2" s="1"/>
  <c r="BQ988" i="2" s="1"/>
  <c r="BN1058" i="2"/>
  <c r="BP1058" i="2" s="1"/>
  <c r="BQ1058" i="2" s="1"/>
  <c r="BN1042" i="2"/>
  <c r="BP1042" i="2" s="1"/>
  <c r="BQ1042" i="2" s="1"/>
  <c r="BN1094" i="2"/>
  <c r="BP1094" i="2" s="1"/>
  <c r="BQ1094" i="2" s="1"/>
  <c r="BN1078" i="2"/>
  <c r="BP1078" i="2" s="1"/>
  <c r="BQ1078" i="2" s="1"/>
  <c r="BN993" i="2"/>
  <c r="BP993" i="2" s="1"/>
  <c r="BQ993" i="2" s="1"/>
  <c r="BN1063" i="2"/>
  <c r="BP1063" i="2" s="1"/>
  <c r="BQ1063" i="2" s="1"/>
  <c r="BN1015" i="2"/>
  <c r="BP1015" i="2" s="1"/>
  <c r="BQ1015" i="2" s="1"/>
  <c r="BN999" i="2"/>
  <c r="BP999" i="2" s="1"/>
  <c r="BQ999" i="2" s="1"/>
  <c r="BN1053" i="2"/>
  <c r="BP1053" i="2" s="1"/>
  <c r="BQ1053" i="2" s="1"/>
  <c r="BN1037" i="2"/>
  <c r="BP1037" i="2" s="1"/>
  <c r="BQ1037" i="2" s="1"/>
  <c r="BN1089" i="2"/>
  <c r="BP1089" i="2" s="1"/>
  <c r="BQ1089" i="2" s="1"/>
  <c r="BN1073" i="2"/>
  <c r="BP1073" i="2" s="1"/>
  <c r="BQ1073" i="2" s="1"/>
  <c r="BN1060" i="2"/>
  <c r="BP1060" i="2" s="1"/>
  <c r="BQ1060" i="2" s="1"/>
  <c r="BN1018" i="2"/>
  <c r="BP1018" i="2" s="1"/>
  <c r="BQ1018" i="2" s="1"/>
  <c r="BN1014" i="2"/>
  <c r="BP1014" i="2" s="1"/>
  <c r="BQ1014" i="2" s="1"/>
  <c r="BN1056" i="2"/>
  <c r="BP1056" i="2" s="1"/>
  <c r="BQ1056" i="2" s="1"/>
  <c r="BN1092" i="2"/>
  <c r="BP1092" i="2" s="1"/>
  <c r="BQ1092" i="2" s="1"/>
  <c r="BN1006" i="2"/>
  <c r="BP1006" i="2" s="1"/>
  <c r="BQ1006" i="2" s="1"/>
  <c r="BN1064" i="2"/>
  <c r="BP1064" i="2" s="1"/>
  <c r="BQ1064" i="2" s="1"/>
  <c r="BN1100" i="2"/>
  <c r="BP1100" i="2" s="1"/>
  <c r="BQ1100" i="2" s="1"/>
  <c r="BN1039" i="2"/>
  <c r="BP1039" i="2" s="1"/>
  <c r="BQ1039" i="2" s="1"/>
  <c r="BN1087" i="2"/>
  <c r="BP1087" i="2" s="1"/>
  <c r="BQ1087" i="2" s="1"/>
  <c r="BN1009" i="2"/>
  <c r="BP1009" i="2" s="1"/>
  <c r="BQ1009" i="2" s="1"/>
  <c r="BN1043" i="2"/>
  <c r="BP1043" i="2" s="1"/>
  <c r="BQ1043" i="2" s="1"/>
  <c r="BN1016" i="2"/>
  <c r="BP1016" i="2" s="1"/>
  <c r="BQ1016" i="2" s="1"/>
  <c r="BN1000" i="2"/>
  <c r="BP1000" i="2" s="1"/>
  <c r="BQ1000" i="2" s="1"/>
  <c r="BN1054" i="2"/>
  <c r="BP1054" i="2" s="1"/>
  <c r="BQ1054" i="2" s="1"/>
  <c r="BN1038" i="2"/>
  <c r="BP1038" i="2" s="1"/>
  <c r="BQ1038" i="2" s="1"/>
  <c r="BN1090" i="2"/>
  <c r="BP1090" i="2" s="1"/>
  <c r="BQ1090" i="2" s="1"/>
  <c r="BN1074" i="2"/>
  <c r="BP1074" i="2" s="1"/>
  <c r="BQ1074" i="2" s="1"/>
  <c r="BN1011" i="2"/>
  <c r="BP1011" i="2" s="1"/>
  <c r="BQ1011" i="2" s="1"/>
  <c r="BN995" i="2"/>
  <c r="BP995" i="2" s="1"/>
  <c r="BQ995" i="2" s="1"/>
  <c r="BN1065" i="2"/>
  <c r="BP1065" i="2" s="1"/>
  <c r="BQ1065" i="2" s="1"/>
  <c r="BN1049" i="2"/>
  <c r="BP1049" i="2" s="1"/>
  <c r="BQ1049" i="2" s="1"/>
  <c r="BN1101" i="2"/>
  <c r="BP1101" i="2" s="1"/>
  <c r="BQ1101" i="2" s="1"/>
  <c r="BN1085" i="2"/>
  <c r="BP1085" i="2" s="1"/>
  <c r="BQ1085" i="2" s="1"/>
  <c r="G1236" i="2"/>
  <c r="E1268" i="2"/>
  <c r="E1311" i="2" s="1"/>
  <c r="G1274" i="2"/>
  <c r="E1304" i="2"/>
  <c r="E1312" i="2" s="1"/>
  <c r="G1189" i="2"/>
  <c r="E1226" i="2"/>
  <c r="E1310" i="2" s="1"/>
  <c r="BL1066" i="2"/>
  <c r="BL1160" i="2" s="1"/>
  <c r="BK1313" i="2"/>
  <c r="BK1316" i="2" s="1"/>
  <c r="M1313" i="2"/>
  <c r="M1316" i="2" s="1"/>
  <c r="BL1024" i="2"/>
  <c r="BL1159" i="2" s="1"/>
  <c r="BK1162" i="2"/>
  <c r="BK1165" i="2" s="1"/>
  <c r="L1313" i="2"/>
  <c r="N1268" i="2"/>
  <c r="N1311" i="2" s="1"/>
  <c r="N1226" i="2"/>
  <c r="N1310" i="2" s="1"/>
  <c r="BL1313" i="2"/>
  <c r="N1304" i="2"/>
  <c r="N1312" i="2" s="1"/>
  <c r="N1018" i="2"/>
  <c r="N1059" i="2"/>
  <c r="AL87" i="13"/>
  <c r="AL55" i="13"/>
  <c r="AL178" i="13"/>
  <c r="AL116" i="13"/>
  <c r="AI241" i="13"/>
  <c r="BA1156" i="2" s="1"/>
  <c r="AL239" i="13"/>
  <c r="K1162" i="2"/>
  <c r="M1024" i="2"/>
  <c r="M1159" i="2" s="1"/>
  <c r="M1162" i="2" s="1"/>
  <c r="M1165" i="2" s="1"/>
  <c r="N987" i="2"/>
  <c r="BN841" i="2"/>
  <c r="BO800" i="2" s="1"/>
  <c r="AI29" i="13"/>
  <c r="AI118" i="13"/>
  <c r="AC1156" i="2" s="1"/>
  <c r="AI180" i="13"/>
  <c r="AO1156" i="2" s="1"/>
  <c r="AI208" i="13"/>
  <c r="AU1156" i="2" s="1"/>
  <c r="AI89" i="13"/>
  <c r="X1156" i="2" s="1"/>
  <c r="AI146" i="13"/>
  <c r="AI1156" i="2" s="1"/>
  <c r="AI57" i="13"/>
  <c r="S1156" i="2" s="1"/>
  <c r="Z383" i="13"/>
  <c r="Y387" i="13"/>
  <c r="Z387" i="13" s="1"/>
  <c r="BG1162" i="2"/>
  <c r="Y352" i="13"/>
  <c r="Z352" i="13" s="1"/>
  <c r="V368" i="13"/>
  <c r="Y356" i="13"/>
  <c r="Z356" i="13" s="1"/>
  <c r="V333" i="13"/>
  <c r="BO856" i="2" l="1"/>
  <c r="BO893" i="2"/>
  <c r="BO811" i="2"/>
  <c r="BO899" i="2"/>
  <c r="BO829" i="2"/>
  <c r="BO870" i="2"/>
  <c r="N1024" i="2"/>
  <c r="N1159" i="2" s="1"/>
  <c r="BP987" i="2"/>
  <c r="BN1024" i="2"/>
  <c r="BN1159" i="2" s="1"/>
  <c r="BP1034" i="2"/>
  <c r="BN1066" i="2"/>
  <c r="BN1160" i="2" s="1"/>
  <c r="BP1072" i="2"/>
  <c r="BN1102" i="2"/>
  <c r="BN1161" i="2" s="1"/>
  <c r="E1313" i="2"/>
  <c r="BL1162" i="2"/>
  <c r="F1226" i="2"/>
  <c r="F1310" i="2" s="1"/>
  <c r="AY987" i="2"/>
  <c r="N1313" i="2"/>
  <c r="F1268" i="2"/>
  <c r="F1311" i="2" s="1"/>
  <c r="N1066" i="2"/>
  <c r="N1160" i="2" s="1"/>
  <c r="AS1076" i="2"/>
  <c r="AU1076" i="2" s="1"/>
  <c r="AV1076" i="2" s="1"/>
  <c r="AS1080" i="2"/>
  <c r="AU1080" i="2" s="1"/>
  <c r="AV1080" i="2" s="1"/>
  <c r="AS1084" i="2"/>
  <c r="AU1084" i="2" s="1"/>
  <c r="AV1084" i="2" s="1"/>
  <c r="AS1088" i="2"/>
  <c r="AU1088" i="2" s="1"/>
  <c r="AV1088" i="2" s="1"/>
  <c r="AS1092" i="2"/>
  <c r="AU1092" i="2" s="1"/>
  <c r="AV1092" i="2" s="1"/>
  <c r="AS1096" i="2"/>
  <c r="AU1096" i="2" s="1"/>
  <c r="AV1096" i="2" s="1"/>
  <c r="AS1100" i="2"/>
  <c r="AU1100" i="2" s="1"/>
  <c r="AV1100" i="2" s="1"/>
  <c r="AS1037" i="2"/>
  <c r="AU1037" i="2" s="1"/>
  <c r="AV1037" i="2" s="1"/>
  <c r="AS1041" i="2"/>
  <c r="AU1041" i="2" s="1"/>
  <c r="AV1041" i="2" s="1"/>
  <c r="AS1045" i="2"/>
  <c r="AU1045" i="2" s="1"/>
  <c r="AV1045" i="2" s="1"/>
  <c r="AS1049" i="2"/>
  <c r="AU1049" i="2" s="1"/>
  <c r="AV1049" i="2" s="1"/>
  <c r="AS1053" i="2"/>
  <c r="AU1053" i="2" s="1"/>
  <c r="AV1053" i="2" s="1"/>
  <c r="AS1057" i="2"/>
  <c r="AU1057" i="2" s="1"/>
  <c r="AV1057" i="2" s="1"/>
  <c r="AS1065" i="2"/>
  <c r="AU1065" i="2" s="1"/>
  <c r="AV1065" i="2" s="1"/>
  <c r="AS990" i="2"/>
  <c r="AU990" i="2" s="1"/>
  <c r="AV990" i="2" s="1"/>
  <c r="AS994" i="2"/>
  <c r="AU994" i="2" s="1"/>
  <c r="AV994" i="2" s="1"/>
  <c r="AS998" i="2"/>
  <c r="AU998" i="2" s="1"/>
  <c r="AV998" i="2" s="1"/>
  <c r="AS1002" i="2"/>
  <c r="AU1002" i="2" s="1"/>
  <c r="AV1002" i="2" s="1"/>
  <c r="AS1006" i="2"/>
  <c r="AU1006" i="2" s="1"/>
  <c r="AV1006" i="2" s="1"/>
  <c r="AS1010" i="2"/>
  <c r="AU1010" i="2" s="1"/>
  <c r="AV1010" i="2" s="1"/>
  <c r="AS1014" i="2"/>
  <c r="AU1014" i="2" s="1"/>
  <c r="AV1014" i="2" s="1"/>
  <c r="AS1018" i="2"/>
  <c r="AS1022" i="2"/>
  <c r="AU1022" i="2" s="1"/>
  <c r="AV1022" i="2" s="1"/>
  <c r="AS1073" i="2"/>
  <c r="AU1073" i="2" s="1"/>
  <c r="AV1073" i="2" s="1"/>
  <c r="AS1077" i="2"/>
  <c r="AU1077" i="2" s="1"/>
  <c r="AV1077" i="2" s="1"/>
  <c r="AS1081" i="2"/>
  <c r="AU1081" i="2" s="1"/>
  <c r="AV1081" i="2" s="1"/>
  <c r="AS1085" i="2"/>
  <c r="AU1085" i="2" s="1"/>
  <c r="AV1085" i="2" s="1"/>
  <c r="AS1089" i="2"/>
  <c r="AU1089" i="2" s="1"/>
  <c r="AV1089" i="2" s="1"/>
  <c r="AS1093" i="2"/>
  <c r="AU1093" i="2" s="1"/>
  <c r="AV1093" i="2" s="1"/>
  <c r="AS1097" i="2"/>
  <c r="AU1097" i="2" s="1"/>
  <c r="AV1097" i="2" s="1"/>
  <c r="AS1074" i="2"/>
  <c r="AU1074" i="2" s="1"/>
  <c r="AV1074" i="2" s="1"/>
  <c r="AS1082" i="2"/>
  <c r="AU1082" i="2" s="1"/>
  <c r="AV1082" i="2" s="1"/>
  <c r="AS1090" i="2"/>
  <c r="AU1090" i="2" s="1"/>
  <c r="AV1090" i="2" s="1"/>
  <c r="AS1098" i="2"/>
  <c r="AU1098" i="2" s="1"/>
  <c r="AV1098" i="2" s="1"/>
  <c r="AS1038" i="2"/>
  <c r="AU1038" i="2" s="1"/>
  <c r="AV1038" i="2" s="1"/>
  <c r="AS1043" i="2"/>
  <c r="AU1043" i="2" s="1"/>
  <c r="AV1043" i="2" s="1"/>
  <c r="AS1048" i="2"/>
  <c r="AU1048" i="2" s="1"/>
  <c r="AV1048" i="2" s="1"/>
  <c r="AS1054" i="2"/>
  <c r="AU1054" i="2" s="1"/>
  <c r="AV1054" i="2" s="1"/>
  <c r="AS1059" i="2"/>
  <c r="AS1064" i="2"/>
  <c r="AU1064" i="2" s="1"/>
  <c r="AV1064" i="2" s="1"/>
  <c r="AS992" i="2"/>
  <c r="AU992" i="2" s="1"/>
  <c r="AV992" i="2" s="1"/>
  <c r="AS997" i="2"/>
  <c r="AU997" i="2" s="1"/>
  <c r="AV997" i="2" s="1"/>
  <c r="AS1003" i="2"/>
  <c r="AU1003" i="2" s="1"/>
  <c r="AV1003" i="2" s="1"/>
  <c r="AS1008" i="2"/>
  <c r="AU1008" i="2" s="1"/>
  <c r="AV1008" i="2" s="1"/>
  <c r="AS1013" i="2"/>
  <c r="AU1013" i="2" s="1"/>
  <c r="AV1013" i="2" s="1"/>
  <c r="AS1019" i="2"/>
  <c r="AU1019" i="2" s="1"/>
  <c r="AV1019" i="2" s="1"/>
  <c r="AS987" i="2"/>
  <c r="AS1075" i="2"/>
  <c r="AU1075" i="2" s="1"/>
  <c r="AV1075" i="2" s="1"/>
  <c r="AS1083" i="2"/>
  <c r="AU1083" i="2" s="1"/>
  <c r="AV1083" i="2" s="1"/>
  <c r="AS1091" i="2"/>
  <c r="AU1091" i="2" s="1"/>
  <c r="AV1091" i="2" s="1"/>
  <c r="AS1099" i="2"/>
  <c r="AU1099" i="2" s="1"/>
  <c r="AV1099" i="2" s="1"/>
  <c r="AS1061" i="2"/>
  <c r="AU1061" i="2" s="1"/>
  <c r="AV1061" i="2" s="1"/>
  <c r="AS1039" i="2"/>
  <c r="AU1039" i="2" s="1"/>
  <c r="AV1039" i="2" s="1"/>
  <c r="AS1044" i="2"/>
  <c r="AU1044" i="2" s="1"/>
  <c r="AV1044" i="2" s="1"/>
  <c r="AS1050" i="2"/>
  <c r="AU1050" i="2" s="1"/>
  <c r="AV1050" i="2" s="1"/>
  <c r="AS1055" i="2"/>
  <c r="AU1055" i="2" s="1"/>
  <c r="AV1055" i="2" s="1"/>
  <c r="AS1060" i="2"/>
  <c r="AU1060" i="2" s="1"/>
  <c r="AV1060" i="2" s="1"/>
  <c r="AS1034" i="2"/>
  <c r="AS988" i="2"/>
  <c r="AU988" i="2" s="1"/>
  <c r="AV988" i="2" s="1"/>
  <c r="AS993" i="2"/>
  <c r="AU993" i="2" s="1"/>
  <c r="AV993" i="2" s="1"/>
  <c r="AS999" i="2"/>
  <c r="AU999" i="2" s="1"/>
  <c r="AV999" i="2" s="1"/>
  <c r="AS1004" i="2"/>
  <c r="AU1004" i="2" s="1"/>
  <c r="AV1004" i="2" s="1"/>
  <c r="AS1009" i="2"/>
  <c r="AU1009" i="2" s="1"/>
  <c r="AV1009" i="2" s="1"/>
  <c r="AS1015" i="2"/>
  <c r="AU1015" i="2" s="1"/>
  <c r="AV1015" i="2" s="1"/>
  <c r="AS1020" i="2"/>
  <c r="AU1020" i="2" s="1"/>
  <c r="AV1020" i="2" s="1"/>
  <c r="AS1078" i="2"/>
  <c r="AU1078" i="2" s="1"/>
  <c r="AV1078" i="2" s="1"/>
  <c r="AS1094" i="2"/>
  <c r="AU1094" i="2" s="1"/>
  <c r="AV1094" i="2" s="1"/>
  <c r="AS1035" i="2"/>
  <c r="AU1035" i="2" s="1"/>
  <c r="AV1035" i="2" s="1"/>
  <c r="AS1046" i="2"/>
  <c r="AU1046" i="2" s="1"/>
  <c r="AV1046" i="2" s="1"/>
  <c r="AS1056" i="2"/>
  <c r="AU1056" i="2" s="1"/>
  <c r="AV1056" i="2" s="1"/>
  <c r="AS996" i="2"/>
  <c r="AU996" i="2" s="1"/>
  <c r="AV996" i="2" s="1"/>
  <c r="AS1007" i="2"/>
  <c r="AU1007" i="2" s="1"/>
  <c r="AV1007" i="2" s="1"/>
  <c r="AS1017" i="2"/>
  <c r="AU1017" i="2" s="1"/>
  <c r="AV1017" i="2" s="1"/>
  <c r="AS1101" i="2"/>
  <c r="AU1101" i="2" s="1"/>
  <c r="AV1101" i="2" s="1"/>
  <c r="AS1062" i="2"/>
  <c r="AU1062" i="2" s="1"/>
  <c r="AV1062" i="2" s="1"/>
  <c r="AS1001" i="2"/>
  <c r="AU1001" i="2" s="1"/>
  <c r="AV1001" i="2" s="1"/>
  <c r="AS1012" i="2"/>
  <c r="AU1012" i="2" s="1"/>
  <c r="AV1012" i="2" s="1"/>
  <c r="AS1079" i="2"/>
  <c r="AU1079" i="2" s="1"/>
  <c r="AV1079" i="2" s="1"/>
  <c r="AS1095" i="2"/>
  <c r="AU1095" i="2" s="1"/>
  <c r="AV1095" i="2" s="1"/>
  <c r="AS1036" i="2"/>
  <c r="AU1036" i="2" s="1"/>
  <c r="AV1036" i="2" s="1"/>
  <c r="AS1047" i="2"/>
  <c r="AU1047" i="2" s="1"/>
  <c r="AV1047" i="2" s="1"/>
  <c r="AS1058" i="2"/>
  <c r="AU1058" i="2" s="1"/>
  <c r="AV1058" i="2" s="1"/>
  <c r="AS989" i="2"/>
  <c r="AU989" i="2" s="1"/>
  <c r="AV989" i="2" s="1"/>
  <c r="AS1000" i="2"/>
  <c r="AU1000" i="2" s="1"/>
  <c r="AV1000" i="2" s="1"/>
  <c r="AS1011" i="2"/>
  <c r="AU1011" i="2" s="1"/>
  <c r="AV1011" i="2" s="1"/>
  <c r="AS1021" i="2"/>
  <c r="AU1021" i="2" s="1"/>
  <c r="AV1021" i="2" s="1"/>
  <c r="AS1086" i="2"/>
  <c r="AU1086" i="2" s="1"/>
  <c r="AV1086" i="2" s="1"/>
  <c r="AS1040" i="2"/>
  <c r="AU1040" i="2" s="1"/>
  <c r="AV1040" i="2" s="1"/>
  <c r="AS1051" i="2"/>
  <c r="AU1051" i="2" s="1"/>
  <c r="AV1051" i="2" s="1"/>
  <c r="AS991" i="2"/>
  <c r="AU991" i="2" s="1"/>
  <c r="AV991" i="2" s="1"/>
  <c r="AS1023" i="2"/>
  <c r="AU1023" i="2" s="1"/>
  <c r="AV1023" i="2" s="1"/>
  <c r="AS1087" i="2"/>
  <c r="AU1087" i="2" s="1"/>
  <c r="AV1087" i="2" s="1"/>
  <c r="AS1063" i="2"/>
  <c r="AU1063" i="2" s="1"/>
  <c r="AV1063" i="2" s="1"/>
  <c r="AS1072" i="2"/>
  <c r="AS995" i="2"/>
  <c r="AU995" i="2" s="1"/>
  <c r="AV995" i="2" s="1"/>
  <c r="AS1042" i="2"/>
  <c r="AU1042" i="2" s="1"/>
  <c r="AV1042" i="2" s="1"/>
  <c r="AS1005" i="2"/>
  <c r="AU1005" i="2" s="1"/>
  <c r="AV1005" i="2" s="1"/>
  <c r="AS1052" i="2"/>
  <c r="AU1052" i="2" s="1"/>
  <c r="AV1052" i="2" s="1"/>
  <c r="AS1016" i="2"/>
  <c r="AU1016" i="2" s="1"/>
  <c r="AV1016" i="2" s="1"/>
  <c r="Q1086" i="2"/>
  <c r="S1086" i="2" s="1"/>
  <c r="T1086" i="2" s="1"/>
  <c r="Q1072" i="2"/>
  <c r="Q1087" i="2"/>
  <c r="S1087" i="2" s="1"/>
  <c r="T1087" i="2" s="1"/>
  <c r="Q1076" i="2"/>
  <c r="S1076" i="2" s="1"/>
  <c r="T1076" i="2" s="1"/>
  <c r="Q1092" i="2"/>
  <c r="S1092" i="2" s="1"/>
  <c r="T1092" i="2" s="1"/>
  <c r="Q1097" i="2"/>
  <c r="S1097" i="2" s="1"/>
  <c r="T1097" i="2" s="1"/>
  <c r="Q1050" i="2"/>
  <c r="S1050" i="2" s="1"/>
  <c r="T1050" i="2" s="1"/>
  <c r="Q1034" i="2"/>
  <c r="Q1001" i="2"/>
  <c r="S1001" i="2" s="1"/>
  <c r="T1001" i="2" s="1"/>
  <c r="Q1017" i="2"/>
  <c r="S1017" i="2" s="1"/>
  <c r="T1017" i="2" s="1"/>
  <c r="Q1053" i="2"/>
  <c r="S1053" i="2" s="1"/>
  <c r="T1053" i="2" s="1"/>
  <c r="Q1035" i="2"/>
  <c r="S1035" i="2" s="1"/>
  <c r="T1035" i="2" s="1"/>
  <c r="Q1051" i="2"/>
  <c r="S1051" i="2" s="1"/>
  <c r="T1051" i="2" s="1"/>
  <c r="Q990" i="2"/>
  <c r="S990" i="2" s="1"/>
  <c r="T990" i="2" s="1"/>
  <c r="Q1006" i="2"/>
  <c r="S1006" i="2" s="1"/>
  <c r="T1006" i="2" s="1"/>
  <c r="Q1022" i="2"/>
  <c r="S1022" i="2" s="1"/>
  <c r="T1022" i="2" s="1"/>
  <c r="Q1073" i="2"/>
  <c r="S1073" i="2" s="1"/>
  <c r="T1073" i="2" s="1"/>
  <c r="Q1044" i="2"/>
  <c r="S1044" i="2" s="1"/>
  <c r="T1044" i="2" s="1"/>
  <c r="Q1060" i="2"/>
  <c r="S1060" i="2" s="1"/>
  <c r="T1060" i="2" s="1"/>
  <c r="Q999" i="2"/>
  <c r="S999" i="2" s="1"/>
  <c r="T999" i="2" s="1"/>
  <c r="Q1015" i="2"/>
  <c r="S1015" i="2" s="1"/>
  <c r="T1015" i="2" s="1"/>
  <c r="Q1049" i="2"/>
  <c r="S1049" i="2" s="1"/>
  <c r="T1049" i="2" s="1"/>
  <c r="Q987" i="2"/>
  <c r="Q1000" i="2"/>
  <c r="S1000" i="2" s="1"/>
  <c r="T1000" i="2" s="1"/>
  <c r="Q1078" i="2"/>
  <c r="S1078" i="2" s="1"/>
  <c r="T1078" i="2" s="1"/>
  <c r="Q1094" i="2"/>
  <c r="S1094" i="2" s="1"/>
  <c r="T1094" i="2" s="1"/>
  <c r="Q1079" i="2"/>
  <c r="S1079" i="2" s="1"/>
  <c r="T1079" i="2" s="1"/>
  <c r="Q1095" i="2"/>
  <c r="S1095" i="2" s="1"/>
  <c r="T1095" i="2" s="1"/>
  <c r="Q1084" i="2"/>
  <c r="S1084" i="2" s="1"/>
  <c r="T1084" i="2" s="1"/>
  <c r="Q1100" i="2"/>
  <c r="S1100" i="2" s="1"/>
  <c r="T1100" i="2" s="1"/>
  <c r="Q1042" i="2"/>
  <c r="S1042" i="2" s="1"/>
  <c r="T1042" i="2" s="1"/>
  <c r="Q1058" i="2"/>
  <c r="S1058" i="2" s="1"/>
  <c r="T1058" i="2" s="1"/>
  <c r="Q993" i="2"/>
  <c r="S993" i="2" s="1"/>
  <c r="T993" i="2" s="1"/>
  <c r="Q1009" i="2"/>
  <c r="S1009" i="2" s="1"/>
  <c r="T1009" i="2" s="1"/>
  <c r="Q1077" i="2"/>
  <c r="S1077" i="2" s="1"/>
  <c r="T1077" i="2" s="1"/>
  <c r="Q1085" i="2"/>
  <c r="S1085" i="2" s="1"/>
  <c r="T1085" i="2" s="1"/>
  <c r="Q1043" i="2"/>
  <c r="S1043" i="2" s="1"/>
  <c r="T1043" i="2" s="1"/>
  <c r="Q1059" i="2"/>
  <c r="Q998" i="2"/>
  <c r="S998" i="2" s="1"/>
  <c r="T998" i="2" s="1"/>
  <c r="Q1014" i="2"/>
  <c r="S1014" i="2" s="1"/>
  <c r="T1014" i="2" s="1"/>
  <c r="Q1045" i="2"/>
  <c r="S1045" i="2" s="1"/>
  <c r="T1045" i="2" s="1"/>
  <c r="Q1036" i="2"/>
  <c r="S1036" i="2" s="1"/>
  <c r="T1036" i="2" s="1"/>
  <c r="Q1052" i="2"/>
  <c r="S1052" i="2" s="1"/>
  <c r="T1052" i="2" s="1"/>
  <c r="Q991" i="2"/>
  <c r="S991" i="2" s="1"/>
  <c r="T991" i="2" s="1"/>
  <c r="Q1007" i="2"/>
  <c r="S1007" i="2" s="1"/>
  <c r="T1007" i="2" s="1"/>
  <c r="Q1023" i="2"/>
  <c r="S1023" i="2" s="1"/>
  <c r="T1023" i="2" s="1"/>
  <c r="Q992" i="2"/>
  <c r="S992" i="2" s="1"/>
  <c r="T992" i="2" s="1"/>
  <c r="Q1012" i="2"/>
  <c r="S1012" i="2" s="1"/>
  <c r="T1012" i="2" s="1"/>
  <c r="Q988" i="2"/>
  <c r="S988" i="2" s="1"/>
  <c r="T988" i="2" s="1"/>
  <c r="Q1082" i="2"/>
  <c r="S1082" i="2" s="1"/>
  <c r="T1082" i="2" s="1"/>
  <c r="Q1098" i="2"/>
  <c r="S1098" i="2" s="1"/>
  <c r="T1098" i="2" s="1"/>
  <c r="Q1083" i="2"/>
  <c r="S1083" i="2" s="1"/>
  <c r="T1083" i="2" s="1"/>
  <c r="Q1099" i="2"/>
  <c r="S1099" i="2" s="1"/>
  <c r="T1099" i="2" s="1"/>
  <c r="Q1088" i="2"/>
  <c r="S1088" i="2" s="1"/>
  <c r="T1088" i="2" s="1"/>
  <c r="Q1081" i="2"/>
  <c r="S1081" i="2" s="1"/>
  <c r="T1081" i="2" s="1"/>
  <c r="Q1046" i="2"/>
  <c r="S1046" i="2" s="1"/>
  <c r="T1046" i="2" s="1"/>
  <c r="Q1062" i="2"/>
  <c r="S1062" i="2" s="1"/>
  <c r="T1062" i="2" s="1"/>
  <c r="Q997" i="2"/>
  <c r="S997" i="2" s="1"/>
  <c r="T997" i="2" s="1"/>
  <c r="Q1013" i="2"/>
  <c r="S1013" i="2" s="1"/>
  <c r="T1013" i="2" s="1"/>
  <c r="Q1037" i="2"/>
  <c r="S1037" i="2" s="1"/>
  <c r="T1037" i="2" s="1"/>
  <c r="Q1101" i="2"/>
  <c r="S1101" i="2" s="1"/>
  <c r="T1101" i="2" s="1"/>
  <c r="Q1047" i="2"/>
  <c r="S1047" i="2" s="1"/>
  <c r="T1047" i="2" s="1"/>
  <c r="Q1063" i="2"/>
  <c r="S1063" i="2" s="1"/>
  <c r="T1063" i="2" s="1"/>
  <c r="Q1002" i="2"/>
  <c r="S1002" i="2" s="1"/>
  <c r="T1002" i="2" s="1"/>
  <c r="Q1018" i="2"/>
  <c r="Q1057" i="2"/>
  <c r="S1057" i="2" s="1"/>
  <c r="T1057" i="2" s="1"/>
  <c r="Q1040" i="2"/>
  <c r="S1040" i="2" s="1"/>
  <c r="T1040" i="2" s="1"/>
  <c r="Q1056" i="2"/>
  <c r="S1056" i="2" s="1"/>
  <c r="T1056" i="2" s="1"/>
  <c r="Q995" i="2"/>
  <c r="S995" i="2" s="1"/>
  <c r="T995" i="2" s="1"/>
  <c r="Q1011" i="2"/>
  <c r="S1011" i="2" s="1"/>
  <c r="T1011" i="2" s="1"/>
  <c r="Q1093" i="2"/>
  <c r="S1093" i="2" s="1"/>
  <c r="T1093" i="2" s="1"/>
  <c r="Q1008" i="2"/>
  <c r="S1008" i="2" s="1"/>
  <c r="T1008" i="2" s="1"/>
  <c r="Q1004" i="2"/>
  <c r="S1004" i="2" s="1"/>
  <c r="T1004" i="2" s="1"/>
  <c r="Q1020" i="2"/>
  <c r="S1020" i="2" s="1"/>
  <c r="T1020" i="2" s="1"/>
  <c r="Q1074" i="2"/>
  <c r="S1074" i="2" s="1"/>
  <c r="T1074" i="2" s="1"/>
  <c r="Q1090" i="2"/>
  <c r="S1090" i="2" s="1"/>
  <c r="T1090" i="2" s="1"/>
  <c r="Q1075" i="2"/>
  <c r="S1075" i="2" s="1"/>
  <c r="T1075" i="2" s="1"/>
  <c r="Q1091" i="2"/>
  <c r="S1091" i="2" s="1"/>
  <c r="T1091" i="2" s="1"/>
  <c r="Q1080" i="2"/>
  <c r="S1080" i="2" s="1"/>
  <c r="T1080" i="2" s="1"/>
  <c r="Q1096" i="2"/>
  <c r="S1096" i="2" s="1"/>
  <c r="T1096" i="2" s="1"/>
  <c r="Q1038" i="2"/>
  <c r="S1038" i="2" s="1"/>
  <c r="T1038" i="2" s="1"/>
  <c r="Q1054" i="2"/>
  <c r="S1054" i="2" s="1"/>
  <c r="T1054" i="2" s="1"/>
  <c r="Q989" i="2"/>
  <c r="S989" i="2" s="1"/>
  <c r="T989" i="2" s="1"/>
  <c r="Q1005" i="2"/>
  <c r="S1005" i="2" s="1"/>
  <c r="T1005" i="2" s="1"/>
  <c r="Q1021" i="2"/>
  <c r="S1021" i="2" s="1"/>
  <c r="T1021" i="2" s="1"/>
  <c r="Q1065" i="2"/>
  <c r="S1065" i="2" s="1"/>
  <c r="T1065" i="2" s="1"/>
  <c r="Q1039" i="2"/>
  <c r="S1039" i="2" s="1"/>
  <c r="T1039" i="2" s="1"/>
  <c r="Q1055" i="2"/>
  <c r="S1055" i="2" s="1"/>
  <c r="T1055" i="2" s="1"/>
  <c r="Q994" i="2"/>
  <c r="S994" i="2" s="1"/>
  <c r="T994" i="2" s="1"/>
  <c r="Q1010" i="2"/>
  <c r="S1010" i="2" s="1"/>
  <c r="T1010" i="2" s="1"/>
  <c r="Q1041" i="2"/>
  <c r="S1041" i="2" s="1"/>
  <c r="T1041" i="2" s="1"/>
  <c r="Q1089" i="2"/>
  <c r="S1089" i="2" s="1"/>
  <c r="T1089" i="2" s="1"/>
  <c r="Q1048" i="2"/>
  <c r="S1048" i="2" s="1"/>
  <c r="T1048" i="2" s="1"/>
  <c r="Q1064" i="2"/>
  <c r="S1064" i="2" s="1"/>
  <c r="T1064" i="2" s="1"/>
  <c r="Q1003" i="2"/>
  <c r="S1003" i="2" s="1"/>
  <c r="T1003" i="2" s="1"/>
  <c r="Q1019" i="2"/>
  <c r="S1019" i="2" s="1"/>
  <c r="T1019" i="2" s="1"/>
  <c r="Q1061" i="2"/>
  <c r="S1061" i="2" s="1"/>
  <c r="T1061" i="2" s="1"/>
  <c r="Q996" i="2"/>
  <c r="S996" i="2" s="1"/>
  <c r="T996" i="2" s="1"/>
  <c r="Q1016" i="2"/>
  <c r="S1016" i="2" s="1"/>
  <c r="T1016" i="2" s="1"/>
  <c r="AM1074" i="2"/>
  <c r="AO1074" i="2" s="1"/>
  <c r="AP1074" i="2" s="1"/>
  <c r="AM1078" i="2"/>
  <c r="AO1078" i="2" s="1"/>
  <c r="AP1078" i="2" s="1"/>
  <c r="AM1082" i="2"/>
  <c r="AO1082" i="2" s="1"/>
  <c r="AP1082" i="2" s="1"/>
  <c r="AM1086" i="2"/>
  <c r="AO1086" i="2" s="1"/>
  <c r="AP1086" i="2" s="1"/>
  <c r="AM1090" i="2"/>
  <c r="AO1090" i="2" s="1"/>
  <c r="AP1090" i="2" s="1"/>
  <c r="AM1094" i="2"/>
  <c r="AO1094" i="2" s="1"/>
  <c r="AP1094" i="2" s="1"/>
  <c r="AM1098" i="2"/>
  <c r="AO1098" i="2" s="1"/>
  <c r="AP1098" i="2" s="1"/>
  <c r="AM1072" i="2"/>
  <c r="AM1035" i="2"/>
  <c r="AO1035" i="2" s="1"/>
  <c r="AP1035" i="2" s="1"/>
  <c r="AM1039" i="2"/>
  <c r="AO1039" i="2" s="1"/>
  <c r="AP1039" i="2" s="1"/>
  <c r="AM1043" i="2"/>
  <c r="AO1043" i="2" s="1"/>
  <c r="AP1043" i="2" s="1"/>
  <c r="AM1047" i="2"/>
  <c r="AO1047" i="2" s="1"/>
  <c r="AP1047" i="2" s="1"/>
  <c r="AM1051" i="2"/>
  <c r="AO1051" i="2" s="1"/>
  <c r="AP1051" i="2" s="1"/>
  <c r="AM1055" i="2"/>
  <c r="AO1055" i="2" s="1"/>
  <c r="AP1055" i="2" s="1"/>
  <c r="AM1059" i="2"/>
  <c r="AM1063" i="2"/>
  <c r="AO1063" i="2" s="1"/>
  <c r="AP1063" i="2" s="1"/>
  <c r="AM1076" i="2"/>
  <c r="AO1076" i="2" s="1"/>
  <c r="AP1076" i="2" s="1"/>
  <c r="AM1081" i="2"/>
  <c r="AO1081" i="2" s="1"/>
  <c r="AP1081" i="2" s="1"/>
  <c r="AM1087" i="2"/>
  <c r="AO1087" i="2" s="1"/>
  <c r="AP1087" i="2" s="1"/>
  <c r="AM1092" i="2"/>
  <c r="AO1092" i="2" s="1"/>
  <c r="AP1092" i="2" s="1"/>
  <c r="AM1097" i="2"/>
  <c r="AO1097" i="2" s="1"/>
  <c r="AP1097" i="2" s="1"/>
  <c r="AM1038" i="2"/>
  <c r="AO1038" i="2" s="1"/>
  <c r="AP1038" i="2" s="1"/>
  <c r="AM1044" i="2"/>
  <c r="AO1044" i="2" s="1"/>
  <c r="AP1044" i="2" s="1"/>
  <c r="AM1049" i="2"/>
  <c r="AO1049" i="2" s="1"/>
  <c r="AP1049" i="2" s="1"/>
  <c r="AM1054" i="2"/>
  <c r="AO1054" i="2" s="1"/>
  <c r="AP1054" i="2" s="1"/>
  <c r="AM1060" i="2"/>
  <c r="AO1060" i="2" s="1"/>
  <c r="AP1060" i="2" s="1"/>
  <c r="AM1065" i="2"/>
  <c r="AO1065" i="2" s="1"/>
  <c r="AP1065" i="2" s="1"/>
  <c r="AM991" i="2"/>
  <c r="AO991" i="2" s="1"/>
  <c r="AP991" i="2" s="1"/>
  <c r="AM995" i="2"/>
  <c r="AO995" i="2" s="1"/>
  <c r="AP995" i="2" s="1"/>
  <c r="AM999" i="2"/>
  <c r="AO999" i="2" s="1"/>
  <c r="AP999" i="2" s="1"/>
  <c r="AM1003" i="2"/>
  <c r="AO1003" i="2" s="1"/>
  <c r="AP1003" i="2" s="1"/>
  <c r="AM1007" i="2"/>
  <c r="AO1007" i="2" s="1"/>
  <c r="AP1007" i="2" s="1"/>
  <c r="AM1011" i="2"/>
  <c r="AO1011" i="2" s="1"/>
  <c r="AP1011" i="2" s="1"/>
  <c r="AM1015" i="2"/>
  <c r="AO1015" i="2" s="1"/>
  <c r="AP1015" i="2" s="1"/>
  <c r="AM1019" i="2"/>
  <c r="AO1019" i="2" s="1"/>
  <c r="AP1019" i="2" s="1"/>
  <c r="AM1023" i="2"/>
  <c r="AO1023" i="2" s="1"/>
  <c r="AP1023" i="2" s="1"/>
  <c r="AM1077" i="2"/>
  <c r="AO1077" i="2" s="1"/>
  <c r="AP1077" i="2" s="1"/>
  <c r="AM1083" i="2"/>
  <c r="AO1083" i="2" s="1"/>
  <c r="AP1083" i="2" s="1"/>
  <c r="AM1088" i="2"/>
  <c r="AO1088" i="2" s="1"/>
  <c r="AP1088" i="2" s="1"/>
  <c r="AM1093" i="2"/>
  <c r="AO1093" i="2" s="1"/>
  <c r="AP1093" i="2" s="1"/>
  <c r="AM1099" i="2"/>
  <c r="AO1099" i="2" s="1"/>
  <c r="AP1099" i="2" s="1"/>
  <c r="AM1040" i="2"/>
  <c r="AO1040" i="2" s="1"/>
  <c r="AP1040" i="2" s="1"/>
  <c r="AM1045" i="2"/>
  <c r="AO1045" i="2" s="1"/>
  <c r="AP1045" i="2" s="1"/>
  <c r="AM1050" i="2"/>
  <c r="AO1050" i="2" s="1"/>
  <c r="AP1050" i="2" s="1"/>
  <c r="AM1056" i="2"/>
  <c r="AO1056" i="2" s="1"/>
  <c r="AP1056" i="2" s="1"/>
  <c r="AM1061" i="2"/>
  <c r="AO1061" i="2" s="1"/>
  <c r="AP1061" i="2" s="1"/>
  <c r="AM1034" i="2"/>
  <c r="AM988" i="2"/>
  <c r="AO988" i="2" s="1"/>
  <c r="AP988" i="2" s="1"/>
  <c r="AM992" i="2"/>
  <c r="AO992" i="2" s="1"/>
  <c r="AP992" i="2" s="1"/>
  <c r="AM996" i="2"/>
  <c r="AO996" i="2" s="1"/>
  <c r="AP996" i="2" s="1"/>
  <c r="AM1000" i="2"/>
  <c r="AO1000" i="2" s="1"/>
  <c r="AP1000" i="2" s="1"/>
  <c r="AM1004" i="2"/>
  <c r="AO1004" i="2" s="1"/>
  <c r="AP1004" i="2" s="1"/>
  <c r="AM1008" i="2"/>
  <c r="AO1008" i="2" s="1"/>
  <c r="AP1008" i="2" s="1"/>
  <c r="AM1012" i="2"/>
  <c r="AO1012" i="2" s="1"/>
  <c r="AP1012" i="2" s="1"/>
  <c r="AM1016" i="2"/>
  <c r="AO1016" i="2" s="1"/>
  <c r="AP1016" i="2" s="1"/>
  <c r="AM1020" i="2"/>
  <c r="AO1020" i="2" s="1"/>
  <c r="AP1020" i="2" s="1"/>
  <c r="AM987" i="2"/>
  <c r="AM1073" i="2"/>
  <c r="AO1073" i="2" s="1"/>
  <c r="AP1073" i="2" s="1"/>
  <c r="AM1084" i="2"/>
  <c r="AO1084" i="2" s="1"/>
  <c r="AP1084" i="2" s="1"/>
  <c r="AM1095" i="2"/>
  <c r="AO1095" i="2" s="1"/>
  <c r="AP1095" i="2" s="1"/>
  <c r="AM1036" i="2"/>
  <c r="AO1036" i="2" s="1"/>
  <c r="AP1036" i="2" s="1"/>
  <c r="AM1046" i="2"/>
  <c r="AO1046" i="2" s="1"/>
  <c r="AP1046" i="2" s="1"/>
  <c r="AM1057" i="2"/>
  <c r="AO1057" i="2" s="1"/>
  <c r="AP1057" i="2" s="1"/>
  <c r="AM994" i="2"/>
  <c r="AO994" i="2" s="1"/>
  <c r="AP994" i="2" s="1"/>
  <c r="AM1002" i="2"/>
  <c r="AO1002" i="2" s="1"/>
  <c r="AP1002" i="2" s="1"/>
  <c r="AM1010" i="2"/>
  <c r="AO1010" i="2" s="1"/>
  <c r="AP1010" i="2" s="1"/>
  <c r="AM1018" i="2"/>
  <c r="AM1079" i="2"/>
  <c r="AO1079" i="2" s="1"/>
  <c r="AP1079" i="2" s="1"/>
  <c r="AM1089" i="2"/>
  <c r="AO1089" i="2" s="1"/>
  <c r="AP1089" i="2" s="1"/>
  <c r="AM1100" i="2"/>
  <c r="AO1100" i="2" s="1"/>
  <c r="AP1100" i="2" s="1"/>
  <c r="AM1041" i="2"/>
  <c r="AO1041" i="2" s="1"/>
  <c r="AP1041" i="2" s="1"/>
  <c r="AM1062" i="2"/>
  <c r="AO1062" i="2" s="1"/>
  <c r="AP1062" i="2" s="1"/>
  <c r="AM998" i="2"/>
  <c r="AO998" i="2" s="1"/>
  <c r="AP998" i="2" s="1"/>
  <c r="AM1006" i="2"/>
  <c r="AO1006" i="2" s="1"/>
  <c r="AP1006" i="2" s="1"/>
  <c r="AM1022" i="2"/>
  <c r="AO1022" i="2" s="1"/>
  <c r="AP1022" i="2" s="1"/>
  <c r="AM1075" i="2"/>
  <c r="AO1075" i="2" s="1"/>
  <c r="AP1075" i="2" s="1"/>
  <c r="AM1085" i="2"/>
  <c r="AO1085" i="2" s="1"/>
  <c r="AP1085" i="2" s="1"/>
  <c r="AM1096" i="2"/>
  <c r="AO1096" i="2" s="1"/>
  <c r="AP1096" i="2" s="1"/>
  <c r="AM1037" i="2"/>
  <c r="AO1037" i="2" s="1"/>
  <c r="AP1037" i="2" s="1"/>
  <c r="AM1048" i="2"/>
  <c r="AO1048" i="2" s="1"/>
  <c r="AP1048" i="2" s="1"/>
  <c r="AM1058" i="2"/>
  <c r="AO1058" i="2" s="1"/>
  <c r="AP1058" i="2" s="1"/>
  <c r="AM989" i="2"/>
  <c r="AO989" i="2" s="1"/>
  <c r="AP989" i="2" s="1"/>
  <c r="AM997" i="2"/>
  <c r="AO997" i="2" s="1"/>
  <c r="AP997" i="2" s="1"/>
  <c r="AM1005" i="2"/>
  <c r="AO1005" i="2" s="1"/>
  <c r="AP1005" i="2" s="1"/>
  <c r="AM1013" i="2"/>
  <c r="AO1013" i="2" s="1"/>
  <c r="AP1013" i="2" s="1"/>
  <c r="AM1021" i="2"/>
  <c r="AO1021" i="2" s="1"/>
  <c r="AP1021" i="2" s="1"/>
  <c r="AM1052" i="2"/>
  <c r="AO1052" i="2" s="1"/>
  <c r="AP1052" i="2" s="1"/>
  <c r="AM990" i="2"/>
  <c r="AO990" i="2" s="1"/>
  <c r="AP990" i="2" s="1"/>
  <c r="AM1014" i="2"/>
  <c r="AO1014" i="2" s="1"/>
  <c r="AP1014" i="2" s="1"/>
  <c r="AM1101" i="2"/>
  <c r="AO1101" i="2" s="1"/>
  <c r="AP1101" i="2" s="1"/>
  <c r="AM1042" i="2"/>
  <c r="AO1042" i="2" s="1"/>
  <c r="AP1042" i="2" s="1"/>
  <c r="AM1017" i="2"/>
  <c r="AO1017" i="2" s="1"/>
  <c r="AP1017" i="2" s="1"/>
  <c r="AM1064" i="2"/>
  <c r="AO1064" i="2" s="1"/>
  <c r="AP1064" i="2" s="1"/>
  <c r="AM1091" i="2"/>
  <c r="AO1091" i="2" s="1"/>
  <c r="AP1091" i="2" s="1"/>
  <c r="AM1053" i="2"/>
  <c r="AO1053" i="2" s="1"/>
  <c r="AP1053" i="2" s="1"/>
  <c r="AM993" i="2"/>
  <c r="AO993" i="2" s="1"/>
  <c r="AP993" i="2" s="1"/>
  <c r="AM1080" i="2"/>
  <c r="AO1080" i="2" s="1"/>
  <c r="AP1080" i="2" s="1"/>
  <c r="AM1001" i="2"/>
  <c r="AO1001" i="2" s="1"/>
  <c r="AP1001" i="2" s="1"/>
  <c r="AM1009" i="2"/>
  <c r="AO1009" i="2" s="1"/>
  <c r="AP1009" i="2" s="1"/>
  <c r="AG1074" i="2"/>
  <c r="AI1074" i="2" s="1"/>
  <c r="AJ1074" i="2" s="1"/>
  <c r="AG1078" i="2"/>
  <c r="AI1078" i="2" s="1"/>
  <c r="AJ1078" i="2" s="1"/>
  <c r="AG1082" i="2"/>
  <c r="AI1082" i="2" s="1"/>
  <c r="AJ1082" i="2" s="1"/>
  <c r="AG1086" i="2"/>
  <c r="AI1086" i="2" s="1"/>
  <c r="AJ1086" i="2" s="1"/>
  <c r="AG1090" i="2"/>
  <c r="AI1090" i="2" s="1"/>
  <c r="AJ1090" i="2" s="1"/>
  <c r="AG1094" i="2"/>
  <c r="AI1094" i="2" s="1"/>
  <c r="AJ1094" i="2" s="1"/>
  <c r="AG1098" i="2"/>
  <c r="AI1098" i="2" s="1"/>
  <c r="AJ1098" i="2" s="1"/>
  <c r="AG1072" i="2"/>
  <c r="AG1037" i="2"/>
  <c r="AI1037" i="2" s="1"/>
  <c r="AJ1037" i="2" s="1"/>
  <c r="AG1041" i="2"/>
  <c r="AI1041" i="2" s="1"/>
  <c r="AJ1041" i="2" s="1"/>
  <c r="AG1045" i="2"/>
  <c r="AI1045" i="2" s="1"/>
  <c r="AJ1045" i="2" s="1"/>
  <c r="AG1049" i="2"/>
  <c r="AI1049" i="2" s="1"/>
  <c r="AJ1049" i="2" s="1"/>
  <c r="AG1053" i="2"/>
  <c r="AI1053" i="2" s="1"/>
  <c r="AJ1053" i="2" s="1"/>
  <c r="AG1057" i="2"/>
  <c r="AI1057" i="2" s="1"/>
  <c r="AJ1057" i="2" s="1"/>
  <c r="AG1061" i="2"/>
  <c r="AI1061" i="2" s="1"/>
  <c r="AJ1061" i="2" s="1"/>
  <c r="AG1034" i="2"/>
  <c r="AG990" i="2"/>
  <c r="AI990" i="2" s="1"/>
  <c r="AJ990" i="2" s="1"/>
  <c r="AG994" i="2"/>
  <c r="AI994" i="2" s="1"/>
  <c r="AJ994" i="2" s="1"/>
  <c r="AG998" i="2"/>
  <c r="AI998" i="2" s="1"/>
  <c r="AJ998" i="2" s="1"/>
  <c r="AG1002" i="2"/>
  <c r="AI1002" i="2" s="1"/>
  <c r="AJ1002" i="2" s="1"/>
  <c r="AG1006" i="2"/>
  <c r="AI1006" i="2" s="1"/>
  <c r="AJ1006" i="2" s="1"/>
  <c r="AG1010" i="2"/>
  <c r="AI1010" i="2" s="1"/>
  <c r="AJ1010" i="2" s="1"/>
  <c r="AG1075" i="2"/>
  <c r="AI1075" i="2" s="1"/>
  <c r="AJ1075" i="2" s="1"/>
  <c r="AG1079" i="2"/>
  <c r="AI1079" i="2" s="1"/>
  <c r="AJ1079" i="2" s="1"/>
  <c r="AG1083" i="2"/>
  <c r="AI1083" i="2" s="1"/>
  <c r="AJ1083" i="2" s="1"/>
  <c r="AG1087" i="2"/>
  <c r="AI1087" i="2" s="1"/>
  <c r="AJ1087" i="2" s="1"/>
  <c r="AG1091" i="2"/>
  <c r="AI1091" i="2" s="1"/>
  <c r="AJ1091" i="2" s="1"/>
  <c r="AG1095" i="2"/>
  <c r="AI1095" i="2" s="1"/>
  <c r="AJ1095" i="2" s="1"/>
  <c r="AG1099" i="2"/>
  <c r="AI1099" i="2" s="1"/>
  <c r="AJ1099" i="2" s="1"/>
  <c r="AG1065" i="2"/>
  <c r="AI1065" i="2" s="1"/>
  <c r="AJ1065" i="2" s="1"/>
  <c r="AG1038" i="2"/>
  <c r="AI1038" i="2" s="1"/>
  <c r="AJ1038" i="2" s="1"/>
  <c r="AG1042" i="2"/>
  <c r="AI1042" i="2" s="1"/>
  <c r="AJ1042" i="2" s="1"/>
  <c r="AG1046" i="2"/>
  <c r="AI1046" i="2" s="1"/>
  <c r="AJ1046" i="2" s="1"/>
  <c r="AG1050" i="2"/>
  <c r="AI1050" i="2" s="1"/>
  <c r="AJ1050" i="2" s="1"/>
  <c r="AG1054" i="2"/>
  <c r="AI1054" i="2" s="1"/>
  <c r="AJ1054" i="2" s="1"/>
  <c r="AG1058" i="2"/>
  <c r="AI1058" i="2" s="1"/>
  <c r="AJ1058" i="2" s="1"/>
  <c r="AG1062" i="2"/>
  <c r="AI1062" i="2" s="1"/>
  <c r="AJ1062" i="2" s="1"/>
  <c r="AG991" i="2"/>
  <c r="AI991" i="2" s="1"/>
  <c r="AJ991" i="2" s="1"/>
  <c r="AG995" i="2"/>
  <c r="AI995" i="2" s="1"/>
  <c r="AJ995" i="2" s="1"/>
  <c r="AG999" i="2"/>
  <c r="AI999" i="2" s="1"/>
  <c r="AJ999" i="2" s="1"/>
  <c r="AG1003" i="2"/>
  <c r="AI1003" i="2" s="1"/>
  <c r="AJ1003" i="2" s="1"/>
  <c r="AG1007" i="2"/>
  <c r="AI1007" i="2" s="1"/>
  <c r="AJ1007" i="2" s="1"/>
  <c r="AG1073" i="2"/>
  <c r="AI1073" i="2" s="1"/>
  <c r="AJ1073" i="2" s="1"/>
  <c r="AG1081" i="2"/>
  <c r="AI1081" i="2" s="1"/>
  <c r="AJ1081" i="2" s="1"/>
  <c r="AG1089" i="2"/>
  <c r="AI1089" i="2" s="1"/>
  <c r="AJ1089" i="2" s="1"/>
  <c r="AG1097" i="2"/>
  <c r="AI1097" i="2" s="1"/>
  <c r="AJ1097" i="2" s="1"/>
  <c r="AG1036" i="2"/>
  <c r="AI1036" i="2" s="1"/>
  <c r="AJ1036" i="2" s="1"/>
  <c r="AG1044" i="2"/>
  <c r="AI1044" i="2" s="1"/>
  <c r="AJ1044" i="2" s="1"/>
  <c r="AG1052" i="2"/>
  <c r="AI1052" i="2" s="1"/>
  <c r="AJ1052" i="2" s="1"/>
  <c r="AG1060" i="2"/>
  <c r="AI1060" i="2" s="1"/>
  <c r="AJ1060" i="2" s="1"/>
  <c r="AG988" i="2"/>
  <c r="AI988" i="2" s="1"/>
  <c r="AJ988" i="2" s="1"/>
  <c r="AG996" i="2"/>
  <c r="AI996" i="2" s="1"/>
  <c r="AJ996" i="2" s="1"/>
  <c r="AG1004" i="2"/>
  <c r="AI1004" i="2" s="1"/>
  <c r="AJ1004" i="2" s="1"/>
  <c r="AG1011" i="2"/>
  <c r="AI1011" i="2" s="1"/>
  <c r="AJ1011" i="2" s="1"/>
  <c r="AG1015" i="2"/>
  <c r="AI1015" i="2" s="1"/>
  <c r="AJ1015" i="2" s="1"/>
  <c r="AG1019" i="2"/>
  <c r="AI1019" i="2" s="1"/>
  <c r="AJ1019" i="2" s="1"/>
  <c r="AG1023" i="2"/>
  <c r="AI1023" i="2" s="1"/>
  <c r="AJ1023" i="2" s="1"/>
  <c r="AG1093" i="2"/>
  <c r="AI1093" i="2" s="1"/>
  <c r="AJ1093" i="2" s="1"/>
  <c r="AG1048" i="2"/>
  <c r="AI1048" i="2" s="1"/>
  <c r="AJ1048" i="2" s="1"/>
  <c r="AG992" i="2"/>
  <c r="AI992" i="2" s="1"/>
  <c r="AJ992" i="2" s="1"/>
  <c r="AG1008" i="2"/>
  <c r="AI1008" i="2" s="1"/>
  <c r="AJ1008" i="2" s="1"/>
  <c r="AG1017" i="2"/>
  <c r="AI1017" i="2" s="1"/>
  <c r="AJ1017" i="2" s="1"/>
  <c r="AG1076" i="2"/>
  <c r="AI1076" i="2" s="1"/>
  <c r="AJ1076" i="2" s="1"/>
  <c r="AG1084" i="2"/>
  <c r="AI1084" i="2" s="1"/>
  <c r="AJ1084" i="2" s="1"/>
  <c r="AG1092" i="2"/>
  <c r="AI1092" i="2" s="1"/>
  <c r="AJ1092" i="2" s="1"/>
  <c r="AG1100" i="2"/>
  <c r="AI1100" i="2" s="1"/>
  <c r="AJ1100" i="2" s="1"/>
  <c r="AG1039" i="2"/>
  <c r="AI1039" i="2" s="1"/>
  <c r="AJ1039" i="2" s="1"/>
  <c r="AG1047" i="2"/>
  <c r="AI1047" i="2" s="1"/>
  <c r="AJ1047" i="2" s="1"/>
  <c r="AG1055" i="2"/>
  <c r="AI1055" i="2" s="1"/>
  <c r="AJ1055" i="2" s="1"/>
  <c r="AG1063" i="2"/>
  <c r="AI1063" i="2" s="1"/>
  <c r="AJ1063" i="2" s="1"/>
  <c r="AG989" i="2"/>
  <c r="AI989" i="2" s="1"/>
  <c r="AJ989" i="2" s="1"/>
  <c r="AG997" i="2"/>
  <c r="AI997" i="2" s="1"/>
  <c r="AJ997" i="2" s="1"/>
  <c r="AG1005" i="2"/>
  <c r="AI1005" i="2" s="1"/>
  <c r="AJ1005" i="2" s="1"/>
  <c r="AG1012" i="2"/>
  <c r="AI1012" i="2" s="1"/>
  <c r="AJ1012" i="2" s="1"/>
  <c r="AG1016" i="2"/>
  <c r="AI1016" i="2" s="1"/>
  <c r="AJ1016" i="2" s="1"/>
  <c r="AG1020" i="2"/>
  <c r="AI1020" i="2" s="1"/>
  <c r="AJ1020" i="2" s="1"/>
  <c r="AG1077" i="2"/>
  <c r="AI1077" i="2" s="1"/>
  <c r="AJ1077" i="2" s="1"/>
  <c r="AG1085" i="2"/>
  <c r="AI1085" i="2" s="1"/>
  <c r="AJ1085" i="2" s="1"/>
  <c r="AG1101" i="2"/>
  <c r="AI1101" i="2" s="1"/>
  <c r="AJ1101" i="2" s="1"/>
  <c r="AG1040" i="2"/>
  <c r="AI1040" i="2" s="1"/>
  <c r="AJ1040" i="2" s="1"/>
  <c r="AG1056" i="2"/>
  <c r="AI1056" i="2" s="1"/>
  <c r="AJ1056" i="2" s="1"/>
  <c r="AG1064" i="2"/>
  <c r="AI1064" i="2" s="1"/>
  <c r="AJ1064" i="2" s="1"/>
  <c r="AG1000" i="2"/>
  <c r="AI1000" i="2" s="1"/>
  <c r="AJ1000" i="2" s="1"/>
  <c r="AG1013" i="2"/>
  <c r="AI1013" i="2" s="1"/>
  <c r="AJ1013" i="2" s="1"/>
  <c r="AG1021" i="2"/>
  <c r="AI1021" i="2" s="1"/>
  <c r="AJ1021" i="2" s="1"/>
  <c r="AG1088" i="2"/>
  <c r="AI1088" i="2" s="1"/>
  <c r="AJ1088" i="2" s="1"/>
  <c r="AG1051" i="2"/>
  <c r="AI1051" i="2" s="1"/>
  <c r="AJ1051" i="2" s="1"/>
  <c r="AG1001" i="2"/>
  <c r="AI1001" i="2" s="1"/>
  <c r="AJ1001" i="2" s="1"/>
  <c r="AG1022" i="2"/>
  <c r="AI1022" i="2" s="1"/>
  <c r="AJ1022" i="2" s="1"/>
  <c r="AG1080" i="2"/>
  <c r="AI1080" i="2" s="1"/>
  <c r="AJ1080" i="2" s="1"/>
  <c r="AG1043" i="2"/>
  <c r="AI1043" i="2" s="1"/>
  <c r="AJ1043" i="2" s="1"/>
  <c r="AG1018" i="2"/>
  <c r="AG987" i="2"/>
  <c r="AG1096" i="2"/>
  <c r="AI1096" i="2" s="1"/>
  <c r="AJ1096" i="2" s="1"/>
  <c r="AG1059" i="2"/>
  <c r="AG1009" i="2"/>
  <c r="AI1009" i="2" s="1"/>
  <c r="AJ1009" i="2" s="1"/>
  <c r="AG1035" i="2"/>
  <c r="AI1035" i="2" s="1"/>
  <c r="AJ1035" i="2" s="1"/>
  <c r="AG1014" i="2"/>
  <c r="AI1014" i="2" s="1"/>
  <c r="AJ1014" i="2" s="1"/>
  <c r="AG993" i="2"/>
  <c r="AI993" i="2" s="1"/>
  <c r="AJ993" i="2" s="1"/>
  <c r="AA1016" i="2"/>
  <c r="AC1016" i="2" s="1"/>
  <c r="AD1016" i="2" s="1"/>
  <c r="AA1055" i="2"/>
  <c r="AC1055" i="2" s="1"/>
  <c r="AD1055" i="2" s="1"/>
  <c r="AA1035" i="2"/>
  <c r="AC1035" i="2" s="1"/>
  <c r="AD1035" i="2" s="1"/>
  <c r="AA1039" i="2"/>
  <c r="AC1039" i="2" s="1"/>
  <c r="AD1039" i="2" s="1"/>
  <c r="AA1043" i="2"/>
  <c r="AC1043" i="2" s="1"/>
  <c r="AD1043" i="2" s="1"/>
  <c r="AA1047" i="2"/>
  <c r="AC1047" i="2" s="1"/>
  <c r="AD1047" i="2" s="1"/>
  <c r="AA1051" i="2"/>
  <c r="AC1051" i="2" s="1"/>
  <c r="AD1051" i="2" s="1"/>
  <c r="AA1056" i="2"/>
  <c r="AC1056" i="2" s="1"/>
  <c r="AD1056" i="2" s="1"/>
  <c r="AA1060" i="2"/>
  <c r="AC1060" i="2" s="1"/>
  <c r="AD1060" i="2" s="1"/>
  <c r="AA1064" i="2"/>
  <c r="AC1064" i="2" s="1"/>
  <c r="AD1064" i="2" s="1"/>
  <c r="AA992" i="2"/>
  <c r="AC992" i="2" s="1"/>
  <c r="AD992" i="2" s="1"/>
  <c r="AA996" i="2"/>
  <c r="AC996" i="2" s="1"/>
  <c r="AD996" i="2" s="1"/>
  <c r="AA1000" i="2"/>
  <c r="AC1000" i="2" s="1"/>
  <c r="AD1000" i="2" s="1"/>
  <c r="AA1004" i="2"/>
  <c r="AC1004" i="2" s="1"/>
  <c r="AD1004" i="2" s="1"/>
  <c r="AA1009" i="2"/>
  <c r="AC1009" i="2" s="1"/>
  <c r="AD1009" i="2" s="1"/>
  <c r="AA1013" i="2"/>
  <c r="AC1013" i="2" s="1"/>
  <c r="AD1013" i="2" s="1"/>
  <c r="AA1018" i="2"/>
  <c r="AA1022" i="2"/>
  <c r="AC1022" i="2" s="1"/>
  <c r="AD1022" i="2" s="1"/>
  <c r="AA1081" i="2"/>
  <c r="AC1081" i="2" s="1"/>
  <c r="AD1081" i="2" s="1"/>
  <c r="AA1085" i="2"/>
  <c r="AC1085" i="2" s="1"/>
  <c r="AD1085" i="2" s="1"/>
  <c r="AA1089" i="2"/>
  <c r="AC1089" i="2" s="1"/>
  <c r="AD1089" i="2" s="1"/>
  <c r="AA1093" i="2"/>
  <c r="AC1093" i="2" s="1"/>
  <c r="AD1093" i="2" s="1"/>
  <c r="AA1097" i="2"/>
  <c r="AC1097" i="2" s="1"/>
  <c r="AD1097" i="2" s="1"/>
  <c r="AA1101" i="2"/>
  <c r="AC1101" i="2" s="1"/>
  <c r="AD1101" i="2" s="1"/>
  <c r="AA1076" i="2"/>
  <c r="AC1076" i="2" s="1"/>
  <c r="AD1076" i="2" s="1"/>
  <c r="AA1072" i="2"/>
  <c r="AA1041" i="2"/>
  <c r="AC1041" i="2" s="1"/>
  <c r="AD1041" i="2" s="1"/>
  <c r="AA1058" i="2"/>
  <c r="AC1058" i="2" s="1"/>
  <c r="AD1058" i="2" s="1"/>
  <c r="AA989" i="2"/>
  <c r="AC989" i="2" s="1"/>
  <c r="AD989" i="2" s="1"/>
  <c r="AA1002" i="2"/>
  <c r="AC1002" i="2" s="1"/>
  <c r="AD1002" i="2" s="1"/>
  <c r="AA1011" i="2"/>
  <c r="AC1011" i="2" s="1"/>
  <c r="AD1011" i="2" s="1"/>
  <c r="AA1020" i="2"/>
  <c r="AC1020" i="2" s="1"/>
  <c r="AD1020" i="2" s="1"/>
  <c r="AA988" i="2"/>
  <c r="AC988" i="2" s="1"/>
  <c r="AD988" i="2" s="1"/>
  <c r="AA1087" i="2"/>
  <c r="AC1087" i="2" s="1"/>
  <c r="AD1087" i="2" s="1"/>
  <c r="AA1099" i="2"/>
  <c r="AC1099" i="2" s="1"/>
  <c r="AD1099" i="2" s="1"/>
  <c r="AA1078" i="2"/>
  <c r="AC1078" i="2" s="1"/>
  <c r="AD1078" i="2" s="1"/>
  <c r="AA1094" i="2"/>
  <c r="AC1094" i="2" s="1"/>
  <c r="AD1094" i="2" s="1"/>
  <c r="AA1036" i="2"/>
  <c r="AC1036" i="2" s="1"/>
  <c r="AD1036" i="2" s="1"/>
  <c r="AA1040" i="2"/>
  <c r="AC1040" i="2" s="1"/>
  <c r="AD1040" i="2" s="1"/>
  <c r="AA1044" i="2"/>
  <c r="AC1044" i="2" s="1"/>
  <c r="AD1044" i="2" s="1"/>
  <c r="AA1048" i="2"/>
  <c r="AC1048" i="2" s="1"/>
  <c r="AD1048" i="2" s="1"/>
  <c r="AA1052" i="2"/>
  <c r="AC1052" i="2" s="1"/>
  <c r="AD1052" i="2" s="1"/>
  <c r="AA1057" i="2"/>
  <c r="AC1057" i="2" s="1"/>
  <c r="AD1057" i="2" s="1"/>
  <c r="AA1061" i="2"/>
  <c r="AC1061" i="2" s="1"/>
  <c r="AD1061" i="2" s="1"/>
  <c r="AA1065" i="2"/>
  <c r="AC1065" i="2" s="1"/>
  <c r="AD1065" i="2" s="1"/>
  <c r="AA993" i="2"/>
  <c r="AC993" i="2" s="1"/>
  <c r="AD993" i="2" s="1"/>
  <c r="AA997" i="2"/>
  <c r="AC997" i="2" s="1"/>
  <c r="AD997" i="2" s="1"/>
  <c r="AA1001" i="2"/>
  <c r="AC1001" i="2" s="1"/>
  <c r="AD1001" i="2" s="1"/>
  <c r="AA1006" i="2"/>
  <c r="AC1006" i="2" s="1"/>
  <c r="AD1006" i="2" s="1"/>
  <c r="AA1010" i="2"/>
  <c r="AC1010" i="2" s="1"/>
  <c r="AD1010" i="2" s="1"/>
  <c r="AA1014" i="2"/>
  <c r="AC1014" i="2" s="1"/>
  <c r="AD1014" i="2" s="1"/>
  <c r="AA1019" i="2"/>
  <c r="AC1019" i="2" s="1"/>
  <c r="AD1019" i="2" s="1"/>
  <c r="AA1023" i="2"/>
  <c r="AC1023" i="2" s="1"/>
  <c r="AD1023" i="2" s="1"/>
  <c r="AA1082" i="2"/>
  <c r="AA1086" i="2"/>
  <c r="AC1086" i="2" s="1"/>
  <c r="AD1086" i="2" s="1"/>
  <c r="AA1090" i="2"/>
  <c r="AC1090" i="2" s="1"/>
  <c r="AD1090" i="2" s="1"/>
  <c r="AA1098" i="2"/>
  <c r="AC1098" i="2" s="1"/>
  <c r="AD1098" i="2" s="1"/>
  <c r="AA1073" i="2"/>
  <c r="AC1073" i="2" s="1"/>
  <c r="AD1073" i="2" s="1"/>
  <c r="AA1077" i="2"/>
  <c r="AC1077" i="2" s="1"/>
  <c r="AD1077" i="2" s="1"/>
  <c r="AA991" i="2"/>
  <c r="AC991" i="2" s="1"/>
  <c r="AD991" i="2" s="1"/>
  <c r="AA1037" i="2"/>
  <c r="AC1037" i="2" s="1"/>
  <c r="AD1037" i="2" s="1"/>
  <c r="AA1045" i="2"/>
  <c r="AC1045" i="2" s="1"/>
  <c r="AD1045" i="2" s="1"/>
  <c r="AA1049" i="2"/>
  <c r="AC1049" i="2" s="1"/>
  <c r="AD1049" i="2" s="1"/>
  <c r="AA1053" i="2"/>
  <c r="AC1053" i="2" s="1"/>
  <c r="AD1053" i="2" s="1"/>
  <c r="AA1062" i="2"/>
  <c r="AC1062" i="2" s="1"/>
  <c r="AD1062" i="2" s="1"/>
  <c r="AA994" i="2"/>
  <c r="AC994" i="2" s="1"/>
  <c r="AD994" i="2" s="1"/>
  <c r="AA998" i="2"/>
  <c r="AC998" i="2" s="1"/>
  <c r="AD998" i="2" s="1"/>
  <c r="AA1007" i="2"/>
  <c r="AC1007" i="2" s="1"/>
  <c r="AD1007" i="2" s="1"/>
  <c r="AA1015" i="2"/>
  <c r="AC1015" i="2" s="1"/>
  <c r="AD1015" i="2" s="1"/>
  <c r="AA1083" i="2"/>
  <c r="AC1083" i="2" s="1"/>
  <c r="AD1083" i="2" s="1"/>
  <c r="AA1091" i="2"/>
  <c r="AC1091" i="2" s="1"/>
  <c r="AD1091" i="2" s="1"/>
  <c r="AA1095" i="2"/>
  <c r="AC1095" i="2" s="1"/>
  <c r="AD1095" i="2" s="1"/>
  <c r="AA1074" i="2"/>
  <c r="AC1074" i="2" s="1"/>
  <c r="AD1074" i="2" s="1"/>
  <c r="AA1046" i="2"/>
  <c r="AC1046" i="2" s="1"/>
  <c r="AD1046" i="2" s="1"/>
  <c r="AA1063" i="2"/>
  <c r="AC1063" i="2" s="1"/>
  <c r="AD1063" i="2" s="1"/>
  <c r="AA1003" i="2"/>
  <c r="AC1003" i="2" s="1"/>
  <c r="AD1003" i="2" s="1"/>
  <c r="AA1021" i="2"/>
  <c r="AC1021" i="2" s="1"/>
  <c r="AD1021" i="2" s="1"/>
  <c r="AA1080" i="2"/>
  <c r="AC1080" i="2" s="1"/>
  <c r="AD1080" i="2" s="1"/>
  <c r="AA1096" i="2"/>
  <c r="AC1096" i="2" s="1"/>
  <c r="AD1096" i="2" s="1"/>
  <c r="AA1034" i="2"/>
  <c r="AA987" i="2"/>
  <c r="AA1100" i="2"/>
  <c r="AC1100" i="2" s="1"/>
  <c r="AD1100" i="2" s="1"/>
  <c r="AA1038" i="2"/>
  <c r="AC1038" i="2" s="1"/>
  <c r="AD1038" i="2" s="1"/>
  <c r="AA995" i="2"/>
  <c r="AC995" i="2" s="1"/>
  <c r="AD995" i="2" s="1"/>
  <c r="AA1088" i="2"/>
  <c r="AC1088" i="2" s="1"/>
  <c r="AD1088" i="2" s="1"/>
  <c r="AA1059" i="2"/>
  <c r="AA1017" i="2"/>
  <c r="AC1017" i="2" s="1"/>
  <c r="AD1017" i="2" s="1"/>
  <c r="AA1092" i="2"/>
  <c r="AC1092" i="2" s="1"/>
  <c r="AD1092" i="2" s="1"/>
  <c r="AA1005" i="2"/>
  <c r="AC1005" i="2" s="1"/>
  <c r="AD1005" i="2" s="1"/>
  <c r="AA1050" i="2"/>
  <c r="AC1050" i="2" s="1"/>
  <c r="AD1050" i="2" s="1"/>
  <c r="AA990" i="2"/>
  <c r="AC990" i="2" s="1"/>
  <c r="AD990" i="2" s="1"/>
  <c r="AA1008" i="2"/>
  <c r="AC1008" i="2" s="1"/>
  <c r="AD1008" i="2" s="1"/>
  <c r="AA1084" i="2"/>
  <c r="AC1084" i="2" s="1"/>
  <c r="AD1084" i="2" s="1"/>
  <c r="AA1054" i="2"/>
  <c r="AC1054" i="2" s="1"/>
  <c r="AD1054" i="2" s="1"/>
  <c r="AA1012" i="2"/>
  <c r="AC1012" i="2" s="1"/>
  <c r="AD1012" i="2" s="1"/>
  <c r="AA1075" i="2"/>
  <c r="AC1075" i="2" s="1"/>
  <c r="AD1075" i="2" s="1"/>
  <c r="AA1042" i="2"/>
  <c r="AC1042" i="2" s="1"/>
  <c r="AD1042" i="2" s="1"/>
  <c r="AA999" i="2"/>
  <c r="AC999" i="2" s="1"/>
  <c r="AD999" i="2" s="1"/>
  <c r="AA1079" i="2"/>
  <c r="AC1079" i="2" s="1"/>
  <c r="AD1079" i="2" s="1"/>
  <c r="V987" i="2"/>
  <c r="V1075" i="2"/>
  <c r="X1075" i="2" s="1"/>
  <c r="Y1075" i="2" s="1"/>
  <c r="V1079" i="2"/>
  <c r="X1079" i="2" s="1"/>
  <c r="Y1079" i="2" s="1"/>
  <c r="V1083" i="2"/>
  <c r="X1083" i="2" s="1"/>
  <c r="Y1083" i="2" s="1"/>
  <c r="V1087" i="2"/>
  <c r="X1087" i="2" s="1"/>
  <c r="Y1087" i="2" s="1"/>
  <c r="V1091" i="2"/>
  <c r="X1091" i="2" s="1"/>
  <c r="Y1091" i="2" s="1"/>
  <c r="V1095" i="2"/>
  <c r="X1095" i="2" s="1"/>
  <c r="Y1095" i="2" s="1"/>
  <c r="V1099" i="2"/>
  <c r="X1099" i="2" s="1"/>
  <c r="Y1099" i="2" s="1"/>
  <c r="V1037" i="2"/>
  <c r="V1041" i="2"/>
  <c r="V1045" i="2"/>
  <c r="V1049" i="2"/>
  <c r="V1053" i="2"/>
  <c r="V1057" i="2"/>
  <c r="V1061" i="2"/>
  <c r="V1065" i="2"/>
  <c r="V990" i="2"/>
  <c r="V994" i="2"/>
  <c r="V998" i="2"/>
  <c r="V1002" i="2"/>
  <c r="V1006" i="2"/>
  <c r="V1010" i="2"/>
  <c r="V1014" i="2"/>
  <c r="V1018" i="2"/>
  <c r="V1022" i="2"/>
  <c r="V1073" i="2"/>
  <c r="X1073" i="2" s="1"/>
  <c r="Y1073" i="2" s="1"/>
  <c r="V1081" i="2"/>
  <c r="X1081" i="2" s="1"/>
  <c r="Y1081" i="2" s="1"/>
  <c r="V1089" i="2"/>
  <c r="X1089" i="2" s="1"/>
  <c r="Y1089" i="2" s="1"/>
  <c r="V1101" i="2"/>
  <c r="X1101" i="2" s="1"/>
  <c r="Y1101" i="2" s="1"/>
  <c r="V1035" i="2"/>
  <c r="X1035" i="2" s="1"/>
  <c r="Y1035" i="2" s="1"/>
  <c r="V1043" i="2"/>
  <c r="X1043" i="2" s="1"/>
  <c r="Y1043" i="2" s="1"/>
  <c r="V1051" i="2"/>
  <c r="X1051" i="2" s="1"/>
  <c r="Y1051" i="2" s="1"/>
  <c r="V1059" i="2"/>
  <c r="V992" i="2"/>
  <c r="X992" i="2" s="1"/>
  <c r="Y992" i="2" s="1"/>
  <c r="V1000" i="2"/>
  <c r="X1000" i="2" s="1"/>
  <c r="Y1000" i="2" s="1"/>
  <c r="V1008" i="2"/>
  <c r="X1008" i="2" s="1"/>
  <c r="Y1008" i="2" s="1"/>
  <c r="V1016" i="2"/>
  <c r="X1016" i="2" s="1"/>
  <c r="Y1016" i="2" s="1"/>
  <c r="V1078" i="2"/>
  <c r="X1078" i="2" s="1"/>
  <c r="Y1078" i="2" s="1"/>
  <c r="V1086" i="2"/>
  <c r="X1086" i="2" s="1"/>
  <c r="Y1086" i="2" s="1"/>
  <c r="V1090" i="2"/>
  <c r="X1090" i="2" s="1"/>
  <c r="Y1090" i="2" s="1"/>
  <c r="V1098" i="2"/>
  <c r="X1098" i="2" s="1"/>
  <c r="Y1098" i="2" s="1"/>
  <c r="V1040" i="2"/>
  <c r="X1040" i="2" s="1"/>
  <c r="Y1040" i="2" s="1"/>
  <c r="V1048" i="2"/>
  <c r="X1048" i="2" s="1"/>
  <c r="Y1048" i="2" s="1"/>
  <c r="V1056" i="2"/>
  <c r="X1056" i="2" s="1"/>
  <c r="Y1056" i="2" s="1"/>
  <c r="V1064" i="2"/>
  <c r="X1064" i="2" s="1"/>
  <c r="Y1064" i="2" s="1"/>
  <c r="V993" i="2"/>
  <c r="X993" i="2" s="1"/>
  <c r="Y993" i="2" s="1"/>
  <c r="V1001" i="2"/>
  <c r="X1001" i="2" s="1"/>
  <c r="Y1001" i="2" s="1"/>
  <c r="V1009" i="2"/>
  <c r="X1009" i="2" s="1"/>
  <c r="Y1009" i="2" s="1"/>
  <c r="V1017" i="2"/>
  <c r="X1017" i="2" s="1"/>
  <c r="Y1017" i="2" s="1"/>
  <c r="V1076" i="2"/>
  <c r="X1076" i="2" s="1"/>
  <c r="Y1076" i="2" s="1"/>
  <c r="V1080" i="2"/>
  <c r="X1080" i="2" s="1"/>
  <c r="Y1080" i="2" s="1"/>
  <c r="V1084" i="2"/>
  <c r="X1084" i="2" s="1"/>
  <c r="Y1084" i="2" s="1"/>
  <c r="V1088" i="2"/>
  <c r="X1088" i="2" s="1"/>
  <c r="Y1088" i="2" s="1"/>
  <c r="V1092" i="2"/>
  <c r="X1092" i="2" s="1"/>
  <c r="Y1092" i="2" s="1"/>
  <c r="V1096" i="2"/>
  <c r="X1096" i="2" s="1"/>
  <c r="Y1096" i="2" s="1"/>
  <c r="V1100" i="2"/>
  <c r="X1100" i="2" s="1"/>
  <c r="Y1100" i="2" s="1"/>
  <c r="V1038" i="2"/>
  <c r="X1038" i="2" s="1"/>
  <c r="Y1038" i="2" s="1"/>
  <c r="V1042" i="2"/>
  <c r="X1042" i="2" s="1"/>
  <c r="Y1042" i="2" s="1"/>
  <c r="V1046" i="2"/>
  <c r="X1046" i="2" s="1"/>
  <c r="Y1046" i="2" s="1"/>
  <c r="V1050" i="2"/>
  <c r="X1050" i="2" s="1"/>
  <c r="Y1050" i="2" s="1"/>
  <c r="V1054" i="2"/>
  <c r="X1054" i="2" s="1"/>
  <c r="Y1054" i="2" s="1"/>
  <c r="V1058" i="2"/>
  <c r="X1058" i="2" s="1"/>
  <c r="Y1058" i="2" s="1"/>
  <c r="V1062" i="2"/>
  <c r="X1062" i="2" s="1"/>
  <c r="Y1062" i="2" s="1"/>
  <c r="V1034" i="2"/>
  <c r="V1023" i="2"/>
  <c r="X1023" i="2" s="1"/>
  <c r="Y1023" i="2" s="1"/>
  <c r="V991" i="2"/>
  <c r="X991" i="2" s="1"/>
  <c r="Y991" i="2" s="1"/>
  <c r="V995" i="2"/>
  <c r="X995" i="2" s="1"/>
  <c r="Y995" i="2" s="1"/>
  <c r="V999" i="2"/>
  <c r="X999" i="2" s="1"/>
  <c r="Y999" i="2" s="1"/>
  <c r="V1003" i="2"/>
  <c r="X1003" i="2" s="1"/>
  <c r="Y1003" i="2" s="1"/>
  <c r="V1007" i="2"/>
  <c r="X1007" i="2" s="1"/>
  <c r="Y1007" i="2" s="1"/>
  <c r="V1011" i="2"/>
  <c r="X1011" i="2" s="1"/>
  <c r="Y1011" i="2" s="1"/>
  <c r="V1015" i="2"/>
  <c r="X1015" i="2" s="1"/>
  <c r="Y1015" i="2" s="1"/>
  <c r="V1019" i="2"/>
  <c r="X1019" i="2" s="1"/>
  <c r="Y1019" i="2" s="1"/>
  <c r="V1077" i="2"/>
  <c r="X1077" i="2" s="1"/>
  <c r="Y1077" i="2" s="1"/>
  <c r="V1085" i="2"/>
  <c r="X1085" i="2" s="1"/>
  <c r="Y1085" i="2" s="1"/>
  <c r="V1093" i="2"/>
  <c r="X1093" i="2" s="1"/>
  <c r="Y1093" i="2" s="1"/>
  <c r="V1097" i="2"/>
  <c r="X1097" i="2" s="1"/>
  <c r="Y1097" i="2" s="1"/>
  <c r="V1039" i="2"/>
  <c r="X1039" i="2" s="1"/>
  <c r="Y1039" i="2" s="1"/>
  <c r="V1047" i="2"/>
  <c r="X1047" i="2" s="1"/>
  <c r="Y1047" i="2" s="1"/>
  <c r="V1055" i="2"/>
  <c r="X1055" i="2" s="1"/>
  <c r="Y1055" i="2" s="1"/>
  <c r="V1063" i="2"/>
  <c r="X1063" i="2" s="1"/>
  <c r="Y1063" i="2" s="1"/>
  <c r="V988" i="2"/>
  <c r="X988" i="2" s="1"/>
  <c r="Y988" i="2" s="1"/>
  <c r="V996" i="2"/>
  <c r="X996" i="2" s="1"/>
  <c r="Y996" i="2" s="1"/>
  <c r="V1004" i="2"/>
  <c r="X1004" i="2" s="1"/>
  <c r="Y1004" i="2" s="1"/>
  <c r="V1012" i="2"/>
  <c r="X1012" i="2" s="1"/>
  <c r="Y1012" i="2" s="1"/>
  <c r="V1020" i="2"/>
  <c r="X1020" i="2" s="1"/>
  <c r="Y1020" i="2" s="1"/>
  <c r="V1074" i="2"/>
  <c r="X1074" i="2" s="1"/>
  <c r="Y1074" i="2" s="1"/>
  <c r="V1082" i="2"/>
  <c r="X1082" i="2" s="1"/>
  <c r="Y1082" i="2" s="1"/>
  <c r="V1094" i="2"/>
  <c r="X1094" i="2" s="1"/>
  <c r="Y1094" i="2" s="1"/>
  <c r="V1072" i="2"/>
  <c r="V1036" i="2"/>
  <c r="X1036" i="2" s="1"/>
  <c r="Y1036" i="2" s="1"/>
  <c r="V1044" i="2"/>
  <c r="X1044" i="2" s="1"/>
  <c r="Y1044" i="2" s="1"/>
  <c r="V1052" i="2"/>
  <c r="X1052" i="2" s="1"/>
  <c r="Y1052" i="2" s="1"/>
  <c r="V1060" i="2"/>
  <c r="X1060" i="2" s="1"/>
  <c r="Y1060" i="2" s="1"/>
  <c r="V989" i="2"/>
  <c r="X989" i="2" s="1"/>
  <c r="Y989" i="2" s="1"/>
  <c r="V997" i="2"/>
  <c r="X997" i="2" s="1"/>
  <c r="Y997" i="2" s="1"/>
  <c r="V1005" i="2"/>
  <c r="X1005" i="2" s="1"/>
  <c r="Y1005" i="2" s="1"/>
  <c r="V1013" i="2"/>
  <c r="X1013" i="2" s="1"/>
  <c r="Y1013" i="2" s="1"/>
  <c r="V1021" i="2"/>
  <c r="X1021" i="2" s="1"/>
  <c r="Y1021" i="2" s="1"/>
  <c r="AY1073" i="2"/>
  <c r="BA1073" i="2" s="1"/>
  <c r="BB1073" i="2" s="1"/>
  <c r="AY1077" i="2"/>
  <c r="BA1077" i="2" s="1"/>
  <c r="BB1077" i="2" s="1"/>
  <c r="AY1081" i="2"/>
  <c r="BA1081" i="2" s="1"/>
  <c r="BB1081" i="2" s="1"/>
  <c r="AY1085" i="2"/>
  <c r="BA1085" i="2" s="1"/>
  <c r="BB1085" i="2" s="1"/>
  <c r="AY1089" i="2"/>
  <c r="BA1089" i="2" s="1"/>
  <c r="BB1089" i="2" s="1"/>
  <c r="AY1093" i="2"/>
  <c r="BA1093" i="2" s="1"/>
  <c r="BB1093" i="2" s="1"/>
  <c r="AY1097" i="2"/>
  <c r="BA1097" i="2" s="1"/>
  <c r="BB1097" i="2" s="1"/>
  <c r="AY1101" i="2"/>
  <c r="BA1101" i="2" s="1"/>
  <c r="BB1101" i="2" s="1"/>
  <c r="AY1037" i="2"/>
  <c r="BA1037" i="2" s="1"/>
  <c r="BB1037" i="2" s="1"/>
  <c r="AY1041" i="2"/>
  <c r="BA1041" i="2" s="1"/>
  <c r="BB1041" i="2" s="1"/>
  <c r="AY1045" i="2"/>
  <c r="BA1045" i="2" s="1"/>
  <c r="BB1045" i="2" s="1"/>
  <c r="AY1049" i="2"/>
  <c r="BA1049" i="2" s="1"/>
  <c r="BB1049" i="2" s="1"/>
  <c r="AY1053" i="2"/>
  <c r="BA1053" i="2" s="1"/>
  <c r="BB1053" i="2" s="1"/>
  <c r="AY1057" i="2"/>
  <c r="BA1057" i="2" s="1"/>
  <c r="BB1057" i="2" s="1"/>
  <c r="AY1061" i="2"/>
  <c r="BA1061" i="2" s="1"/>
  <c r="BB1061" i="2" s="1"/>
  <c r="AY1065" i="2"/>
  <c r="BA1065" i="2" s="1"/>
  <c r="BB1065" i="2" s="1"/>
  <c r="AY989" i="2"/>
  <c r="BA989" i="2" s="1"/>
  <c r="BB989" i="2" s="1"/>
  <c r="AY993" i="2"/>
  <c r="BA993" i="2" s="1"/>
  <c r="BB993" i="2" s="1"/>
  <c r="AY997" i="2"/>
  <c r="BA997" i="2" s="1"/>
  <c r="BB997" i="2" s="1"/>
  <c r="AY1001" i="2"/>
  <c r="BA1001" i="2" s="1"/>
  <c r="BB1001" i="2" s="1"/>
  <c r="AY1005" i="2"/>
  <c r="BA1005" i="2" s="1"/>
  <c r="BB1005" i="2" s="1"/>
  <c r="AY1009" i="2"/>
  <c r="BA1009" i="2" s="1"/>
  <c r="BB1009" i="2" s="1"/>
  <c r="AY1013" i="2"/>
  <c r="BA1013" i="2" s="1"/>
  <c r="BB1013" i="2" s="1"/>
  <c r="AY1017" i="2"/>
  <c r="BA1017" i="2" s="1"/>
  <c r="BB1017" i="2" s="1"/>
  <c r="AY1021" i="2"/>
  <c r="BA1021" i="2" s="1"/>
  <c r="BB1021" i="2" s="1"/>
  <c r="AY1074" i="2"/>
  <c r="BA1074" i="2" s="1"/>
  <c r="BB1074" i="2" s="1"/>
  <c r="AY1078" i="2"/>
  <c r="BA1078" i="2" s="1"/>
  <c r="BB1078" i="2" s="1"/>
  <c r="AY1082" i="2"/>
  <c r="BA1082" i="2" s="1"/>
  <c r="BB1082" i="2" s="1"/>
  <c r="AY1086" i="2"/>
  <c r="BA1086" i="2" s="1"/>
  <c r="BB1086" i="2" s="1"/>
  <c r="AY1090" i="2"/>
  <c r="BA1090" i="2" s="1"/>
  <c r="BB1090" i="2" s="1"/>
  <c r="AY1094" i="2"/>
  <c r="BA1094" i="2" s="1"/>
  <c r="BB1094" i="2" s="1"/>
  <c r="AY1098" i="2"/>
  <c r="BA1098" i="2" s="1"/>
  <c r="BB1098" i="2" s="1"/>
  <c r="AY1072" i="2"/>
  <c r="AY1038" i="2"/>
  <c r="BA1038" i="2" s="1"/>
  <c r="BB1038" i="2" s="1"/>
  <c r="AY1042" i="2"/>
  <c r="BA1042" i="2" s="1"/>
  <c r="BB1042" i="2" s="1"/>
  <c r="AY1046" i="2"/>
  <c r="BA1046" i="2" s="1"/>
  <c r="BB1046" i="2" s="1"/>
  <c r="AY1050" i="2"/>
  <c r="BA1050" i="2" s="1"/>
  <c r="BB1050" i="2" s="1"/>
  <c r="AY1054" i="2"/>
  <c r="BA1054" i="2" s="1"/>
  <c r="BB1054" i="2" s="1"/>
  <c r="AY1058" i="2"/>
  <c r="BA1058" i="2" s="1"/>
  <c r="BB1058" i="2" s="1"/>
  <c r="AY1062" i="2"/>
  <c r="BA1062" i="2" s="1"/>
  <c r="BB1062" i="2" s="1"/>
  <c r="AY1034" i="2"/>
  <c r="AY990" i="2"/>
  <c r="BA990" i="2" s="1"/>
  <c r="BB990" i="2" s="1"/>
  <c r="AY994" i="2"/>
  <c r="BA994" i="2" s="1"/>
  <c r="BB994" i="2" s="1"/>
  <c r="AY998" i="2"/>
  <c r="BA998" i="2" s="1"/>
  <c r="BB998" i="2" s="1"/>
  <c r="AY1002" i="2"/>
  <c r="BA1002" i="2" s="1"/>
  <c r="BB1002" i="2" s="1"/>
  <c r="AY1006" i="2"/>
  <c r="BA1006" i="2" s="1"/>
  <c r="BB1006" i="2" s="1"/>
  <c r="AY1010" i="2"/>
  <c r="BA1010" i="2" s="1"/>
  <c r="BB1010" i="2" s="1"/>
  <c r="AY1014" i="2"/>
  <c r="BA1014" i="2" s="1"/>
  <c r="BB1014" i="2" s="1"/>
  <c r="AY1018" i="2"/>
  <c r="AY1022" i="2"/>
  <c r="BA1022" i="2" s="1"/>
  <c r="BB1022" i="2" s="1"/>
  <c r="AY1076" i="2"/>
  <c r="BA1076" i="2" s="1"/>
  <c r="BB1076" i="2" s="1"/>
  <c r="AY1084" i="2"/>
  <c r="BA1084" i="2" s="1"/>
  <c r="BB1084" i="2" s="1"/>
  <c r="AY1092" i="2"/>
  <c r="BA1092" i="2" s="1"/>
  <c r="BB1092" i="2" s="1"/>
  <c r="AY1100" i="2"/>
  <c r="BA1100" i="2" s="1"/>
  <c r="BB1100" i="2" s="1"/>
  <c r="AY1040" i="2"/>
  <c r="BA1040" i="2" s="1"/>
  <c r="BB1040" i="2" s="1"/>
  <c r="AY1048" i="2"/>
  <c r="BA1048" i="2" s="1"/>
  <c r="BB1048" i="2" s="1"/>
  <c r="AY1056" i="2"/>
  <c r="BA1056" i="2" s="1"/>
  <c r="BB1056" i="2" s="1"/>
  <c r="AY1064" i="2"/>
  <c r="BA1064" i="2" s="1"/>
  <c r="BB1064" i="2" s="1"/>
  <c r="AY988" i="2"/>
  <c r="BA988" i="2" s="1"/>
  <c r="BB988" i="2" s="1"/>
  <c r="AY996" i="2"/>
  <c r="BA996" i="2" s="1"/>
  <c r="BB996" i="2" s="1"/>
  <c r="AY1004" i="2"/>
  <c r="BA1004" i="2" s="1"/>
  <c r="BB1004" i="2" s="1"/>
  <c r="AY1012" i="2"/>
  <c r="BA1012" i="2" s="1"/>
  <c r="BB1012" i="2" s="1"/>
  <c r="AY1020" i="2"/>
  <c r="BA1020" i="2" s="1"/>
  <c r="BB1020" i="2" s="1"/>
  <c r="AY1079" i="2"/>
  <c r="BA1079" i="2" s="1"/>
  <c r="BB1079" i="2" s="1"/>
  <c r="AY1087" i="2"/>
  <c r="BA1087" i="2" s="1"/>
  <c r="BB1087" i="2" s="1"/>
  <c r="AY1095" i="2"/>
  <c r="BA1095" i="2" s="1"/>
  <c r="BB1095" i="2" s="1"/>
  <c r="AY1035" i="2"/>
  <c r="BA1035" i="2" s="1"/>
  <c r="BB1035" i="2" s="1"/>
  <c r="AY1043" i="2"/>
  <c r="BA1043" i="2" s="1"/>
  <c r="BB1043" i="2" s="1"/>
  <c r="AY1051" i="2"/>
  <c r="BA1051" i="2" s="1"/>
  <c r="BB1051" i="2" s="1"/>
  <c r="AY1059" i="2"/>
  <c r="AY991" i="2"/>
  <c r="BA991" i="2" s="1"/>
  <c r="BB991" i="2" s="1"/>
  <c r="AY999" i="2"/>
  <c r="BA999" i="2" s="1"/>
  <c r="BB999" i="2" s="1"/>
  <c r="AY1007" i="2"/>
  <c r="BA1007" i="2" s="1"/>
  <c r="BB1007" i="2" s="1"/>
  <c r="AY1015" i="2"/>
  <c r="BA1015" i="2" s="1"/>
  <c r="BB1015" i="2" s="1"/>
  <c r="AY1023" i="2"/>
  <c r="BA1023" i="2" s="1"/>
  <c r="BB1023" i="2" s="1"/>
  <c r="AY1080" i="2"/>
  <c r="BA1080" i="2" s="1"/>
  <c r="BB1080" i="2" s="1"/>
  <c r="AY1096" i="2"/>
  <c r="BA1096" i="2" s="1"/>
  <c r="BB1096" i="2" s="1"/>
  <c r="AY1044" i="2"/>
  <c r="BA1044" i="2" s="1"/>
  <c r="BB1044" i="2" s="1"/>
  <c r="AY1060" i="2"/>
  <c r="BA1060" i="2" s="1"/>
  <c r="BB1060" i="2" s="1"/>
  <c r="AY1003" i="2"/>
  <c r="BA1003" i="2" s="1"/>
  <c r="BB1003" i="2" s="1"/>
  <c r="AY1019" i="2"/>
  <c r="BA1019" i="2" s="1"/>
  <c r="BB1019" i="2" s="1"/>
  <c r="AY1088" i="2"/>
  <c r="BA1088" i="2" s="1"/>
  <c r="BB1088" i="2" s="1"/>
  <c r="AY1052" i="2"/>
  <c r="BA1052" i="2" s="1"/>
  <c r="BB1052" i="2" s="1"/>
  <c r="AY995" i="2"/>
  <c r="BA995" i="2" s="1"/>
  <c r="BB995" i="2" s="1"/>
  <c r="AY1075" i="2"/>
  <c r="BA1075" i="2" s="1"/>
  <c r="BB1075" i="2" s="1"/>
  <c r="AY1091" i="2"/>
  <c r="BA1091" i="2" s="1"/>
  <c r="BB1091" i="2" s="1"/>
  <c r="AY1039" i="2"/>
  <c r="BA1039" i="2" s="1"/>
  <c r="BB1039" i="2" s="1"/>
  <c r="AY1000" i="2"/>
  <c r="BA1000" i="2" s="1"/>
  <c r="BB1000" i="2" s="1"/>
  <c r="AY1016" i="2"/>
  <c r="BA1016" i="2" s="1"/>
  <c r="BB1016" i="2" s="1"/>
  <c r="AY1083" i="2"/>
  <c r="BA1083" i="2" s="1"/>
  <c r="BB1083" i="2" s="1"/>
  <c r="AY1099" i="2"/>
  <c r="BA1099" i="2" s="1"/>
  <c r="BB1099" i="2" s="1"/>
  <c r="AY1047" i="2"/>
  <c r="BA1047" i="2" s="1"/>
  <c r="BB1047" i="2" s="1"/>
  <c r="AY1063" i="2"/>
  <c r="BA1063" i="2" s="1"/>
  <c r="BB1063" i="2" s="1"/>
  <c r="AY992" i="2"/>
  <c r="BA992" i="2" s="1"/>
  <c r="BB992" i="2" s="1"/>
  <c r="AY1008" i="2"/>
  <c r="BA1008" i="2" s="1"/>
  <c r="BB1008" i="2" s="1"/>
  <c r="AY1036" i="2"/>
  <c r="BA1036" i="2" s="1"/>
  <c r="BB1036" i="2" s="1"/>
  <c r="AY1011" i="2"/>
  <c r="BA1011" i="2" s="1"/>
  <c r="BB1011" i="2" s="1"/>
  <c r="AY1055" i="2"/>
  <c r="BA1055" i="2" s="1"/>
  <c r="BB1055" i="2" s="1"/>
  <c r="BO813" i="2"/>
  <c r="BO872" i="2"/>
  <c r="BO804" i="2"/>
  <c r="BO892" i="2"/>
  <c r="BO851" i="2"/>
  <c r="BO814" i="2"/>
  <c r="BO894" i="2"/>
  <c r="BO853" i="2"/>
  <c r="BO820" i="2"/>
  <c r="BO913" i="2"/>
  <c r="BO827" i="2"/>
  <c r="BO801" i="2"/>
  <c r="BO871" i="2"/>
  <c r="BO830" i="2"/>
  <c r="BO910" i="2"/>
  <c r="BO869" i="2"/>
  <c r="BO836" i="2"/>
  <c r="BO855" i="2"/>
  <c r="BO859" i="2"/>
  <c r="BO897" i="2"/>
  <c r="BO818" i="2"/>
  <c r="BO860" i="2"/>
  <c r="BO898" i="2"/>
  <c r="BO815" i="2"/>
  <c r="BO857" i="2"/>
  <c r="BO903" i="2"/>
  <c r="BP1147" i="2" s="1"/>
  <c r="BO824" i="2"/>
  <c r="BO874" i="2"/>
  <c r="BO817" i="2"/>
  <c r="BP1132" i="2" s="1"/>
  <c r="BO901" i="2"/>
  <c r="BO833" i="2"/>
  <c r="BO863" i="2"/>
  <c r="BO885" i="2"/>
  <c r="BO905" i="2"/>
  <c r="BO806" i="2"/>
  <c r="BO822" i="2"/>
  <c r="BO848" i="2"/>
  <c r="BO864" i="2"/>
  <c r="BO886" i="2"/>
  <c r="BO902" i="2"/>
  <c r="BO803" i="2"/>
  <c r="BO819" i="2"/>
  <c r="BO835" i="2"/>
  <c r="BO861" i="2"/>
  <c r="BO877" i="2"/>
  <c r="BO907" i="2"/>
  <c r="BO812" i="2"/>
  <c r="BO828" i="2"/>
  <c r="BO862" i="2"/>
  <c r="BO878" i="2"/>
  <c r="BO900" i="2"/>
  <c r="BO908" i="2"/>
  <c r="BO809" i="2"/>
  <c r="BO821" i="2"/>
  <c r="BO875" i="2"/>
  <c r="BO802" i="2"/>
  <c r="BO834" i="2"/>
  <c r="BO876" i="2"/>
  <c r="BO914" i="2"/>
  <c r="BO831" i="2"/>
  <c r="BO873" i="2"/>
  <c r="BO808" i="2"/>
  <c r="BO850" i="2"/>
  <c r="BO896" i="2"/>
  <c r="BO912" i="2"/>
  <c r="BO825" i="2"/>
  <c r="BO805" i="2"/>
  <c r="BO847" i="2"/>
  <c r="BO867" i="2"/>
  <c r="BO889" i="2"/>
  <c r="BO909" i="2"/>
  <c r="BO810" i="2"/>
  <c r="BO826" i="2"/>
  <c r="BO852" i="2"/>
  <c r="BO868" i="2"/>
  <c r="BO890" i="2"/>
  <c r="BO906" i="2"/>
  <c r="BO807" i="2"/>
  <c r="BO823" i="2"/>
  <c r="BO849" i="2"/>
  <c r="BO865" i="2"/>
  <c r="BO887" i="2"/>
  <c r="BO911" i="2"/>
  <c r="BO816" i="2"/>
  <c r="BO832" i="2"/>
  <c r="BO866" i="2"/>
  <c r="BO888" i="2"/>
  <c r="BO904" i="2"/>
  <c r="BO891" i="2"/>
  <c r="BO854" i="2"/>
  <c r="BO895" i="2"/>
  <c r="BO858" i="2"/>
  <c r="BP1133" i="2" s="1"/>
  <c r="F1099" i="2"/>
  <c r="F1079" i="2"/>
  <c r="F1073" i="2"/>
  <c r="F1061" i="2"/>
  <c r="F1041" i="2"/>
  <c r="F1035" i="2"/>
  <c r="F989" i="2"/>
  <c r="F996" i="2"/>
  <c r="F1004" i="2"/>
  <c r="F1011" i="2"/>
  <c r="F1017" i="2"/>
  <c r="F1083" i="2"/>
  <c r="F1045" i="2"/>
  <c r="F993" i="2"/>
  <c r="F1015" i="2"/>
  <c r="F1065" i="2"/>
  <c r="F1053" i="2"/>
  <c r="F995" i="2"/>
  <c r="F1009" i="2"/>
  <c r="F1023" i="2"/>
  <c r="F1087" i="2"/>
  <c r="F1081" i="2"/>
  <c r="F1075" i="2"/>
  <c r="F1049" i="2"/>
  <c r="F1043" i="2"/>
  <c r="F1037" i="2"/>
  <c r="F991" i="2"/>
  <c r="F999" i="2"/>
  <c r="F1005" i="2"/>
  <c r="F1012" i="2"/>
  <c r="F1020" i="2"/>
  <c r="F1089" i="2"/>
  <c r="F1057" i="2"/>
  <c r="F1051" i="2"/>
  <c r="F1000" i="2"/>
  <c r="F1007" i="2"/>
  <c r="F1021" i="2"/>
  <c r="F1095" i="2"/>
  <c r="F1059" i="2"/>
  <c r="F988" i="2"/>
  <c r="F1001" i="2"/>
  <c r="F1016" i="2"/>
  <c r="F987" i="2"/>
  <c r="F1003" i="2"/>
  <c r="F1047" i="2"/>
  <c r="F1085" i="2"/>
  <c r="F1014" i="2"/>
  <c r="F998" i="2"/>
  <c r="F1036" i="2"/>
  <c r="F1044" i="2"/>
  <c r="F1052" i="2"/>
  <c r="F1060" i="2"/>
  <c r="F1074" i="2"/>
  <c r="F1082" i="2"/>
  <c r="F1094" i="2"/>
  <c r="F1091" i="2"/>
  <c r="F1090" i="2"/>
  <c r="F1013" i="2"/>
  <c r="F1063" i="2"/>
  <c r="F1006" i="2"/>
  <c r="F1040" i="2"/>
  <c r="F1056" i="2"/>
  <c r="F1078" i="2"/>
  <c r="F1092" i="2"/>
  <c r="F1008" i="2"/>
  <c r="F1077" i="2"/>
  <c r="F1002" i="2"/>
  <c r="F1042" i="2"/>
  <c r="F1058" i="2"/>
  <c r="F1080" i="2"/>
  <c r="F1101" i="2"/>
  <c r="F1019" i="2"/>
  <c r="F997" i="2"/>
  <c r="F1055" i="2"/>
  <c r="F1097" i="2"/>
  <c r="F1010" i="2"/>
  <c r="F994" i="2"/>
  <c r="F1038" i="2"/>
  <c r="F1046" i="2"/>
  <c r="F1054" i="2"/>
  <c r="F1062" i="2"/>
  <c r="F1076" i="2"/>
  <c r="F1084" i="2"/>
  <c r="F1096" i="2"/>
  <c r="F1093" i="2"/>
  <c r="F992" i="2"/>
  <c r="F1022" i="2"/>
  <c r="F990" i="2"/>
  <c r="F1048" i="2"/>
  <c r="F1064" i="2"/>
  <c r="F1086" i="2"/>
  <c r="F1098" i="2"/>
  <c r="F1039" i="2"/>
  <c r="F1018" i="2"/>
  <c r="F1034" i="2"/>
  <c r="F1050" i="2"/>
  <c r="F1072" i="2"/>
  <c r="F1088" i="2"/>
  <c r="F1100" i="2"/>
  <c r="BF977" i="2"/>
  <c r="V292" i="13"/>
  <c r="V291" i="13"/>
  <c r="X291" i="13" s="1"/>
  <c r="W282" i="13"/>
  <c r="W286" i="13" s="1"/>
  <c r="V284" i="13"/>
  <c r="V283" i="13"/>
  <c r="X283" i="13" s="1"/>
  <c r="Y318" i="13" s="1"/>
  <c r="Z318" i="13" s="1"/>
  <c r="V282" i="13"/>
  <c r="N1162" i="2" l="1"/>
  <c r="BQ1034" i="2"/>
  <c r="BQ1066" i="2" s="1"/>
  <c r="BQ1160" i="2" s="1"/>
  <c r="BP1066" i="2"/>
  <c r="BP1160" i="2" s="1"/>
  <c r="BN1162" i="2"/>
  <c r="BQ1072" i="2"/>
  <c r="BQ1102" i="2" s="1"/>
  <c r="BQ1161" i="2" s="1"/>
  <c r="BP1102" i="2"/>
  <c r="BP1161" i="2" s="1"/>
  <c r="BQ987" i="2"/>
  <c r="BQ1024" i="2" s="1"/>
  <c r="BQ1159" i="2" s="1"/>
  <c r="BP1024" i="2"/>
  <c r="BP1159" i="2" s="1"/>
  <c r="BP1162" i="2" s="1"/>
  <c r="BP1165" i="2" s="1"/>
  <c r="AG1268" i="2"/>
  <c r="AG1311" i="2" s="1"/>
  <c r="AM1226" i="2"/>
  <c r="AM1310" i="2" s="1"/>
  <c r="Q1226" i="2"/>
  <c r="Q1310" i="2" s="1"/>
  <c r="AS1304" i="2"/>
  <c r="AS1312" i="2" s="1"/>
  <c r="AG1226" i="2"/>
  <c r="AG1310" i="2" s="1"/>
  <c r="AM1268" i="2"/>
  <c r="AM1311" i="2" s="1"/>
  <c r="AM1304" i="2"/>
  <c r="AM1312" i="2" s="1"/>
  <c r="AA1268" i="2"/>
  <c r="AA1311" i="2" s="1"/>
  <c r="AA1226" i="2"/>
  <c r="AA1310" i="2" s="1"/>
  <c r="AG1304" i="2"/>
  <c r="AG1312" i="2" s="1"/>
  <c r="AY1226" i="2"/>
  <c r="AY1310" i="2" s="1"/>
  <c r="Q1304" i="2"/>
  <c r="Q1312" i="2" s="1"/>
  <c r="V1226" i="2"/>
  <c r="V1310" i="2" s="1"/>
  <c r="V1268" i="2"/>
  <c r="V1311" i="2" s="1"/>
  <c r="AA1304" i="2"/>
  <c r="AA1312" i="2" s="1"/>
  <c r="AY1268" i="2"/>
  <c r="AY1311" i="2" s="1"/>
  <c r="AY1304" i="2"/>
  <c r="AY1312" i="2" s="1"/>
  <c r="Q1268" i="2"/>
  <c r="Q1311" i="2" s="1"/>
  <c r="AS1268" i="2"/>
  <c r="AS1311" i="2" s="1"/>
  <c r="AS1226" i="2"/>
  <c r="AS1310" i="2" s="1"/>
  <c r="V1304" i="2"/>
  <c r="V1312" i="2" s="1"/>
  <c r="BA1018" i="2"/>
  <c r="AU1059" i="2"/>
  <c r="AC1059" i="2"/>
  <c r="AU1018" i="2"/>
  <c r="AC1018" i="2"/>
  <c r="AI1018" i="2"/>
  <c r="AO1018" i="2"/>
  <c r="AP1018" i="2" s="1"/>
  <c r="AO1059" i="2"/>
  <c r="AP1059" i="2" s="1"/>
  <c r="S1059" i="2"/>
  <c r="BA1059" i="2"/>
  <c r="X1059" i="2"/>
  <c r="AI1059" i="2"/>
  <c r="S1018" i="2"/>
  <c r="X1022" i="2"/>
  <c r="Y1022" i="2" s="1"/>
  <c r="X1006" i="2"/>
  <c r="Y1006" i="2" s="1"/>
  <c r="X990" i="2"/>
  <c r="Y990" i="2" s="1"/>
  <c r="X1053" i="2"/>
  <c r="Y1053" i="2" s="1"/>
  <c r="X1037" i="2"/>
  <c r="Y1037" i="2" s="1"/>
  <c r="X987" i="2"/>
  <c r="V1024" i="2"/>
  <c r="V1159" i="2" s="1"/>
  <c r="AC1034" i="2"/>
  <c r="AA1066" i="2"/>
  <c r="AA1160" i="2" s="1"/>
  <c r="BA1034" i="2"/>
  <c r="AY1066" i="2"/>
  <c r="AY1160" i="2" s="1"/>
  <c r="BA1072" i="2"/>
  <c r="AY1102" i="2"/>
  <c r="AY1161" i="2" s="1"/>
  <c r="X1018" i="2"/>
  <c r="X1065" i="2"/>
  <c r="Y1065" i="2" s="1"/>
  <c r="S1034" i="2"/>
  <c r="Q1066" i="2"/>
  <c r="Q1160" i="2" s="1"/>
  <c r="AU987" i="2"/>
  <c r="AS1024" i="2"/>
  <c r="AS1159" i="2" s="1"/>
  <c r="BA987" i="2"/>
  <c r="AY1024" i="2"/>
  <c r="AY1159" i="2" s="1"/>
  <c r="X998" i="2"/>
  <c r="Y998" i="2" s="1"/>
  <c r="AC1072" i="2"/>
  <c r="AA1102" i="2"/>
  <c r="AA1161" i="2" s="1"/>
  <c r="AI987" i="2"/>
  <c r="AG1024" i="2"/>
  <c r="AG1159" i="2" s="1"/>
  <c r="AO1072" i="2"/>
  <c r="AM1102" i="2"/>
  <c r="AM1161" i="2" s="1"/>
  <c r="S987" i="2"/>
  <c r="Q1024" i="2"/>
  <c r="Q1159" i="2" s="1"/>
  <c r="AU1072" i="2"/>
  <c r="AS1102" i="2"/>
  <c r="AS1161" i="2" s="1"/>
  <c r="AU1034" i="2"/>
  <c r="AS1066" i="2"/>
  <c r="AS1160" i="2" s="1"/>
  <c r="X1034" i="2"/>
  <c r="V1066" i="2"/>
  <c r="V1160" i="2" s="1"/>
  <c r="X1002" i="2"/>
  <c r="Y1002" i="2" s="1"/>
  <c r="X1049" i="2"/>
  <c r="Y1049" i="2" s="1"/>
  <c r="AO987" i="2"/>
  <c r="AM1024" i="2"/>
  <c r="AM1159" i="2" s="1"/>
  <c r="X1014" i="2"/>
  <c r="Y1014" i="2" s="1"/>
  <c r="X1061" i="2"/>
  <c r="Y1061" i="2" s="1"/>
  <c r="X1045" i="2"/>
  <c r="Y1045" i="2" s="1"/>
  <c r="AC1082" i="2"/>
  <c r="AD1082" i="2" s="1"/>
  <c r="X1072" i="2"/>
  <c r="V1102" i="2"/>
  <c r="V1161" i="2" s="1"/>
  <c r="X1010" i="2"/>
  <c r="Y1010" i="2" s="1"/>
  <c r="X994" i="2"/>
  <c r="Y994" i="2" s="1"/>
  <c r="X1057" i="2"/>
  <c r="Y1057" i="2" s="1"/>
  <c r="X1041" i="2"/>
  <c r="Y1041" i="2" s="1"/>
  <c r="AC987" i="2"/>
  <c r="AA1024" i="2"/>
  <c r="AA1159" i="2" s="1"/>
  <c r="AI1034" i="2"/>
  <c r="AG1066" i="2"/>
  <c r="AG1160" i="2" s="1"/>
  <c r="AI1072" i="2"/>
  <c r="AG1102" i="2"/>
  <c r="AG1161" i="2" s="1"/>
  <c r="AO1034" i="2"/>
  <c r="AM1066" i="2"/>
  <c r="AM1160" i="2" s="1"/>
  <c r="S1072" i="2"/>
  <c r="Q1102" i="2"/>
  <c r="Q1161" i="2" s="1"/>
  <c r="BO879" i="2"/>
  <c r="F1066" i="2"/>
  <c r="F1160" i="2" s="1"/>
  <c r="F1102" i="2"/>
  <c r="F1161" i="2" s="1"/>
  <c r="F1024" i="2"/>
  <c r="F1159" i="2" s="1"/>
  <c r="V286" i="13"/>
  <c r="X284" i="13"/>
  <c r="Y319" i="13" s="1"/>
  <c r="Z319" i="13" s="1"/>
  <c r="V293" i="13"/>
  <c r="X282" i="13"/>
  <c r="K46" i="4"/>
  <c r="L46" i="4" s="1"/>
  <c r="P46" i="4" s="1"/>
  <c r="H46" i="4"/>
  <c r="F46" i="4"/>
  <c r="C46" i="4"/>
  <c r="E46" i="4" s="1"/>
  <c r="W253" i="13"/>
  <c r="J17" i="17"/>
  <c r="I17" i="17"/>
  <c r="L17" i="17"/>
  <c r="K17" i="17"/>
  <c r="G14" i="17"/>
  <c r="N14" i="17"/>
  <c r="M14" i="17"/>
  <c r="K14" i="17"/>
  <c r="J14" i="17"/>
  <c r="I14" i="17"/>
  <c r="I19" i="17" s="1"/>
  <c r="H14" i="17"/>
  <c r="F14" i="17"/>
  <c r="E14" i="17"/>
  <c r="V1313" i="2" l="1"/>
  <c r="BQ1162" i="2"/>
  <c r="AS1313" i="2"/>
  <c r="AM1313" i="2"/>
  <c r="Y1268" i="2"/>
  <c r="Y1311" i="2" s="1"/>
  <c r="X1268" i="2"/>
  <c r="X1311" i="2" s="1"/>
  <c r="AU1304" i="2"/>
  <c r="AU1312" i="2" s="1"/>
  <c r="AV1304" i="2"/>
  <c r="AV1312" i="2" s="1"/>
  <c r="AV1226" i="2"/>
  <c r="AV1310" i="2" s="1"/>
  <c r="AU1226" i="2"/>
  <c r="AU1310" i="2" s="1"/>
  <c r="T1268" i="2"/>
  <c r="T1311" i="2" s="1"/>
  <c r="S1268" i="2"/>
  <c r="S1311" i="2" s="1"/>
  <c r="BA1268" i="2"/>
  <c r="BA1311" i="2" s="1"/>
  <c r="BB1268" i="2"/>
  <c r="BB1311" i="2" s="1"/>
  <c r="S1304" i="2"/>
  <c r="S1312" i="2" s="1"/>
  <c r="T1304" i="2"/>
  <c r="T1312" i="2" s="1"/>
  <c r="AJ1304" i="2"/>
  <c r="AJ1312" i="2" s="1"/>
  <c r="AI1304" i="2"/>
  <c r="AI1312" i="2" s="1"/>
  <c r="AD1268" i="2"/>
  <c r="AD1311" i="2" s="1"/>
  <c r="AC1268" i="2"/>
  <c r="AC1311" i="2" s="1"/>
  <c r="AO1268" i="2"/>
  <c r="AO1311" i="2" s="1"/>
  <c r="AP1268" i="2"/>
  <c r="AP1311" i="2" s="1"/>
  <c r="AP1226" i="2"/>
  <c r="AP1310" i="2" s="1"/>
  <c r="AO1226" i="2"/>
  <c r="AO1310" i="2" s="1"/>
  <c r="AY1162" i="2"/>
  <c r="Y1304" i="2"/>
  <c r="Y1312" i="2" s="1"/>
  <c r="X1304" i="2"/>
  <c r="X1312" i="2" s="1"/>
  <c r="BA1304" i="2"/>
  <c r="BA1312" i="2" s="1"/>
  <c r="BB1304" i="2"/>
  <c r="BB1312" i="2" s="1"/>
  <c r="X1226" i="2"/>
  <c r="X1310" i="2" s="1"/>
  <c r="Y1226" i="2"/>
  <c r="Y1310" i="2" s="1"/>
  <c r="AY1313" i="2"/>
  <c r="AC1226" i="2"/>
  <c r="AC1310" i="2" s="1"/>
  <c r="AD1226" i="2"/>
  <c r="AD1310" i="2" s="1"/>
  <c r="AG1313" i="2"/>
  <c r="Q1313" i="2"/>
  <c r="AV1268" i="2"/>
  <c r="AV1311" i="2" s="1"/>
  <c r="AU1268" i="2"/>
  <c r="AU1311" i="2" s="1"/>
  <c r="AC1304" i="2"/>
  <c r="AC1312" i="2" s="1"/>
  <c r="AD1304" i="2"/>
  <c r="AD1312" i="2" s="1"/>
  <c r="BA1226" i="2"/>
  <c r="BA1310" i="2" s="1"/>
  <c r="BB1226" i="2"/>
  <c r="BB1310" i="2" s="1"/>
  <c r="AA1313" i="2"/>
  <c r="AP1304" i="2"/>
  <c r="AP1312" i="2" s="1"/>
  <c r="AO1304" i="2"/>
  <c r="AO1312" i="2" s="1"/>
  <c r="AJ1226" i="2"/>
  <c r="AJ1310" i="2" s="1"/>
  <c r="AI1226" i="2"/>
  <c r="AI1310" i="2" s="1"/>
  <c r="S1226" i="2"/>
  <c r="S1310" i="2" s="1"/>
  <c r="T1226" i="2"/>
  <c r="T1310" i="2" s="1"/>
  <c r="AI1268" i="2"/>
  <c r="AI1311" i="2" s="1"/>
  <c r="AJ1268" i="2"/>
  <c r="AJ1311" i="2" s="1"/>
  <c r="V1162" i="2"/>
  <c r="T1018" i="2"/>
  <c r="Y1059" i="2"/>
  <c r="T1059" i="2"/>
  <c r="AD1018" i="2"/>
  <c r="AD1059" i="2"/>
  <c r="AV1059" i="2"/>
  <c r="Y1018" i="2"/>
  <c r="AJ1059" i="2"/>
  <c r="BB1059" i="2"/>
  <c r="AJ1018" i="2"/>
  <c r="AV1018" i="2"/>
  <c r="BB1018" i="2"/>
  <c r="F1162" i="2"/>
  <c r="AP1034" i="2"/>
  <c r="AP1066" i="2" s="1"/>
  <c r="AP1160" i="2" s="1"/>
  <c r="AO1066" i="2"/>
  <c r="AO1160" i="2" s="1"/>
  <c r="Y1072" i="2"/>
  <c r="Y1102" i="2" s="1"/>
  <c r="Y1161" i="2" s="1"/>
  <c r="X1102" i="2"/>
  <c r="X1161" i="2" s="1"/>
  <c r="AM1162" i="2"/>
  <c r="AP1072" i="2"/>
  <c r="AP1102" i="2" s="1"/>
  <c r="AP1161" i="2" s="1"/>
  <c r="AO1102" i="2"/>
  <c r="AO1161" i="2" s="1"/>
  <c r="BB987" i="2"/>
  <c r="BA1024" i="2"/>
  <c r="BA1159" i="2" s="1"/>
  <c r="BB1034" i="2"/>
  <c r="BA1066" i="2"/>
  <c r="BA1160" i="2" s="1"/>
  <c r="T1072" i="2"/>
  <c r="T1102" i="2" s="1"/>
  <c r="T1161" i="2" s="1"/>
  <c r="S1102" i="2"/>
  <c r="S1161" i="2" s="1"/>
  <c r="AI1102" i="2"/>
  <c r="AI1161" i="2" s="1"/>
  <c r="AJ1072" i="2"/>
  <c r="AJ1102" i="2" s="1"/>
  <c r="AJ1161" i="2" s="1"/>
  <c r="AD987" i="2"/>
  <c r="AC1024" i="2"/>
  <c r="AC1159" i="2" s="1"/>
  <c r="AP987" i="2"/>
  <c r="AP1024" i="2" s="1"/>
  <c r="AP1159" i="2" s="1"/>
  <c r="AO1024" i="2"/>
  <c r="AO1159" i="2" s="1"/>
  <c r="AV1034" i="2"/>
  <c r="AU1066" i="2"/>
  <c r="AU1160" i="2" s="1"/>
  <c r="T987" i="2"/>
  <c r="S1024" i="2"/>
  <c r="S1159" i="2" s="1"/>
  <c r="AG1162" i="2"/>
  <c r="AS1162" i="2"/>
  <c r="AI1066" i="2"/>
  <c r="AI1160" i="2" s="1"/>
  <c r="AJ1034" i="2"/>
  <c r="AJ1066" i="2" s="1"/>
  <c r="AJ1160" i="2" s="1"/>
  <c r="Y1034" i="2"/>
  <c r="X1066" i="2"/>
  <c r="X1160" i="2" s="1"/>
  <c r="AV1072" i="2"/>
  <c r="AV1102" i="2" s="1"/>
  <c r="AV1161" i="2" s="1"/>
  <c r="AU1102" i="2"/>
  <c r="AU1161" i="2" s="1"/>
  <c r="AA1162" i="2"/>
  <c r="Q1162" i="2"/>
  <c r="AD1072" i="2"/>
  <c r="AD1102" i="2" s="1"/>
  <c r="AD1161" i="2" s="1"/>
  <c r="AC1102" i="2"/>
  <c r="AC1161" i="2" s="1"/>
  <c r="T1034" i="2"/>
  <c r="S1066" i="2"/>
  <c r="S1160" i="2" s="1"/>
  <c r="Y987" i="2"/>
  <c r="X1024" i="2"/>
  <c r="X1159" i="2" s="1"/>
  <c r="AJ987" i="2"/>
  <c r="AI1024" i="2"/>
  <c r="AI1159" i="2" s="1"/>
  <c r="AV987" i="2"/>
  <c r="AU1024" i="2"/>
  <c r="AU1159" i="2" s="1"/>
  <c r="BB1072" i="2"/>
  <c r="BB1102" i="2" s="1"/>
  <c r="BB1161" i="2" s="1"/>
  <c r="BA1102" i="2"/>
  <c r="BA1161" i="2" s="1"/>
  <c r="AD1034" i="2"/>
  <c r="AC1066" i="2"/>
  <c r="AC1160" i="2" s="1"/>
  <c r="BJ977" i="2"/>
  <c r="BE977" i="2"/>
  <c r="N46" i="4"/>
  <c r="X286" i="13"/>
  <c r="Y317" i="13"/>
  <c r="Z317" i="13" s="1"/>
  <c r="N17" i="17"/>
  <c r="F17" i="17"/>
  <c r="F19" i="17" s="1"/>
  <c r="H17" i="17"/>
  <c r="K19" i="17"/>
  <c r="L14" i="17"/>
  <c r="L19" i="17" s="1"/>
  <c r="E17" i="17"/>
  <c r="G17" i="17"/>
  <c r="G19" i="17" s="1"/>
  <c r="E19" i="17"/>
  <c r="M17" i="17"/>
  <c r="J19" i="17"/>
  <c r="M19" i="17"/>
  <c r="N19" i="17"/>
  <c r="H19" i="17"/>
  <c r="S1313" i="2" l="1"/>
  <c r="S1316" i="2" s="1"/>
  <c r="T1066" i="2"/>
  <c r="T1160" i="2" s="1"/>
  <c r="AV1066" i="2"/>
  <c r="AV1160" i="2" s="1"/>
  <c r="AJ1024" i="2"/>
  <c r="AJ1159" i="2" s="1"/>
  <c r="AJ1162" i="2" s="1"/>
  <c r="AD1024" i="2"/>
  <c r="AD1159" i="2" s="1"/>
  <c r="Y1024" i="2"/>
  <c r="Y1159" i="2" s="1"/>
  <c r="T1024" i="2"/>
  <c r="T1159" i="2" s="1"/>
  <c r="BB1066" i="2"/>
  <c r="BB1160" i="2" s="1"/>
  <c r="AI1313" i="2"/>
  <c r="AI1316" i="2" s="1"/>
  <c r="AO1313" i="2"/>
  <c r="AO1316" i="2" s="1"/>
  <c r="AV1313" i="2"/>
  <c r="AD1066" i="2"/>
  <c r="AD1160" i="2" s="1"/>
  <c r="AD1162" i="2" s="1"/>
  <c r="AV1024" i="2"/>
  <c r="AV1159" i="2" s="1"/>
  <c r="BB1313" i="2"/>
  <c r="X1313" i="2"/>
  <c r="X1316" i="2" s="1"/>
  <c r="AP1313" i="2"/>
  <c r="AJ1313" i="2"/>
  <c r="AC1313" i="2"/>
  <c r="AC1316" i="2" s="1"/>
  <c r="AD1313" i="2"/>
  <c r="Y1313" i="2"/>
  <c r="AU1313" i="2"/>
  <c r="AU1316" i="2" s="1"/>
  <c r="BB1024" i="2"/>
  <c r="BB1159" i="2" s="1"/>
  <c r="T1313" i="2"/>
  <c r="AU1162" i="2"/>
  <c r="AU1165" i="2" s="1"/>
  <c r="AO1162" i="2"/>
  <c r="AO1165" i="2" s="1"/>
  <c r="BA1313" i="2"/>
  <c r="BA1316" i="2" s="1"/>
  <c r="Y1066" i="2"/>
  <c r="Y1160" i="2" s="1"/>
  <c r="Y1162" i="2" s="1"/>
  <c r="S1162" i="2"/>
  <c r="S1165" i="2" s="1"/>
  <c r="AP1162" i="2"/>
  <c r="X1162" i="2"/>
  <c r="X1165" i="2" s="1"/>
  <c r="T1162" i="2"/>
  <c r="AI1162" i="2"/>
  <c r="AI1165" i="2" s="1"/>
  <c r="AC1162" i="2"/>
  <c r="AC1165" i="2" s="1"/>
  <c r="BA1162" i="2"/>
  <c r="BA1165" i="2" s="1"/>
  <c r="BI841" i="2"/>
  <c r="BD841" i="2"/>
  <c r="V298" i="13"/>
  <c r="Y333" i="13" s="1"/>
  <c r="Z333" i="13" s="1"/>
  <c r="Y321" i="13"/>
  <c r="Z321" i="13" s="1"/>
  <c r="AZ977" i="2"/>
  <c r="BA977" i="2"/>
  <c r="V263" i="13"/>
  <c r="V255" i="13"/>
  <c r="V254" i="13"/>
  <c r="X254" i="13" s="1"/>
  <c r="Y254" i="13" s="1"/>
  <c r="V253" i="13"/>
  <c r="X253" i="13" s="1"/>
  <c r="V262" i="13"/>
  <c r="W257" i="13"/>
  <c r="M78" i="15"/>
  <c r="J78" i="15"/>
  <c r="Q73" i="15"/>
  <c r="Q68" i="15"/>
  <c r="Q70" i="15" s="1"/>
  <c r="J43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85" i="15"/>
  <c r="M84" i="15"/>
  <c r="M83" i="15"/>
  <c r="M82" i="15"/>
  <c r="M81" i="15"/>
  <c r="M80" i="15"/>
  <c r="M79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85" i="15"/>
  <c r="J84" i="15"/>
  <c r="J83" i="15"/>
  <c r="J82" i="15"/>
  <c r="J81" i="15"/>
  <c r="J80" i="15"/>
  <c r="J79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AU977" i="2"/>
  <c r="V233" i="13"/>
  <c r="V232" i="13"/>
  <c r="V225" i="13"/>
  <c r="V224" i="13"/>
  <c r="X224" i="13" s="1"/>
  <c r="V223" i="13"/>
  <c r="W223" i="13"/>
  <c r="W227" i="13"/>
  <c r="K45" i="4"/>
  <c r="H45" i="4"/>
  <c r="F45" i="4"/>
  <c r="AO977" i="2"/>
  <c r="V200" i="13"/>
  <c r="V199" i="13"/>
  <c r="V201" i="13" s="1"/>
  <c r="V204" i="13" s="1"/>
  <c r="Y204" i="13" s="1"/>
  <c r="W190" i="13"/>
  <c r="W194" i="13" s="1"/>
  <c r="V192" i="13"/>
  <c r="X192" i="13" s="1"/>
  <c r="Y192" i="13" s="1"/>
  <c r="V191" i="13"/>
  <c r="X191" i="13" s="1"/>
  <c r="Y191" i="13" s="1"/>
  <c r="V190" i="13"/>
  <c r="AG914" i="2"/>
  <c r="BS914" i="2" s="1"/>
  <c r="BV914" i="2" s="1"/>
  <c r="AG913" i="2"/>
  <c r="BS913" i="2" s="1"/>
  <c r="BV913" i="2" s="1"/>
  <c r="AG912" i="2"/>
  <c r="BS912" i="2" s="1"/>
  <c r="BV912" i="2" s="1"/>
  <c r="AG911" i="2"/>
  <c r="BS911" i="2" s="1"/>
  <c r="BV911" i="2" s="1"/>
  <c r="AG910" i="2"/>
  <c r="BS910" i="2" s="1"/>
  <c r="BV910" i="2" s="1"/>
  <c r="AG909" i="2"/>
  <c r="BS909" i="2" s="1"/>
  <c r="BV909" i="2" s="1"/>
  <c r="AG908" i="2"/>
  <c r="BS908" i="2" s="1"/>
  <c r="BV908" i="2" s="1"/>
  <c r="AG907" i="2"/>
  <c r="BS907" i="2" s="1"/>
  <c r="BV907" i="2" s="1"/>
  <c r="AG906" i="2"/>
  <c r="BS906" i="2" s="1"/>
  <c r="AG905" i="2"/>
  <c r="BS905" i="2" s="1"/>
  <c r="BV905" i="2" s="1"/>
  <c r="AG904" i="2"/>
  <c r="BS904" i="2" s="1"/>
  <c r="AG903" i="2"/>
  <c r="AG902" i="2"/>
  <c r="BS902" i="2" s="1"/>
  <c r="BV902" i="2" s="1"/>
  <c r="AG901" i="2"/>
  <c r="BS901" i="2" s="1"/>
  <c r="AG900" i="2"/>
  <c r="BS900" i="2" s="1"/>
  <c r="BV900" i="2" s="1"/>
  <c r="AG899" i="2"/>
  <c r="BS899" i="2" s="1"/>
  <c r="AG898" i="2"/>
  <c r="BS898" i="2" s="1"/>
  <c r="BV898" i="2" s="1"/>
  <c r="AG897" i="2"/>
  <c r="BS897" i="2" s="1"/>
  <c r="BV897" i="2" s="1"/>
  <c r="AG896" i="2"/>
  <c r="BS896" i="2" s="1"/>
  <c r="BV896" i="2" s="1"/>
  <c r="AG895" i="2"/>
  <c r="BS895" i="2" s="1"/>
  <c r="BV895" i="2" s="1"/>
  <c r="AG894" i="2"/>
  <c r="BS894" i="2" s="1"/>
  <c r="BV894" i="2" s="1"/>
  <c r="AG893" i="2"/>
  <c r="BS893" i="2" s="1"/>
  <c r="BV893" i="2" s="1"/>
  <c r="AG892" i="2"/>
  <c r="BS892" i="2" s="1"/>
  <c r="BV892" i="2" s="1"/>
  <c r="AG891" i="2"/>
  <c r="BS891" i="2" s="1"/>
  <c r="BV891" i="2" s="1"/>
  <c r="AG890" i="2"/>
  <c r="BS890" i="2" s="1"/>
  <c r="BV890" i="2" s="1"/>
  <c r="AG889" i="2"/>
  <c r="BS889" i="2" s="1"/>
  <c r="BV889" i="2" s="1"/>
  <c r="AG888" i="2"/>
  <c r="BS888" i="2" s="1"/>
  <c r="BV888" i="2" s="1"/>
  <c r="AG887" i="2"/>
  <c r="BS887" i="2" s="1"/>
  <c r="BV887" i="2" s="1"/>
  <c r="AG886" i="2"/>
  <c r="BS886" i="2" s="1"/>
  <c r="BV886" i="2" s="1"/>
  <c r="AG885" i="2"/>
  <c r="BS885" i="2" s="1"/>
  <c r="BV885" i="2" s="1"/>
  <c r="AG878" i="2"/>
  <c r="BS878" i="2" s="1"/>
  <c r="BV878" i="2" s="1"/>
  <c r="AG877" i="2"/>
  <c r="BS877" i="2" s="1"/>
  <c r="BV877" i="2" s="1"/>
  <c r="AG876" i="2"/>
  <c r="BS876" i="2" s="1"/>
  <c r="BV876" i="2" s="1"/>
  <c r="AG875" i="2"/>
  <c r="BS875" i="2" s="1"/>
  <c r="BV875" i="2" s="1"/>
  <c r="AG874" i="2"/>
  <c r="BS874" i="2" s="1"/>
  <c r="BV874" i="2" s="1"/>
  <c r="AG873" i="2"/>
  <c r="BS873" i="2" s="1"/>
  <c r="BV873" i="2" s="1"/>
  <c r="AG872" i="2"/>
  <c r="BS872" i="2" s="1"/>
  <c r="BV872" i="2" s="1"/>
  <c r="AG871" i="2"/>
  <c r="BS871" i="2" s="1"/>
  <c r="BV871" i="2" s="1"/>
  <c r="AG870" i="2"/>
  <c r="BS870" i="2" s="1"/>
  <c r="AG869" i="2"/>
  <c r="BS869" i="2" s="1"/>
  <c r="BV869" i="2" s="1"/>
  <c r="AG868" i="2"/>
  <c r="BS868" i="2" s="1"/>
  <c r="BV868" i="2" s="1"/>
  <c r="AG867" i="2"/>
  <c r="BS867" i="2" s="1"/>
  <c r="BV867" i="2" s="1"/>
  <c r="AG866" i="2"/>
  <c r="BS866" i="2" s="1"/>
  <c r="BV866" i="2" s="1"/>
  <c r="AG865" i="2"/>
  <c r="BS865" i="2" s="1"/>
  <c r="BV865" i="2" s="1"/>
  <c r="AG864" i="2"/>
  <c r="BS864" i="2" s="1"/>
  <c r="BV864" i="2" s="1"/>
  <c r="AG863" i="2"/>
  <c r="BS863" i="2" s="1"/>
  <c r="BV863" i="2" s="1"/>
  <c r="AG862" i="2"/>
  <c r="BS862" i="2" s="1"/>
  <c r="AG861" i="2"/>
  <c r="BS861" i="2" s="1"/>
  <c r="BV861" i="2" s="1"/>
  <c r="AG860" i="2"/>
  <c r="BS860" i="2" s="1"/>
  <c r="BV860" i="2" s="1"/>
  <c r="AG859" i="2"/>
  <c r="BS859" i="2" s="1"/>
  <c r="AG858" i="2"/>
  <c r="AG857" i="2"/>
  <c r="BS857" i="2" s="1"/>
  <c r="BV857" i="2" s="1"/>
  <c r="AG856" i="2"/>
  <c r="BS856" i="2" s="1"/>
  <c r="BV856" i="2" s="1"/>
  <c r="AG855" i="2"/>
  <c r="BS855" i="2" s="1"/>
  <c r="BV855" i="2" s="1"/>
  <c r="AG854" i="2"/>
  <c r="BS854" i="2" s="1"/>
  <c r="BV854" i="2" s="1"/>
  <c r="AG853" i="2"/>
  <c r="BS853" i="2" s="1"/>
  <c r="BV853" i="2" s="1"/>
  <c r="AG852" i="2"/>
  <c r="BS852" i="2" s="1"/>
  <c r="BV852" i="2" s="1"/>
  <c r="AG851" i="2"/>
  <c r="BS851" i="2" s="1"/>
  <c r="BV851" i="2" s="1"/>
  <c r="AG850" i="2"/>
  <c r="BS850" i="2" s="1"/>
  <c r="AG849" i="2"/>
  <c r="BS849" i="2" s="1"/>
  <c r="BV849" i="2" s="1"/>
  <c r="AG848" i="2"/>
  <c r="BS848" i="2" s="1"/>
  <c r="BV848" i="2" s="1"/>
  <c r="AG847" i="2"/>
  <c r="BS847" i="2" s="1"/>
  <c r="BV847" i="2" s="1"/>
  <c r="AG836" i="2"/>
  <c r="BS836" i="2" s="1"/>
  <c r="BV836" i="2" s="1"/>
  <c r="AG835" i="2"/>
  <c r="BS835" i="2" s="1"/>
  <c r="BV835" i="2" s="1"/>
  <c r="AG834" i="2"/>
  <c r="BS834" i="2" s="1"/>
  <c r="BV834" i="2" s="1"/>
  <c r="AG833" i="2"/>
  <c r="BS833" i="2" s="1"/>
  <c r="BV833" i="2" s="1"/>
  <c r="AG832" i="2"/>
  <c r="BS832" i="2" s="1"/>
  <c r="BV832" i="2" s="1"/>
  <c r="AG831" i="2"/>
  <c r="BS831" i="2" s="1"/>
  <c r="BV831" i="2" s="1"/>
  <c r="AG830" i="2"/>
  <c r="BS830" i="2" s="1"/>
  <c r="BV830" i="2" s="1"/>
  <c r="AG829" i="2"/>
  <c r="BS829" i="2" s="1"/>
  <c r="BV829" i="2" s="1"/>
  <c r="AG828" i="2"/>
  <c r="BS828" i="2" s="1"/>
  <c r="BV828" i="2" s="1"/>
  <c r="AG827" i="2"/>
  <c r="BS827" i="2" s="1"/>
  <c r="BV827" i="2" s="1"/>
  <c r="AG826" i="2"/>
  <c r="BS826" i="2" s="1"/>
  <c r="BV826" i="2" s="1"/>
  <c r="AG825" i="2"/>
  <c r="BS825" i="2" s="1"/>
  <c r="BV825" i="2" s="1"/>
  <c r="AG824" i="2"/>
  <c r="BS824" i="2" s="1"/>
  <c r="BV824" i="2" s="1"/>
  <c r="AG823" i="2"/>
  <c r="BS823" i="2" s="1"/>
  <c r="BV823" i="2" s="1"/>
  <c r="AG822" i="2"/>
  <c r="BS822" i="2" s="1"/>
  <c r="BV822" i="2" s="1"/>
  <c r="AG821" i="2"/>
  <c r="BS821" i="2" s="1"/>
  <c r="BV821" i="2" s="1"/>
  <c r="AG820" i="2"/>
  <c r="BS820" i="2" s="1"/>
  <c r="BV820" i="2" s="1"/>
  <c r="AG819" i="2"/>
  <c r="BS819" i="2" s="1"/>
  <c r="BV819" i="2" s="1"/>
  <c r="AG818" i="2"/>
  <c r="BS818" i="2" s="1"/>
  <c r="BV818" i="2" s="1"/>
  <c r="AG817" i="2"/>
  <c r="AG816" i="2"/>
  <c r="BS816" i="2" s="1"/>
  <c r="BV816" i="2" s="1"/>
  <c r="AG815" i="2"/>
  <c r="BS815" i="2" s="1"/>
  <c r="BV815" i="2" s="1"/>
  <c r="AG814" i="2"/>
  <c r="BS814" i="2" s="1"/>
  <c r="BV814" i="2" s="1"/>
  <c r="AG813" i="2"/>
  <c r="BS813" i="2" s="1"/>
  <c r="BV813" i="2" s="1"/>
  <c r="AG812" i="2"/>
  <c r="BS812" i="2" s="1"/>
  <c r="BV812" i="2" s="1"/>
  <c r="AG811" i="2"/>
  <c r="BS811" i="2" s="1"/>
  <c r="BV811" i="2" s="1"/>
  <c r="AG810" i="2"/>
  <c r="BS810" i="2" s="1"/>
  <c r="BV810" i="2" s="1"/>
  <c r="AG809" i="2"/>
  <c r="BS809" i="2" s="1"/>
  <c r="BV809" i="2" s="1"/>
  <c r="AG808" i="2"/>
  <c r="BS808" i="2" s="1"/>
  <c r="BV808" i="2" s="1"/>
  <c r="AG807" i="2"/>
  <c r="BS807" i="2" s="1"/>
  <c r="BV807" i="2" s="1"/>
  <c r="AG806" i="2"/>
  <c r="BS806" i="2" s="1"/>
  <c r="BV806" i="2" s="1"/>
  <c r="AG805" i="2"/>
  <c r="BS805" i="2" s="1"/>
  <c r="BV805" i="2" s="1"/>
  <c r="AG804" i="2"/>
  <c r="BS804" i="2" s="1"/>
  <c r="BV804" i="2" s="1"/>
  <c r="AG803" i="2"/>
  <c r="BS803" i="2" s="1"/>
  <c r="BV803" i="2" s="1"/>
  <c r="AG802" i="2"/>
  <c r="BS802" i="2" s="1"/>
  <c r="BV802" i="2" s="1"/>
  <c r="AG801" i="2"/>
  <c r="BS801" i="2" s="1"/>
  <c r="BV801" i="2" s="1"/>
  <c r="AG800" i="2"/>
  <c r="BS800" i="2" s="1"/>
  <c r="BV800" i="2" s="1"/>
  <c r="AV1162" i="2" l="1"/>
  <c r="BB1162" i="2"/>
  <c r="BS903" i="2"/>
  <c r="AH1147" i="2"/>
  <c r="BS858" i="2"/>
  <c r="BV858" i="2" s="1"/>
  <c r="AH1133" i="2"/>
  <c r="BS817" i="2"/>
  <c r="BV817" i="2" s="1"/>
  <c r="AH1132" i="2"/>
  <c r="BJ898" i="2"/>
  <c r="BJ818" i="2"/>
  <c r="BJ827" i="2"/>
  <c r="BJ913" i="2"/>
  <c r="BJ833" i="2"/>
  <c r="BJ810" i="2"/>
  <c r="BJ836" i="2"/>
  <c r="BJ858" i="2"/>
  <c r="BK1133" i="2" s="1"/>
  <c r="BJ870" i="2"/>
  <c r="BJ821" i="2"/>
  <c r="BJ873" i="2"/>
  <c r="BJ812" i="2"/>
  <c r="BJ901" i="2"/>
  <c r="BJ872" i="2"/>
  <c r="BJ825" i="2"/>
  <c r="BJ861" i="2"/>
  <c r="BJ855" i="2"/>
  <c r="BJ811" i="2"/>
  <c r="BJ899" i="2"/>
  <c r="BJ900" i="2"/>
  <c r="BJ853" i="2"/>
  <c r="BJ862" i="2"/>
  <c r="BJ820" i="2"/>
  <c r="BJ805" i="2"/>
  <c r="BJ835" i="2"/>
  <c r="BJ814" i="2"/>
  <c r="BJ888" i="2"/>
  <c r="BJ831" i="2"/>
  <c r="BJ910" i="2"/>
  <c r="BJ865" i="2"/>
  <c r="BJ813" i="2"/>
  <c r="BJ904" i="2"/>
  <c r="BJ808" i="2"/>
  <c r="BJ905" i="2"/>
  <c r="BJ914" i="2"/>
  <c r="BJ878" i="2"/>
  <c r="BJ892" i="2"/>
  <c r="BJ874" i="2"/>
  <c r="BJ822" i="2"/>
  <c r="BJ815" i="2"/>
  <c r="BJ894" i="2"/>
  <c r="BJ885" i="2"/>
  <c r="BJ854" i="2"/>
  <c r="BJ864" i="2"/>
  <c r="BJ902" i="2"/>
  <c r="BJ886" i="2"/>
  <c r="BJ876" i="2"/>
  <c r="BJ802" i="2"/>
  <c r="BJ866" i="2"/>
  <c r="BJ897" i="2"/>
  <c r="BJ817" i="2"/>
  <c r="BK1132" i="2" s="1"/>
  <c r="BJ867" i="2"/>
  <c r="BJ912" i="2"/>
  <c r="BJ832" i="2"/>
  <c r="BJ852" i="2"/>
  <c r="BJ819" i="2"/>
  <c r="BJ857" i="2"/>
  <c r="BJ826" i="2"/>
  <c r="BJ877" i="2"/>
  <c r="BJ856" i="2"/>
  <c r="BJ824" i="2"/>
  <c r="BJ909" i="2"/>
  <c r="BJ829" i="2"/>
  <c r="BJ889" i="2"/>
  <c r="BJ908" i="2"/>
  <c r="BJ907" i="2"/>
  <c r="BJ809" i="2"/>
  <c r="BJ906" i="2"/>
  <c r="BJ803" i="2"/>
  <c r="BJ804" i="2"/>
  <c r="BJ887" i="2"/>
  <c r="BJ860" i="2"/>
  <c r="BJ801" i="2"/>
  <c r="BJ806" i="2"/>
  <c r="BJ875" i="2"/>
  <c r="BJ807" i="2"/>
  <c r="BJ896" i="2"/>
  <c r="BJ816" i="2"/>
  <c r="BJ911" i="2"/>
  <c r="BJ851" i="2"/>
  <c r="BJ828" i="2"/>
  <c r="BJ893" i="2"/>
  <c r="BJ903" i="2"/>
  <c r="BK1147" i="2" s="1"/>
  <c r="BJ891" i="2"/>
  <c r="BJ890" i="2"/>
  <c r="BJ850" i="2"/>
  <c r="BJ834" i="2"/>
  <c r="BJ830" i="2"/>
  <c r="BJ859" i="2"/>
  <c r="BJ848" i="2"/>
  <c r="BJ800" i="2"/>
  <c r="BJ895" i="2"/>
  <c r="BJ823" i="2"/>
  <c r="BJ868" i="2"/>
  <c r="BJ871" i="2"/>
  <c r="BJ847" i="2"/>
  <c r="BJ869" i="2"/>
  <c r="BJ849" i="2"/>
  <c r="BJ863" i="2"/>
  <c r="V194" i="13"/>
  <c r="V227" i="13"/>
  <c r="V264" i="13"/>
  <c r="V257" i="13"/>
  <c r="X223" i="13"/>
  <c r="X190" i="13"/>
  <c r="X194" i="13" s="1"/>
  <c r="V234" i="13"/>
  <c r="Y253" i="13"/>
  <c r="X255" i="13"/>
  <c r="Y255" i="13" s="1"/>
  <c r="X225" i="13"/>
  <c r="AI977" i="2"/>
  <c r="F44" i="4"/>
  <c r="BG29" i="3"/>
  <c r="V172" i="13"/>
  <c r="V171" i="13"/>
  <c r="W162" i="13"/>
  <c r="AJ978" i="2" s="1"/>
  <c r="V164" i="13"/>
  <c r="X164" i="13" s="1"/>
  <c r="Y164" i="13" s="1"/>
  <c r="V163" i="13"/>
  <c r="X163" i="13" s="1"/>
  <c r="Y163" i="13" s="1"/>
  <c r="V162" i="13"/>
  <c r="AC977" i="2"/>
  <c r="W128" i="13"/>
  <c r="W132" i="13" s="1"/>
  <c r="V130" i="13"/>
  <c r="V129" i="13"/>
  <c r="X129" i="13" s="1"/>
  <c r="Y129" i="13" s="1"/>
  <c r="V128" i="13"/>
  <c r="V138" i="13"/>
  <c r="V137" i="13"/>
  <c r="L45" i="4"/>
  <c r="C45" i="4"/>
  <c r="E45" i="4" s="1"/>
  <c r="K44" i="4"/>
  <c r="L44" i="4" s="1"/>
  <c r="H44" i="4"/>
  <c r="C44" i="4"/>
  <c r="E44" i="4" s="1"/>
  <c r="X977" i="2"/>
  <c r="V110" i="13"/>
  <c r="V109" i="13"/>
  <c r="V111" i="13" s="1"/>
  <c r="V114" i="13" s="1"/>
  <c r="Y114" i="13" s="1"/>
  <c r="V80" i="13"/>
  <c r="W100" i="13"/>
  <c r="W104" i="13" s="1"/>
  <c r="V102" i="13"/>
  <c r="X102" i="13" s="1"/>
  <c r="Y102" i="13" s="1"/>
  <c r="V101" i="13"/>
  <c r="X101" i="13" s="1"/>
  <c r="Y101" i="13" s="1"/>
  <c r="V100" i="13"/>
  <c r="V71" i="13"/>
  <c r="W71" i="13"/>
  <c r="V72" i="13"/>
  <c r="X72" i="13" s="1"/>
  <c r="V73" i="13"/>
  <c r="X73" i="13" s="1"/>
  <c r="V81" i="13"/>
  <c r="S977" i="2"/>
  <c r="I20" i="13"/>
  <c r="K20" i="13" s="1"/>
  <c r="I83" i="13"/>
  <c r="K83" i="13" s="1"/>
  <c r="I111" i="13"/>
  <c r="I144" i="13"/>
  <c r="I172" i="13"/>
  <c r="I202" i="13"/>
  <c r="K202" i="13" s="1"/>
  <c r="I233" i="13"/>
  <c r="K233" i="13" s="1"/>
  <c r="I262" i="13"/>
  <c r="K262" i="13" s="1"/>
  <c r="I294" i="13"/>
  <c r="I325" i="13"/>
  <c r="K325" i="13" s="1"/>
  <c r="V12" i="13"/>
  <c r="X12" i="13" s="1"/>
  <c r="I21" i="13"/>
  <c r="K21" i="13" s="1"/>
  <c r="I84" i="13"/>
  <c r="K84" i="13" s="1"/>
  <c r="I112" i="13"/>
  <c r="K112" i="13" s="1"/>
  <c r="I145" i="13"/>
  <c r="K145" i="13" s="1"/>
  <c r="I173" i="13"/>
  <c r="K173" i="13" s="1"/>
  <c r="I203" i="13"/>
  <c r="K203" i="13" s="1"/>
  <c r="I234" i="13"/>
  <c r="K234" i="13" s="1"/>
  <c r="I263" i="13"/>
  <c r="K263" i="13" s="1"/>
  <c r="V13" i="13"/>
  <c r="X13" i="13" s="1"/>
  <c r="V39" i="13"/>
  <c r="W39" i="13"/>
  <c r="W43" i="13" s="1"/>
  <c r="V40" i="13"/>
  <c r="X40" i="13" s="1"/>
  <c r="V41" i="13"/>
  <c r="X41" i="13" s="1"/>
  <c r="V48" i="13"/>
  <c r="V49" i="13"/>
  <c r="M977" i="2"/>
  <c r="V20" i="13"/>
  <c r="V21" i="13"/>
  <c r="I19" i="13"/>
  <c r="I82" i="13"/>
  <c r="I110" i="13"/>
  <c r="I143" i="13"/>
  <c r="I171" i="13"/>
  <c r="I201" i="13"/>
  <c r="I232" i="13"/>
  <c r="I261" i="13"/>
  <c r="I293" i="13"/>
  <c r="I324" i="13"/>
  <c r="V11" i="13"/>
  <c r="W11" i="13"/>
  <c r="W15" i="13" s="1"/>
  <c r="K43" i="4"/>
  <c r="L43" i="4" s="1"/>
  <c r="H43" i="4"/>
  <c r="F43" i="4"/>
  <c r="C43" i="4"/>
  <c r="E43" i="4" s="1"/>
  <c r="K42" i="4"/>
  <c r="L42" i="4" s="1"/>
  <c r="P42" i="4" s="1"/>
  <c r="H42" i="4"/>
  <c r="F42" i="4"/>
  <c r="C42" i="4"/>
  <c r="E42" i="4" s="1"/>
  <c r="BD7" i="3"/>
  <c r="BF7" i="3" s="1"/>
  <c r="BD8" i="3"/>
  <c r="BD9" i="3"/>
  <c r="BF9" i="3" s="1"/>
  <c r="BD10" i="3"/>
  <c r="BF10" i="3" s="1"/>
  <c r="BD11" i="3"/>
  <c r="BF11" i="3" s="1"/>
  <c r="BD12" i="3"/>
  <c r="BF12" i="3" s="1"/>
  <c r="BD13" i="3"/>
  <c r="BF13" i="3" s="1"/>
  <c r="BD14" i="3"/>
  <c r="BF14" i="3" s="1"/>
  <c r="BD15" i="3"/>
  <c r="BF15" i="3" s="1"/>
  <c r="BD16" i="3"/>
  <c r="BF16" i="3" s="1"/>
  <c r="BD17" i="3"/>
  <c r="BF17" i="3" s="1"/>
  <c r="BD18" i="3"/>
  <c r="BF18" i="3" s="1"/>
  <c r="BI54" i="3"/>
  <c r="BF73" i="3" s="1"/>
  <c r="BG54" i="3"/>
  <c r="BD54" i="3"/>
  <c r="BF54" i="3" s="1"/>
  <c r="BI53" i="3"/>
  <c r="BF72" i="3" s="1"/>
  <c r="BG53" i="3"/>
  <c r="BD53" i="3"/>
  <c r="BF53" i="3" s="1"/>
  <c r="BI52" i="3"/>
  <c r="BF71" i="3" s="1"/>
  <c r="BG52" i="3"/>
  <c r="BD52" i="3"/>
  <c r="BF52" i="3" s="1"/>
  <c r="BI51" i="3"/>
  <c r="BF70" i="3" s="1"/>
  <c r="BG51" i="3"/>
  <c r="BD51" i="3"/>
  <c r="BF51" i="3" s="1"/>
  <c r="BI50" i="3"/>
  <c r="BF69" i="3" s="1"/>
  <c r="BG50" i="3"/>
  <c r="BD50" i="3"/>
  <c r="BF50" i="3" s="1"/>
  <c r="BI49" i="3"/>
  <c r="BF68" i="3" s="1"/>
  <c r="BG49" i="3"/>
  <c r="BD49" i="3"/>
  <c r="BF49" i="3" s="1"/>
  <c r="BI48" i="3"/>
  <c r="BF67" i="3" s="1"/>
  <c r="BG48" i="3"/>
  <c r="BD48" i="3"/>
  <c r="BF48" i="3" s="1"/>
  <c r="BI47" i="3"/>
  <c r="BF66" i="3" s="1"/>
  <c r="BG47" i="3"/>
  <c r="BD47" i="3"/>
  <c r="BF47" i="3" s="1"/>
  <c r="BI46" i="3"/>
  <c r="BF65" i="3" s="1"/>
  <c r="BG46" i="3"/>
  <c r="BD46" i="3"/>
  <c r="BF46" i="3" s="1"/>
  <c r="BI45" i="3"/>
  <c r="BF64" i="3" s="1"/>
  <c r="BG45" i="3"/>
  <c r="BD45" i="3"/>
  <c r="BF45" i="3" s="1"/>
  <c r="BI44" i="3"/>
  <c r="BF63" i="3" s="1"/>
  <c r="BG44" i="3"/>
  <c r="BD44" i="3"/>
  <c r="BF44" i="3" s="1"/>
  <c r="BI43" i="3"/>
  <c r="BF62" i="3" s="1"/>
  <c r="BG43" i="3"/>
  <c r="BD43" i="3"/>
  <c r="BF43" i="3" s="1"/>
  <c r="BI36" i="3"/>
  <c r="BE73" i="3" s="1"/>
  <c r="BG36" i="3"/>
  <c r="BD36" i="3"/>
  <c r="BF36" i="3" s="1"/>
  <c r="BI35" i="3"/>
  <c r="BE72" i="3" s="1"/>
  <c r="BG35" i="3"/>
  <c r="BD35" i="3"/>
  <c r="BF35" i="3" s="1"/>
  <c r="BI34" i="3"/>
  <c r="BE71" i="3" s="1"/>
  <c r="BG34" i="3"/>
  <c r="BD34" i="3"/>
  <c r="BF34" i="3" s="1"/>
  <c r="BI33" i="3"/>
  <c r="BE70" i="3" s="1"/>
  <c r="BG33" i="3"/>
  <c r="BD33" i="3"/>
  <c r="BF33" i="3" s="1"/>
  <c r="BI32" i="3"/>
  <c r="BE69" i="3" s="1"/>
  <c r="BG32" i="3"/>
  <c r="BD32" i="3"/>
  <c r="BF32" i="3" s="1"/>
  <c r="BI31" i="3"/>
  <c r="BE68" i="3" s="1"/>
  <c r="BG31" i="3"/>
  <c r="BD31" i="3"/>
  <c r="BF31" i="3" s="1"/>
  <c r="BI30" i="3"/>
  <c r="BE67" i="3" s="1"/>
  <c r="BG30" i="3"/>
  <c r="BD30" i="3"/>
  <c r="BF30" i="3" s="1"/>
  <c r="BI29" i="3"/>
  <c r="BE66" i="3" s="1"/>
  <c r="BD29" i="3"/>
  <c r="BF29" i="3" s="1"/>
  <c r="BI28" i="3"/>
  <c r="BE65" i="3" s="1"/>
  <c r="BG28" i="3"/>
  <c r="BD28" i="3"/>
  <c r="BF28" i="3" s="1"/>
  <c r="BI27" i="3"/>
  <c r="BE64" i="3" s="1"/>
  <c r="BG27" i="3"/>
  <c r="BD27" i="3"/>
  <c r="BF27" i="3" s="1"/>
  <c r="BI26" i="3"/>
  <c r="BE63" i="3" s="1"/>
  <c r="BG26" i="3"/>
  <c r="BD26" i="3"/>
  <c r="BF26" i="3" s="1"/>
  <c r="BI25" i="3"/>
  <c r="BE62" i="3" s="1"/>
  <c r="BG25" i="3"/>
  <c r="BD25" i="3"/>
  <c r="BF25" i="3" s="1"/>
  <c r="BI18" i="3"/>
  <c r="BD73" i="3" s="1"/>
  <c r="BG18" i="3"/>
  <c r="BI17" i="3"/>
  <c r="BD72" i="3" s="1"/>
  <c r="BI16" i="3"/>
  <c r="BD71" i="3" s="1"/>
  <c r="BG71" i="3" s="1"/>
  <c r="BH71" i="3" s="1"/>
  <c r="BI840" i="2" s="1"/>
  <c r="BG16" i="3"/>
  <c r="BI15" i="3"/>
  <c r="BD70" i="3" s="1"/>
  <c r="BG15" i="3"/>
  <c r="BI14" i="3"/>
  <c r="BD69" i="3" s="1"/>
  <c r="BG14" i="3"/>
  <c r="BI13" i="3"/>
  <c r="BD68" i="3" s="1"/>
  <c r="BG13" i="3"/>
  <c r="BI12" i="3"/>
  <c r="BD67" i="3" s="1"/>
  <c r="BG12" i="3"/>
  <c r="BI11" i="3"/>
  <c r="BD66" i="3" s="1"/>
  <c r="BG11" i="3"/>
  <c r="BI10" i="3"/>
  <c r="BD65" i="3" s="1"/>
  <c r="BG10" i="3"/>
  <c r="BI9" i="3"/>
  <c r="BD64" i="3" s="1"/>
  <c r="BG9" i="3"/>
  <c r="BI8" i="3"/>
  <c r="BD63" i="3" s="1"/>
  <c r="BG8" i="3"/>
  <c r="BF8" i="3"/>
  <c r="BI7" i="3"/>
  <c r="BD62" i="3" s="1"/>
  <c r="BG7" i="3"/>
  <c r="C773" i="13"/>
  <c r="C772" i="13"/>
  <c r="BM793" i="2"/>
  <c r="BM792" i="2"/>
  <c r="BM791" i="2"/>
  <c r="BM790" i="2"/>
  <c r="BM789" i="2"/>
  <c r="BM788" i="2"/>
  <c r="BM787" i="2"/>
  <c r="BM786" i="2"/>
  <c r="BM785" i="2"/>
  <c r="BM784" i="2"/>
  <c r="BM783" i="2"/>
  <c r="BM782" i="2"/>
  <c r="BM781" i="2"/>
  <c r="BM780" i="2"/>
  <c r="BM779" i="2"/>
  <c r="BM778" i="2"/>
  <c r="BM777" i="2"/>
  <c r="BM776" i="2"/>
  <c r="BM775" i="2"/>
  <c r="BM774" i="2"/>
  <c r="BM773" i="2"/>
  <c r="BM772" i="2"/>
  <c r="BN1131" i="2" s="1"/>
  <c r="BN1134" i="2" s="1"/>
  <c r="BM771" i="2"/>
  <c r="BM770" i="2"/>
  <c r="BM769" i="2"/>
  <c r="BM768" i="2"/>
  <c r="BM767" i="2"/>
  <c r="BM766" i="2"/>
  <c r="BM765" i="2"/>
  <c r="BM764" i="2"/>
  <c r="BM757" i="2"/>
  <c r="BM756" i="2"/>
  <c r="BM755" i="2"/>
  <c r="BM754" i="2"/>
  <c r="BM753" i="2"/>
  <c r="BM752" i="2"/>
  <c r="BM751" i="2"/>
  <c r="BM750" i="2"/>
  <c r="BM749" i="2"/>
  <c r="BM748" i="2"/>
  <c r="BM747" i="2"/>
  <c r="BM746" i="2"/>
  <c r="BM745" i="2"/>
  <c r="BM744" i="2"/>
  <c r="BM743" i="2"/>
  <c r="BM742" i="2"/>
  <c r="BM741" i="2"/>
  <c r="BM740" i="2"/>
  <c r="BM739" i="2"/>
  <c r="BM738" i="2"/>
  <c r="BM737" i="2"/>
  <c r="BM736" i="2"/>
  <c r="BM735" i="2"/>
  <c r="BM734" i="2"/>
  <c r="BM733" i="2"/>
  <c r="BM732" i="2"/>
  <c r="BM731" i="2"/>
  <c r="BM730" i="2"/>
  <c r="BM729" i="2"/>
  <c r="BM728" i="2"/>
  <c r="BM727" i="2"/>
  <c r="BM726" i="2"/>
  <c r="BM715" i="2"/>
  <c r="BM714" i="2"/>
  <c r="BM713" i="2"/>
  <c r="BM712" i="2"/>
  <c r="BM711" i="2"/>
  <c r="BM710" i="2"/>
  <c r="BM709" i="2"/>
  <c r="BM708" i="2"/>
  <c r="BM707" i="2"/>
  <c r="BM706" i="2"/>
  <c r="BM705" i="2"/>
  <c r="BM704" i="2"/>
  <c r="BM703" i="2"/>
  <c r="BM702" i="2"/>
  <c r="BM701" i="2"/>
  <c r="BM700" i="2"/>
  <c r="BM699" i="2"/>
  <c r="BM698" i="2"/>
  <c r="BM697" i="2"/>
  <c r="BM696" i="2"/>
  <c r="BM695" i="2"/>
  <c r="BM694" i="2"/>
  <c r="BM693" i="2"/>
  <c r="BM692" i="2"/>
  <c r="BM691" i="2"/>
  <c r="BM690" i="2"/>
  <c r="BM689" i="2"/>
  <c r="BM688" i="2"/>
  <c r="BM687" i="2"/>
  <c r="BM686" i="2"/>
  <c r="BM685" i="2"/>
  <c r="BM684" i="2"/>
  <c r="BM683" i="2"/>
  <c r="BN1124" i="2" s="1"/>
  <c r="BN1126" i="2" s="1"/>
  <c r="BM682" i="2"/>
  <c r="BM681" i="2"/>
  <c r="BM680" i="2"/>
  <c r="BM679" i="2"/>
  <c r="U915" i="2"/>
  <c r="U974" i="2" s="1"/>
  <c r="U879" i="2"/>
  <c r="U973" i="2" s="1"/>
  <c r="U837" i="2"/>
  <c r="U972" i="2" s="1"/>
  <c r="I837" i="2"/>
  <c r="I972" i="2" s="1"/>
  <c r="E914" i="2"/>
  <c r="E913" i="2"/>
  <c r="E912" i="2"/>
  <c r="E911" i="2"/>
  <c r="E910" i="2"/>
  <c r="E909" i="2"/>
  <c r="E908" i="2"/>
  <c r="E907" i="2"/>
  <c r="E906" i="2"/>
  <c r="E905" i="2"/>
  <c r="E904" i="2"/>
  <c r="E903" i="2"/>
  <c r="E1147" i="2" s="1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1133" i="2" s="1"/>
  <c r="E857" i="2"/>
  <c r="E856" i="2"/>
  <c r="E855" i="2"/>
  <c r="E854" i="2"/>
  <c r="E853" i="2"/>
  <c r="E852" i="2"/>
  <c r="E851" i="2"/>
  <c r="E850" i="2"/>
  <c r="E849" i="2"/>
  <c r="E848" i="2"/>
  <c r="E84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1132" i="2" s="1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G977" i="2"/>
  <c r="BM974" i="2"/>
  <c r="BH915" i="2"/>
  <c r="BH974" i="2" s="1"/>
  <c r="BC915" i="2"/>
  <c r="BC974" i="2" s="1"/>
  <c r="AW915" i="2"/>
  <c r="AW974" i="2" s="1"/>
  <c r="AQ915" i="2"/>
  <c r="AQ974" i="2" s="1"/>
  <c r="AK915" i="2"/>
  <c r="AK974" i="2" s="1"/>
  <c r="AE915" i="2"/>
  <c r="AE974" i="2" s="1"/>
  <c r="Z915" i="2"/>
  <c r="Z974" i="2" s="1"/>
  <c r="O915" i="2"/>
  <c r="O974" i="2" s="1"/>
  <c r="I915" i="2"/>
  <c r="I974" i="2" s="1"/>
  <c r="C915" i="2"/>
  <c r="C974" i="2" s="1"/>
  <c r="BM973" i="2"/>
  <c r="BH879" i="2"/>
  <c r="BH973" i="2" s="1"/>
  <c r="BC879" i="2"/>
  <c r="BC973" i="2" s="1"/>
  <c r="AW879" i="2"/>
  <c r="AW973" i="2" s="1"/>
  <c r="AQ879" i="2"/>
  <c r="AQ973" i="2" s="1"/>
  <c r="AK879" i="2"/>
  <c r="AK973" i="2" s="1"/>
  <c r="Z879" i="2"/>
  <c r="Z973" i="2" s="1"/>
  <c r="O879" i="2"/>
  <c r="O973" i="2" s="1"/>
  <c r="I879" i="2"/>
  <c r="I973" i="2" s="1"/>
  <c r="C879" i="2"/>
  <c r="C973" i="2" s="1"/>
  <c r="BM972" i="2"/>
  <c r="BH837" i="2"/>
  <c r="BH972" i="2" s="1"/>
  <c r="BC837" i="2"/>
  <c r="BC972" i="2" s="1"/>
  <c r="AW837" i="2"/>
  <c r="AW972" i="2" s="1"/>
  <c r="AQ837" i="2"/>
  <c r="AQ972" i="2" s="1"/>
  <c r="AK837" i="2"/>
  <c r="AK972" i="2" s="1"/>
  <c r="Z837" i="2"/>
  <c r="Z972" i="2" s="1"/>
  <c r="O837" i="2"/>
  <c r="O972" i="2" s="1"/>
  <c r="C837" i="2"/>
  <c r="C972" i="2" s="1"/>
  <c r="I333" i="13"/>
  <c r="I334" i="13"/>
  <c r="J324" i="13"/>
  <c r="K326" i="13"/>
  <c r="BK965" i="2"/>
  <c r="BJ965" i="2"/>
  <c r="J293" i="13"/>
  <c r="I303" i="13"/>
  <c r="I302" i="13"/>
  <c r="J171" i="13"/>
  <c r="J175" i="13" s="1"/>
  <c r="I180" i="13"/>
  <c r="I181" i="13"/>
  <c r="K295" i="13"/>
  <c r="BH793" i="2"/>
  <c r="BH792" i="2"/>
  <c r="BH791" i="2"/>
  <c r="BH790" i="2"/>
  <c r="BH789" i="2"/>
  <c r="BH788" i="2"/>
  <c r="BH787" i="2"/>
  <c r="BH786" i="2"/>
  <c r="BH785" i="2"/>
  <c r="BH784" i="2"/>
  <c r="BH783" i="2"/>
  <c r="BH782" i="2"/>
  <c r="BH781" i="2"/>
  <c r="BH780" i="2"/>
  <c r="BH779" i="2"/>
  <c r="BH778" i="2"/>
  <c r="BH777" i="2"/>
  <c r="BH776" i="2"/>
  <c r="BH775" i="2"/>
  <c r="BH774" i="2"/>
  <c r="BH773" i="2"/>
  <c r="BH772" i="2"/>
  <c r="BI1131" i="2" s="1"/>
  <c r="BI1134" i="2" s="1"/>
  <c r="BH771" i="2"/>
  <c r="BH770" i="2"/>
  <c r="BH769" i="2"/>
  <c r="BH768" i="2"/>
  <c r="BH767" i="2"/>
  <c r="BH766" i="2"/>
  <c r="BH765" i="2"/>
  <c r="BH764" i="2"/>
  <c r="BH757" i="2"/>
  <c r="BH756" i="2"/>
  <c r="BH755" i="2"/>
  <c r="BH754" i="2"/>
  <c r="BH753" i="2"/>
  <c r="BH752" i="2"/>
  <c r="BH751" i="2"/>
  <c r="BH750" i="2"/>
  <c r="BH749" i="2"/>
  <c r="BH748" i="2"/>
  <c r="BH747" i="2"/>
  <c r="BH746" i="2"/>
  <c r="BH745" i="2"/>
  <c r="BH744" i="2"/>
  <c r="BH743" i="2"/>
  <c r="BH742" i="2"/>
  <c r="BH741" i="2"/>
  <c r="BH740" i="2"/>
  <c r="BH739" i="2"/>
  <c r="BH738" i="2"/>
  <c r="BH737" i="2"/>
  <c r="BH736" i="2"/>
  <c r="BH735" i="2"/>
  <c r="BH734" i="2"/>
  <c r="BH733" i="2"/>
  <c r="BH732" i="2"/>
  <c r="BH731" i="2"/>
  <c r="BH730" i="2"/>
  <c r="BH729" i="2"/>
  <c r="BH728" i="2"/>
  <c r="BH727" i="2"/>
  <c r="BH726" i="2"/>
  <c r="BH715" i="2"/>
  <c r="BH714" i="2"/>
  <c r="BH713" i="2"/>
  <c r="BH712" i="2"/>
  <c r="BH711" i="2"/>
  <c r="BH710" i="2"/>
  <c r="BH709" i="2"/>
  <c r="BH708" i="2"/>
  <c r="BH707" i="2"/>
  <c r="BH706" i="2"/>
  <c r="BH705" i="2"/>
  <c r="BH704" i="2"/>
  <c r="BH703" i="2"/>
  <c r="BH702" i="2"/>
  <c r="BH701" i="2"/>
  <c r="BH700" i="2"/>
  <c r="BH699" i="2"/>
  <c r="BH698" i="2"/>
  <c r="BH697" i="2"/>
  <c r="BH696" i="2"/>
  <c r="BH695" i="2"/>
  <c r="BH694" i="2"/>
  <c r="BH693" i="2"/>
  <c r="BH692" i="2"/>
  <c r="BH691" i="2"/>
  <c r="BH690" i="2"/>
  <c r="BH689" i="2"/>
  <c r="BH688" i="2"/>
  <c r="BH687" i="2"/>
  <c r="BH686" i="2"/>
  <c r="BH685" i="2"/>
  <c r="BH684" i="2"/>
  <c r="BH683" i="2"/>
  <c r="BI1124" i="2" s="1"/>
  <c r="BI1126" i="2" s="1"/>
  <c r="BH682" i="2"/>
  <c r="BH681" i="2"/>
  <c r="BH680" i="2"/>
  <c r="BH679" i="2"/>
  <c r="BA965" i="2"/>
  <c r="BF965" i="2"/>
  <c r="BC793" i="2"/>
  <c r="BC792" i="2"/>
  <c r="BC791" i="2"/>
  <c r="BC790" i="2"/>
  <c r="BC789" i="2"/>
  <c r="BC788" i="2"/>
  <c r="BC787" i="2"/>
  <c r="BC786" i="2"/>
  <c r="BC785" i="2"/>
  <c r="BC784" i="2"/>
  <c r="BC783" i="2"/>
  <c r="BC782" i="2"/>
  <c r="BC781" i="2"/>
  <c r="BC780" i="2"/>
  <c r="BC779" i="2"/>
  <c r="BC778" i="2"/>
  <c r="BC777" i="2"/>
  <c r="BC776" i="2"/>
  <c r="BC775" i="2"/>
  <c r="BC774" i="2"/>
  <c r="BC773" i="2"/>
  <c r="BC772" i="2"/>
  <c r="BD1131" i="2" s="1"/>
  <c r="BD1134" i="2" s="1"/>
  <c r="BC771" i="2"/>
  <c r="BC770" i="2"/>
  <c r="BC769" i="2"/>
  <c r="BC768" i="2"/>
  <c r="BC767" i="2"/>
  <c r="BC766" i="2"/>
  <c r="BC765" i="2"/>
  <c r="BC764" i="2"/>
  <c r="BC757" i="2"/>
  <c r="BC756" i="2"/>
  <c r="BC755" i="2"/>
  <c r="BC754" i="2"/>
  <c r="BC753" i="2"/>
  <c r="BC752" i="2"/>
  <c r="BC751" i="2"/>
  <c r="BC750" i="2"/>
  <c r="BC749" i="2"/>
  <c r="BC748" i="2"/>
  <c r="BC747" i="2"/>
  <c r="BC746" i="2"/>
  <c r="BC745" i="2"/>
  <c r="BC744" i="2"/>
  <c r="BC743" i="2"/>
  <c r="BC742" i="2"/>
  <c r="BC741" i="2"/>
  <c r="BC740" i="2"/>
  <c r="BC739" i="2"/>
  <c r="BC738" i="2"/>
  <c r="BC737" i="2"/>
  <c r="BC736" i="2"/>
  <c r="BC735" i="2"/>
  <c r="BC734" i="2"/>
  <c r="BC733" i="2"/>
  <c r="BC732" i="2"/>
  <c r="BC731" i="2"/>
  <c r="BC730" i="2"/>
  <c r="BC729" i="2"/>
  <c r="BC728" i="2"/>
  <c r="BC727" i="2"/>
  <c r="BC726" i="2"/>
  <c r="BC715" i="2"/>
  <c r="BC714" i="2"/>
  <c r="BC713" i="2"/>
  <c r="BC712" i="2"/>
  <c r="BC711" i="2"/>
  <c r="BC710" i="2"/>
  <c r="BC709" i="2"/>
  <c r="BC708" i="2"/>
  <c r="BC707" i="2"/>
  <c r="BC706" i="2"/>
  <c r="BC705" i="2"/>
  <c r="BC704" i="2"/>
  <c r="BC703" i="2"/>
  <c r="BC702" i="2"/>
  <c r="BC701" i="2"/>
  <c r="BC700" i="2"/>
  <c r="BC699" i="2"/>
  <c r="BC698" i="2"/>
  <c r="BC697" i="2"/>
  <c r="BC696" i="2"/>
  <c r="BC695" i="2"/>
  <c r="BC694" i="2"/>
  <c r="BC693" i="2"/>
  <c r="BC692" i="2"/>
  <c r="BC691" i="2"/>
  <c r="BC690" i="2"/>
  <c r="BC689" i="2"/>
  <c r="BC688" i="2"/>
  <c r="BC687" i="2"/>
  <c r="BC686" i="2"/>
  <c r="BC685" i="2"/>
  <c r="BC684" i="2"/>
  <c r="BC683" i="2"/>
  <c r="BD1124" i="2" s="1"/>
  <c r="BD1126" i="2" s="1"/>
  <c r="BC682" i="2"/>
  <c r="BC681" i="2"/>
  <c r="BC680" i="2"/>
  <c r="BC679" i="2"/>
  <c r="I271" i="13"/>
  <c r="J261" i="13"/>
  <c r="J265" i="13" s="1"/>
  <c r="I270" i="13"/>
  <c r="F40" i="4"/>
  <c r="K41" i="4"/>
  <c r="L41" i="4" s="1"/>
  <c r="H41" i="4"/>
  <c r="F41" i="4"/>
  <c r="C41" i="4"/>
  <c r="E41" i="4" s="1"/>
  <c r="K40" i="4"/>
  <c r="L40" i="4" s="1"/>
  <c r="H40" i="4"/>
  <c r="C40" i="4"/>
  <c r="E40" i="4" s="1"/>
  <c r="I242" i="13"/>
  <c r="I241" i="13"/>
  <c r="J232" i="13"/>
  <c r="J236" i="13" s="1"/>
  <c r="AW793" i="2"/>
  <c r="AW792" i="2"/>
  <c r="AW791" i="2"/>
  <c r="AW790" i="2"/>
  <c r="AW789" i="2"/>
  <c r="AW788" i="2"/>
  <c r="AW787" i="2"/>
  <c r="AW786" i="2"/>
  <c r="AW785" i="2"/>
  <c r="AW784" i="2"/>
  <c r="AW783" i="2"/>
  <c r="AW782" i="2"/>
  <c r="AW781" i="2"/>
  <c r="AW780" i="2"/>
  <c r="AW779" i="2"/>
  <c r="AW778" i="2"/>
  <c r="AW777" i="2"/>
  <c r="AW776" i="2"/>
  <c r="AW775" i="2"/>
  <c r="AW774" i="2"/>
  <c r="AW773" i="2"/>
  <c r="AW772" i="2"/>
  <c r="AY1131" i="2" s="1"/>
  <c r="AY1134" i="2" s="1"/>
  <c r="AW771" i="2"/>
  <c r="AW770" i="2"/>
  <c r="AW769" i="2"/>
  <c r="AW768" i="2"/>
  <c r="AW767" i="2"/>
  <c r="AW766" i="2"/>
  <c r="AW765" i="2"/>
  <c r="AW764" i="2"/>
  <c r="AW757" i="2"/>
  <c r="AW756" i="2"/>
  <c r="AW755" i="2"/>
  <c r="AW754" i="2"/>
  <c r="AW753" i="2"/>
  <c r="AW752" i="2"/>
  <c r="AW751" i="2"/>
  <c r="AW750" i="2"/>
  <c r="AW749" i="2"/>
  <c r="AW748" i="2"/>
  <c r="AW747" i="2"/>
  <c r="AW746" i="2"/>
  <c r="AW745" i="2"/>
  <c r="AW744" i="2"/>
  <c r="AW743" i="2"/>
  <c r="AW742" i="2"/>
  <c r="AW741" i="2"/>
  <c r="AW740" i="2"/>
  <c r="AW739" i="2"/>
  <c r="AW738" i="2"/>
  <c r="AW737" i="2"/>
  <c r="AW736" i="2"/>
  <c r="AW735" i="2"/>
  <c r="AW734" i="2"/>
  <c r="AW733" i="2"/>
  <c r="AW732" i="2"/>
  <c r="AW731" i="2"/>
  <c r="AW730" i="2"/>
  <c r="AW729" i="2"/>
  <c r="AW728" i="2"/>
  <c r="AW727" i="2"/>
  <c r="AW726" i="2"/>
  <c r="AW715" i="2"/>
  <c r="AW714" i="2"/>
  <c r="AW713" i="2"/>
  <c r="AW712" i="2"/>
  <c r="AW711" i="2"/>
  <c r="AW710" i="2"/>
  <c r="AW709" i="2"/>
  <c r="AW708" i="2"/>
  <c r="AW707" i="2"/>
  <c r="AW706" i="2"/>
  <c r="AW705" i="2"/>
  <c r="AW704" i="2"/>
  <c r="AW703" i="2"/>
  <c r="AW702" i="2"/>
  <c r="AW701" i="2"/>
  <c r="AW700" i="2"/>
  <c r="AW699" i="2"/>
  <c r="AW698" i="2"/>
  <c r="AW697" i="2"/>
  <c r="AW696" i="2"/>
  <c r="AW695" i="2"/>
  <c r="AW694" i="2"/>
  <c r="AW693" i="2"/>
  <c r="AW692" i="2"/>
  <c r="AW691" i="2"/>
  <c r="AW690" i="2"/>
  <c r="AW689" i="2"/>
  <c r="AW688" i="2"/>
  <c r="AW687" i="2"/>
  <c r="AW686" i="2"/>
  <c r="AW685" i="2"/>
  <c r="AW684" i="2"/>
  <c r="AW683" i="2"/>
  <c r="AY1124" i="2" s="1"/>
  <c r="AY1126" i="2" s="1"/>
  <c r="AW682" i="2"/>
  <c r="AW681" i="2"/>
  <c r="AW680" i="2"/>
  <c r="AW679" i="2"/>
  <c r="AU965" i="2"/>
  <c r="I211" i="13"/>
  <c r="I210" i="13"/>
  <c r="J201" i="13"/>
  <c r="F39" i="4"/>
  <c r="H39" i="4"/>
  <c r="C39" i="4"/>
  <c r="E39" i="4" s="1"/>
  <c r="K39" i="4"/>
  <c r="L39" i="4" s="1"/>
  <c r="AQ789" i="2"/>
  <c r="AQ773" i="2"/>
  <c r="AQ751" i="2"/>
  <c r="AQ735" i="2"/>
  <c r="AQ709" i="2"/>
  <c r="AQ693" i="2"/>
  <c r="AQ771" i="2"/>
  <c r="AQ691" i="2"/>
  <c r="AQ729" i="2"/>
  <c r="AQ744" i="2"/>
  <c r="AQ702" i="2"/>
  <c r="AQ765" i="2"/>
  <c r="AQ764" i="2"/>
  <c r="AQ779" i="2"/>
  <c r="AQ683" i="2"/>
  <c r="AS1124" i="2" s="1"/>
  <c r="AS1126" i="2" s="1"/>
  <c r="AQ756" i="2"/>
  <c r="AQ682" i="2"/>
  <c r="AQ777" i="2"/>
  <c r="AQ713" i="2"/>
  <c r="AQ776" i="2"/>
  <c r="AQ696" i="2"/>
  <c r="AQ711" i="2"/>
  <c r="AQ736" i="2"/>
  <c r="AQ788" i="2"/>
  <c r="AQ772" i="2"/>
  <c r="AS1131" i="2" s="1"/>
  <c r="AS1134" i="2" s="1"/>
  <c r="AQ750" i="2"/>
  <c r="AQ734" i="2"/>
  <c r="AQ708" i="2"/>
  <c r="AQ692" i="2"/>
  <c r="AQ787" i="2"/>
  <c r="AQ749" i="2"/>
  <c r="AQ733" i="2"/>
  <c r="AQ707" i="2"/>
  <c r="AQ704" i="2"/>
  <c r="AQ767" i="2"/>
  <c r="AQ703" i="2"/>
  <c r="AQ782" i="2"/>
  <c r="AQ743" i="2"/>
  <c r="AQ685" i="2"/>
  <c r="AQ742" i="2"/>
  <c r="AQ684" i="2"/>
  <c r="AQ740" i="2"/>
  <c r="AQ738" i="2"/>
  <c r="AQ791" i="2"/>
  <c r="AQ790" i="2"/>
  <c r="AQ786" i="2"/>
  <c r="AQ770" i="2"/>
  <c r="AQ748" i="2"/>
  <c r="AQ732" i="2"/>
  <c r="AQ706" i="2"/>
  <c r="AQ690" i="2"/>
  <c r="AQ705" i="2"/>
  <c r="AQ784" i="2"/>
  <c r="AQ746" i="2"/>
  <c r="AQ730" i="2"/>
  <c r="AQ688" i="2"/>
  <c r="AQ745" i="2"/>
  <c r="AQ686" i="2"/>
  <c r="AQ701" i="2"/>
  <c r="AQ780" i="2"/>
  <c r="AQ700" i="2"/>
  <c r="AQ741" i="2"/>
  <c r="AQ778" i="2"/>
  <c r="AQ755" i="2"/>
  <c r="AQ697" i="2"/>
  <c r="AQ792" i="2"/>
  <c r="AQ712" i="2"/>
  <c r="AQ753" i="2"/>
  <c r="AQ679" i="2"/>
  <c r="AQ752" i="2"/>
  <c r="AQ785" i="2"/>
  <c r="AQ769" i="2"/>
  <c r="AQ747" i="2"/>
  <c r="AQ731" i="2"/>
  <c r="AQ689" i="2"/>
  <c r="AQ768" i="2"/>
  <c r="AQ783" i="2"/>
  <c r="AQ687" i="2"/>
  <c r="AQ766" i="2"/>
  <c r="AQ727" i="2"/>
  <c r="AQ726" i="2"/>
  <c r="AQ757" i="2"/>
  <c r="AQ681" i="2"/>
  <c r="AQ710" i="2"/>
  <c r="AQ728" i="2"/>
  <c r="AQ781" i="2"/>
  <c r="AQ699" i="2"/>
  <c r="AQ714" i="2"/>
  <c r="AQ793" i="2"/>
  <c r="AQ739" i="2"/>
  <c r="AQ680" i="2"/>
  <c r="AQ737" i="2"/>
  <c r="AQ694" i="2"/>
  <c r="AQ715" i="2"/>
  <c r="AQ698" i="2"/>
  <c r="AQ754" i="2"/>
  <c r="AQ775" i="2"/>
  <c r="AQ695" i="2"/>
  <c r="AQ774" i="2"/>
  <c r="AO965" i="2"/>
  <c r="AI965" i="2"/>
  <c r="I153" i="13"/>
  <c r="I152" i="13"/>
  <c r="J143" i="13"/>
  <c r="AF793" i="2"/>
  <c r="AF792" i="2"/>
  <c r="AF791" i="2"/>
  <c r="AF790" i="2"/>
  <c r="AF789" i="2"/>
  <c r="AF788" i="2"/>
  <c r="AF787" i="2"/>
  <c r="AF786" i="2"/>
  <c r="AF785" i="2"/>
  <c r="AF784" i="2"/>
  <c r="AF783" i="2"/>
  <c r="AF782" i="2"/>
  <c r="AF781" i="2"/>
  <c r="AF780" i="2"/>
  <c r="AF779" i="2"/>
  <c r="AF778" i="2"/>
  <c r="AF777" i="2"/>
  <c r="AF776" i="2"/>
  <c r="AF775" i="2"/>
  <c r="AF774" i="2"/>
  <c r="AF773" i="2"/>
  <c r="AF772" i="2"/>
  <c r="AG1131" i="2" s="1"/>
  <c r="AF771" i="2"/>
  <c r="AF770" i="2"/>
  <c r="AF769" i="2"/>
  <c r="AF768" i="2"/>
  <c r="AF767" i="2"/>
  <c r="AF766" i="2"/>
  <c r="AF765" i="2"/>
  <c r="AF764" i="2"/>
  <c r="AF757" i="2"/>
  <c r="AF756" i="2"/>
  <c r="AF755" i="2"/>
  <c r="AF754" i="2"/>
  <c r="AF753" i="2"/>
  <c r="AF752" i="2"/>
  <c r="AF751" i="2"/>
  <c r="AF750" i="2"/>
  <c r="AF749" i="2"/>
  <c r="AF748" i="2"/>
  <c r="AF747" i="2"/>
  <c r="AF746" i="2"/>
  <c r="AF745" i="2"/>
  <c r="AF744" i="2"/>
  <c r="AF743" i="2"/>
  <c r="AF742" i="2"/>
  <c r="AF741" i="2"/>
  <c r="AF740" i="2"/>
  <c r="AF739" i="2"/>
  <c r="AF738" i="2"/>
  <c r="AF737" i="2"/>
  <c r="AF736" i="2"/>
  <c r="AF735" i="2"/>
  <c r="AF734" i="2"/>
  <c r="AF733" i="2"/>
  <c r="AF732" i="2"/>
  <c r="AF731" i="2"/>
  <c r="AF730" i="2"/>
  <c r="AF729" i="2"/>
  <c r="AF728" i="2"/>
  <c r="AF727" i="2"/>
  <c r="AF726" i="2"/>
  <c r="AF715" i="2"/>
  <c r="AF714" i="2"/>
  <c r="AF713" i="2"/>
  <c r="AF712" i="2"/>
  <c r="AF711" i="2"/>
  <c r="AF710" i="2"/>
  <c r="AF709" i="2"/>
  <c r="AF708" i="2"/>
  <c r="AF707" i="2"/>
  <c r="AF706" i="2"/>
  <c r="AF705" i="2"/>
  <c r="AF704" i="2"/>
  <c r="AF703" i="2"/>
  <c r="AF702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G1124" i="2" s="1"/>
  <c r="AG1126" i="2" s="1"/>
  <c r="AF682" i="2"/>
  <c r="AF681" i="2"/>
  <c r="AF680" i="2"/>
  <c r="AF679" i="2"/>
  <c r="K38" i="4"/>
  <c r="L38" i="4" s="1"/>
  <c r="H38" i="4"/>
  <c r="F38" i="4"/>
  <c r="C38" i="4"/>
  <c r="E38" i="4" s="1"/>
  <c r="I91" i="13"/>
  <c r="I62" i="13"/>
  <c r="I63" i="13"/>
  <c r="I92" i="13"/>
  <c r="I120" i="13"/>
  <c r="I119" i="13"/>
  <c r="J82" i="13"/>
  <c r="J110" i="13"/>
  <c r="K111" i="13"/>
  <c r="AC965" i="2"/>
  <c r="V791" i="2"/>
  <c r="V778" i="2"/>
  <c r="X965" i="2"/>
  <c r="V792" i="2"/>
  <c r="V790" i="2"/>
  <c r="V789" i="2"/>
  <c r="V787" i="2"/>
  <c r="V786" i="2"/>
  <c r="V785" i="2"/>
  <c r="V784" i="2"/>
  <c r="V783" i="2"/>
  <c r="V782" i="2"/>
  <c r="V781" i="2"/>
  <c r="V780" i="2"/>
  <c r="V779" i="2"/>
  <c r="V777" i="2"/>
  <c r="V776" i="2"/>
  <c r="V775" i="2"/>
  <c r="V774" i="2"/>
  <c r="V773" i="2"/>
  <c r="V772" i="2"/>
  <c r="V1131" i="2" s="1"/>
  <c r="V771" i="2"/>
  <c r="V770" i="2"/>
  <c r="V769" i="2"/>
  <c r="V768" i="2"/>
  <c r="V767" i="2"/>
  <c r="V766" i="2"/>
  <c r="V765" i="2"/>
  <c r="V764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1124" i="2" s="1"/>
  <c r="V1126" i="2" s="1"/>
  <c r="V682" i="2"/>
  <c r="V681" i="2"/>
  <c r="V680" i="2"/>
  <c r="V679" i="2"/>
  <c r="K37" i="4"/>
  <c r="L37" i="4" s="1"/>
  <c r="H37" i="4"/>
  <c r="F37" i="4"/>
  <c r="E37" i="4"/>
  <c r="V788" i="2"/>
  <c r="V793" i="2"/>
  <c r="S965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1131" i="2" s="1"/>
  <c r="Q771" i="2"/>
  <c r="Q770" i="2"/>
  <c r="Q769" i="2"/>
  <c r="Q768" i="2"/>
  <c r="Q767" i="2"/>
  <c r="Q766" i="2"/>
  <c r="Q765" i="2"/>
  <c r="Q764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1124" i="2" s="1"/>
  <c r="Q1126" i="2" s="1"/>
  <c r="Q682" i="2"/>
  <c r="Q681" i="2"/>
  <c r="Q680" i="2"/>
  <c r="Q679" i="2"/>
  <c r="D97" i="3"/>
  <c r="C97" i="3"/>
  <c r="I58" i="13"/>
  <c r="D89" i="3"/>
  <c r="F89" i="3" s="1"/>
  <c r="G89" i="3" s="1"/>
  <c r="D88" i="3"/>
  <c r="F88" i="3" s="1"/>
  <c r="G88" i="3" s="1"/>
  <c r="D87" i="3"/>
  <c r="F87" i="3" s="1"/>
  <c r="D86" i="3"/>
  <c r="F86" i="3" s="1"/>
  <c r="D85" i="3"/>
  <c r="C89" i="3"/>
  <c r="E89" i="3" s="1"/>
  <c r="C88" i="3"/>
  <c r="C87" i="3"/>
  <c r="C86" i="3"/>
  <c r="E86" i="3" s="1"/>
  <c r="C85" i="3"/>
  <c r="I29" i="13"/>
  <c r="I28" i="13"/>
  <c r="K55" i="13"/>
  <c r="K54" i="13"/>
  <c r="J53" i="13"/>
  <c r="K53" i="13" s="1"/>
  <c r="J19" i="13"/>
  <c r="M965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1131" i="2" s="1"/>
  <c r="K771" i="2"/>
  <c r="K770" i="2"/>
  <c r="K769" i="2"/>
  <c r="K768" i="2"/>
  <c r="K767" i="2"/>
  <c r="K766" i="2"/>
  <c r="K765" i="2"/>
  <c r="K764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1124" i="2" s="1"/>
  <c r="K1126" i="2" s="1"/>
  <c r="K682" i="2"/>
  <c r="K681" i="2"/>
  <c r="K680" i="2"/>
  <c r="K679" i="2"/>
  <c r="AU54" i="3"/>
  <c r="AW54" i="3" s="1"/>
  <c r="AU53" i="3"/>
  <c r="AW53" i="3" s="1"/>
  <c r="AU52" i="3"/>
  <c r="AW52" i="3" s="1"/>
  <c r="AU51" i="3"/>
  <c r="AW51" i="3" s="1"/>
  <c r="AU50" i="3"/>
  <c r="AW50" i="3" s="1"/>
  <c r="AU49" i="3"/>
  <c r="AW49" i="3" s="1"/>
  <c r="AU48" i="3"/>
  <c r="AW48" i="3" s="1"/>
  <c r="AU47" i="3"/>
  <c r="AW47" i="3" s="1"/>
  <c r="AU46" i="3"/>
  <c r="AW46" i="3" s="1"/>
  <c r="AU45" i="3"/>
  <c r="AW45" i="3" s="1"/>
  <c r="AU44" i="3"/>
  <c r="AW44" i="3" s="1"/>
  <c r="AU43" i="3"/>
  <c r="AW43" i="3" s="1"/>
  <c r="AU36" i="3"/>
  <c r="AW36" i="3" s="1"/>
  <c r="AU35" i="3"/>
  <c r="AW35" i="3" s="1"/>
  <c r="AU34" i="3"/>
  <c r="AW34" i="3" s="1"/>
  <c r="AU33" i="3"/>
  <c r="AW33" i="3"/>
  <c r="AU32" i="3"/>
  <c r="AW32" i="3" s="1"/>
  <c r="AU31" i="3"/>
  <c r="AW31" i="3" s="1"/>
  <c r="AU30" i="3"/>
  <c r="AW30" i="3" s="1"/>
  <c r="AU29" i="3"/>
  <c r="AW29" i="3" s="1"/>
  <c r="AU28" i="3"/>
  <c r="AW28" i="3" s="1"/>
  <c r="AU27" i="3"/>
  <c r="AW27" i="3" s="1"/>
  <c r="AU26" i="3"/>
  <c r="AW26" i="3" s="1"/>
  <c r="AU25" i="3"/>
  <c r="AU18" i="3"/>
  <c r="AW18" i="3" s="1"/>
  <c r="AU17" i="3"/>
  <c r="AW17" i="3" s="1"/>
  <c r="AU16" i="3"/>
  <c r="AW16" i="3" s="1"/>
  <c r="AU15" i="3"/>
  <c r="AW15" i="3" s="1"/>
  <c r="AU14" i="3"/>
  <c r="AW14" i="3" s="1"/>
  <c r="AU13" i="3"/>
  <c r="AW13" i="3" s="1"/>
  <c r="AU12" i="3"/>
  <c r="AW12" i="3" s="1"/>
  <c r="AU11" i="3"/>
  <c r="AW11" i="3" s="1"/>
  <c r="AU10" i="3"/>
  <c r="AW10" i="3" s="1"/>
  <c r="AU9" i="3"/>
  <c r="AW9" i="3" s="1"/>
  <c r="AU8" i="3"/>
  <c r="AW8" i="3" s="1"/>
  <c r="AU7" i="3"/>
  <c r="AW7" i="3" s="1"/>
  <c r="AZ54" i="3"/>
  <c r="AW73" i="3" s="1"/>
  <c r="AX54" i="3"/>
  <c r="AZ53" i="3"/>
  <c r="AW72" i="3" s="1"/>
  <c r="AX53" i="3"/>
  <c r="AZ52" i="3"/>
  <c r="AW71" i="3" s="1"/>
  <c r="AX52" i="3"/>
  <c r="AZ51" i="3"/>
  <c r="AW70" i="3" s="1"/>
  <c r="AX51" i="3"/>
  <c r="AZ50" i="3"/>
  <c r="AW69" i="3" s="1"/>
  <c r="AX50" i="3"/>
  <c r="AZ49" i="3"/>
  <c r="AW68" i="3" s="1"/>
  <c r="AX49" i="3"/>
  <c r="AZ48" i="3"/>
  <c r="AW67" i="3" s="1"/>
  <c r="AX48" i="3"/>
  <c r="AZ47" i="3"/>
  <c r="AW66" i="3" s="1"/>
  <c r="AX47" i="3"/>
  <c r="AZ46" i="3"/>
  <c r="AW65" i="3" s="1"/>
  <c r="AX46" i="3"/>
  <c r="AZ45" i="3"/>
  <c r="AW64" i="3" s="1"/>
  <c r="AX45" i="3"/>
  <c r="AZ44" i="3"/>
  <c r="AW63" i="3" s="1"/>
  <c r="AX44" i="3"/>
  <c r="AZ43" i="3"/>
  <c r="AW62" i="3" s="1"/>
  <c r="AX43" i="3"/>
  <c r="AZ36" i="3"/>
  <c r="AV73" i="3" s="1"/>
  <c r="AX36" i="3"/>
  <c r="AZ35" i="3"/>
  <c r="AV72" i="3" s="1"/>
  <c r="AX35" i="3"/>
  <c r="AZ34" i="3"/>
  <c r="AV71" i="3" s="1"/>
  <c r="AX34" i="3"/>
  <c r="AZ33" i="3"/>
  <c r="AV70" i="3" s="1"/>
  <c r="AX33" i="3"/>
  <c r="AZ32" i="3"/>
  <c r="AV69" i="3" s="1"/>
  <c r="AX32" i="3"/>
  <c r="AZ31" i="3"/>
  <c r="AV68" i="3" s="1"/>
  <c r="AX31" i="3"/>
  <c r="AZ30" i="3"/>
  <c r="AV67" i="3" s="1"/>
  <c r="AX30" i="3"/>
  <c r="AZ29" i="3"/>
  <c r="AV66" i="3" s="1"/>
  <c r="AX29" i="3"/>
  <c r="AZ28" i="3"/>
  <c r="AV65" i="3" s="1"/>
  <c r="AX28" i="3"/>
  <c r="AZ27" i="3"/>
  <c r="AV64" i="3" s="1"/>
  <c r="AX27" i="3"/>
  <c r="AZ26" i="3"/>
  <c r="AV63" i="3" s="1"/>
  <c r="AX26" i="3"/>
  <c r="AZ25" i="3"/>
  <c r="AV62" i="3" s="1"/>
  <c r="AX25" i="3"/>
  <c r="AW25" i="3"/>
  <c r="AZ18" i="3"/>
  <c r="AU73" i="3" s="1"/>
  <c r="AX18" i="3"/>
  <c r="AZ17" i="3"/>
  <c r="AU72" i="3" s="1"/>
  <c r="AX17" i="3"/>
  <c r="AZ16" i="3"/>
  <c r="AU71" i="3" s="1"/>
  <c r="AX16" i="3"/>
  <c r="AZ15" i="3"/>
  <c r="AU70" i="3" s="1"/>
  <c r="AX15" i="3"/>
  <c r="AZ14" i="3"/>
  <c r="AU69" i="3" s="1"/>
  <c r="AX14" i="3"/>
  <c r="AZ13" i="3"/>
  <c r="AU68" i="3" s="1"/>
  <c r="AX13" i="3"/>
  <c r="AZ12" i="3"/>
  <c r="AU67" i="3" s="1"/>
  <c r="AX12" i="3"/>
  <c r="AZ11" i="3"/>
  <c r="AU66" i="3" s="1"/>
  <c r="AX11" i="3"/>
  <c r="AZ10" i="3"/>
  <c r="AU65" i="3" s="1"/>
  <c r="AX10" i="3"/>
  <c r="AZ9" i="3"/>
  <c r="AU64" i="3" s="1"/>
  <c r="AX9" i="3"/>
  <c r="AZ8" i="3"/>
  <c r="AU63" i="3" s="1"/>
  <c r="AX8" i="3"/>
  <c r="AZ7" i="3"/>
  <c r="AU62" i="3"/>
  <c r="AX7" i="3"/>
  <c r="C36" i="4"/>
  <c r="E36" i="4" s="1"/>
  <c r="K36" i="4"/>
  <c r="L36" i="4" s="1"/>
  <c r="H36" i="4"/>
  <c r="F36" i="4"/>
  <c r="I960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1124" i="2" s="1"/>
  <c r="E1126" i="2" s="1"/>
  <c r="E682" i="2"/>
  <c r="E681" i="2"/>
  <c r="E680" i="2"/>
  <c r="E679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1131" i="2" s="1"/>
  <c r="E771" i="2"/>
  <c r="E770" i="2"/>
  <c r="E769" i="2"/>
  <c r="E768" i="2"/>
  <c r="E767" i="2"/>
  <c r="E766" i="2"/>
  <c r="E765" i="2"/>
  <c r="E764" i="2"/>
  <c r="I758" i="2"/>
  <c r="I961" i="2" s="1"/>
  <c r="O716" i="2"/>
  <c r="O960" i="2" s="1"/>
  <c r="O758" i="2"/>
  <c r="O961" i="2" s="1"/>
  <c r="BL794" i="2"/>
  <c r="BM962" i="2" s="1"/>
  <c r="BG794" i="2"/>
  <c r="BH962" i="2" s="1"/>
  <c r="BB794" i="2"/>
  <c r="BC962" i="2" s="1"/>
  <c r="AV794" i="2"/>
  <c r="AW962" i="2" s="1"/>
  <c r="AP794" i="2"/>
  <c r="AQ962" i="2" s="1"/>
  <c r="AJ794" i="2"/>
  <c r="AK962" i="2" s="1"/>
  <c r="AE794" i="2"/>
  <c r="AE962" i="2" s="1"/>
  <c r="Z794" i="2"/>
  <c r="Z962" i="2" s="1"/>
  <c r="U794" i="2"/>
  <c r="U962" i="2" s="1"/>
  <c r="O794" i="2"/>
  <c r="O962" i="2" s="1"/>
  <c r="I794" i="2"/>
  <c r="I962" i="2" s="1"/>
  <c r="C794" i="2"/>
  <c r="C962" i="2" s="1"/>
  <c r="BL758" i="2"/>
  <c r="BM961" i="2" s="1"/>
  <c r="BG758" i="2"/>
  <c r="BH961" i="2" s="1"/>
  <c r="BB758" i="2"/>
  <c r="BC961" i="2" s="1"/>
  <c r="AV758" i="2"/>
  <c r="AW961" i="2" s="1"/>
  <c r="AP758" i="2"/>
  <c r="AQ961" i="2" s="1"/>
  <c r="AJ758" i="2"/>
  <c r="AK961" i="2" s="1"/>
  <c r="AE758" i="2"/>
  <c r="AE961" i="2" s="1"/>
  <c r="Z758" i="2"/>
  <c r="Z961" i="2" s="1"/>
  <c r="U758" i="2"/>
  <c r="U961" i="2" s="1"/>
  <c r="C758" i="2"/>
  <c r="C961" i="2" s="1"/>
  <c r="BL716" i="2"/>
  <c r="BM960" i="2" s="1"/>
  <c r="BG716" i="2"/>
  <c r="BH960" i="2" s="1"/>
  <c r="BB716" i="2"/>
  <c r="BC960" i="2" s="1"/>
  <c r="AV716" i="2"/>
  <c r="AW960" i="2" s="1"/>
  <c r="AP716" i="2"/>
  <c r="AQ960" i="2" s="1"/>
  <c r="AJ716" i="2"/>
  <c r="AK960" i="2" s="1"/>
  <c r="AE716" i="2"/>
  <c r="AE960" i="2" s="1"/>
  <c r="Z716" i="2"/>
  <c r="Z960" i="2" s="1"/>
  <c r="U716" i="2"/>
  <c r="U960" i="2" s="1"/>
  <c r="C716" i="2"/>
  <c r="C960" i="2" s="1"/>
  <c r="BO951" i="2"/>
  <c r="BJ951" i="2"/>
  <c r="BE951" i="2"/>
  <c r="G949" i="2"/>
  <c r="G951" i="2" s="1"/>
  <c r="BP949" i="2"/>
  <c r="BP951" i="2" s="1"/>
  <c r="BK949" i="2"/>
  <c r="BK951" i="2" s="1"/>
  <c r="BF949" i="2"/>
  <c r="BF951" i="2" s="1"/>
  <c r="BA949" i="2"/>
  <c r="BA951" i="2" s="1"/>
  <c r="AU949" i="2"/>
  <c r="AU951" i="2" s="1"/>
  <c r="AO949" i="2"/>
  <c r="AO951" i="2" s="1"/>
  <c r="AN949" i="2"/>
  <c r="AN951" i="2" s="1"/>
  <c r="AH949" i="2"/>
  <c r="AH951" i="2" s="1"/>
  <c r="AB949" i="2"/>
  <c r="AB951" i="2" s="1"/>
  <c r="W949" i="2"/>
  <c r="W951" i="2" s="1"/>
  <c r="R949" i="2"/>
  <c r="R951" i="2" s="1"/>
  <c r="L949" i="2"/>
  <c r="L951" i="2" s="1"/>
  <c r="F949" i="2"/>
  <c r="F951" i="2" s="1"/>
  <c r="M949" i="2"/>
  <c r="M951" i="2" s="1"/>
  <c r="S949" i="2"/>
  <c r="S951" i="2" s="1"/>
  <c r="X949" i="2"/>
  <c r="X951" i="2" s="1"/>
  <c r="AC949" i="2"/>
  <c r="AC951" i="2" s="1"/>
  <c r="AI949" i="2"/>
  <c r="AI951" i="2" s="1"/>
  <c r="BM670" i="2"/>
  <c r="BM669" i="2"/>
  <c r="BM668" i="2"/>
  <c r="BM667" i="2"/>
  <c r="BM666" i="2"/>
  <c r="BM665" i="2"/>
  <c r="BM664" i="2"/>
  <c r="BM663" i="2"/>
  <c r="BM662" i="2"/>
  <c r="BM661" i="2"/>
  <c r="BM660" i="2"/>
  <c r="BM659" i="2"/>
  <c r="BM658" i="2"/>
  <c r="BM657" i="2"/>
  <c r="BM656" i="2"/>
  <c r="BM655" i="2"/>
  <c r="BM654" i="2"/>
  <c r="BM653" i="2"/>
  <c r="BM652" i="2"/>
  <c r="BM651" i="2"/>
  <c r="BM650" i="2"/>
  <c r="BM649" i="2"/>
  <c r="BM648" i="2"/>
  <c r="BM647" i="2"/>
  <c r="BM646" i="2"/>
  <c r="BM645" i="2"/>
  <c r="BM644" i="2"/>
  <c r="BM643" i="2"/>
  <c r="BM642" i="2"/>
  <c r="BM641" i="2"/>
  <c r="BM629" i="2"/>
  <c r="BM628" i="2"/>
  <c r="BM627" i="2"/>
  <c r="BM626" i="2"/>
  <c r="BM625" i="2"/>
  <c r="BM624" i="2"/>
  <c r="BM623" i="2"/>
  <c r="BM622" i="2"/>
  <c r="BM621" i="2"/>
  <c r="BM620" i="2"/>
  <c r="BM619" i="2"/>
  <c r="BM618" i="2"/>
  <c r="BM617" i="2"/>
  <c r="BM616" i="2"/>
  <c r="BM615" i="2"/>
  <c r="BM614" i="2"/>
  <c r="BM613" i="2"/>
  <c r="BM612" i="2"/>
  <c r="BM611" i="2"/>
  <c r="BM610" i="2"/>
  <c r="BM609" i="2"/>
  <c r="BM608" i="2"/>
  <c r="BM607" i="2"/>
  <c r="BM606" i="2"/>
  <c r="BM605" i="2"/>
  <c r="BM604" i="2"/>
  <c r="BM603" i="2"/>
  <c r="BM602" i="2"/>
  <c r="BM601" i="2"/>
  <c r="BM600" i="2"/>
  <c r="BM599" i="2"/>
  <c r="BM598" i="2"/>
  <c r="BM584" i="2"/>
  <c r="BM583" i="2"/>
  <c r="BM582" i="2"/>
  <c r="BM581" i="2"/>
  <c r="BM580" i="2"/>
  <c r="BM579" i="2"/>
  <c r="BM578" i="2"/>
  <c r="BM577" i="2"/>
  <c r="BM576" i="2"/>
  <c r="BM575" i="2"/>
  <c r="BM574" i="2"/>
  <c r="BM573" i="2"/>
  <c r="BM572" i="2"/>
  <c r="BM571" i="2"/>
  <c r="BM570" i="2"/>
  <c r="BM569" i="2"/>
  <c r="BM568" i="2"/>
  <c r="BM567" i="2"/>
  <c r="BM566" i="2"/>
  <c r="BM565" i="2"/>
  <c r="BM564" i="2"/>
  <c r="BM563" i="2"/>
  <c r="BM562" i="2"/>
  <c r="BM561" i="2"/>
  <c r="BM560" i="2"/>
  <c r="BM559" i="2"/>
  <c r="BM558" i="2"/>
  <c r="BM557" i="2"/>
  <c r="BM556" i="2"/>
  <c r="BM555" i="2"/>
  <c r="BM554" i="2"/>
  <c r="BM553" i="2"/>
  <c r="BM552" i="2"/>
  <c r="BM551" i="2"/>
  <c r="BM550" i="2"/>
  <c r="BM549" i="2"/>
  <c r="BN1117" i="2" s="1"/>
  <c r="BN1119" i="2" s="1"/>
  <c r="BM548" i="2"/>
  <c r="BH670" i="2"/>
  <c r="BH669" i="2"/>
  <c r="BH668" i="2"/>
  <c r="BH667" i="2"/>
  <c r="BH666" i="2"/>
  <c r="BH665" i="2"/>
  <c r="BH664" i="2"/>
  <c r="BH663" i="2"/>
  <c r="BH662" i="2"/>
  <c r="BH661" i="2"/>
  <c r="BH660" i="2"/>
  <c r="BH659" i="2"/>
  <c r="BH658" i="2"/>
  <c r="BH657" i="2"/>
  <c r="BH656" i="2"/>
  <c r="BH655" i="2"/>
  <c r="BH654" i="2"/>
  <c r="BH653" i="2"/>
  <c r="BH652" i="2"/>
  <c r="BH651" i="2"/>
  <c r="BH650" i="2"/>
  <c r="BH649" i="2"/>
  <c r="BH648" i="2"/>
  <c r="BH647" i="2"/>
  <c r="BH646" i="2"/>
  <c r="BH645" i="2"/>
  <c r="BH644" i="2"/>
  <c r="BH643" i="2"/>
  <c r="BH642" i="2"/>
  <c r="BH641" i="2"/>
  <c r="BH629" i="2"/>
  <c r="BH628" i="2"/>
  <c r="BH627" i="2"/>
  <c r="BH626" i="2"/>
  <c r="BH625" i="2"/>
  <c r="BH624" i="2"/>
  <c r="BH623" i="2"/>
  <c r="BH622" i="2"/>
  <c r="BH621" i="2"/>
  <c r="BH620" i="2"/>
  <c r="BH619" i="2"/>
  <c r="BH618" i="2"/>
  <c r="BH617" i="2"/>
  <c r="BH616" i="2"/>
  <c r="BH615" i="2"/>
  <c r="BH614" i="2"/>
  <c r="BH613" i="2"/>
  <c r="BH612" i="2"/>
  <c r="BH611" i="2"/>
  <c r="BH610" i="2"/>
  <c r="BH609" i="2"/>
  <c r="BH608" i="2"/>
  <c r="BH607" i="2"/>
  <c r="BH606" i="2"/>
  <c r="BH605" i="2"/>
  <c r="BH604" i="2"/>
  <c r="BH603" i="2"/>
  <c r="BH602" i="2"/>
  <c r="BH601" i="2"/>
  <c r="BH600" i="2"/>
  <c r="BH599" i="2"/>
  <c r="BH598" i="2"/>
  <c r="BH584" i="2"/>
  <c r="BH583" i="2"/>
  <c r="BH582" i="2"/>
  <c r="BH581" i="2"/>
  <c r="BH580" i="2"/>
  <c r="BH579" i="2"/>
  <c r="BH578" i="2"/>
  <c r="BH577" i="2"/>
  <c r="BH576" i="2"/>
  <c r="BH575" i="2"/>
  <c r="BH574" i="2"/>
  <c r="BH573" i="2"/>
  <c r="BH572" i="2"/>
  <c r="BH571" i="2"/>
  <c r="BH570" i="2"/>
  <c r="BH569" i="2"/>
  <c r="BH568" i="2"/>
  <c r="BH567" i="2"/>
  <c r="BH566" i="2"/>
  <c r="BH565" i="2"/>
  <c r="BH564" i="2"/>
  <c r="BH563" i="2"/>
  <c r="BH562" i="2"/>
  <c r="BH561" i="2"/>
  <c r="BH560" i="2"/>
  <c r="BH559" i="2"/>
  <c r="BH558" i="2"/>
  <c r="BH557" i="2"/>
  <c r="BH556" i="2"/>
  <c r="BH555" i="2"/>
  <c r="BH554" i="2"/>
  <c r="BH553" i="2"/>
  <c r="BH552" i="2"/>
  <c r="BH551" i="2"/>
  <c r="BH550" i="2"/>
  <c r="BH549" i="2"/>
  <c r="BI1117" i="2" s="1"/>
  <c r="BI1119" i="2" s="1"/>
  <c r="BH548" i="2"/>
  <c r="BC670" i="2"/>
  <c r="BC669" i="2"/>
  <c r="BC668" i="2"/>
  <c r="BC667" i="2"/>
  <c r="BC666" i="2"/>
  <c r="BC665" i="2"/>
  <c r="BC664" i="2"/>
  <c r="BC663" i="2"/>
  <c r="BC662" i="2"/>
  <c r="BC661" i="2"/>
  <c r="BC660" i="2"/>
  <c r="BC659" i="2"/>
  <c r="BC658" i="2"/>
  <c r="BC657" i="2"/>
  <c r="BC656" i="2"/>
  <c r="BC655" i="2"/>
  <c r="BC654" i="2"/>
  <c r="BC653" i="2"/>
  <c r="BC652" i="2"/>
  <c r="BC651" i="2"/>
  <c r="BC650" i="2"/>
  <c r="BC649" i="2"/>
  <c r="BC648" i="2"/>
  <c r="BC647" i="2"/>
  <c r="BC646" i="2"/>
  <c r="BC645" i="2"/>
  <c r="BC644" i="2"/>
  <c r="BC643" i="2"/>
  <c r="BC642" i="2"/>
  <c r="BC641" i="2"/>
  <c r="BC629" i="2"/>
  <c r="BC628" i="2"/>
  <c r="BC627" i="2"/>
  <c r="BC626" i="2"/>
  <c r="BC625" i="2"/>
  <c r="BC624" i="2"/>
  <c r="BC623" i="2"/>
  <c r="BC622" i="2"/>
  <c r="BC621" i="2"/>
  <c r="BC620" i="2"/>
  <c r="BC619" i="2"/>
  <c r="BC618" i="2"/>
  <c r="BC617" i="2"/>
  <c r="BC616" i="2"/>
  <c r="BC615" i="2"/>
  <c r="BC614" i="2"/>
  <c r="BC613" i="2"/>
  <c r="BC612" i="2"/>
  <c r="BC611" i="2"/>
  <c r="BC610" i="2"/>
  <c r="BC609" i="2"/>
  <c r="BC608" i="2"/>
  <c r="BC607" i="2"/>
  <c r="BC606" i="2"/>
  <c r="BC605" i="2"/>
  <c r="BC604" i="2"/>
  <c r="BC603" i="2"/>
  <c r="BC602" i="2"/>
  <c r="BC601" i="2"/>
  <c r="BC600" i="2"/>
  <c r="BC599" i="2"/>
  <c r="BC598" i="2"/>
  <c r="BC584" i="2"/>
  <c r="BC583" i="2"/>
  <c r="BC582" i="2"/>
  <c r="BC581" i="2"/>
  <c r="BC580" i="2"/>
  <c r="BC579" i="2"/>
  <c r="BC578" i="2"/>
  <c r="BC577" i="2"/>
  <c r="BC576" i="2"/>
  <c r="BC575" i="2"/>
  <c r="BC574" i="2"/>
  <c r="BC573" i="2"/>
  <c r="BC572" i="2"/>
  <c r="BC571" i="2"/>
  <c r="BC570" i="2"/>
  <c r="BC569" i="2"/>
  <c r="BC568" i="2"/>
  <c r="BC567" i="2"/>
  <c r="BC566" i="2"/>
  <c r="BC565" i="2"/>
  <c r="BC564" i="2"/>
  <c r="BC563" i="2"/>
  <c r="BC562" i="2"/>
  <c r="BC561" i="2"/>
  <c r="BC560" i="2"/>
  <c r="BC559" i="2"/>
  <c r="BC558" i="2"/>
  <c r="BC557" i="2"/>
  <c r="BC556" i="2"/>
  <c r="BC555" i="2"/>
  <c r="BC554" i="2"/>
  <c r="BC553" i="2"/>
  <c r="BC552" i="2"/>
  <c r="BC551" i="2"/>
  <c r="BC550" i="2"/>
  <c r="BC549" i="2"/>
  <c r="BD1117" i="2" s="1"/>
  <c r="BD1119" i="2" s="1"/>
  <c r="BC548" i="2"/>
  <c r="K33" i="4"/>
  <c r="P33" i="4" s="1"/>
  <c r="K32" i="4"/>
  <c r="F33" i="4"/>
  <c r="L32" i="4"/>
  <c r="AK670" i="2"/>
  <c r="AK669" i="2"/>
  <c r="AK668" i="2"/>
  <c r="AK667" i="2"/>
  <c r="AK666" i="2"/>
  <c r="AK665" i="2"/>
  <c r="AK664" i="2"/>
  <c r="AK663" i="2"/>
  <c r="AK662" i="2"/>
  <c r="AK661" i="2"/>
  <c r="AK660" i="2"/>
  <c r="AK659" i="2"/>
  <c r="AK658" i="2"/>
  <c r="AK657" i="2"/>
  <c r="AK656" i="2"/>
  <c r="AK655" i="2"/>
  <c r="AK654" i="2"/>
  <c r="AK653" i="2"/>
  <c r="AK652" i="2"/>
  <c r="AK651" i="2"/>
  <c r="AK650" i="2"/>
  <c r="AK649" i="2"/>
  <c r="AK648" i="2"/>
  <c r="AK647" i="2"/>
  <c r="AK646" i="2"/>
  <c r="AK645" i="2"/>
  <c r="AK644" i="2"/>
  <c r="AK643" i="2"/>
  <c r="AK642" i="2"/>
  <c r="AK641" i="2"/>
  <c r="AK629" i="2"/>
  <c r="AK628" i="2"/>
  <c r="AK627" i="2"/>
  <c r="AK626" i="2"/>
  <c r="AK625" i="2"/>
  <c r="AK624" i="2"/>
  <c r="AK623" i="2"/>
  <c r="AK622" i="2"/>
  <c r="AK621" i="2"/>
  <c r="AK620" i="2"/>
  <c r="AK619" i="2"/>
  <c r="AK618" i="2"/>
  <c r="AK617" i="2"/>
  <c r="AK616" i="2"/>
  <c r="AK615" i="2"/>
  <c r="AK614" i="2"/>
  <c r="AK613" i="2"/>
  <c r="AK612" i="2"/>
  <c r="AK611" i="2"/>
  <c r="AK610" i="2"/>
  <c r="AK609" i="2"/>
  <c r="AK608" i="2"/>
  <c r="AK607" i="2"/>
  <c r="AK606" i="2"/>
  <c r="AK605" i="2"/>
  <c r="AK604" i="2"/>
  <c r="AK603" i="2"/>
  <c r="AK602" i="2"/>
  <c r="AK601" i="2"/>
  <c r="AK600" i="2"/>
  <c r="AK599" i="2"/>
  <c r="AK598" i="2"/>
  <c r="AK584" i="2"/>
  <c r="AK583" i="2"/>
  <c r="AK582" i="2"/>
  <c r="AK581" i="2"/>
  <c r="AK580" i="2"/>
  <c r="AK579" i="2"/>
  <c r="AK578" i="2"/>
  <c r="AK577" i="2"/>
  <c r="AK576" i="2"/>
  <c r="AK575" i="2"/>
  <c r="AK574" i="2"/>
  <c r="AK573" i="2"/>
  <c r="AK572" i="2"/>
  <c r="AK571" i="2"/>
  <c r="AK570" i="2"/>
  <c r="AK569" i="2"/>
  <c r="AK568" i="2"/>
  <c r="AK567" i="2"/>
  <c r="AK566" i="2"/>
  <c r="AK565" i="2"/>
  <c r="AK564" i="2"/>
  <c r="AK563" i="2"/>
  <c r="AK562" i="2"/>
  <c r="AK561" i="2"/>
  <c r="AK560" i="2"/>
  <c r="AK559" i="2"/>
  <c r="AK558" i="2"/>
  <c r="AK557" i="2"/>
  <c r="AK556" i="2"/>
  <c r="AK555" i="2"/>
  <c r="AK554" i="2"/>
  <c r="AK553" i="2"/>
  <c r="AK552" i="2"/>
  <c r="AK551" i="2"/>
  <c r="AK550" i="2"/>
  <c r="AK549" i="2"/>
  <c r="AM1117" i="2" s="1"/>
  <c r="AM1119" i="2" s="1"/>
  <c r="AK548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G1117" i="2" s="1"/>
  <c r="AG1119" i="2" s="1"/>
  <c r="AF548" i="2"/>
  <c r="J31" i="4"/>
  <c r="K31" i="4" s="1"/>
  <c r="P31" i="4" s="1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1117" i="2" s="1"/>
  <c r="AA1119" i="2" s="1"/>
  <c r="AA548" i="2"/>
  <c r="Z630" i="2"/>
  <c r="Z945" i="2" s="1"/>
  <c r="Z1148" i="2" s="1"/>
  <c r="Z1150" i="2" s="1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1117" i="2" s="1"/>
  <c r="V1119" i="2" s="1"/>
  <c r="V548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1117" i="2" s="1"/>
  <c r="Q1119" i="2" s="1"/>
  <c r="Q548" i="2"/>
  <c r="I944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1117" i="2" s="1"/>
  <c r="K1119" i="2" s="1"/>
  <c r="K548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1117" i="2" s="1"/>
  <c r="E548" i="2"/>
  <c r="BM536" i="2"/>
  <c r="BM535" i="2"/>
  <c r="BM534" i="2"/>
  <c r="BM533" i="2"/>
  <c r="BM532" i="2"/>
  <c r="BM531" i="2"/>
  <c r="BM530" i="2"/>
  <c r="BM529" i="2"/>
  <c r="BM528" i="2"/>
  <c r="BM527" i="2"/>
  <c r="BM526" i="2"/>
  <c r="BM525" i="2"/>
  <c r="BM524" i="2"/>
  <c r="BM523" i="2"/>
  <c r="BM522" i="2"/>
  <c r="BM521" i="2"/>
  <c r="BM520" i="2"/>
  <c r="BM519" i="2"/>
  <c r="BM518" i="2"/>
  <c r="BM517" i="2"/>
  <c r="BM516" i="2"/>
  <c r="BM515" i="2"/>
  <c r="BM514" i="2"/>
  <c r="BM513" i="2"/>
  <c r="BM512" i="2"/>
  <c r="BM511" i="2"/>
  <c r="BM510" i="2"/>
  <c r="BM509" i="2"/>
  <c r="BM508" i="2"/>
  <c r="BM507" i="2"/>
  <c r="BM495" i="2"/>
  <c r="BM494" i="2"/>
  <c r="BM493" i="2"/>
  <c r="BM492" i="2"/>
  <c r="BM491" i="2"/>
  <c r="BM490" i="2"/>
  <c r="BM489" i="2"/>
  <c r="BM488" i="2"/>
  <c r="BM487" i="2"/>
  <c r="BM486" i="2"/>
  <c r="BM485" i="2"/>
  <c r="BM484" i="2"/>
  <c r="BM483" i="2"/>
  <c r="BM482" i="2"/>
  <c r="BM481" i="2"/>
  <c r="BM480" i="2"/>
  <c r="BM479" i="2"/>
  <c r="BM478" i="2"/>
  <c r="BM477" i="2"/>
  <c r="BM476" i="2"/>
  <c r="BM475" i="2"/>
  <c r="BM474" i="2"/>
  <c r="BM473" i="2"/>
  <c r="BM472" i="2"/>
  <c r="BM471" i="2"/>
  <c r="BM470" i="2"/>
  <c r="BM469" i="2"/>
  <c r="BM468" i="2"/>
  <c r="BM467" i="2"/>
  <c r="BM466" i="2"/>
  <c r="BM465" i="2"/>
  <c r="BM464" i="2"/>
  <c r="BM450" i="2"/>
  <c r="BM449" i="2"/>
  <c r="BM448" i="2"/>
  <c r="BM447" i="2"/>
  <c r="BM446" i="2"/>
  <c r="BM445" i="2"/>
  <c r="BM444" i="2"/>
  <c r="BM443" i="2"/>
  <c r="BM442" i="2"/>
  <c r="BM441" i="2"/>
  <c r="BM440" i="2"/>
  <c r="BM439" i="2"/>
  <c r="BM438" i="2"/>
  <c r="BM437" i="2"/>
  <c r="BM436" i="2"/>
  <c r="BM435" i="2"/>
  <c r="BM434" i="2"/>
  <c r="BM433" i="2"/>
  <c r="BM432" i="2"/>
  <c r="BM431" i="2"/>
  <c r="BM430" i="2"/>
  <c r="BM429" i="2"/>
  <c r="BM428" i="2"/>
  <c r="BM427" i="2"/>
  <c r="BM426" i="2"/>
  <c r="BM425" i="2"/>
  <c r="BM424" i="2"/>
  <c r="BM423" i="2"/>
  <c r="BM422" i="2"/>
  <c r="BM421" i="2"/>
  <c r="BM420" i="2"/>
  <c r="BM419" i="2"/>
  <c r="BM418" i="2"/>
  <c r="BM417" i="2"/>
  <c r="BM416" i="2"/>
  <c r="BM415" i="2"/>
  <c r="BM414" i="2"/>
  <c r="BN1112" i="2" s="1"/>
  <c r="BN1114" i="2" s="1"/>
  <c r="BH536" i="2"/>
  <c r="BH535" i="2"/>
  <c r="BH534" i="2"/>
  <c r="BH533" i="2"/>
  <c r="BH532" i="2"/>
  <c r="BH531" i="2"/>
  <c r="BH530" i="2"/>
  <c r="BH529" i="2"/>
  <c r="BH528" i="2"/>
  <c r="BH527" i="2"/>
  <c r="BH526" i="2"/>
  <c r="BH525" i="2"/>
  <c r="BH524" i="2"/>
  <c r="BH523" i="2"/>
  <c r="BH522" i="2"/>
  <c r="BH521" i="2"/>
  <c r="BH520" i="2"/>
  <c r="BH519" i="2"/>
  <c r="BH518" i="2"/>
  <c r="BH517" i="2"/>
  <c r="BH516" i="2"/>
  <c r="BH515" i="2"/>
  <c r="BH514" i="2"/>
  <c r="BH513" i="2"/>
  <c r="BH512" i="2"/>
  <c r="BH511" i="2"/>
  <c r="BH510" i="2"/>
  <c r="BH509" i="2"/>
  <c r="BH508" i="2"/>
  <c r="BH507" i="2"/>
  <c r="BH495" i="2"/>
  <c r="BH494" i="2"/>
  <c r="BH493" i="2"/>
  <c r="BH492" i="2"/>
  <c r="BH491" i="2"/>
  <c r="BH490" i="2"/>
  <c r="BH489" i="2"/>
  <c r="BH488" i="2"/>
  <c r="BH487" i="2"/>
  <c r="BH486" i="2"/>
  <c r="BH485" i="2"/>
  <c r="BH484" i="2"/>
  <c r="BH483" i="2"/>
  <c r="BH482" i="2"/>
  <c r="BH481" i="2"/>
  <c r="BH480" i="2"/>
  <c r="BH479" i="2"/>
  <c r="BH478" i="2"/>
  <c r="BH477" i="2"/>
  <c r="BH476" i="2"/>
  <c r="BH475" i="2"/>
  <c r="BH474" i="2"/>
  <c r="BH473" i="2"/>
  <c r="BH472" i="2"/>
  <c r="BH471" i="2"/>
  <c r="BH470" i="2"/>
  <c r="BH469" i="2"/>
  <c r="BH468" i="2"/>
  <c r="BH467" i="2"/>
  <c r="BH466" i="2"/>
  <c r="BH465" i="2"/>
  <c r="BH464" i="2"/>
  <c r="BH450" i="2"/>
  <c r="BH449" i="2"/>
  <c r="BH448" i="2"/>
  <c r="BH447" i="2"/>
  <c r="BH446" i="2"/>
  <c r="BH445" i="2"/>
  <c r="BH444" i="2"/>
  <c r="BH443" i="2"/>
  <c r="BH442" i="2"/>
  <c r="BH441" i="2"/>
  <c r="BH440" i="2"/>
  <c r="BH439" i="2"/>
  <c r="BH438" i="2"/>
  <c r="BH437" i="2"/>
  <c r="BH436" i="2"/>
  <c r="BH435" i="2"/>
  <c r="BH434" i="2"/>
  <c r="BH433" i="2"/>
  <c r="BH432" i="2"/>
  <c r="BH431" i="2"/>
  <c r="BH430" i="2"/>
  <c r="BH429" i="2"/>
  <c r="BH428" i="2"/>
  <c r="BH427" i="2"/>
  <c r="BH426" i="2"/>
  <c r="BH425" i="2"/>
  <c r="BH424" i="2"/>
  <c r="BH423" i="2"/>
  <c r="BH422" i="2"/>
  <c r="BH421" i="2"/>
  <c r="BH420" i="2"/>
  <c r="BH419" i="2"/>
  <c r="BH418" i="2"/>
  <c r="BH417" i="2"/>
  <c r="BH416" i="2"/>
  <c r="BH415" i="2"/>
  <c r="BH414" i="2"/>
  <c r="BI1112" i="2" s="1"/>
  <c r="BI1114" i="2" s="1"/>
  <c r="BC536" i="2"/>
  <c r="BC535" i="2"/>
  <c r="BC534" i="2"/>
  <c r="BC533" i="2"/>
  <c r="BC532" i="2"/>
  <c r="BC531" i="2"/>
  <c r="BC530" i="2"/>
  <c r="BC529" i="2"/>
  <c r="BC528" i="2"/>
  <c r="BC527" i="2"/>
  <c r="BC526" i="2"/>
  <c r="BC525" i="2"/>
  <c r="BC524" i="2"/>
  <c r="BC523" i="2"/>
  <c r="BC522" i="2"/>
  <c r="BC521" i="2"/>
  <c r="BC520" i="2"/>
  <c r="BC519" i="2"/>
  <c r="BC518" i="2"/>
  <c r="BC517" i="2"/>
  <c r="BC516" i="2"/>
  <c r="BC515" i="2"/>
  <c r="BC514" i="2"/>
  <c r="BC513" i="2"/>
  <c r="BC512" i="2"/>
  <c r="BC511" i="2"/>
  <c r="BC510" i="2"/>
  <c r="BC509" i="2"/>
  <c r="BC508" i="2"/>
  <c r="BC507" i="2"/>
  <c r="BC495" i="2"/>
  <c r="BC494" i="2"/>
  <c r="BC493" i="2"/>
  <c r="BC492" i="2"/>
  <c r="BC491" i="2"/>
  <c r="BC490" i="2"/>
  <c r="BC489" i="2"/>
  <c r="BC488" i="2"/>
  <c r="BC487" i="2"/>
  <c r="BC486" i="2"/>
  <c r="BC485" i="2"/>
  <c r="BC484" i="2"/>
  <c r="BC483" i="2"/>
  <c r="BC482" i="2"/>
  <c r="BC481" i="2"/>
  <c r="BC480" i="2"/>
  <c r="BC479" i="2"/>
  <c r="BC478" i="2"/>
  <c r="BC477" i="2"/>
  <c r="BC476" i="2"/>
  <c r="BC475" i="2"/>
  <c r="BC474" i="2"/>
  <c r="BC473" i="2"/>
  <c r="BC472" i="2"/>
  <c r="BC471" i="2"/>
  <c r="BC470" i="2"/>
  <c r="BC469" i="2"/>
  <c r="BC468" i="2"/>
  <c r="BC467" i="2"/>
  <c r="BC466" i="2"/>
  <c r="BC465" i="2"/>
  <c r="BC464" i="2"/>
  <c r="BC450" i="2"/>
  <c r="BC449" i="2"/>
  <c r="BC448" i="2"/>
  <c r="BC447" i="2"/>
  <c r="BC446" i="2"/>
  <c r="BC445" i="2"/>
  <c r="BC444" i="2"/>
  <c r="BC443" i="2"/>
  <c r="BC442" i="2"/>
  <c r="BC441" i="2"/>
  <c r="BC440" i="2"/>
  <c r="BC439" i="2"/>
  <c r="BC438" i="2"/>
  <c r="BC437" i="2"/>
  <c r="BC436" i="2"/>
  <c r="BC435" i="2"/>
  <c r="BC434" i="2"/>
  <c r="BC433" i="2"/>
  <c r="BC432" i="2"/>
  <c r="BC431" i="2"/>
  <c r="BC430" i="2"/>
  <c r="BC429" i="2"/>
  <c r="BC428" i="2"/>
  <c r="BC427" i="2"/>
  <c r="BC426" i="2"/>
  <c r="BC425" i="2"/>
  <c r="BC424" i="2"/>
  <c r="BC423" i="2"/>
  <c r="BC422" i="2"/>
  <c r="BC421" i="2"/>
  <c r="BC420" i="2"/>
  <c r="BC419" i="2"/>
  <c r="BC418" i="2"/>
  <c r="BC417" i="2"/>
  <c r="BC416" i="2"/>
  <c r="BC415" i="2"/>
  <c r="BC414" i="2"/>
  <c r="BD1112" i="2" s="1"/>
  <c r="BD1114" i="2" s="1"/>
  <c r="H28" i="4"/>
  <c r="F28" i="4"/>
  <c r="AQ54" i="3"/>
  <c r="AN73" i="3" s="1"/>
  <c r="AO54" i="3"/>
  <c r="AN54" i="3"/>
  <c r="AQ53" i="3"/>
  <c r="AN72" i="3" s="1"/>
  <c r="AO53" i="3"/>
  <c r="AN53" i="3"/>
  <c r="AQ52" i="3"/>
  <c r="AN71" i="3" s="1"/>
  <c r="AO52" i="3"/>
  <c r="AN52" i="3"/>
  <c r="AQ51" i="3"/>
  <c r="AN70" i="3" s="1"/>
  <c r="AO51" i="3"/>
  <c r="AN51" i="3"/>
  <c r="AQ50" i="3"/>
  <c r="AN69" i="3" s="1"/>
  <c r="AO50" i="3"/>
  <c r="AN50" i="3"/>
  <c r="AQ49" i="3"/>
  <c r="AN68" i="3" s="1"/>
  <c r="AO49" i="3"/>
  <c r="AN49" i="3"/>
  <c r="AQ48" i="3"/>
  <c r="AN67" i="3" s="1"/>
  <c r="AO48" i="3"/>
  <c r="AN48" i="3"/>
  <c r="AQ47" i="3"/>
  <c r="AN66" i="3" s="1"/>
  <c r="AO47" i="3"/>
  <c r="AN47" i="3"/>
  <c r="AQ46" i="3"/>
  <c r="AN65" i="3" s="1"/>
  <c r="AO46" i="3"/>
  <c r="AN46" i="3"/>
  <c r="AQ45" i="3"/>
  <c r="V588" i="2" s="1"/>
  <c r="AO45" i="3"/>
  <c r="AN45" i="3"/>
  <c r="AQ44" i="3"/>
  <c r="AN63" i="3" s="1"/>
  <c r="AO44" i="3"/>
  <c r="AN44" i="3"/>
  <c r="AQ43" i="3"/>
  <c r="AN62" i="3" s="1"/>
  <c r="AO43" i="3"/>
  <c r="AN43" i="3"/>
  <c r="AQ36" i="3"/>
  <c r="AM73" i="3" s="1"/>
  <c r="AO36" i="3"/>
  <c r="AN36" i="3"/>
  <c r="AQ35" i="3"/>
  <c r="AM72" i="3" s="1"/>
  <c r="AO35" i="3"/>
  <c r="AN35" i="3"/>
  <c r="AQ34" i="3"/>
  <c r="AM71" i="3" s="1"/>
  <c r="AO34" i="3"/>
  <c r="AN34" i="3"/>
  <c r="AQ33" i="3"/>
  <c r="AM70" i="3" s="1"/>
  <c r="AO33" i="3"/>
  <c r="AN33" i="3"/>
  <c r="AQ32" i="3"/>
  <c r="AM69" i="3" s="1"/>
  <c r="AO32" i="3"/>
  <c r="AN32" i="3"/>
  <c r="AQ31" i="3"/>
  <c r="AM68" i="3" s="1"/>
  <c r="AO31" i="3"/>
  <c r="AN31" i="3"/>
  <c r="AQ30" i="3"/>
  <c r="AM67" i="3" s="1"/>
  <c r="AO30" i="3"/>
  <c r="AN30" i="3"/>
  <c r="AQ29" i="3"/>
  <c r="AM66" i="3" s="1"/>
  <c r="AO29" i="3"/>
  <c r="AN29" i="3"/>
  <c r="AQ28" i="3"/>
  <c r="AM65" i="3" s="1"/>
  <c r="AO28" i="3"/>
  <c r="AN28" i="3"/>
  <c r="AQ27" i="3"/>
  <c r="AM64" i="3" s="1"/>
  <c r="AO27" i="3"/>
  <c r="AN27" i="3"/>
  <c r="AQ26" i="3"/>
  <c r="AM63" i="3" s="1"/>
  <c r="AO26" i="3"/>
  <c r="AN26" i="3"/>
  <c r="AQ25" i="3"/>
  <c r="AM62" i="3" s="1"/>
  <c r="AO25" i="3"/>
  <c r="AN25" i="3"/>
  <c r="AQ18" i="3"/>
  <c r="AL73" i="3" s="1"/>
  <c r="AO73" i="3" s="1"/>
  <c r="AP73" i="3" s="1"/>
  <c r="E719" i="2" s="1"/>
  <c r="AO18" i="3"/>
  <c r="AN18" i="3"/>
  <c r="AQ17" i="3"/>
  <c r="AL72" i="3" s="1"/>
  <c r="AO72" i="3" s="1"/>
  <c r="AP72" i="3" s="1"/>
  <c r="BM588" i="2" s="1"/>
  <c r="AO17" i="3"/>
  <c r="AN17" i="3"/>
  <c r="AQ16" i="3"/>
  <c r="AL71" i="3" s="1"/>
  <c r="AO71" i="3" s="1"/>
  <c r="AP71" i="3" s="1"/>
  <c r="BH588" i="2" s="1"/>
  <c r="AO16" i="3"/>
  <c r="AN16" i="3"/>
  <c r="AQ15" i="3"/>
  <c r="AL70" i="3" s="1"/>
  <c r="AO70" i="3" s="1"/>
  <c r="AP70" i="3" s="1"/>
  <c r="BC588" i="2" s="1"/>
  <c r="AO15" i="3"/>
  <c r="AN15" i="3"/>
  <c r="AQ14" i="3"/>
  <c r="AL69" i="3" s="1"/>
  <c r="AO69" i="3" s="1"/>
  <c r="AP69" i="3" s="1"/>
  <c r="AW588" i="2" s="1"/>
  <c r="AO14" i="3"/>
  <c r="AN14" i="3"/>
  <c r="AQ13" i="3"/>
  <c r="AL68" i="3" s="1"/>
  <c r="AO13" i="3"/>
  <c r="AN13" i="3"/>
  <c r="AQ12" i="3"/>
  <c r="AL67" i="3" s="1"/>
  <c r="AO12" i="3"/>
  <c r="AN12" i="3"/>
  <c r="AQ11" i="3"/>
  <c r="AL66" i="3" s="1"/>
  <c r="AO11" i="3"/>
  <c r="AN11" i="3"/>
  <c r="AQ10" i="3"/>
  <c r="AL65" i="3" s="1"/>
  <c r="AO65" i="3" s="1"/>
  <c r="AP65" i="3" s="1"/>
  <c r="AA588" i="2" s="1"/>
  <c r="AO10" i="3"/>
  <c r="AN10" i="3"/>
  <c r="AQ9" i="3"/>
  <c r="AL64" i="3" s="1"/>
  <c r="AO9" i="3"/>
  <c r="AN9" i="3"/>
  <c r="AQ8" i="3"/>
  <c r="AL63" i="3" s="1"/>
  <c r="AO8" i="3"/>
  <c r="AN8" i="3"/>
  <c r="AQ7" i="3"/>
  <c r="AL62" i="3" s="1"/>
  <c r="AO62" i="3" s="1"/>
  <c r="AP62" i="3" s="1"/>
  <c r="K588" i="2" s="1"/>
  <c r="AO7" i="3"/>
  <c r="AN7" i="3"/>
  <c r="A946" i="2"/>
  <c r="A945" i="2"/>
  <c r="A944" i="2"/>
  <c r="K34" i="4"/>
  <c r="L34" i="4" s="1"/>
  <c r="H34" i="4"/>
  <c r="F34" i="4"/>
  <c r="E34" i="4"/>
  <c r="N33" i="4"/>
  <c r="H33" i="4"/>
  <c r="E33" i="4"/>
  <c r="H32" i="4"/>
  <c r="F32" i="4"/>
  <c r="E32" i="4"/>
  <c r="N31" i="4"/>
  <c r="H31" i="4"/>
  <c r="F31" i="4"/>
  <c r="E31" i="4"/>
  <c r="N30" i="4"/>
  <c r="AA589" i="2" s="1"/>
  <c r="K30" i="4"/>
  <c r="P30" i="4" s="1"/>
  <c r="H30" i="4"/>
  <c r="F30" i="4"/>
  <c r="E30" i="4"/>
  <c r="N29" i="4"/>
  <c r="K29" i="4"/>
  <c r="P29" i="4" s="1"/>
  <c r="H29" i="4"/>
  <c r="F29" i="4"/>
  <c r="E29" i="4"/>
  <c r="N28" i="4"/>
  <c r="K589" i="2" s="1"/>
  <c r="K28" i="4"/>
  <c r="P28" i="4" s="1"/>
  <c r="E28" i="4"/>
  <c r="AP946" i="2"/>
  <c r="AP945" i="2"/>
  <c r="AQ1148" i="2" s="1"/>
  <c r="AP944" i="2"/>
  <c r="BL671" i="2"/>
  <c r="BM946" i="2" s="1"/>
  <c r="BG671" i="2"/>
  <c r="BH946" i="2" s="1"/>
  <c r="BB671" i="2"/>
  <c r="BC946" i="2" s="1"/>
  <c r="AV671" i="2"/>
  <c r="AW946" i="2" s="1"/>
  <c r="AP671" i="2"/>
  <c r="AQ946" i="2" s="1"/>
  <c r="AJ671" i="2"/>
  <c r="AK946" i="2" s="1"/>
  <c r="AE671" i="2"/>
  <c r="AE946" i="2" s="1"/>
  <c r="Z671" i="2"/>
  <c r="Z946" i="2" s="1"/>
  <c r="U671" i="2"/>
  <c r="U946" i="2" s="1"/>
  <c r="O671" i="2"/>
  <c r="O946" i="2" s="1"/>
  <c r="I671" i="2"/>
  <c r="I946" i="2" s="1"/>
  <c r="C671" i="2"/>
  <c r="C946" i="2" s="1"/>
  <c r="AW670" i="2"/>
  <c r="AQ670" i="2"/>
  <c r="AW669" i="2"/>
  <c r="AQ669" i="2"/>
  <c r="AW668" i="2"/>
  <c r="AQ668" i="2"/>
  <c r="AW667" i="2"/>
  <c r="AQ667" i="2"/>
  <c r="AW666" i="2"/>
  <c r="AQ666" i="2"/>
  <c r="AW665" i="2"/>
  <c r="AQ665" i="2"/>
  <c r="AW664" i="2"/>
  <c r="AQ664" i="2"/>
  <c r="AW663" i="2"/>
  <c r="AQ663" i="2"/>
  <c r="AW662" i="2"/>
  <c r="AQ662" i="2"/>
  <c r="AW661" i="2"/>
  <c r="AQ661" i="2"/>
  <c r="AW660" i="2"/>
  <c r="AQ660" i="2"/>
  <c r="AW659" i="2"/>
  <c r="AQ659" i="2"/>
  <c r="AW658" i="2"/>
  <c r="AQ658" i="2"/>
  <c r="AW657" i="2"/>
  <c r="AQ657" i="2"/>
  <c r="AW656" i="2"/>
  <c r="AQ656" i="2"/>
  <c r="AW655" i="2"/>
  <c r="AQ655" i="2"/>
  <c r="AW654" i="2"/>
  <c r="AQ654" i="2"/>
  <c r="AW653" i="2"/>
  <c r="AQ653" i="2"/>
  <c r="AW652" i="2"/>
  <c r="AQ652" i="2"/>
  <c r="AW651" i="2"/>
  <c r="AQ651" i="2"/>
  <c r="AW650" i="2"/>
  <c r="AQ650" i="2"/>
  <c r="AW649" i="2"/>
  <c r="AQ649" i="2"/>
  <c r="AW648" i="2"/>
  <c r="AQ648" i="2"/>
  <c r="AW647" i="2"/>
  <c r="AQ647" i="2"/>
  <c r="AW646" i="2"/>
  <c r="AQ646" i="2"/>
  <c r="AW645" i="2"/>
  <c r="AQ645" i="2"/>
  <c r="AW644" i="2"/>
  <c r="AQ644" i="2"/>
  <c r="AW643" i="2"/>
  <c r="AQ643" i="2"/>
  <c r="AW642" i="2"/>
  <c r="AQ642" i="2"/>
  <c r="AW641" i="2"/>
  <c r="AQ641" i="2"/>
  <c r="BL630" i="2"/>
  <c r="BM945" i="2" s="1"/>
  <c r="BN1148" i="2" s="1"/>
  <c r="BN1150" i="2" s="1"/>
  <c r="BG630" i="2"/>
  <c r="BH945" i="2" s="1"/>
  <c r="BI1148" i="2" s="1"/>
  <c r="BI1150" i="2" s="1"/>
  <c r="BB630" i="2"/>
  <c r="BC945" i="2" s="1"/>
  <c r="BD1148" i="2" s="1"/>
  <c r="BD1150" i="2" s="1"/>
  <c r="AV630" i="2"/>
  <c r="AW945" i="2" s="1"/>
  <c r="AY1148" i="2" s="1"/>
  <c r="AY1150" i="2" s="1"/>
  <c r="AP630" i="2"/>
  <c r="AQ945" i="2" s="1"/>
  <c r="AS1148" i="2" s="1"/>
  <c r="AS1150" i="2" s="1"/>
  <c r="AJ630" i="2"/>
  <c r="AK945" i="2" s="1"/>
  <c r="AM1148" i="2" s="1"/>
  <c r="AM1150" i="2" s="1"/>
  <c r="AE630" i="2"/>
  <c r="AE945" i="2" s="1"/>
  <c r="AE1148" i="2" s="1"/>
  <c r="AE1150" i="2" s="1"/>
  <c r="U630" i="2"/>
  <c r="U945" i="2" s="1"/>
  <c r="U1148" i="2" s="1"/>
  <c r="U1150" i="2" s="1"/>
  <c r="O630" i="2"/>
  <c r="O945" i="2" s="1"/>
  <c r="O1148" i="2" s="1"/>
  <c r="O1150" i="2" s="1"/>
  <c r="I630" i="2"/>
  <c r="I945" i="2" s="1"/>
  <c r="I1148" i="2" s="1"/>
  <c r="I1150" i="2" s="1"/>
  <c r="C630" i="2"/>
  <c r="C945" i="2" s="1"/>
  <c r="C1148" i="2" s="1"/>
  <c r="C1150" i="2" s="1"/>
  <c r="AW629" i="2"/>
  <c r="AQ629" i="2"/>
  <c r="AW628" i="2"/>
  <c r="AQ628" i="2"/>
  <c r="AW627" i="2"/>
  <c r="AQ627" i="2"/>
  <c r="AW626" i="2"/>
  <c r="AQ626" i="2"/>
  <c r="AW625" i="2"/>
  <c r="AQ625" i="2"/>
  <c r="AW624" i="2"/>
  <c r="AQ624" i="2"/>
  <c r="AW623" i="2"/>
  <c r="AQ623" i="2"/>
  <c r="AW622" i="2"/>
  <c r="AQ622" i="2"/>
  <c r="AW621" i="2"/>
  <c r="AQ621" i="2"/>
  <c r="AW620" i="2"/>
  <c r="AQ620" i="2"/>
  <c r="AW619" i="2"/>
  <c r="AQ619" i="2"/>
  <c r="AW618" i="2"/>
  <c r="AQ618" i="2"/>
  <c r="AW617" i="2"/>
  <c r="AQ617" i="2"/>
  <c r="AW616" i="2"/>
  <c r="AQ616" i="2"/>
  <c r="AW615" i="2"/>
  <c r="AQ615" i="2"/>
  <c r="AW614" i="2"/>
  <c r="AQ614" i="2"/>
  <c r="AW613" i="2"/>
  <c r="AQ613" i="2"/>
  <c r="AW612" i="2"/>
  <c r="AQ612" i="2"/>
  <c r="AW611" i="2"/>
  <c r="AQ611" i="2"/>
  <c r="AW610" i="2"/>
  <c r="AQ610" i="2"/>
  <c r="AW609" i="2"/>
  <c r="AQ609" i="2"/>
  <c r="AW608" i="2"/>
  <c r="AQ608" i="2"/>
  <c r="AW607" i="2"/>
  <c r="AQ607" i="2"/>
  <c r="AW606" i="2"/>
  <c r="AQ606" i="2"/>
  <c r="AW605" i="2"/>
  <c r="AQ605" i="2"/>
  <c r="AW604" i="2"/>
  <c r="AQ604" i="2"/>
  <c r="AW603" i="2"/>
  <c r="AQ603" i="2"/>
  <c r="AW602" i="2"/>
  <c r="AQ602" i="2"/>
  <c r="AW601" i="2"/>
  <c r="AQ601" i="2"/>
  <c r="AW600" i="2"/>
  <c r="AQ600" i="2"/>
  <c r="AW599" i="2"/>
  <c r="AQ599" i="2"/>
  <c r="AW598" i="2"/>
  <c r="AQ598" i="2"/>
  <c r="BL585" i="2"/>
  <c r="BM944" i="2" s="1"/>
  <c r="BG585" i="2"/>
  <c r="BH944" i="2" s="1"/>
  <c r="BB585" i="2"/>
  <c r="BC944" i="2" s="1"/>
  <c r="AV585" i="2"/>
  <c r="AW944" i="2" s="1"/>
  <c r="AP585" i="2"/>
  <c r="AQ944" i="2" s="1"/>
  <c r="AJ585" i="2"/>
  <c r="AK944" i="2" s="1"/>
  <c r="AE585" i="2"/>
  <c r="AE944" i="2" s="1"/>
  <c r="Z585" i="2"/>
  <c r="Z944" i="2" s="1"/>
  <c r="U585" i="2"/>
  <c r="U944" i="2" s="1"/>
  <c r="O585" i="2"/>
  <c r="O944" i="2" s="1"/>
  <c r="C585" i="2"/>
  <c r="C944" i="2" s="1"/>
  <c r="AW584" i="2"/>
  <c r="AQ584" i="2"/>
  <c r="AW583" i="2"/>
  <c r="AQ583" i="2"/>
  <c r="AW582" i="2"/>
  <c r="AQ582" i="2"/>
  <c r="AW581" i="2"/>
  <c r="AQ581" i="2"/>
  <c r="AW580" i="2"/>
  <c r="AQ580" i="2"/>
  <c r="AW579" i="2"/>
  <c r="AQ579" i="2"/>
  <c r="AW578" i="2"/>
  <c r="AQ578" i="2"/>
  <c r="AW577" i="2"/>
  <c r="AQ577" i="2"/>
  <c r="AW576" i="2"/>
  <c r="AQ576" i="2"/>
  <c r="AW575" i="2"/>
  <c r="AQ575" i="2"/>
  <c r="AW574" i="2"/>
  <c r="AQ574" i="2"/>
  <c r="AW573" i="2"/>
  <c r="AQ573" i="2"/>
  <c r="AW572" i="2"/>
  <c r="AQ572" i="2"/>
  <c r="AW571" i="2"/>
  <c r="AQ571" i="2"/>
  <c r="AW570" i="2"/>
  <c r="AQ570" i="2"/>
  <c r="AW569" i="2"/>
  <c r="AQ569" i="2"/>
  <c r="AW568" i="2"/>
  <c r="AQ568" i="2"/>
  <c r="AW567" i="2"/>
  <c r="AQ567" i="2"/>
  <c r="AW566" i="2"/>
  <c r="AQ566" i="2"/>
  <c r="AW565" i="2"/>
  <c r="AQ565" i="2"/>
  <c r="AW564" i="2"/>
  <c r="AQ564" i="2"/>
  <c r="AW563" i="2"/>
  <c r="AQ563" i="2"/>
  <c r="AW562" i="2"/>
  <c r="AQ562" i="2"/>
  <c r="AW561" i="2"/>
  <c r="AQ561" i="2"/>
  <c r="AW560" i="2"/>
  <c r="AQ560" i="2"/>
  <c r="AW559" i="2"/>
  <c r="AQ559" i="2"/>
  <c r="AW558" i="2"/>
  <c r="AQ558" i="2"/>
  <c r="AW557" i="2"/>
  <c r="AQ557" i="2"/>
  <c r="AW556" i="2"/>
  <c r="AQ556" i="2"/>
  <c r="AW555" i="2"/>
  <c r="AQ555" i="2"/>
  <c r="AW554" i="2"/>
  <c r="AQ554" i="2"/>
  <c r="AW553" i="2"/>
  <c r="AQ553" i="2"/>
  <c r="AW552" i="2"/>
  <c r="AQ552" i="2"/>
  <c r="AW551" i="2"/>
  <c r="AQ551" i="2"/>
  <c r="AW550" i="2"/>
  <c r="AQ550" i="2"/>
  <c r="AW549" i="2"/>
  <c r="AY1117" i="2" s="1"/>
  <c r="AY1119" i="2" s="1"/>
  <c r="AQ549" i="2"/>
  <c r="AS1117" i="2" s="1"/>
  <c r="AS1119" i="2" s="1"/>
  <c r="AW548" i="2"/>
  <c r="AQ548" i="2"/>
  <c r="A919" i="2"/>
  <c r="A920" i="2"/>
  <c r="A921" i="2"/>
  <c r="A924" i="2"/>
  <c r="A925" i="2"/>
  <c r="A926" i="2"/>
  <c r="A929" i="2"/>
  <c r="A930" i="2"/>
  <c r="A931" i="2"/>
  <c r="A936" i="2"/>
  <c r="I936" i="2"/>
  <c r="A937" i="2"/>
  <c r="A938" i="2"/>
  <c r="AU940" i="2"/>
  <c r="AZ940" i="2"/>
  <c r="BA940" i="2"/>
  <c r="BF940" i="2"/>
  <c r="BJ940" i="2"/>
  <c r="N27" i="4"/>
  <c r="BH541" i="2" s="1"/>
  <c r="BI536" i="2" s="1"/>
  <c r="K27" i="4"/>
  <c r="P27" i="4" s="1"/>
  <c r="H27" i="4"/>
  <c r="F27" i="4"/>
  <c r="E27" i="4"/>
  <c r="BG451" i="2"/>
  <c r="BH936" i="2" s="1"/>
  <c r="AV451" i="2"/>
  <c r="AW936" i="2" s="1"/>
  <c r="N26" i="4"/>
  <c r="BC500" i="2" s="1"/>
  <c r="K26" i="4"/>
  <c r="P26" i="4" s="1"/>
  <c r="H26" i="4"/>
  <c r="F26" i="4"/>
  <c r="E26" i="4"/>
  <c r="AQ536" i="2"/>
  <c r="AQ535" i="2"/>
  <c r="AQ534" i="2"/>
  <c r="AQ533" i="2"/>
  <c r="AQ532" i="2"/>
  <c r="AQ531" i="2"/>
  <c r="AQ530" i="2"/>
  <c r="AQ529" i="2"/>
  <c r="AQ528" i="2"/>
  <c r="AQ527" i="2"/>
  <c r="AQ526" i="2"/>
  <c r="AQ525" i="2"/>
  <c r="AQ524" i="2"/>
  <c r="AQ523" i="2"/>
  <c r="AQ522" i="2"/>
  <c r="AQ521" i="2"/>
  <c r="AQ520" i="2"/>
  <c r="AQ519" i="2"/>
  <c r="AQ518" i="2"/>
  <c r="AQ517" i="2"/>
  <c r="AQ516" i="2"/>
  <c r="AQ515" i="2"/>
  <c r="AQ514" i="2"/>
  <c r="AQ513" i="2"/>
  <c r="AQ512" i="2"/>
  <c r="AQ511" i="2"/>
  <c r="AQ510" i="2"/>
  <c r="AQ509" i="2"/>
  <c r="AQ508" i="2"/>
  <c r="AQ507" i="2"/>
  <c r="AQ495" i="2"/>
  <c r="AQ494" i="2"/>
  <c r="AQ493" i="2"/>
  <c r="AQ492" i="2"/>
  <c r="AQ491" i="2"/>
  <c r="AQ490" i="2"/>
  <c r="AQ489" i="2"/>
  <c r="AQ488" i="2"/>
  <c r="AQ487" i="2"/>
  <c r="AQ486" i="2"/>
  <c r="AQ485" i="2"/>
  <c r="AQ484" i="2"/>
  <c r="AQ483" i="2"/>
  <c r="AQ482" i="2"/>
  <c r="AQ481" i="2"/>
  <c r="AQ480" i="2"/>
  <c r="AQ479" i="2"/>
  <c r="AQ478" i="2"/>
  <c r="AQ477" i="2"/>
  <c r="AQ476" i="2"/>
  <c r="AQ475" i="2"/>
  <c r="AQ474" i="2"/>
  <c r="AQ473" i="2"/>
  <c r="AQ472" i="2"/>
  <c r="AQ471" i="2"/>
  <c r="AQ470" i="2"/>
  <c r="AQ469" i="2"/>
  <c r="AQ468" i="2"/>
  <c r="AQ467" i="2"/>
  <c r="AQ466" i="2"/>
  <c r="AQ465" i="2"/>
  <c r="AQ464" i="2"/>
  <c r="AQ450" i="2"/>
  <c r="AQ449" i="2"/>
  <c r="AQ448" i="2"/>
  <c r="AQ447" i="2"/>
  <c r="AQ446" i="2"/>
  <c r="AQ445" i="2"/>
  <c r="AQ444" i="2"/>
  <c r="AQ443" i="2"/>
  <c r="AQ442" i="2"/>
  <c r="AQ441" i="2"/>
  <c r="AQ440" i="2"/>
  <c r="AQ439" i="2"/>
  <c r="AQ438" i="2"/>
  <c r="AQ437" i="2"/>
  <c r="AQ436" i="2"/>
  <c r="AQ435" i="2"/>
  <c r="AQ434" i="2"/>
  <c r="AQ433" i="2"/>
  <c r="AQ432" i="2"/>
  <c r="AQ431" i="2"/>
  <c r="AQ430" i="2"/>
  <c r="AQ429" i="2"/>
  <c r="AQ428" i="2"/>
  <c r="AQ427" i="2"/>
  <c r="AQ426" i="2"/>
  <c r="AQ425" i="2"/>
  <c r="AQ424" i="2"/>
  <c r="AQ423" i="2"/>
  <c r="AQ422" i="2"/>
  <c r="AQ421" i="2"/>
  <c r="AQ420" i="2"/>
  <c r="AQ419" i="2"/>
  <c r="AQ418" i="2"/>
  <c r="AQ417" i="2"/>
  <c r="AQ416" i="2"/>
  <c r="AQ415" i="2"/>
  <c r="AQ414" i="2"/>
  <c r="AS1112" i="2" s="1"/>
  <c r="AS1114" i="2" s="1"/>
  <c r="E25" i="4"/>
  <c r="F25" i="4"/>
  <c r="H25" i="4"/>
  <c r="N25" i="4"/>
  <c r="AK455" i="2" s="1"/>
  <c r="AM442" i="2" s="1"/>
  <c r="K25" i="4"/>
  <c r="P25" i="4" s="1"/>
  <c r="AF48" i="3"/>
  <c r="H24" i="4"/>
  <c r="F24" i="4"/>
  <c r="E24" i="4"/>
  <c r="N24" i="4"/>
  <c r="AF500" i="2" s="1"/>
  <c r="K24" i="4"/>
  <c r="P24" i="4" s="1"/>
  <c r="N23" i="4"/>
  <c r="V541" i="2" s="1"/>
  <c r="W523" i="2" s="1"/>
  <c r="K23" i="4"/>
  <c r="P23" i="4" s="1"/>
  <c r="H23" i="4"/>
  <c r="F23" i="4"/>
  <c r="E23" i="4"/>
  <c r="O496" i="2"/>
  <c r="O937" i="2" s="1"/>
  <c r="AH54" i="3"/>
  <c r="AE73" i="3" s="1"/>
  <c r="AF54" i="3"/>
  <c r="AE54" i="3"/>
  <c r="AH53" i="3"/>
  <c r="AE72" i="3" s="1"/>
  <c r="AF53" i="3"/>
  <c r="AE53" i="3"/>
  <c r="AH52" i="3"/>
  <c r="AE71" i="3" s="1"/>
  <c r="AF52" i="3"/>
  <c r="AE52" i="3"/>
  <c r="AH51" i="3"/>
  <c r="AE70" i="3" s="1"/>
  <c r="AF51" i="3"/>
  <c r="AE51" i="3"/>
  <c r="AH50" i="3"/>
  <c r="AE69" i="3" s="1"/>
  <c r="AF50" i="3"/>
  <c r="AE50" i="3"/>
  <c r="AH49" i="3"/>
  <c r="AE68" i="3" s="1"/>
  <c r="AF49" i="3"/>
  <c r="AE49" i="3"/>
  <c r="AH48" i="3"/>
  <c r="AE67" i="3" s="1"/>
  <c r="AE48" i="3"/>
  <c r="AH47" i="3"/>
  <c r="AE66" i="3" s="1"/>
  <c r="AF47" i="3"/>
  <c r="AE47" i="3"/>
  <c r="AH46" i="3"/>
  <c r="AE65" i="3" s="1"/>
  <c r="AF46" i="3"/>
  <c r="AE46" i="3"/>
  <c r="AH45" i="3"/>
  <c r="AE64" i="3" s="1"/>
  <c r="AF45" i="3"/>
  <c r="AE45" i="3"/>
  <c r="AH44" i="3"/>
  <c r="AE63" i="3" s="1"/>
  <c r="AF44" i="3"/>
  <c r="AE44" i="3"/>
  <c r="AH43" i="3"/>
  <c r="AE62" i="3" s="1"/>
  <c r="AF43" i="3"/>
  <c r="AE43" i="3"/>
  <c r="AH36" i="3"/>
  <c r="AD73" i="3" s="1"/>
  <c r="AF36" i="3"/>
  <c r="AE36" i="3"/>
  <c r="AH35" i="3"/>
  <c r="AD72" i="3" s="1"/>
  <c r="AF35" i="3"/>
  <c r="AE35" i="3"/>
  <c r="AH34" i="3"/>
  <c r="AD71" i="3" s="1"/>
  <c r="AF34" i="3"/>
  <c r="AE34" i="3"/>
  <c r="AH33" i="3"/>
  <c r="AD70" i="3" s="1"/>
  <c r="AF33" i="3"/>
  <c r="AE33" i="3"/>
  <c r="AH32" i="3"/>
  <c r="AD69" i="3" s="1"/>
  <c r="AF32" i="3"/>
  <c r="AE32" i="3"/>
  <c r="AH31" i="3"/>
  <c r="AD68" i="3" s="1"/>
  <c r="AF31" i="3"/>
  <c r="AE31" i="3"/>
  <c r="AH30" i="3"/>
  <c r="AD67" i="3" s="1"/>
  <c r="AF30" i="3"/>
  <c r="AE30" i="3"/>
  <c r="AH29" i="3"/>
  <c r="AD66" i="3" s="1"/>
  <c r="AF29" i="3"/>
  <c r="AE29" i="3"/>
  <c r="AH28" i="3"/>
  <c r="AD65" i="3" s="1"/>
  <c r="AF28" i="3"/>
  <c r="AE28" i="3"/>
  <c r="AH27" i="3"/>
  <c r="AD64" i="3" s="1"/>
  <c r="AF27" i="3"/>
  <c r="AE27" i="3"/>
  <c r="AH26" i="3"/>
  <c r="AD63" i="3" s="1"/>
  <c r="AF26" i="3"/>
  <c r="AE26" i="3"/>
  <c r="AH25" i="3"/>
  <c r="AD62" i="3" s="1"/>
  <c r="AF25" i="3"/>
  <c r="AE25" i="3"/>
  <c r="AH18" i="3"/>
  <c r="AC73" i="3" s="1"/>
  <c r="AF18" i="3"/>
  <c r="AE18" i="3"/>
  <c r="AH17" i="3"/>
  <c r="AC72" i="3" s="1"/>
  <c r="AF17" i="3"/>
  <c r="AE17" i="3"/>
  <c r="AH16" i="3"/>
  <c r="AC71" i="3" s="1"/>
  <c r="AF16" i="3"/>
  <c r="AE16" i="3"/>
  <c r="AH15" i="3"/>
  <c r="AC70" i="3" s="1"/>
  <c r="AF15" i="3"/>
  <c r="AE15" i="3"/>
  <c r="AH14" i="3"/>
  <c r="AC69" i="3" s="1"/>
  <c r="AF14" i="3"/>
  <c r="AE14" i="3"/>
  <c r="AH13" i="3"/>
  <c r="AC68" i="3" s="1"/>
  <c r="AF13" i="3"/>
  <c r="AE13" i="3"/>
  <c r="AH12" i="3"/>
  <c r="AC67" i="3" s="1"/>
  <c r="AF12" i="3"/>
  <c r="AE12" i="3"/>
  <c r="AH11" i="3"/>
  <c r="AC66" i="3" s="1"/>
  <c r="AF66" i="3" s="1"/>
  <c r="AG66" i="3" s="1"/>
  <c r="AF11" i="3"/>
  <c r="AE11" i="3"/>
  <c r="AH10" i="3"/>
  <c r="AC65" i="3" s="1"/>
  <c r="AF65" i="3" s="1"/>
  <c r="AG65" i="3" s="1"/>
  <c r="AA540" i="2" s="1"/>
  <c r="AF10" i="3"/>
  <c r="AE10" i="3"/>
  <c r="AH9" i="3"/>
  <c r="AC64" i="3" s="1"/>
  <c r="AF9" i="3"/>
  <c r="AE9" i="3"/>
  <c r="AH8" i="3"/>
  <c r="AC63" i="3" s="1"/>
  <c r="AF8" i="3"/>
  <c r="AE8" i="3"/>
  <c r="AH7" i="3"/>
  <c r="AC62" i="3" s="1"/>
  <c r="AF7" i="3"/>
  <c r="AE7" i="3"/>
  <c r="Y54" i="3"/>
  <c r="V73" i="3" s="1"/>
  <c r="V54" i="3"/>
  <c r="W54" i="3"/>
  <c r="W53" i="3"/>
  <c r="W18" i="3"/>
  <c r="W17" i="3"/>
  <c r="Y18" i="3"/>
  <c r="T73" i="3" s="1"/>
  <c r="V18" i="3"/>
  <c r="W36" i="3"/>
  <c r="W35" i="3"/>
  <c r="Y36" i="3"/>
  <c r="U73" i="3" s="1"/>
  <c r="V36" i="3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AW495" i="2"/>
  <c r="AW494" i="2"/>
  <c r="AW493" i="2"/>
  <c r="AW492" i="2"/>
  <c r="AJ537" i="2"/>
  <c r="AK938" i="2" s="1"/>
  <c r="AE537" i="2"/>
  <c r="AE938" i="2" s="1"/>
  <c r="Z537" i="2"/>
  <c r="Z938" i="2" s="1"/>
  <c r="U537" i="2"/>
  <c r="U938" i="2" s="1"/>
  <c r="O537" i="2"/>
  <c r="O938" i="2" s="1"/>
  <c r="I537" i="2"/>
  <c r="I938" i="2" s="1"/>
  <c r="C537" i="2"/>
  <c r="C938" i="2" s="1"/>
  <c r="AW536" i="2"/>
  <c r="AK536" i="2"/>
  <c r="AF536" i="2"/>
  <c r="AA536" i="2"/>
  <c r="V536" i="2"/>
  <c r="Q536" i="2"/>
  <c r="K536" i="2"/>
  <c r="E536" i="2"/>
  <c r="AK535" i="2"/>
  <c r="AF535" i="2"/>
  <c r="AA535" i="2"/>
  <c r="V535" i="2"/>
  <c r="Q535" i="2"/>
  <c r="K535" i="2"/>
  <c r="E535" i="2"/>
  <c r="AK534" i="2"/>
  <c r="AF534" i="2"/>
  <c r="AA534" i="2"/>
  <c r="V534" i="2"/>
  <c r="Q534" i="2"/>
  <c r="K534" i="2"/>
  <c r="E534" i="2"/>
  <c r="AW533" i="2"/>
  <c r="AK533" i="2"/>
  <c r="AF533" i="2"/>
  <c r="AA533" i="2"/>
  <c r="V533" i="2"/>
  <c r="Q533" i="2"/>
  <c r="K533" i="2"/>
  <c r="E533" i="2"/>
  <c r="AK532" i="2"/>
  <c r="AF532" i="2"/>
  <c r="AA532" i="2"/>
  <c r="V532" i="2"/>
  <c r="Q532" i="2"/>
  <c r="K532" i="2"/>
  <c r="E532" i="2"/>
  <c r="AW531" i="2"/>
  <c r="AK531" i="2"/>
  <c r="AF531" i="2"/>
  <c r="AA531" i="2"/>
  <c r="V531" i="2"/>
  <c r="Q531" i="2"/>
  <c r="K531" i="2"/>
  <c r="E531" i="2"/>
  <c r="AK530" i="2"/>
  <c r="AF530" i="2"/>
  <c r="AA530" i="2"/>
  <c r="V530" i="2"/>
  <c r="Q530" i="2"/>
  <c r="K530" i="2"/>
  <c r="E530" i="2"/>
  <c r="AK529" i="2"/>
  <c r="AF529" i="2"/>
  <c r="AA529" i="2"/>
  <c r="V529" i="2"/>
  <c r="Q529" i="2"/>
  <c r="K529" i="2"/>
  <c r="E529" i="2"/>
  <c r="AW528" i="2"/>
  <c r="AK528" i="2"/>
  <c r="AF528" i="2"/>
  <c r="AA528" i="2"/>
  <c r="V528" i="2"/>
  <c r="Q528" i="2"/>
  <c r="K528" i="2"/>
  <c r="E528" i="2"/>
  <c r="AK527" i="2"/>
  <c r="AF527" i="2"/>
  <c r="AA527" i="2"/>
  <c r="V527" i="2"/>
  <c r="Q527" i="2"/>
  <c r="K527" i="2"/>
  <c r="E527" i="2"/>
  <c r="AW526" i="2"/>
  <c r="AK526" i="2"/>
  <c r="AF526" i="2"/>
  <c r="AA526" i="2"/>
  <c r="V526" i="2"/>
  <c r="Q526" i="2"/>
  <c r="K526" i="2"/>
  <c r="E526" i="2"/>
  <c r="AK525" i="2"/>
  <c r="AF525" i="2"/>
  <c r="AA525" i="2"/>
  <c r="V525" i="2"/>
  <c r="Q525" i="2"/>
  <c r="K525" i="2"/>
  <c r="E525" i="2"/>
  <c r="AW524" i="2"/>
  <c r="AK524" i="2"/>
  <c r="AF524" i="2"/>
  <c r="AA524" i="2"/>
  <c r="V524" i="2"/>
  <c r="Q524" i="2"/>
  <c r="K524" i="2"/>
  <c r="E524" i="2"/>
  <c r="AK523" i="2"/>
  <c r="AF523" i="2"/>
  <c r="AA523" i="2"/>
  <c r="V523" i="2"/>
  <c r="Q523" i="2"/>
  <c r="K523" i="2"/>
  <c r="E523" i="2"/>
  <c r="AK522" i="2"/>
  <c r="AF522" i="2"/>
  <c r="AA522" i="2"/>
  <c r="V522" i="2"/>
  <c r="Q522" i="2"/>
  <c r="K522" i="2"/>
  <c r="E522" i="2"/>
  <c r="AW521" i="2"/>
  <c r="AK521" i="2"/>
  <c r="AF521" i="2"/>
  <c r="AA521" i="2"/>
  <c r="V521" i="2"/>
  <c r="Q521" i="2"/>
  <c r="K521" i="2"/>
  <c r="E521" i="2"/>
  <c r="AK520" i="2"/>
  <c r="AF520" i="2"/>
  <c r="AA520" i="2"/>
  <c r="V520" i="2"/>
  <c r="Q520" i="2"/>
  <c r="K520" i="2"/>
  <c r="E520" i="2"/>
  <c r="AW519" i="2"/>
  <c r="AK519" i="2"/>
  <c r="AF519" i="2"/>
  <c r="AA519" i="2"/>
  <c r="V519" i="2"/>
  <c r="Q519" i="2"/>
  <c r="K519" i="2"/>
  <c r="E519" i="2"/>
  <c r="AW518" i="2"/>
  <c r="AK518" i="2"/>
  <c r="AF518" i="2"/>
  <c r="AA518" i="2"/>
  <c r="V518" i="2"/>
  <c r="Q518" i="2"/>
  <c r="K518" i="2"/>
  <c r="E518" i="2"/>
  <c r="AW517" i="2"/>
  <c r="AK517" i="2"/>
  <c r="AF517" i="2"/>
  <c r="AA517" i="2"/>
  <c r="V517" i="2"/>
  <c r="Q517" i="2"/>
  <c r="K517" i="2"/>
  <c r="E517" i="2"/>
  <c r="AW516" i="2"/>
  <c r="AK516" i="2"/>
  <c r="AF516" i="2"/>
  <c r="AA516" i="2"/>
  <c r="V516" i="2"/>
  <c r="Q516" i="2"/>
  <c r="K516" i="2"/>
  <c r="E516" i="2"/>
  <c r="AK515" i="2"/>
  <c r="AF515" i="2"/>
  <c r="AA515" i="2"/>
  <c r="V515" i="2"/>
  <c r="Q515" i="2"/>
  <c r="K515" i="2"/>
  <c r="E515" i="2"/>
  <c r="AK514" i="2"/>
  <c r="AF514" i="2"/>
  <c r="AA514" i="2"/>
  <c r="V514" i="2"/>
  <c r="Q514" i="2"/>
  <c r="K514" i="2"/>
  <c r="E514" i="2"/>
  <c r="AK513" i="2"/>
  <c r="AF513" i="2"/>
  <c r="AA513" i="2"/>
  <c r="V513" i="2"/>
  <c r="Q513" i="2"/>
  <c r="K513" i="2"/>
  <c r="E513" i="2"/>
  <c r="AK512" i="2"/>
  <c r="AF512" i="2"/>
  <c r="AA512" i="2"/>
  <c r="V512" i="2"/>
  <c r="Q512" i="2"/>
  <c r="K512" i="2"/>
  <c r="E512" i="2"/>
  <c r="AK511" i="2"/>
  <c r="AF511" i="2"/>
  <c r="AA511" i="2"/>
  <c r="V511" i="2"/>
  <c r="Q511" i="2"/>
  <c r="K511" i="2"/>
  <c r="E511" i="2"/>
  <c r="AW510" i="2"/>
  <c r="AK510" i="2"/>
  <c r="AF510" i="2"/>
  <c r="AA510" i="2"/>
  <c r="V510" i="2"/>
  <c r="Q510" i="2"/>
  <c r="K510" i="2"/>
  <c r="E510" i="2"/>
  <c r="AK509" i="2"/>
  <c r="AF509" i="2"/>
  <c r="AA509" i="2"/>
  <c r="V509" i="2"/>
  <c r="Q509" i="2"/>
  <c r="K509" i="2"/>
  <c r="E509" i="2"/>
  <c r="AW508" i="2"/>
  <c r="AK508" i="2"/>
  <c r="AF508" i="2"/>
  <c r="AA508" i="2"/>
  <c r="V508" i="2"/>
  <c r="Q508" i="2"/>
  <c r="K508" i="2"/>
  <c r="E508" i="2"/>
  <c r="AW507" i="2"/>
  <c r="AK507" i="2"/>
  <c r="AF507" i="2"/>
  <c r="AA507" i="2"/>
  <c r="V507" i="2"/>
  <c r="Q507" i="2"/>
  <c r="K507" i="2"/>
  <c r="E507" i="2"/>
  <c r="AJ496" i="2"/>
  <c r="AK937" i="2" s="1"/>
  <c r="AE496" i="2"/>
  <c r="AE937" i="2" s="1"/>
  <c r="Z496" i="2"/>
  <c r="Z937" i="2" s="1"/>
  <c r="U496" i="2"/>
  <c r="U937" i="2" s="1"/>
  <c r="I496" i="2"/>
  <c r="I937" i="2" s="1"/>
  <c r="C496" i="2"/>
  <c r="C937" i="2" s="1"/>
  <c r="AK495" i="2"/>
  <c r="AF495" i="2"/>
  <c r="AA495" i="2"/>
  <c r="V495" i="2"/>
  <c r="Q495" i="2"/>
  <c r="K495" i="2"/>
  <c r="E495" i="2"/>
  <c r="AK494" i="2"/>
  <c r="AF494" i="2"/>
  <c r="AA494" i="2"/>
  <c r="V494" i="2"/>
  <c r="Q494" i="2"/>
  <c r="K494" i="2"/>
  <c r="E494" i="2"/>
  <c r="AK493" i="2"/>
  <c r="AF493" i="2"/>
  <c r="AA493" i="2"/>
  <c r="V493" i="2"/>
  <c r="Q493" i="2"/>
  <c r="K493" i="2"/>
  <c r="E493" i="2"/>
  <c r="AK492" i="2"/>
  <c r="AF492" i="2"/>
  <c r="AA492" i="2"/>
  <c r="V492" i="2"/>
  <c r="Q492" i="2"/>
  <c r="K492" i="2"/>
  <c r="E492" i="2"/>
  <c r="AW491" i="2"/>
  <c r="AK491" i="2"/>
  <c r="AF491" i="2"/>
  <c r="AA491" i="2"/>
  <c r="V491" i="2"/>
  <c r="Q491" i="2"/>
  <c r="K491" i="2"/>
  <c r="E491" i="2"/>
  <c r="AW490" i="2"/>
  <c r="AK490" i="2"/>
  <c r="AF490" i="2"/>
  <c r="AA490" i="2"/>
  <c r="V490" i="2"/>
  <c r="Q490" i="2"/>
  <c r="K490" i="2"/>
  <c r="E490" i="2"/>
  <c r="AK489" i="2"/>
  <c r="AF489" i="2"/>
  <c r="AA489" i="2"/>
  <c r="V489" i="2"/>
  <c r="Q489" i="2"/>
  <c r="K489" i="2"/>
  <c r="E489" i="2"/>
  <c r="AW488" i="2"/>
  <c r="AK488" i="2"/>
  <c r="AF488" i="2"/>
  <c r="AA488" i="2"/>
  <c r="V488" i="2"/>
  <c r="Q488" i="2"/>
  <c r="K488" i="2"/>
  <c r="E488" i="2"/>
  <c r="AK487" i="2"/>
  <c r="AF487" i="2"/>
  <c r="AA487" i="2"/>
  <c r="V487" i="2"/>
  <c r="Q487" i="2"/>
  <c r="K487" i="2"/>
  <c r="E487" i="2"/>
  <c r="AW486" i="2"/>
  <c r="AK486" i="2"/>
  <c r="AF486" i="2"/>
  <c r="AA486" i="2"/>
  <c r="V486" i="2"/>
  <c r="Q486" i="2"/>
  <c r="K486" i="2"/>
  <c r="E486" i="2"/>
  <c r="AK485" i="2"/>
  <c r="AF485" i="2"/>
  <c r="AA485" i="2"/>
  <c r="V485" i="2"/>
  <c r="Q485" i="2"/>
  <c r="K485" i="2"/>
  <c r="E485" i="2"/>
  <c r="AK484" i="2"/>
  <c r="AF484" i="2"/>
  <c r="AA484" i="2"/>
  <c r="V484" i="2"/>
  <c r="Q484" i="2"/>
  <c r="K484" i="2"/>
  <c r="E484" i="2"/>
  <c r="AW483" i="2"/>
  <c r="AK483" i="2"/>
  <c r="AF483" i="2"/>
  <c r="AA483" i="2"/>
  <c r="V483" i="2"/>
  <c r="Q483" i="2"/>
  <c r="K483" i="2"/>
  <c r="AW482" i="2"/>
  <c r="AK482" i="2"/>
  <c r="AF482" i="2"/>
  <c r="AA482" i="2"/>
  <c r="V482" i="2"/>
  <c r="Q482" i="2"/>
  <c r="K482" i="2"/>
  <c r="AK481" i="2"/>
  <c r="AF481" i="2"/>
  <c r="AA481" i="2"/>
  <c r="V481" i="2"/>
  <c r="Q481" i="2"/>
  <c r="K481" i="2"/>
  <c r="AW480" i="2"/>
  <c r="AK480" i="2"/>
  <c r="AF480" i="2"/>
  <c r="AA480" i="2"/>
  <c r="V480" i="2"/>
  <c r="Q480" i="2"/>
  <c r="K480" i="2"/>
  <c r="AW479" i="2"/>
  <c r="AK479" i="2"/>
  <c r="AF479" i="2"/>
  <c r="AA479" i="2"/>
  <c r="V479" i="2"/>
  <c r="Q479" i="2"/>
  <c r="K479" i="2"/>
  <c r="AK478" i="2"/>
  <c r="AF478" i="2"/>
  <c r="AA478" i="2"/>
  <c r="V478" i="2"/>
  <c r="Q478" i="2"/>
  <c r="K478" i="2"/>
  <c r="AW477" i="2"/>
  <c r="AK477" i="2"/>
  <c r="AF477" i="2"/>
  <c r="AA477" i="2"/>
  <c r="V477" i="2"/>
  <c r="Q477" i="2"/>
  <c r="K477" i="2"/>
  <c r="AK476" i="2"/>
  <c r="AF476" i="2"/>
  <c r="AA476" i="2"/>
  <c r="V476" i="2"/>
  <c r="Q476" i="2"/>
  <c r="K476" i="2"/>
  <c r="AK475" i="2"/>
  <c r="AF475" i="2"/>
  <c r="AA475" i="2"/>
  <c r="V475" i="2"/>
  <c r="Q475" i="2"/>
  <c r="K475" i="2"/>
  <c r="AW474" i="2"/>
  <c r="AK474" i="2"/>
  <c r="AF474" i="2"/>
  <c r="AA474" i="2"/>
  <c r="V474" i="2"/>
  <c r="Q474" i="2"/>
  <c r="K474" i="2"/>
  <c r="AK473" i="2"/>
  <c r="AF473" i="2"/>
  <c r="AA473" i="2"/>
  <c r="V473" i="2"/>
  <c r="Q473" i="2"/>
  <c r="K473" i="2"/>
  <c r="AW472" i="2"/>
  <c r="AK472" i="2"/>
  <c r="AF472" i="2"/>
  <c r="AA472" i="2"/>
  <c r="V472" i="2"/>
  <c r="Q472" i="2"/>
  <c r="K472" i="2"/>
  <c r="AW471" i="2"/>
  <c r="AK471" i="2"/>
  <c r="AF471" i="2"/>
  <c r="AA471" i="2"/>
  <c r="V471" i="2"/>
  <c r="Q471" i="2"/>
  <c r="K471" i="2"/>
  <c r="AK470" i="2"/>
  <c r="AF470" i="2"/>
  <c r="AA470" i="2"/>
  <c r="V470" i="2"/>
  <c r="Q470" i="2"/>
  <c r="K470" i="2"/>
  <c r="AK469" i="2"/>
  <c r="AF469" i="2"/>
  <c r="AA469" i="2"/>
  <c r="V469" i="2"/>
  <c r="Q469" i="2"/>
  <c r="K469" i="2"/>
  <c r="AW468" i="2"/>
  <c r="AK468" i="2"/>
  <c r="AF468" i="2"/>
  <c r="AA468" i="2"/>
  <c r="V468" i="2"/>
  <c r="Q468" i="2"/>
  <c r="K468" i="2"/>
  <c r="AK467" i="2"/>
  <c r="AF467" i="2"/>
  <c r="AA467" i="2"/>
  <c r="V467" i="2"/>
  <c r="Q467" i="2"/>
  <c r="K467" i="2"/>
  <c r="AK466" i="2"/>
  <c r="AF466" i="2"/>
  <c r="AA466" i="2"/>
  <c r="V466" i="2"/>
  <c r="Q466" i="2"/>
  <c r="K466" i="2"/>
  <c r="AK465" i="2"/>
  <c r="AF465" i="2"/>
  <c r="AA465" i="2"/>
  <c r="V465" i="2"/>
  <c r="Q465" i="2"/>
  <c r="K465" i="2"/>
  <c r="AK464" i="2"/>
  <c r="AF464" i="2"/>
  <c r="AA464" i="2"/>
  <c r="V464" i="2"/>
  <c r="Q464" i="2"/>
  <c r="K464" i="2"/>
  <c r="AJ451" i="2"/>
  <c r="AK936" i="2" s="1"/>
  <c r="AE451" i="2"/>
  <c r="AE936" i="2" s="1"/>
  <c r="Z451" i="2"/>
  <c r="Z936" i="2" s="1"/>
  <c r="U451" i="2"/>
  <c r="U936" i="2" s="1"/>
  <c r="O451" i="2"/>
  <c r="O936" i="2" s="1"/>
  <c r="C451" i="2"/>
  <c r="C936" i="2" s="1"/>
  <c r="AK450" i="2"/>
  <c r="AF450" i="2"/>
  <c r="AA450" i="2"/>
  <c r="V450" i="2"/>
  <c r="Q450" i="2"/>
  <c r="K450" i="2"/>
  <c r="E450" i="2"/>
  <c r="AW449" i="2"/>
  <c r="AK449" i="2"/>
  <c r="AF449" i="2"/>
  <c r="AA449" i="2"/>
  <c r="V449" i="2"/>
  <c r="Q449" i="2"/>
  <c r="K449" i="2"/>
  <c r="E449" i="2"/>
  <c r="AW448" i="2"/>
  <c r="AK448" i="2"/>
  <c r="AF448" i="2"/>
  <c r="AA448" i="2"/>
  <c r="V448" i="2"/>
  <c r="Q448" i="2"/>
  <c r="K448" i="2"/>
  <c r="E448" i="2"/>
  <c r="AK447" i="2"/>
  <c r="AF447" i="2"/>
  <c r="AA447" i="2"/>
  <c r="V447" i="2"/>
  <c r="Q447" i="2"/>
  <c r="K447" i="2"/>
  <c r="E447" i="2"/>
  <c r="AK446" i="2"/>
  <c r="AF446" i="2"/>
  <c r="AA446" i="2"/>
  <c r="V446" i="2"/>
  <c r="Q446" i="2"/>
  <c r="K446" i="2"/>
  <c r="E446" i="2"/>
  <c r="AW445" i="2"/>
  <c r="AK445" i="2"/>
  <c r="AF445" i="2"/>
  <c r="AA445" i="2"/>
  <c r="V445" i="2"/>
  <c r="Q445" i="2"/>
  <c r="K445" i="2"/>
  <c r="E445" i="2"/>
  <c r="AW444" i="2"/>
  <c r="AK444" i="2"/>
  <c r="AF444" i="2"/>
  <c r="AA444" i="2"/>
  <c r="V444" i="2"/>
  <c r="Q444" i="2"/>
  <c r="K444" i="2"/>
  <c r="E444" i="2"/>
  <c r="AK443" i="2"/>
  <c r="AF443" i="2"/>
  <c r="AA443" i="2"/>
  <c r="V443" i="2"/>
  <c r="Q443" i="2"/>
  <c r="K443" i="2"/>
  <c r="E443" i="2"/>
  <c r="AW442" i="2"/>
  <c r="AK442" i="2"/>
  <c r="AF442" i="2"/>
  <c r="AA442" i="2"/>
  <c r="V442" i="2"/>
  <c r="Q442" i="2"/>
  <c r="K442" i="2"/>
  <c r="E442" i="2"/>
  <c r="AW441" i="2"/>
  <c r="AK441" i="2"/>
  <c r="AF441" i="2"/>
  <c r="AA441" i="2"/>
  <c r="V441" i="2"/>
  <c r="Q441" i="2"/>
  <c r="K441" i="2"/>
  <c r="E441" i="2"/>
  <c r="AK440" i="2"/>
  <c r="AF440" i="2"/>
  <c r="AA440" i="2"/>
  <c r="V440" i="2"/>
  <c r="Q440" i="2"/>
  <c r="K440" i="2"/>
  <c r="E440" i="2"/>
  <c r="AK439" i="2"/>
  <c r="AF439" i="2"/>
  <c r="AA439" i="2"/>
  <c r="V439" i="2"/>
  <c r="Q439" i="2"/>
  <c r="K439" i="2"/>
  <c r="E439" i="2"/>
  <c r="AW438" i="2"/>
  <c r="AK438" i="2"/>
  <c r="AF438" i="2"/>
  <c r="AA438" i="2"/>
  <c r="V438" i="2"/>
  <c r="Q438" i="2"/>
  <c r="K438" i="2"/>
  <c r="E438" i="2"/>
  <c r="AK437" i="2"/>
  <c r="AF437" i="2"/>
  <c r="AA437" i="2"/>
  <c r="V437" i="2"/>
  <c r="Q437" i="2"/>
  <c r="K437" i="2"/>
  <c r="E437" i="2"/>
  <c r="AK436" i="2"/>
  <c r="AF436" i="2"/>
  <c r="AA436" i="2"/>
  <c r="V436" i="2"/>
  <c r="Q436" i="2"/>
  <c r="K436" i="2"/>
  <c r="E436" i="2"/>
  <c r="AW435" i="2"/>
  <c r="AK435" i="2"/>
  <c r="AF435" i="2"/>
  <c r="AA435" i="2"/>
  <c r="V435" i="2"/>
  <c r="Q435" i="2"/>
  <c r="K435" i="2"/>
  <c r="E435" i="2"/>
  <c r="AK434" i="2"/>
  <c r="AF434" i="2"/>
  <c r="AA434" i="2"/>
  <c r="V434" i="2"/>
  <c r="Q434" i="2"/>
  <c r="K434" i="2"/>
  <c r="E434" i="2"/>
  <c r="AW433" i="2"/>
  <c r="AK433" i="2"/>
  <c r="AF433" i="2"/>
  <c r="AA433" i="2"/>
  <c r="V433" i="2"/>
  <c r="Q433" i="2"/>
  <c r="K433" i="2"/>
  <c r="E433" i="2"/>
  <c r="AW432" i="2"/>
  <c r="AK432" i="2"/>
  <c r="AF432" i="2"/>
  <c r="AA432" i="2"/>
  <c r="V432" i="2"/>
  <c r="Q432" i="2"/>
  <c r="K432" i="2"/>
  <c r="E432" i="2"/>
  <c r="AW431" i="2"/>
  <c r="AK431" i="2"/>
  <c r="AF431" i="2"/>
  <c r="AA431" i="2"/>
  <c r="V431" i="2"/>
  <c r="Q431" i="2"/>
  <c r="K431" i="2"/>
  <c r="E431" i="2"/>
  <c r="AK430" i="2"/>
  <c r="AF430" i="2"/>
  <c r="AA430" i="2"/>
  <c r="V430" i="2"/>
  <c r="Q430" i="2"/>
  <c r="K430" i="2"/>
  <c r="E430" i="2"/>
  <c r="AW429" i="2"/>
  <c r="AK429" i="2"/>
  <c r="AF429" i="2"/>
  <c r="AA429" i="2"/>
  <c r="V429" i="2"/>
  <c r="Q429" i="2"/>
  <c r="K429" i="2"/>
  <c r="E429" i="2"/>
  <c r="AW428" i="2"/>
  <c r="AK428" i="2"/>
  <c r="AF428" i="2"/>
  <c r="AA428" i="2"/>
  <c r="V428" i="2"/>
  <c r="Q428" i="2"/>
  <c r="K428" i="2"/>
  <c r="E428" i="2"/>
  <c r="AW427" i="2"/>
  <c r="AK427" i="2"/>
  <c r="AF427" i="2"/>
  <c r="AA427" i="2"/>
  <c r="V427" i="2"/>
  <c r="Q427" i="2"/>
  <c r="K427" i="2"/>
  <c r="E427" i="2"/>
  <c r="AK426" i="2"/>
  <c r="AF426" i="2"/>
  <c r="AA426" i="2"/>
  <c r="V426" i="2"/>
  <c r="Q426" i="2"/>
  <c r="K426" i="2"/>
  <c r="E426" i="2"/>
  <c r="AK425" i="2"/>
  <c r="AF425" i="2"/>
  <c r="AA425" i="2"/>
  <c r="V425" i="2"/>
  <c r="Q425" i="2"/>
  <c r="K425" i="2"/>
  <c r="E425" i="2"/>
  <c r="AK424" i="2"/>
  <c r="AF424" i="2"/>
  <c r="AA424" i="2"/>
  <c r="V424" i="2"/>
  <c r="Q424" i="2"/>
  <c r="K424" i="2"/>
  <c r="E424" i="2"/>
  <c r="AW423" i="2"/>
  <c r="AK423" i="2"/>
  <c r="AF423" i="2"/>
  <c r="AA423" i="2"/>
  <c r="V423" i="2"/>
  <c r="Q423" i="2"/>
  <c r="K423" i="2"/>
  <c r="E423" i="2"/>
  <c r="AK422" i="2"/>
  <c r="AF422" i="2"/>
  <c r="AA422" i="2"/>
  <c r="V422" i="2"/>
  <c r="Q422" i="2"/>
  <c r="K422" i="2"/>
  <c r="E422" i="2"/>
  <c r="AK421" i="2"/>
  <c r="AF421" i="2"/>
  <c r="AA421" i="2"/>
  <c r="V421" i="2"/>
  <c r="Q421" i="2"/>
  <c r="K421" i="2"/>
  <c r="E421" i="2"/>
  <c r="AK420" i="2"/>
  <c r="AF420" i="2"/>
  <c r="AA420" i="2"/>
  <c r="V420" i="2"/>
  <c r="Q420" i="2"/>
  <c r="K420" i="2"/>
  <c r="E420" i="2"/>
  <c r="AW419" i="2"/>
  <c r="AK419" i="2"/>
  <c r="AF419" i="2"/>
  <c r="AA419" i="2"/>
  <c r="V419" i="2"/>
  <c r="Q419" i="2"/>
  <c r="K419" i="2"/>
  <c r="E419" i="2"/>
  <c r="AW418" i="2"/>
  <c r="AK418" i="2"/>
  <c r="AF418" i="2"/>
  <c r="AA418" i="2"/>
  <c r="V418" i="2"/>
  <c r="Q418" i="2"/>
  <c r="K418" i="2"/>
  <c r="E418" i="2"/>
  <c r="AK417" i="2"/>
  <c r="AF417" i="2"/>
  <c r="AA417" i="2"/>
  <c r="V417" i="2"/>
  <c r="Q417" i="2"/>
  <c r="K417" i="2"/>
  <c r="E417" i="2"/>
  <c r="AK416" i="2"/>
  <c r="AF416" i="2"/>
  <c r="AA416" i="2"/>
  <c r="V416" i="2"/>
  <c r="Q416" i="2"/>
  <c r="K416" i="2"/>
  <c r="E416" i="2"/>
  <c r="AW415" i="2"/>
  <c r="AK415" i="2"/>
  <c r="AF415" i="2"/>
  <c r="AA415" i="2"/>
  <c r="V415" i="2"/>
  <c r="Q415" i="2"/>
  <c r="K415" i="2"/>
  <c r="E415" i="2"/>
  <c r="AK414" i="2"/>
  <c r="AM1112" i="2" s="1"/>
  <c r="AM1114" i="2" s="1"/>
  <c r="AF414" i="2"/>
  <c r="AG1112" i="2" s="1"/>
  <c r="AG1114" i="2" s="1"/>
  <c r="AA414" i="2"/>
  <c r="AA1112" i="2" s="1"/>
  <c r="AA1114" i="2" s="1"/>
  <c r="V414" i="2"/>
  <c r="V1112" i="2" s="1"/>
  <c r="V1114" i="2" s="1"/>
  <c r="Q414" i="2"/>
  <c r="Q1112" i="2" s="1"/>
  <c r="Q1114" i="2" s="1"/>
  <c r="K414" i="2"/>
  <c r="K1112" i="2" s="1"/>
  <c r="K1114" i="2" s="1"/>
  <c r="E414" i="2"/>
  <c r="E1112" i="2" s="1"/>
  <c r="AW420" i="2"/>
  <c r="AW436" i="2"/>
  <c r="AW466" i="2"/>
  <c r="AW467" i="2"/>
  <c r="AW422" i="2"/>
  <c r="AW485" i="2"/>
  <c r="AW416" i="2"/>
  <c r="AW447" i="2"/>
  <c r="AW465" i="2"/>
  <c r="AW469" i="2"/>
  <c r="AW515" i="2"/>
  <c r="AW487" i="2"/>
  <c r="AW473" i="2"/>
  <c r="AW476" i="2"/>
  <c r="AW484" i="2"/>
  <c r="AW443" i="2"/>
  <c r="BB496" i="2"/>
  <c r="BC937" i="2" s="1"/>
  <c r="BL496" i="2"/>
  <c r="AW478" i="2"/>
  <c r="AW489" i="2"/>
  <c r="AW475" i="2"/>
  <c r="AW522" i="2"/>
  <c r="AW523" i="2"/>
  <c r="BL537" i="2"/>
  <c r="BM938" i="2" s="1"/>
  <c r="AW512" i="2"/>
  <c r="BB451" i="2"/>
  <c r="BC936" i="2" s="1"/>
  <c r="AW425" i="2"/>
  <c r="AW440" i="2"/>
  <c r="AV496" i="2"/>
  <c r="AW937" i="2" s="1"/>
  <c r="AW464" i="2"/>
  <c r="AP451" i="2"/>
  <c r="AQ936" i="2" s="1"/>
  <c r="AW439" i="2"/>
  <c r="AW426" i="2"/>
  <c r="AW417" i="2"/>
  <c r="BL451" i="2"/>
  <c r="BM936" i="2" s="1"/>
  <c r="AW414" i="2"/>
  <c r="AY1112" i="2" s="1"/>
  <c r="AY1114" i="2" s="1"/>
  <c r="AW446" i="2"/>
  <c r="AW430" i="2"/>
  <c r="AW424" i="2"/>
  <c r="AW421" i="2"/>
  <c r="AW437" i="2"/>
  <c r="AW434" i="2"/>
  <c r="AW481" i="2"/>
  <c r="AW470" i="2"/>
  <c r="BG496" i="2"/>
  <c r="BH937" i="2" s="1"/>
  <c r="AW450" i="2"/>
  <c r="AP496" i="2"/>
  <c r="AQ937" i="2" s="1"/>
  <c r="BG537" i="2"/>
  <c r="BH938" i="2" s="1"/>
  <c r="AP537" i="2"/>
  <c r="AQ938" i="2" s="1"/>
  <c r="AW509" i="2"/>
  <c r="AW534" i="2"/>
  <c r="AW525" i="2"/>
  <c r="AW535" i="2"/>
  <c r="AV537" i="2"/>
  <c r="AW938" i="2" s="1"/>
  <c r="AW532" i="2"/>
  <c r="AW513" i="2"/>
  <c r="AW529" i="2"/>
  <c r="AW520" i="2"/>
  <c r="BB537" i="2"/>
  <c r="BC938" i="2" s="1"/>
  <c r="AW514" i="2"/>
  <c r="AW530" i="2"/>
  <c r="AW511" i="2"/>
  <c r="AW527" i="2"/>
  <c r="N22" i="4"/>
  <c r="K455" i="2" s="1"/>
  <c r="L444" i="2" s="1"/>
  <c r="K22" i="4"/>
  <c r="P22" i="4" s="1"/>
  <c r="H22" i="4"/>
  <c r="F22" i="4"/>
  <c r="E22" i="4"/>
  <c r="P20" i="4"/>
  <c r="H21" i="4"/>
  <c r="F21" i="4"/>
  <c r="K21" i="4"/>
  <c r="P21" i="4" s="1"/>
  <c r="Y52" i="3"/>
  <c r="V71" i="3" s="1"/>
  <c r="Y34" i="3"/>
  <c r="U71" i="3" s="1"/>
  <c r="W16" i="3"/>
  <c r="Y16" i="3"/>
  <c r="T71" i="3" s="1"/>
  <c r="W34" i="3"/>
  <c r="W52" i="3"/>
  <c r="N21" i="4"/>
  <c r="BH407" i="2" s="1"/>
  <c r="Y53" i="3"/>
  <c r="V72" i="3" s="1"/>
  <c r="V53" i="3"/>
  <c r="V52" i="3"/>
  <c r="Y35" i="3"/>
  <c r="U72" i="3" s="1"/>
  <c r="V35" i="3"/>
  <c r="V34" i="3"/>
  <c r="Y17" i="3"/>
  <c r="T72" i="3" s="1"/>
  <c r="V17" i="3"/>
  <c r="V16" i="3"/>
  <c r="W51" i="3"/>
  <c r="Y51" i="3"/>
  <c r="V70" i="3" s="1"/>
  <c r="V51" i="3"/>
  <c r="W33" i="3"/>
  <c r="Y33" i="3"/>
  <c r="V33" i="3"/>
  <c r="W15" i="3"/>
  <c r="V15" i="3"/>
  <c r="Y15" i="3"/>
  <c r="T70" i="3" s="1"/>
  <c r="W49" i="3"/>
  <c r="Y49" i="3"/>
  <c r="V68" i="3" s="1"/>
  <c r="V49" i="3"/>
  <c r="W31" i="3"/>
  <c r="Y31" i="3"/>
  <c r="U68" i="3" s="1"/>
  <c r="V31" i="3"/>
  <c r="Y50" i="3"/>
  <c r="V69" i="3" s="1"/>
  <c r="W50" i="3"/>
  <c r="V50" i="3"/>
  <c r="Y32" i="3"/>
  <c r="U69" i="3" s="1"/>
  <c r="W32" i="3"/>
  <c r="V32" i="3"/>
  <c r="Y14" i="3"/>
  <c r="T69" i="3" s="1"/>
  <c r="V14" i="3"/>
  <c r="W14" i="3"/>
  <c r="W13" i="3"/>
  <c r="Y13" i="3"/>
  <c r="T68" i="3" s="1"/>
  <c r="V13" i="3"/>
  <c r="N20" i="4"/>
  <c r="BC366" i="2" s="1"/>
  <c r="BZ918" i="2"/>
  <c r="CC409" i="2"/>
  <c r="CE409" i="2" s="1"/>
  <c r="CA402" i="2"/>
  <c r="BZ402" i="2"/>
  <c r="CA401" i="2"/>
  <c r="BZ401" i="2"/>
  <c r="CA400" i="2"/>
  <c r="BZ400" i="2"/>
  <c r="CA399" i="2"/>
  <c r="BZ399" i="2"/>
  <c r="CA398" i="2"/>
  <c r="BZ398" i="2"/>
  <c r="CA397" i="2"/>
  <c r="BZ397" i="2"/>
  <c r="CA396" i="2"/>
  <c r="BZ396" i="2"/>
  <c r="CA395" i="2"/>
  <c r="BZ395" i="2"/>
  <c r="CA394" i="2"/>
  <c r="BZ394" i="2"/>
  <c r="CA393" i="2"/>
  <c r="BZ393" i="2"/>
  <c r="CA392" i="2"/>
  <c r="BZ392" i="2"/>
  <c r="CA391" i="2"/>
  <c r="BZ391" i="2"/>
  <c r="CA390" i="2"/>
  <c r="BZ390" i="2"/>
  <c r="CA389" i="2"/>
  <c r="BZ389" i="2"/>
  <c r="CA388" i="2"/>
  <c r="BZ388" i="2"/>
  <c r="CA387" i="2"/>
  <c r="BZ387" i="2"/>
  <c r="CA386" i="2"/>
  <c r="BZ386" i="2"/>
  <c r="CA385" i="2"/>
  <c r="BZ385" i="2"/>
  <c r="CA384" i="2"/>
  <c r="BZ384" i="2"/>
  <c r="CA383" i="2"/>
  <c r="BZ383" i="2"/>
  <c r="CA382" i="2"/>
  <c r="BZ382" i="2"/>
  <c r="CA381" i="2"/>
  <c r="BZ381" i="2"/>
  <c r="CA380" i="2"/>
  <c r="BZ380" i="2"/>
  <c r="CA379" i="2"/>
  <c r="BZ379" i="2"/>
  <c r="CA378" i="2"/>
  <c r="BZ378" i="2"/>
  <c r="CA377" i="2"/>
  <c r="BZ377" i="2"/>
  <c r="CA376" i="2"/>
  <c r="BZ376" i="2"/>
  <c r="CA375" i="2"/>
  <c r="BZ375" i="2"/>
  <c r="CA374" i="2"/>
  <c r="BZ374" i="2"/>
  <c r="CA373" i="2"/>
  <c r="BZ373" i="2"/>
  <c r="CA361" i="2"/>
  <c r="BZ361" i="2"/>
  <c r="CA360" i="2"/>
  <c r="BZ360" i="2"/>
  <c r="CA359" i="2"/>
  <c r="BZ359" i="2"/>
  <c r="CA358" i="2"/>
  <c r="BZ358" i="2"/>
  <c r="CA357" i="2"/>
  <c r="BZ357" i="2"/>
  <c r="CA356" i="2"/>
  <c r="BZ356" i="2"/>
  <c r="CA355" i="2"/>
  <c r="BZ355" i="2"/>
  <c r="CA354" i="2"/>
  <c r="BZ354" i="2"/>
  <c r="CA353" i="2"/>
  <c r="BZ353" i="2"/>
  <c r="CA352" i="2"/>
  <c r="BZ352" i="2"/>
  <c r="CA351" i="2"/>
  <c r="BZ351" i="2"/>
  <c r="CA350" i="2"/>
  <c r="BZ350" i="2"/>
  <c r="CA349" i="2"/>
  <c r="BZ349" i="2"/>
  <c r="CA348" i="2"/>
  <c r="BZ348" i="2"/>
  <c r="CA347" i="2"/>
  <c r="BZ347" i="2"/>
  <c r="CA346" i="2"/>
  <c r="BZ346" i="2"/>
  <c r="CA345" i="2"/>
  <c r="BZ345" i="2"/>
  <c r="CA344" i="2"/>
  <c r="BZ344" i="2"/>
  <c r="CA343" i="2"/>
  <c r="BZ343" i="2"/>
  <c r="CA342" i="2"/>
  <c r="BZ342" i="2"/>
  <c r="CA341" i="2"/>
  <c r="BZ341" i="2"/>
  <c r="CA340" i="2"/>
  <c r="BZ340" i="2"/>
  <c r="CA339" i="2"/>
  <c r="BZ339" i="2"/>
  <c r="CA338" i="2"/>
  <c r="BZ338" i="2"/>
  <c r="CA337" i="2"/>
  <c r="BZ337" i="2"/>
  <c r="CA336" i="2"/>
  <c r="BZ336" i="2"/>
  <c r="CA335" i="2"/>
  <c r="BZ335" i="2"/>
  <c r="CA334" i="2"/>
  <c r="BZ334" i="2"/>
  <c r="CA333" i="2"/>
  <c r="BZ333" i="2"/>
  <c r="CA332" i="2"/>
  <c r="BZ332" i="2"/>
  <c r="CA331" i="2"/>
  <c r="BZ331" i="2"/>
  <c r="CA330" i="2"/>
  <c r="BZ330" i="2"/>
  <c r="CA316" i="2"/>
  <c r="BZ316" i="2"/>
  <c r="CA315" i="2"/>
  <c r="BZ315" i="2"/>
  <c r="CA314" i="2"/>
  <c r="BZ314" i="2"/>
  <c r="CA313" i="2"/>
  <c r="BZ313" i="2"/>
  <c r="CA312" i="2"/>
  <c r="BZ312" i="2"/>
  <c r="CA311" i="2"/>
  <c r="BZ311" i="2"/>
  <c r="CA310" i="2"/>
  <c r="BZ310" i="2"/>
  <c r="CA309" i="2"/>
  <c r="BZ309" i="2"/>
  <c r="CA308" i="2"/>
  <c r="BZ308" i="2"/>
  <c r="CA307" i="2"/>
  <c r="BZ307" i="2"/>
  <c r="CA306" i="2"/>
  <c r="BZ306" i="2"/>
  <c r="CA305" i="2"/>
  <c r="BZ305" i="2"/>
  <c r="CA304" i="2"/>
  <c r="BZ304" i="2"/>
  <c r="CA303" i="2"/>
  <c r="BZ303" i="2"/>
  <c r="CA302" i="2"/>
  <c r="BZ302" i="2"/>
  <c r="CA301" i="2"/>
  <c r="BZ301" i="2"/>
  <c r="CA300" i="2"/>
  <c r="BZ300" i="2"/>
  <c r="CA299" i="2"/>
  <c r="BZ299" i="2"/>
  <c r="CA298" i="2"/>
  <c r="BZ298" i="2"/>
  <c r="CA297" i="2"/>
  <c r="BZ297" i="2"/>
  <c r="CA296" i="2"/>
  <c r="BZ296" i="2"/>
  <c r="CA295" i="2"/>
  <c r="BZ295" i="2"/>
  <c r="CA294" i="2"/>
  <c r="BZ294" i="2"/>
  <c r="CA293" i="2"/>
  <c r="BZ293" i="2"/>
  <c r="CA292" i="2"/>
  <c r="BZ292" i="2"/>
  <c r="CA291" i="2"/>
  <c r="BZ291" i="2"/>
  <c r="CA290" i="2"/>
  <c r="BZ290" i="2"/>
  <c r="CA289" i="2"/>
  <c r="BZ289" i="2"/>
  <c r="CA288" i="2"/>
  <c r="BZ288" i="2"/>
  <c r="CA287" i="2"/>
  <c r="BZ287" i="2"/>
  <c r="CA286" i="2"/>
  <c r="BZ286" i="2"/>
  <c r="CA285" i="2"/>
  <c r="BZ285" i="2"/>
  <c r="CA284" i="2"/>
  <c r="BZ284" i="2"/>
  <c r="CA283" i="2"/>
  <c r="BZ283" i="2"/>
  <c r="CA282" i="2"/>
  <c r="BZ282" i="2"/>
  <c r="CA281" i="2"/>
  <c r="BZ281" i="2"/>
  <c r="BZ280" i="2"/>
  <c r="BY403" i="2"/>
  <c r="CA366" i="2"/>
  <c r="BY362" i="2"/>
  <c r="CA321" i="2"/>
  <c r="BY317" i="2"/>
  <c r="CA280" i="2"/>
  <c r="N18" i="4"/>
  <c r="AF321" i="2" s="1"/>
  <c r="N17" i="4"/>
  <c r="N16" i="4"/>
  <c r="E366" i="2" s="1"/>
  <c r="N15" i="4"/>
  <c r="N14" i="4"/>
  <c r="N13" i="4"/>
  <c r="AQ274" i="2" s="1"/>
  <c r="N12" i="4"/>
  <c r="AB231" i="2" s="1"/>
  <c r="N11" i="4"/>
  <c r="N10" i="4"/>
  <c r="E231" i="2" s="1"/>
  <c r="F213" i="2" s="1"/>
  <c r="N9" i="4"/>
  <c r="BM48" i="2" s="1"/>
  <c r="N8" i="4"/>
  <c r="AW93" i="2" s="1"/>
  <c r="N7" i="4"/>
  <c r="AK136" i="2" s="1"/>
  <c r="AM104" i="2" s="1"/>
  <c r="N6" i="4"/>
  <c r="N5" i="4"/>
  <c r="V93" i="2" s="1"/>
  <c r="N4" i="4"/>
  <c r="N19" i="4"/>
  <c r="AK366" i="2" s="1"/>
  <c r="K19" i="4"/>
  <c r="P19" i="4" s="1"/>
  <c r="K18" i="4"/>
  <c r="P18" i="4" s="1"/>
  <c r="K17" i="4"/>
  <c r="P17" i="4" s="1"/>
  <c r="K16" i="4"/>
  <c r="P16" i="4" s="1"/>
  <c r="K15" i="4"/>
  <c r="P15" i="4" s="1"/>
  <c r="K14" i="4"/>
  <c r="P14" i="4" s="1"/>
  <c r="K13" i="4"/>
  <c r="P13" i="4" s="1"/>
  <c r="K12" i="4"/>
  <c r="P12" i="4" s="1"/>
  <c r="K11" i="4"/>
  <c r="P11" i="4" s="1"/>
  <c r="K10" i="4"/>
  <c r="P10" i="4" s="1"/>
  <c r="K9" i="4"/>
  <c r="P9" i="4" s="1"/>
  <c r="K8" i="4"/>
  <c r="P8" i="4" s="1"/>
  <c r="K7" i="4"/>
  <c r="P7" i="4" s="1"/>
  <c r="K4" i="4"/>
  <c r="P4" i="4" s="1"/>
  <c r="K5" i="4"/>
  <c r="P5" i="4" s="1"/>
  <c r="K6" i="4"/>
  <c r="P6" i="4" s="1"/>
  <c r="Y7" i="3"/>
  <c r="T62" i="3" s="1"/>
  <c r="AE362" i="2"/>
  <c r="AE930" i="2" s="1"/>
  <c r="E21" i="4"/>
  <c r="E19" i="4"/>
  <c r="U70" i="3"/>
  <c r="Y48" i="3"/>
  <c r="V67" i="3"/>
  <c r="W48" i="3"/>
  <c r="V48" i="3"/>
  <c r="Y47" i="3"/>
  <c r="V66" i="3"/>
  <c r="W47" i="3"/>
  <c r="V47" i="3"/>
  <c r="Y46" i="3"/>
  <c r="V65" i="3"/>
  <c r="W46" i="3"/>
  <c r="V46" i="3"/>
  <c r="Y45" i="3"/>
  <c r="V64" i="3"/>
  <c r="W45" i="3"/>
  <c r="V45" i="3"/>
  <c r="Y44" i="3"/>
  <c r="V63" i="3"/>
  <c r="W44" i="3"/>
  <c r="V44" i="3"/>
  <c r="Y43" i="3"/>
  <c r="V62" i="3"/>
  <c r="W43" i="3"/>
  <c r="V43" i="3"/>
  <c r="Y30" i="3"/>
  <c r="U67" i="3" s="1"/>
  <c r="W30" i="3"/>
  <c r="V30" i="3"/>
  <c r="Y29" i="3"/>
  <c r="U66" i="3" s="1"/>
  <c r="W29" i="3"/>
  <c r="V29" i="3"/>
  <c r="Y28" i="3"/>
  <c r="U65" i="3" s="1"/>
  <c r="W28" i="3"/>
  <c r="V28" i="3"/>
  <c r="Y27" i="3"/>
  <c r="U64" i="3" s="1"/>
  <c r="W27" i="3"/>
  <c r="V27" i="3"/>
  <c r="Y26" i="3"/>
  <c r="U63" i="3" s="1"/>
  <c r="W26" i="3"/>
  <c r="V26" i="3"/>
  <c r="Y25" i="3"/>
  <c r="U62" i="3" s="1"/>
  <c r="W25" i="3"/>
  <c r="V25" i="3"/>
  <c r="Y12" i="3"/>
  <c r="T67" i="3" s="1"/>
  <c r="W12" i="3"/>
  <c r="V12" i="3"/>
  <c r="Y11" i="3"/>
  <c r="T66" i="3" s="1"/>
  <c r="W11" i="3"/>
  <c r="V11" i="3"/>
  <c r="Y10" i="3"/>
  <c r="T65" i="3" s="1"/>
  <c r="W10" i="3"/>
  <c r="V10" i="3"/>
  <c r="Y9" i="3"/>
  <c r="T64" i="3" s="1"/>
  <c r="W9" i="3"/>
  <c r="V9" i="3"/>
  <c r="Y8" i="3"/>
  <c r="T63" i="3" s="1"/>
  <c r="W8" i="3"/>
  <c r="V8" i="3"/>
  <c r="W7" i="3"/>
  <c r="V7" i="3"/>
  <c r="Z403" i="2"/>
  <c r="Z931" i="2" s="1"/>
  <c r="I403" i="2"/>
  <c r="I931" i="2" s="1"/>
  <c r="BF362" i="2"/>
  <c r="BG930" i="2" s="1"/>
  <c r="BL403" i="2"/>
  <c r="BM931" i="2" s="1"/>
  <c r="BG403" i="2"/>
  <c r="BH931" i="2" s="1"/>
  <c r="BB403" i="2"/>
  <c r="BC931" i="2" s="1"/>
  <c r="AJ403" i="2"/>
  <c r="AK931" i="2" s="1"/>
  <c r="AE403" i="2"/>
  <c r="AE931" i="2" s="1"/>
  <c r="U403" i="2"/>
  <c r="U931" i="2" s="1"/>
  <c r="O403" i="2"/>
  <c r="O931" i="2" s="1"/>
  <c r="C403" i="2"/>
  <c r="C931" i="2" s="1"/>
  <c r="BL362" i="2"/>
  <c r="BG362" i="2"/>
  <c r="BH930" i="2" s="1"/>
  <c r="AJ362" i="2"/>
  <c r="AK930" i="2" s="1"/>
  <c r="Z362" i="2"/>
  <c r="Z930" i="2" s="1"/>
  <c r="U362" i="2"/>
  <c r="U930" i="2" s="1"/>
  <c r="O362" i="2"/>
  <c r="O930" i="2" s="1"/>
  <c r="I362" i="2"/>
  <c r="I930" i="2" s="1"/>
  <c r="C362" i="2"/>
  <c r="C930" i="2" s="1"/>
  <c r="K102" i="2"/>
  <c r="Q102" i="2"/>
  <c r="V102" i="2"/>
  <c r="AA102" i="2"/>
  <c r="AF102" i="2"/>
  <c r="AK102" i="2"/>
  <c r="AQ102" i="2"/>
  <c r="AW102" i="2"/>
  <c r="BC102" i="2"/>
  <c r="BH102" i="2"/>
  <c r="BM102" i="2"/>
  <c r="K103" i="2"/>
  <c r="Q103" i="2"/>
  <c r="V103" i="2"/>
  <c r="AA103" i="2"/>
  <c r="AF103" i="2"/>
  <c r="AK103" i="2"/>
  <c r="AQ103" i="2"/>
  <c r="AW103" i="2"/>
  <c r="BC103" i="2"/>
  <c r="BH103" i="2"/>
  <c r="BM103" i="2"/>
  <c r="K104" i="2"/>
  <c r="Q104" i="2"/>
  <c r="V104" i="2"/>
  <c r="AA104" i="2"/>
  <c r="AF104" i="2"/>
  <c r="AK104" i="2"/>
  <c r="AQ104" i="2"/>
  <c r="AW104" i="2"/>
  <c r="BC104" i="2"/>
  <c r="BH104" i="2"/>
  <c r="BM104" i="2"/>
  <c r="K105" i="2"/>
  <c r="Q105" i="2"/>
  <c r="V105" i="2"/>
  <c r="AA105" i="2"/>
  <c r="AF105" i="2"/>
  <c r="AK105" i="2"/>
  <c r="AQ105" i="2"/>
  <c r="AW105" i="2"/>
  <c r="BC105" i="2"/>
  <c r="BH105" i="2"/>
  <c r="BM105" i="2"/>
  <c r="K106" i="2"/>
  <c r="Q106" i="2"/>
  <c r="V106" i="2"/>
  <c r="AA106" i="2"/>
  <c r="AF106" i="2"/>
  <c r="AK106" i="2"/>
  <c r="AQ106" i="2"/>
  <c r="AW106" i="2"/>
  <c r="BC106" i="2"/>
  <c r="BH106" i="2"/>
  <c r="BM106" i="2"/>
  <c r="K107" i="2"/>
  <c r="Q107" i="2"/>
  <c r="V107" i="2"/>
  <c r="AA107" i="2"/>
  <c r="AF107" i="2"/>
  <c r="AK107" i="2"/>
  <c r="AQ107" i="2"/>
  <c r="AW107" i="2"/>
  <c r="BC107" i="2"/>
  <c r="BH107" i="2"/>
  <c r="BM107" i="2"/>
  <c r="K108" i="2"/>
  <c r="Q108" i="2"/>
  <c r="V108" i="2"/>
  <c r="AA108" i="2"/>
  <c r="AF108" i="2"/>
  <c r="AK108" i="2"/>
  <c r="AQ108" i="2"/>
  <c r="AW108" i="2"/>
  <c r="BC108" i="2"/>
  <c r="BH108" i="2"/>
  <c r="BM108" i="2"/>
  <c r="K109" i="2"/>
  <c r="Q109" i="2"/>
  <c r="V109" i="2"/>
  <c r="AA109" i="2"/>
  <c r="AF109" i="2"/>
  <c r="AK109" i="2"/>
  <c r="AQ109" i="2"/>
  <c r="AW109" i="2"/>
  <c r="BC109" i="2"/>
  <c r="BH109" i="2"/>
  <c r="BM109" i="2"/>
  <c r="K110" i="2"/>
  <c r="Q110" i="2"/>
  <c r="V110" i="2"/>
  <c r="AA110" i="2"/>
  <c r="AF110" i="2"/>
  <c r="AK110" i="2"/>
  <c r="AQ110" i="2"/>
  <c r="AW110" i="2"/>
  <c r="BC110" i="2"/>
  <c r="BH110" i="2"/>
  <c r="BM110" i="2"/>
  <c r="K111" i="2"/>
  <c r="Q111" i="2"/>
  <c r="V111" i="2"/>
  <c r="AA111" i="2"/>
  <c r="AF111" i="2"/>
  <c r="AK111" i="2"/>
  <c r="AQ111" i="2"/>
  <c r="AW111" i="2"/>
  <c r="BC111" i="2"/>
  <c r="BH111" i="2"/>
  <c r="BM111" i="2"/>
  <c r="K112" i="2"/>
  <c r="Q112" i="2"/>
  <c r="V112" i="2"/>
  <c r="AA112" i="2"/>
  <c r="AF112" i="2"/>
  <c r="AK112" i="2"/>
  <c r="AQ112" i="2"/>
  <c r="AW112" i="2"/>
  <c r="BC112" i="2"/>
  <c r="BH112" i="2"/>
  <c r="BM112" i="2"/>
  <c r="K113" i="2"/>
  <c r="Q113" i="2"/>
  <c r="V113" i="2"/>
  <c r="AA113" i="2"/>
  <c r="AF113" i="2"/>
  <c r="AK113" i="2"/>
  <c r="AQ113" i="2"/>
  <c r="AW113" i="2"/>
  <c r="BC113" i="2"/>
  <c r="BH113" i="2"/>
  <c r="BM113" i="2"/>
  <c r="K114" i="2"/>
  <c r="Q114" i="2"/>
  <c r="V114" i="2"/>
  <c r="AA114" i="2"/>
  <c r="AF114" i="2"/>
  <c r="AK114" i="2"/>
  <c r="AQ114" i="2"/>
  <c r="AW114" i="2"/>
  <c r="BC114" i="2"/>
  <c r="BH114" i="2"/>
  <c r="BM114" i="2"/>
  <c r="K115" i="2"/>
  <c r="Q115" i="2"/>
  <c r="V115" i="2"/>
  <c r="AA115" i="2"/>
  <c r="AF115" i="2"/>
  <c r="AK115" i="2"/>
  <c r="AQ115" i="2"/>
  <c r="AW115" i="2"/>
  <c r="BC115" i="2"/>
  <c r="BH115" i="2"/>
  <c r="BM115" i="2"/>
  <c r="K116" i="2"/>
  <c r="Q116" i="2"/>
  <c r="V116" i="2"/>
  <c r="AA116" i="2"/>
  <c r="AF116" i="2"/>
  <c r="AK116" i="2"/>
  <c r="AQ116" i="2"/>
  <c r="AW116" i="2"/>
  <c r="BC116" i="2"/>
  <c r="BH116" i="2"/>
  <c r="BM116" i="2"/>
  <c r="K117" i="2"/>
  <c r="Q117" i="2"/>
  <c r="V117" i="2"/>
  <c r="AA117" i="2"/>
  <c r="AF117" i="2"/>
  <c r="AK117" i="2"/>
  <c r="AQ117" i="2"/>
  <c r="AW117" i="2"/>
  <c r="BC117" i="2"/>
  <c r="BH117" i="2"/>
  <c r="BM117" i="2"/>
  <c r="K118" i="2"/>
  <c r="Q118" i="2"/>
  <c r="V118" i="2"/>
  <c r="AA118" i="2"/>
  <c r="AF118" i="2"/>
  <c r="AK118" i="2"/>
  <c r="AQ118" i="2"/>
  <c r="AW118" i="2"/>
  <c r="BC118" i="2"/>
  <c r="BH118" i="2"/>
  <c r="BM118" i="2"/>
  <c r="K119" i="2"/>
  <c r="Q119" i="2"/>
  <c r="V119" i="2"/>
  <c r="AA119" i="2"/>
  <c r="AF119" i="2"/>
  <c r="AK119" i="2"/>
  <c r="AQ119" i="2"/>
  <c r="AW119" i="2"/>
  <c r="BC119" i="2"/>
  <c r="BH119" i="2"/>
  <c r="BM119" i="2"/>
  <c r="K120" i="2"/>
  <c r="Q120" i="2"/>
  <c r="V120" i="2"/>
  <c r="AA120" i="2"/>
  <c r="AF120" i="2"/>
  <c r="AK120" i="2"/>
  <c r="AQ120" i="2"/>
  <c r="AW120" i="2"/>
  <c r="BC120" i="2"/>
  <c r="BH120" i="2"/>
  <c r="BM120" i="2"/>
  <c r="K121" i="2"/>
  <c r="Q121" i="2"/>
  <c r="V121" i="2"/>
  <c r="AA121" i="2"/>
  <c r="AF121" i="2"/>
  <c r="AK121" i="2"/>
  <c r="AQ121" i="2"/>
  <c r="AW121" i="2"/>
  <c r="BC121" i="2"/>
  <c r="BH121" i="2"/>
  <c r="BM121" i="2"/>
  <c r="K122" i="2"/>
  <c r="Q122" i="2"/>
  <c r="V122" i="2"/>
  <c r="AA122" i="2"/>
  <c r="AF122" i="2"/>
  <c r="AK122" i="2"/>
  <c r="AQ122" i="2"/>
  <c r="AW122" i="2"/>
  <c r="BC122" i="2"/>
  <c r="BH122" i="2"/>
  <c r="BM122" i="2"/>
  <c r="K123" i="2"/>
  <c r="Q123" i="2"/>
  <c r="V123" i="2"/>
  <c r="AA123" i="2"/>
  <c r="AF123" i="2"/>
  <c r="AK123" i="2"/>
  <c r="AQ123" i="2"/>
  <c r="AW123" i="2"/>
  <c r="BC123" i="2"/>
  <c r="BH123" i="2"/>
  <c r="BM123" i="2"/>
  <c r="K124" i="2"/>
  <c r="Q124" i="2"/>
  <c r="V124" i="2"/>
  <c r="AA124" i="2"/>
  <c r="AF124" i="2"/>
  <c r="AK124" i="2"/>
  <c r="AQ124" i="2"/>
  <c r="AW124" i="2"/>
  <c r="BC124" i="2"/>
  <c r="BH124" i="2"/>
  <c r="BM124" i="2"/>
  <c r="K125" i="2"/>
  <c r="Q125" i="2"/>
  <c r="V125" i="2"/>
  <c r="AA125" i="2"/>
  <c r="AF125" i="2"/>
  <c r="AK125" i="2"/>
  <c r="AQ125" i="2"/>
  <c r="AW125" i="2"/>
  <c r="BC125" i="2"/>
  <c r="BH125" i="2"/>
  <c r="BM125" i="2"/>
  <c r="K126" i="2"/>
  <c r="Q126" i="2"/>
  <c r="V126" i="2"/>
  <c r="AA126" i="2"/>
  <c r="AF126" i="2"/>
  <c r="AK126" i="2"/>
  <c r="AQ126" i="2"/>
  <c r="AW126" i="2"/>
  <c r="BC126" i="2"/>
  <c r="BH126" i="2"/>
  <c r="BM126" i="2"/>
  <c r="K127" i="2"/>
  <c r="Q127" i="2"/>
  <c r="V127" i="2"/>
  <c r="AA127" i="2"/>
  <c r="AF127" i="2"/>
  <c r="AK127" i="2"/>
  <c r="AQ127" i="2"/>
  <c r="AW127" i="2"/>
  <c r="BC127" i="2"/>
  <c r="BH127" i="2"/>
  <c r="BM127" i="2"/>
  <c r="K128" i="2"/>
  <c r="Q128" i="2"/>
  <c r="V128" i="2"/>
  <c r="AA128" i="2"/>
  <c r="AF128" i="2"/>
  <c r="AK128" i="2"/>
  <c r="AQ128" i="2"/>
  <c r="AW128" i="2"/>
  <c r="BC128" i="2"/>
  <c r="BH128" i="2"/>
  <c r="BM128" i="2"/>
  <c r="K129" i="2"/>
  <c r="Q129" i="2"/>
  <c r="V129" i="2"/>
  <c r="AA129" i="2"/>
  <c r="AF129" i="2"/>
  <c r="AK129" i="2"/>
  <c r="AQ129" i="2"/>
  <c r="AW129" i="2"/>
  <c r="BC129" i="2"/>
  <c r="BH129" i="2"/>
  <c r="BM129" i="2"/>
  <c r="K130" i="2"/>
  <c r="Q130" i="2"/>
  <c r="V130" i="2"/>
  <c r="AA130" i="2"/>
  <c r="AF130" i="2"/>
  <c r="AK130" i="2"/>
  <c r="AQ130" i="2"/>
  <c r="AW130" i="2"/>
  <c r="BC130" i="2"/>
  <c r="BH130" i="2"/>
  <c r="BM130" i="2"/>
  <c r="K131" i="2"/>
  <c r="Q131" i="2"/>
  <c r="V131" i="2"/>
  <c r="AA131" i="2"/>
  <c r="AF131" i="2"/>
  <c r="AK131" i="2"/>
  <c r="AQ131" i="2"/>
  <c r="AW131" i="2"/>
  <c r="BC131" i="2"/>
  <c r="BH131" i="2"/>
  <c r="BM131" i="2"/>
  <c r="I132" i="2"/>
  <c r="I921" i="2" s="1"/>
  <c r="O132" i="2"/>
  <c r="O921" i="2" s="1"/>
  <c r="U132" i="2"/>
  <c r="U921" i="2" s="1"/>
  <c r="Z132" i="2"/>
  <c r="Z921" i="2" s="1"/>
  <c r="AE132" i="2"/>
  <c r="AE921" i="2" s="1"/>
  <c r="AJ132" i="2"/>
  <c r="AK921" i="2" s="1"/>
  <c r="AP132" i="2"/>
  <c r="AQ921" i="2" s="1"/>
  <c r="AV132" i="2"/>
  <c r="BB132" i="2"/>
  <c r="BC921" i="2" s="1"/>
  <c r="BG132" i="2"/>
  <c r="BL132" i="2"/>
  <c r="BM921" i="2" s="1"/>
  <c r="BC929" i="2"/>
  <c r="AE929" i="2"/>
  <c r="Z929" i="2"/>
  <c r="U929" i="2"/>
  <c r="O929" i="2"/>
  <c r="BL270" i="2"/>
  <c r="BG270" i="2"/>
  <c r="BB270" i="2"/>
  <c r="AV270" i="2"/>
  <c r="AP270" i="2"/>
  <c r="AQ926" i="2" s="1"/>
  <c r="AJ270" i="2"/>
  <c r="AK926" i="2" s="1"/>
  <c r="AE270" i="2"/>
  <c r="AE926" i="2" s="1"/>
  <c r="Z270" i="2"/>
  <c r="Z926" i="2" s="1"/>
  <c r="U270" i="2"/>
  <c r="U926" i="2" s="1"/>
  <c r="O270" i="2"/>
  <c r="I270" i="2"/>
  <c r="I926" i="2" s="1"/>
  <c r="C270" i="2"/>
  <c r="C926" i="2" s="1"/>
  <c r="BL227" i="2"/>
  <c r="BM925" i="2" s="1"/>
  <c r="BG227" i="2"/>
  <c r="BH925" i="2" s="1"/>
  <c r="BB227" i="2"/>
  <c r="BC925" i="2" s="1"/>
  <c r="AV227" i="2"/>
  <c r="AW925" i="2" s="1"/>
  <c r="AP227" i="2"/>
  <c r="AJ227" i="2"/>
  <c r="AE227" i="2"/>
  <c r="Z227" i="2"/>
  <c r="Z925" i="2" s="1"/>
  <c r="U227" i="2"/>
  <c r="U925" i="2" s="1"/>
  <c r="O227" i="2"/>
  <c r="O925" i="2" s="1"/>
  <c r="I227" i="2"/>
  <c r="I925" i="2" s="1"/>
  <c r="C227" i="2"/>
  <c r="C925" i="2" s="1"/>
  <c r="BL182" i="2"/>
  <c r="BM924" i="2" s="1"/>
  <c r="BG182" i="2"/>
  <c r="BH924" i="2" s="1"/>
  <c r="BB182" i="2"/>
  <c r="BC924" i="2" s="1"/>
  <c r="AV182" i="2"/>
  <c r="AW924" i="2" s="1"/>
  <c r="AP182" i="2"/>
  <c r="AQ924" i="2" s="1"/>
  <c r="AJ182" i="2"/>
  <c r="AK924" i="2" s="1"/>
  <c r="AE182" i="2"/>
  <c r="AE924" i="2" s="1"/>
  <c r="Z182" i="2"/>
  <c r="U182" i="2"/>
  <c r="O182" i="2"/>
  <c r="O924" i="2" s="1"/>
  <c r="I182" i="2"/>
  <c r="P54" i="3"/>
  <c r="M73" i="3" s="1"/>
  <c r="P53" i="3"/>
  <c r="M72" i="3" s="1"/>
  <c r="P52" i="3"/>
  <c r="M71" i="3" s="1"/>
  <c r="P51" i="3"/>
  <c r="M70" i="3"/>
  <c r="P50" i="3"/>
  <c r="M69" i="3" s="1"/>
  <c r="P49" i="3"/>
  <c r="M68" i="3" s="1"/>
  <c r="P48" i="3"/>
  <c r="M67" i="3" s="1"/>
  <c r="P47" i="3"/>
  <c r="M66" i="3" s="1"/>
  <c r="P46" i="3"/>
  <c r="M65" i="3" s="1"/>
  <c r="P45" i="3"/>
  <c r="M64" i="3" s="1"/>
  <c r="P44" i="3"/>
  <c r="M63" i="3" s="1"/>
  <c r="P43" i="3"/>
  <c r="M62" i="3" s="1"/>
  <c r="P36" i="3"/>
  <c r="L73" i="3" s="1"/>
  <c r="P35" i="3"/>
  <c r="L72" i="3" s="1"/>
  <c r="P34" i="3"/>
  <c r="L71" i="3" s="1"/>
  <c r="P33" i="3"/>
  <c r="L70" i="3" s="1"/>
  <c r="P32" i="3"/>
  <c r="L69" i="3" s="1"/>
  <c r="P31" i="3"/>
  <c r="L68" i="3" s="1"/>
  <c r="P30" i="3"/>
  <c r="L67" i="3" s="1"/>
  <c r="P29" i="3"/>
  <c r="L66" i="3" s="1"/>
  <c r="P28" i="3"/>
  <c r="L65" i="3" s="1"/>
  <c r="P27" i="3"/>
  <c r="L64" i="3" s="1"/>
  <c r="P26" i="3"/>
  <c r="L63" i="3" s="1"/>
  <c r="P25" i="3"/>
  <c r="L62" i="3" s="1"/>
  <c r="P18" i="3"/>
  <c r="K73" i="3" s="1"/>
  <c r="P17" i="3"/>
  <c r="K72" i="3" s="1"/>
  <c r="P16" i="3"/>
  <c r="K71" i="3" s="1"/>
  <c r="P15" i="3"/>
  <c r="K70" i="3" s="1"/>
  <c r="P14" i="3"/>
  <c r="K69" i="3" s="1"/>
  <c r="P13" i="3"/>
  <c r="K68" i="3" s="1"/>
  <c r="P12" i="3"/>
  <c r="K67" i="3" s="1"/>
  <c r="N67" i="3" s="1"/>
  <c r="O67" i="3" s="1"/>
  <c r="P11" i="3"/>
  <c r="K66" i="3" s="1"/>
  <c r="P10" i="3"/>
  <c r="K65" i="3" s="1"/>
  <c r="P9" i="3"/>
  <c r="K64" i="3" s="1"/>
  <c r="P8" i="3"/>
  <c r="K63" i="3" s="1"/>
  <c r="N63" i="3" s="1"/>
  <c r="O63" i="3" s="1"/>
  <c r="P7" i="3"/>
  <c r="K62" i="3" s="1"/>
  <c r="N62" i="3" s="1"/>
  <c r="O62" i="3" s="1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BL89" i="2"/>
  <c r="BM920" i="2" s="1"/>
  <c r="BG89" i="2"/>
  <c r="BH920" i="2" s="1"/>
  <c r="BB89" i="2"/>
  <c r="BC920" i="2" s="1"/>
  <c r="AV89" i="2"/>
  <c r="AW920" i="2" s="1"/>
  <c r="AP89" i="2"/>
  <c r="AQ920" i="2" s="1"/>
  <c r="AJ89" i="2"/>
  <c r="AK920" i="2" s="1"/>
  <c r="AE89" i="2"/>
  <c r="AE920" i="2" s="1"/>
  <c r="Z89" i="2"/>
  <c r="U89" i="2"/>
  <c r="U920" i="2" s="1"/>
  <c r="O89" i="2"/>
  <c r="O920" i="2" s="1"/>
  <c r="I89" i="2"/>
  <c r="I920" i="2" s="1"/>
  <c r="BL44" i="2"/>
  <c r="BM919" i="2" s="1"/>
  <c r="BG44" i="2"/>
  <c r="BH919" i="2" s="1"/>
  <c r="BB44" i="2"/>
  <c r="AV44" i="2"/>
  <c r="AW919" i="2" s="1"/>
  <c r="AP44" i="2"/>
  <c r="AJ44" i="2"/>
  <c r="AK919" i="2" s="1"/>
  <c r="AE44" i="2"/>
  <c r="Z44" i="2"/>
  <c r="Z919" i="2" s="1"/>
  <c r="U44" i="2"/>
  <c r="BM269" i="2"/>
  <c r="BM268" i="2"/>
  <c r="BM267" i="2"/>
  <c r="BM266" i="2"/>
  <c r="BM265" i="2"/>
  <c r="BM264" i="2"/>
  <c r="BM263" i="2"/>
  <c r="BM262" i="2"/>
  <c r="BM261" i="2"/>
  <c r="BM260" i="2"/>
  <c r="BM259" i="2"/>
  <c r="BM258" i="2"/>
  <c r="BM257" i="2"/>
  <c r="BM256" i="2"/>
  <c r="BM255" i="2"/>
  <c r="BM254" i="2"/>
  <c r="BM253" i="2"/>
  <c r="BM252" i="2"/>
  <c r="BM251" i="2"/>
  <c r="BM250" i="2"/>
  <c r="BM249" i="2"/>
  <c r="BM248" i="2"/>
  <c r="BM247" i="2"/>
  <c r="BM246" i="2"/>
  <c r="BM245" i="2"/>
  <c r="BM244" i="2"/>
  <c r="BM243" i="2"/>
  <c r="BM242" i="2"/>
  <c r="BM241" i="2"/>
  <c r="BM240" i="2"/>
  <c r="BH269" i="2"/>
  <c r="BH268" i="2"/>
  <c r="BH267" i="2"/>
  <c r="BH266" i="2"/>
  <c r="BH265" i="2"/>
  <c r="BH264" i="2"/>
  <c r="BH263" i="2"/>
  <c r="BH262" i="2"/>
  <c r="BH261" i="2"/>
  <c r="BH260" i="2"/>
  <c r="BH259" i="2"/>
  <c r="BH258" i="2"/>
  <c r="BH257" i="2"/>
  <c r="BH256" i="2"/>
  <c r="BH255" i="2"/>
  <c r="BH254" i="2"/>
  <c r="BH253" i="2"/>
  <c r="BH252" i="2"/>
  <c r="BH251" i="2"/>
  <c r="BH250" i="2"/>
  <c r="BH249" i="2"/>
  <c r="BH248" i="2"/>
  <c r="BH247" i="2"/>
  <c r="BH246" i="2"/>
  <c r="BH245" i="2"/>
  <c r="BH244" i="2"/>
  <c r="BH243" i="2"/>
  <c r="BH242" i="2"/>
  <c r="BH241" i="2"/>
  <c r="BH240" i="2"/>
  <c r="BC269" i="2"/>
  <c r="BC268" i="2"/>
  <c r="BC267" i="2"/>
  <c r="BC266" i="2"/>
  <c r="BC265" i="2"/>
  <c r="BC264" i="2"/>
  <c r="BC263" i="2"/>
  <c r="BC262" i="2"/>
  <c r="BC261" i="2"/>
  <c r="BC260" i="2"/>
  <c r="BC259" i="2"/>
  <c r="BC258" i="2"/>
  <c r="BC257" i="2"/>
  <c r="BC256" i="2"/>
  <c r="BC255" i="2"/>
  <c r="BC254" i="2"/>
  <c r="BC253" i="2"/>
  <c r="BC252" i="2"/>
  <c r="BC251" i="2"/>
  <c r="BC250" i="2"/>
  <c r="BC249" i="2"/>
  <c r="BC248" i="2"/>
  <c r="BC247" i="2"/>
  <c r="BC246" i="2"/>
  <c r="BC245" i="2"/>
  <c r="BC244" i="2"/>
  <c r="BC243" i="2"/>
  <c r="BC242" i="2"/>
  <c r="BC241" i="2"/>
  <c r="BC240" i="2"/>
  <c r="AW269" i="2"/>
  <c r="AW268" i="2"/>
  <c r="AW267" i="2"/>
  <c r="AW266" i="2"/>
  <c r="AW265" i="2"/>
  <c r="AW264" i="2"/>
  <c r="AW263" i="2"/>
  <c r="AW262" i="2"/>
  <c r="AW261" i="2"/>
  <c r="AW260" i="2"/>
  <c r="AW259" i="2"/>
  <c r="AW258" i="2"/>
  <c r="AW257" i="2"/>
  <c r="AW256" i="2"/>
  <c r="AW255" i="2"/>
  <c r="AW254" i="2"/>
  <c r="AW253" i="2"/>
  <c r="AW252" i="2"/>
  <c r="AW251" i="2"/>
  <c r="AW250" i="2"/>
  <c r="AW249" i="2"/>
  <c r="AW248" i="2"/>
  <c r="AW247" i="2"/>
  <c r="AW246" i="2"/>
  <c r="AW245" i="2"/>
  <c r="AW244" i="2"/>
  <c r="AW243" i="2"/>
  <c r="AW242" i="2"/>
  <c r="AW241" i="2"/>
  <c r="AW240" i="2"/>
  <c r="AQ269" i="2"/>
  <c r="AQ268" i="2"/>
  <c r="AQ267" i="2"/>
  <c r="AQ266" i="2"/>
  <c r="AQ265" i="2"/>
  <c r="AQ264" i="2"/>
  <c r="AQ263" i="2"/>
  <c r="AQ262" i="2"/>
  <c r="AQ261" i="2"/>
  <c r="AQ260" i="2"/>
  <c r="AQ259" i="2"/>
  <c r="AQ258" i="2"/>
  <c r="AQ257" i="2"/>
  <c r="AQ256" i="2"/>
  <c r="AQ255" i="2"/>
  <c r="AQ254" i="2"/>
  <c r="AQ253" i="2"/>
  <c r="AQ252" i="2"/>
  <c r="AQ251" i="2"/>
  <c r="AQ250" i="2"/>
  <c r="AQ249" i="2"/>
  <c r="AQ248" i="2"/>
  <c r="AQ247" i="2"/>
  <c r="AQ246" i="2"/>
  <c r="AQ245" i="2"/>
  <c r="AQ244" i="2"/>
  <c r="AQ243" i="2"/>
  <c r="AQ242" i="2"/>
  <c r="AQ241" i="2"/>
  <c r="AQ240" i="2"/>
  <c r="AK269" i="2"/>
  <c r="AK268" i="2"/>
  <c r="AK267" i="2"/>
  <c r="AK266" i="2"/>
  <c r="AK265" i="2"/>
  <c r="AK264" i="2"/>
  <c r="AK263" i="2"/>
  <c r="AK262" i="2"/>
  <c r="AK261" i="2"/>
  <c r="AK260" i="2"/>
  <c r="AK259" i="2"/>
  <c r="AK258" i="2"/>
  <c r="AK257" i="2"/>
  <c r="AK256" i="2"/>
  <c r="AK255" i="2"/>
  <c r="AK254" i="2"/>
  <c r="AK253" i="2"/>
  <c r="AK252" i="2"/>
  <c r="AK251" i="2"/>
  <c r="AK250" i="2"/>
  <c r="AK249" i="2"/>
  <c r="AK248" i="2"/>
  <c r="AK247" i="2"/>
  <c r="AK246" i="2"/>
  <c r="AK245" i="2"/>
  <c r="AK244" i="2"/>
  <c r="AK243" i="2"/>
  <c r="AK242" i="2"/>
  <c r="AK241" i="2"/>
  <c r="AK24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BM226" i="2"/>
  <c r="BM225" i="2"/>
  <c r="BM224" i="2"/>
  <c r="BM223" i="2"/>
  <c r="BM222" i="2"/>
  <c r="BM221" i="2"/>
  <c r="BM220" i="2"/>
  <c r="BM219" i="2"/>
  <c r="BM218" i="2"/>
  <c r="BM217" i="2"/>
  <c r="BM216" i="2"/>
  <c r="BM215" i="2"/>
  <c r="BM214" i="2"/>
  <c r="BM213" i="2"/>
  <c r="BM212" i="2"/>
  <c r="BM211" i="2"/>
  <c r="BM210" i="2"/>
  <c r="BM209" i="2"/>
  <c r="BM208" i="2"/>
  <c r="BM207" i="2"/>
  <c r="BM206" i="2"/>
  <c r="BM205" i="2"/>
  <c r="BM204" i="2"/>
  <c r="BM203" i="2"/>
  <c r="BM202" i="2"/>
  <c r="BM201" i="2"/>
  <c r="BM200" i="2"/>
  <c r="BM199" i="2"/>
  <c r="BM198" i="2"/>
  <c r="BM197" i="2"/>
  <c r="BM196" i="2"/>
  <c r="BM195" i="2"/>
  <c r="BH226" i="2"/>
  <c r="BH225" i="2"/>
  <c r="BH224" i="2"/>
  <c r="BH223" i="2"/>
  <c r="BH222" i="2"/>
  <c r="BH221" i="2"/>
  <c r="BH220" i="2"/>
  <c r="BH219" i="2"/>
  <c r="BH218" i="2"/>
  <c r="BH217" i="2"/>
  <c r="BH216" i="2"/>
  <c r="BH215" i="2"/>
  <c r="BH214" i="2"/>
  <c r="BH213" i="2"/>
  <c r="BH212" i="2"/>
  <c r="BH211" i="2"/>
  <c r="BH210" i="2"/>
  <c r="BH209" i="2"/>
  <c r="BH208" i="2"/>
  <c r="BH207" i="2"/>
  <c r="BH206" i="2"/>
  <c r="BH205" i="2"/>
  <c r="BH204" i="2"/>
  <c r="BH203" i="2"/>
  <c r="BH202" i="2"/>
  <c r="BH201" i="2"/>
  <c r="BH200" i="2"/>
  <c r="BH199" i="2"/>
  <c r="BH198" i="2"/>
  <c r="BH197" i="2"/>
  <c r="BH196" i="2"/>
  <c r="BH195" i="2"/>
  <c r="BC226" i="2"/>
  <c r="BC225" i="2"/>
  <c r="BC224" i="2"/>
  <c r="BC223" i="2"/>
  <c r="BC222" i="2"/>
  <c r="BC221" i="2"/>
  <c r="BC220" i="2"/>
  <c r="BC219" i="2"/>
  <c r="BC218" i="2"/>
  <c r="BC217" i="2"/>
  <c r="BC216" i="2"/>
  <c r="BC215" i="2"/>
  <c r="BC214" i="2"/>
  <c r="BC213" i="2"/>
  <c r="BC212" i="2"/>
  <c r="BC211" i="2"/>
  <c r="BC210" i="2"/>
  <c r="BC209" i="2"/>
  <c r="BC208" i="2"/>
  <c r="BC207" i="2"/>
  <c r="BC206" i="2"/>
  <c r="BC205" i="2"/>
  <c r="BC204" i="2"/>
  <c r="BC203" i="2"/>
  <c r="BC202" i="2"/>
  <c r="BC201" i="2"/>
  <c r="BC200" i="2"/>
  <c r="BC199" i="2"/>
  <c r="BC198" i="2"/>
  <c r="BC197" i="2"/>
  <c r="BC196" i="2"/>
  <c r="BC195" i="2"/>
  <c r="AW226" i="2"/>
  <c r="AW225" i="2"/>
  <c r="AW224" i="2"/>
  <c r="AW223" i="2"/>
  <c r="AW222" i="2"/>
  <c r="AW221" i="2"/>
  <c r="AW220" i="2"/>
  <c r="AW219" i="2"/>
  <c r="AW218" i="2"/>
  <c r="AW217" i="2"/>
  <c r="AW216" i="2"/>
  <c r="AW215" i="2"/>
  <c r="AW214" i="2"/>
  <c r="AW213" i="2"/>
  <c r="AW212" i="2"/>
  <c r="AW211" i="2"/>
  <c r="AW210" i="2"/>
  <c r="AW209" i="2"/>
  <c r="AW208" i="2"/>
  <c r="AW207" i="2"/>
  <c r="AW206" i="2"/>
  <c r="AW205" i="2"/>
  <c r="AW204" i="2"/>
  <c r="AW203" i="2"/>
  <c r="AW202" i="2"/>
  <c r="AW201" i="2"/>
  <c r="AW200" i="2"/>
  <c r="AW199" i="2"/>
  <c r="AW198" i="2"/>
  <c r="AW197" i="2"/>
  <c r="AW196" i="2"/>
  <c r="AW195" i="2"/>
  <c r="AQ226" i="2"/>
  <c r="AQ225" i="2"/>
  <c r="AQ224" i="2"/>
  <c r="AQ223" i="2"/>
  <c r="AQ222" i="2"/>
  <c r="AQ221" i="2"/>
  <c r="AQ220" i="2"/>
  <c r="AQ219" i="2"/>
  <c r="AQ218" i="2"/>
  <c r="AQ217" i="2"/>
  <c r="AQ216" i="2"/>
  <c r="AQ215" i="2"/>
  <c r="AQ214" i="2"/>
  <c r="AQ213" i="2"/>
  <c r="AQ212" i="2"/>
  <c r="AQ211" i="2"/>
  <c r="AQ210" i="2"/>
  <c r="AQ209" i="2"/>
  <c r="AQ208" i="2"/>
  <c r="AQ207" i="2"/>
  <c r="AQ206" i="2"/>
  <c r="AQ205" i="2"/>
  <c r="AQ204" i="2"/>
  <c r="AQ203" i="2"/>
  <c r="AQ202" i="2"/>
  <c r="AQ201" i="2"/>
  <c r="AQ200" i="2"/>
  <c r="AQ199" i="2"/>
  <c r="AQ198" i="2"/>
  <c r="AQ197" i="2"/>
  <c r="AQ196" i="2"/>
  <c r="AQ195" i="2"/>
  <c r="AK226" i="2"/>
  <c r="AK225" i="2"/>
  <c r="AK224" i="2"/>
  <c r="AK223" i="2"/>
  <c r="AK222" i="2"/>
  <c r="AK221" i="2"/>
  <c r="AK220" i="2"/>
  <c r="AK219" i="2"/>
  <c r="AK218" i="2"/>
  <c r="AK217" i="2"/>
  <c r="AK216" i="2"/>
  <c r="AK215" i="2"/>
  <c r="AK214" i="2"/>
  <c r="AK213" i="2"/>
  <c r="AK212" i="2"/>
  <c r="AK211" i="2"/>
  <c r="AK210" i="2"/>
  <c r="AK209" i="2"/>
  <c r="AK208" i="2"/>
  <c r="AK207" i="2"/>
  <c r="AK206" i="2"/>
  <c r="AK205" i="2"/>
  <c r="AK204" i="2"/>
  <c r="AK203" i="2"/>
  <c r="AK202" i="2"/>
  <c r="AK201" i="2"/>
  <c r="AK200" i="2"/>
  <c r="AK199" i="2"/>
  <c r="AK198" i="2"/>
  <c r="AK197" i="2"/>
  <c r="AK196" i="2"/>
  <c r="AK195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BM181" i="2"/>
  <c r="BM180" i="2"/>
  <c r="BM179" i="2"/>
  <c r="BM178" i="2"/>
  <c r="BM177" i="2"/>
  <c r="BM176" i="2"/>
  <c r="BM175" i="2"/>
  <c r="BM174" i="2"/>
  <c r="BM173" i="2"/>
  <c r="BM172" i="2"/>
  <c r="BM171" i="2"/>
  <c r="BM170" i="2"/>
  <c r="BM169" i="2"/>
  <c r="BM168" i="2"/>
  <c r="BM167" i="2"/>
  <c r="BM166" i="2"/>
  <c r="BM165" i="2"/>
  <c r="BM164" i="2"/>
  <c r="BM163" i="2"/>
  <c r="BM162" i="2"/>
  <c r="BM161" i="2"/>
  <c r="BM160" i="2"/>
  <c r="BM159" i="2"/>
  <c r="BM158" i="2"/>
  <c r="BM157" i="2"/>
  <c r="BM156" i="2"/>
  <c r="BM155" i="2"/>
  <c r="BM154" i="2"/>
  <c r="BM153" i="2"/>
  <c r="BM152" i="2"/>
  <c r="BM151" i="2"/>
  <c r="BM150" i="2"/>
  <c r="BM149" i="2"/>
  <c r="BM148" i="2"/>
  <c r="BM147" i="2"/>
  <c r="BM146" i="2"/>
  <c r="BM145" i="2"/>
  <c r="BH181" i="2"/>
  <c r="BH180" i="2"/>
  <c r="BH179" i="2"/>
  <c r="BH178" i="2"/>
  <c r="BH177" i="2"/>
  <c r="BH176" i="2"/>
  <c r="BH175" i="2"/>
  <c r="BH174" i="2"/>
  <c r="BH173" i="2"/>
  <c r="BH172" i="2"/>
  <c r="BH171" i="2"/>
  <c r="BH170" i="2"/>
  <c r="BH169" i="2"/>
  <c r="BH168" i="2"/>
  <c r="BH167" i="2"/>
  <c r="BH166" i="2"/>
  <c r="BH165" i="2"/>
  <c r="BH164" i="2"/>
  <c r="BH163" i="2"/>
  <c r="BH162" i="2"/>
  <c r="BH161" i="2"/>
  <c r="BH160" i="2"/>
  <c r="BH159" i="2"/>
  <c r="BH158" i="2"/>
  <c r="BH157" i="2"/>
  <c r="BH156" i="2"/>
  <c r="BH155" i="2"/>
  <c r="BH154" i="2"/>
  <c r="BH153" i="2"/>
  <c r="BH152" i="2"/>
  <c r="BH151" i="2"/>
  <c r="BH150" i="2"/>
  <c r="BH149" i="2"/>
  <c r="BH148" i="2"/>
  <c r="BH147" i="2"/>
  <c r="BH146" i="2"/>
  <c r="BH145" i="2"/>
  <c r="BC181" i="2"/>
  <c r="BC180" i="2"/>
  <c r="BC179" i="2"/>
  <c r="BC178" i="2"/>
  <c r="BC177" i="2"/>
  <c r="BC176" i="2"/>
  <c r="BC175" i="2"/>
  <c r="BC174" i="2"/>
  <c r="BC173" i="2"/>
  <c r="BC172" i="2"/>
  <c r="BC171" i="2"/>
  <c r="BC170" i="2"/>
  <c r="BC169" i="2"/>
  <c r="BC168" i="2"/>
  <c r="BC167" i="2"/>
  <c r="BC166" i="2"/>
  <c r="BC165" i="2"/>
  <c r="BC164" i="2"/>
  <c r="BC163" i="2"/>
  <c r="BC162" i="2"/>
  <c r="BC161" i="2"/>
  <c r="BC160" i="2"/>
  <c r="BC159" i="2"/>
  <c r="BC158" i="2"/>
  <c r="BC157" i="2"/>
  <c r="BC156" i="2"/>
  <c r="BC155" i="2"/>
  <c r="BC154" i="2"/>
  <c r="BC153" i="2"/>
  <c r="BC152" i="2"/>
  <c r="BC151" i="2"/>
  <c r="BC150" i="2"/>
  <c r="BC149" i="2"/>
  <c r="BC148" i="2"/>
  <c r="BC147" i="2"/>
  <c r="BC146" i="2"/>
  <c r="BC145" i="2"/>
  <c r="AW181" i="2"/>
  <c r="AW180" i="2"/>
  <c r="AW179" i="2"/>
  <c r="AW178" i="2"/>
  <c r="AW177" i="2"/>
  <c r="AW176" i="2"/>
  <c r="AW175" i="2"/>
  <c r="AW174" i="2"/>
  <c r="AW173" i="2"/>
  <c r="AW172" i="2"/>
  <c r="AW171" i="2"/>
  <c r="AW170" i="2"/>
  <c r="AW169" i="2"/>
  <c r="AW168" i="2"/>
  <c r="AW167" i="2"/>
  <c r="AW166" i="2"/>
  <c r="AW165" i="2"/>
  <c r="AW164" i="2"/>
  <c r="AW163" i="2"/>
  <c r="AW162" i="2"/>
  <c r="AW161" i="2"/>
  <c r="AW160" i="2"/>
  <c r="AW159" i="2"/>
  <c r="AW158" i="2"/>
  <c r="AW157" i="2"/>
  <c r="AW156" i="2"/>
  <c r="AW155" i="2"/>
  <c r="AW154" i="2"/>
  <c r="AW153" i="2"/>
  <c r="AW152" i="2"/>
  <c r="AW151" i="2"/>
  <c r="AW150" i="2"/>
  <c r="AW149" i="2"/>
  <c r="AW148" i="2"/>
  <c r="AW147" i="2"/>
  <c r="AW146" i="2"/>
  <c r="AW145" i="2"/>
  <c r="AQ181" i="2"/>
  <c r="AQ180" i="2"/>
  <c r="AQ179" i="2"/>
  <c r="AQ178" i="2"/>
  <c r="AQ177" i="2"/>
  <c r="AQ176" i="2"/>
  <c r="AQ175" i="2"/>
  <c r="AQ174" i="2"/>
  <c r="AQ173" i="2"/>
  <c r="AQ172" i="2"/>
  <c r="AQ171" i="2"/>
  <c r="AQ170" i="2"/>
  <c r="AQ169" i="2"/>
  <c r="AQ168" i="2"/>
  <c r="AQ167" i="2"/>
  <c r="AQ166" i="2"/>
  <c r="AQ165" i="2"/>
  <c r="AQ164" i="2"/>
  <c r="AQ163" i="2"/>
  <c r="AQ162" i="2"/>
  <c r="AQ161" i="2"/>
  <c r="AQ160" i="2"/>
  <c r="AQ159" i="2"/>
  <c r="AQ158" i="2"/>
  <c r="AQ157" i="2"/>
  <c r="AQ156" i="2"/>
  <c r="AQ155" i="2"/>
  <c r="AQ154" i="2"/>
  <c r="AQ153" i="2"/>
  <c r="AQ152" i="2"/>
  <c r="AQ151" i="2"/>
  <c r="AQ150" i="2"/>
  <c r="AQ149" i="2"/>
  <c r="AQ148" i="2"/>
  <c r="AQ147" i="2"/>
  <c r="AQ146" i="2"/>
  <c r="AQ145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D25" i="3"/>
  <c r="D26" i="3"/>
  <c r="D27" i="3"/>
  <c r="D28" i="3"/>
  <c r="D29" i="3"/>
  <c r="D30" i="3"/>
  <c r="D31" i="3"/>
  <c r="D32" i="3"/>
  <c r="D33" i="3"/>
  <c r="D34" i="3"/>
  <c r="D35" i="3"/>
  <c r="D36" i="3"/>
  <c r="G54" i="3"/>
  <c r="D73" i="3" s="1"/>
  <c r="G53" i="3"/>
  <c r="D72" i="3" s="1"/>
  <c r="G52" i="3"/>
  <c r="D71" i="3" s="1"/>
  <c r="G51" i="3"/>
  <c r="D70" i="3" s="1"/>
  <c r="G50" i="3"/>
  <c r="D69" i="3" s="1"/>
  <c r="G49" i="3"/>
  <c r="D68" i="3" s="1"/>
  <c r="G48" i="3"/>
  <c r="D67" i="3" s="1"/>
  <c r="G47" i="3"/>
  <c r="D66" i="3" s="1"/>
  <c r="G46" i="3"/>
  <c r="D65" i="3" s="1"/>
  <c r="G45" i="3"/>
  <c r="D64" i="3" s="1"/>
  <c r="G44" i="3"/>
  <c r="D63" i="3" s="1"/>
  <c r="G36" i="3"/>
  <c r="C73" i="3" s="1"/>
  <c r="G35" i="3"/>
  <c r="C72" i="3" s="1"/>
  <c r="G34" i="3"/>
  <c r="C71" i="3" s="1"/>
  <c r="G33" i="3"/>
  <c r="C70" i="3" s="1"/>
  <c r="G32" i="3"/>
  <c r="C69" i="3" s="1"/>
  <c r="G31" i="3"/>
  <c r="C68" i="3" s="1"/>
  <c r="G30" i="3"/>
  <c r="C67" i="3" s="1"/>
  <c r="G29" i="3"/>
  <c r="C66" i="3" s="1"/>
  <c r="G28" i="3"/>
  <c r="C65" i="3" s="1"/>
  <c r="G27" i="3"/>
  <c r="C64" i="3" s="1"/>
  <c r="G26" i="3"/>
  <c r="C63" i="3" s="1"/>
  <c r="G18" i="3"/>
  <c r="B73" i="3" s="1"/>
  <c r="G17" i="3"/>
  <c r="B72" i="3" s="1"/>
  <c r="G16" i="3"/>
  <c r="B71" i="3" s="1"/>
  <c r="G15" i="3"/>
  <c r="B70" i="3" s="1"/>
  <c r="G14" i="3"/>
  <c r="B69" i="3" s="1"/>
  <c r="G13" i="3"/>
  <c r="B68" i="3" s="1"/>
  <c r="G12" i="3"/>
  <c r="B67" i="3" s="1"/>
  <c r="G11" i="3"/>
  <c r="B66" i="3" s="1"/>
  <c r="G10" i="3"/>
  <c r="B65" i="3" s="1"/>
  <c r="G9" i="3"/>
  <c r="B64" i="3" s="1"/>
  <c r="G8" i="3"/>
  <c r="B63" i="3" s="1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G43" i="3"/>
  <c r="D62" i="3" s="1"/>
  <c r="E43" i="3"/>
  <c r="D43" i="3"/>
  <c r="E36" i="3"/>
  <c r="E35" i="3"/>
  <c r="E34" i="3"/>
  <c r="E33" i="3"/>
  <c r="E32" i="3"/>
  <c r="E31" i="3"/>
  <c r="E30" i="3"/>
  <c r="E29" i="3"/>
  <c r="E28" i="3"/>
  <c r="E27" i="3"/>
  <c r="E26" i="3"/>
  <c r="G25" i="3"/>
  <c r="C62" i="3"/>
  <c r="E25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G7" i="3"/>
  <c r="B62" i="3" s="1"/>
  <c r="E7" i="3"/>
  <c r="D7" i="3"/>
  <c r="BM88" i="2"/>
  <c r="BM87" i="2"/>
  <c r="BM86" i="2"/>
  <c r="BM85" i="2"/>
  <c r="BM84" i="2"/>
  <c r="BM83" i="2"/>
  <c r="BM82" i="2"/>
  <c r="BM81" i="2"/>
  <c r="BM80" i="2"/>
  <c r="BM79" i="2"/>
  <c r="BM78" i="2"/>
  <c r="BM77" i="2"/>
  <c r="BM76" i="2"/>
  <c r="BM75" i="2"/>
  <c r="BM74" i="2"/>
  <c r="BM73" i="2"/>
  <c r="BM72" i="2"/>
  <c r="BM71" i="2"/>
  <c r="BM70" i="2"/>
  <c r="BM69" i="2"/>
  <c r="BM68" i="2"/>
  <c r="BM67" i="2"/>
  <c r="BM66" i="2"/>
  <c r="BM65" i="2"/>
  <c r="BM64" i="2"/>
  <c r="BM63" i="2"/>
  <c r="BM62" i="2"/>
  <c r="BM61" i="2"/>
  <c r="BM60" i="2"/>
  <c r="BM59" i="2"/>
  <c r="BM58" i="2"/>
  <c r="BM57" i="2"/>
  <c r="BH88" i="2"/>
  <c r="BH87" i="2"/>
  <c r="BH86" i="2"/>
  <c r="BH85" i="2"/>
  <c r="BH84" i="2"/>
  <c r="BH83" i="2"/>
  <c r="BH82" i="2"/>
  <c r="BH81" i="2"/>
  <c r="BH80" i="2"/>
  <c r="BH79" i="2"/>
  <c r="BH78" i="2"/>
  <c r="BH77" i="2"/>
  <c r="BH76" i="2"/>
  <c r="BH75" i="2"/>
  <c r="BH74" i="2"/>
  <c r="BH73" i="2"/>
  <c r="BH72" i="2"/>
  <c r="BH71" i="2"/>
  <c r="BH70" i="2"/>
  <c r="BH69" i="2"/>
  <c r="BH68" i="2"/>
  <c r="BH67" i="2"/>
  <c r="BH66" i="2"/>
  <c r="BH65" i="2"/>
  <c r="BH64" i="2"/>
  <c r="BH63" i="2"/>
  <c r="BH62" i="2"/>
  <c r="BH61" i="2"/>
  <c r="BH60" i="2"/>
  <c r="BH59" i="2"/>
  <c r="BH58" i="2"/>
  <c r="BH57" i="2"/>
  <c r="BC88" i="2"/>
  <c r="BC87" i="2"/>
  <c r="BC86" i="2"/>
  <c r="BC85" i="2"/>
  <c r="BC84" i="2"/>
  <c r="BC83" i="2"/>
  <c r="BC82" i="2"/>
  <c r="BC81" i="2"/>
  <c r="BC80" i="2"/>
  <c r="BC79" i="2"/>
  <c r="BC78" i="2"/>
  <c r="BC77" i="2"/>
  <c r="BC76" i="2"/>
  <c r="BC75" i="2"/>
  <c r="BC74" i="2"/>
  <c r="BC73" i="2"/>
  <c r="BC72" i="2"/>
  <c r="BC71" i="2"/>
  <c r="BC70" i="2"/>
  <c r="BC69" i="2"/>
  <c r="BC68" i="2"/>
  <c r="BC67" i="2"/>
  <c r="BC66" i="2"/>
  <c r="BC65" i="2"/>
  <c r="BC64" i="2"/>
  <c r="BC63" i="2"/>
  <c r="BC62" i="2"/>
  <c r="BC61" i="2"/>
  <c r="BC60" i="2"/>
  <c r="BC59" i="2"/>
  <c r="BC58" i="2"/>
  <c r="BC57" i="2"/>
  <c r="AW88" i="2"/>
  <c r="AW87" i="2"/>
  <c r="AW86" i="2"/>
  <c r="AW85" i="2"/>
  <c r="AW84" i="2"/>
  <c r="AW83" i="2"/>
  <c r="AW82" i="2"/>
  <c r="AW81" i="2"/>
  <c r="AW80" i="2"/>
  <c r="AW79" i="2"/>
  <c r="AW78" i="2"/>
  <c r="AW77" i="2"/>
  <c r="AW76" i="2"/>
  <c r="AW75" i="2"/>
  <c r="AW74" i="2"/>
  <c r="AW73" i="2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BM43" i="2"/>
  <c r="BM42" i="2"/>
  <c r="BM41" i="2"/>
  <c r="BM40" i="2"/>
  <c r="BM39" i="2"/>
  <c r="BM38" i="2"/>
  <c r="BM37" i="2"/>
  <c r="BM36" i="2"/>
  <c r="BM35" i="2"/>
  <c r="BM34" i="2"/>
  <c r="BM33" i="2"/>
  <c r="BM32" i="2"/>
  <c r="BM31" i="2"/>
  <c r="BM30" i="2"/>
  <c r="BM29" i="2"/>
  <c r="BM28" i="2"/>
  <c r="BM27" i="2"/>
  <c r="BM26" i="2"/>
  <c r="BM25" i="2"/>
  <c r="BM24" i="2"/>
  <c r="BM23" i="2"/>
  <c r="BM22" i="2"/>
  <c r="BM21" i="2"/>
  <c r="BM20" i="2"/>
  <c r="BM19" i="2"/>
  <c r="BM18" i="2"/>
  <c r="BM17" i="2"/>
  <c r="BM16" i="2"/>
  <c r="BM15" i="2"/>
  <c r="BM14" i="2"/>
  <c r="BM13" i="2"/>
  <c r="BM12" i="2"/>
  <c r="BM11" i="2"/>
  <c r="BM10" i="2"/>
  <c r="BM9" i="2"/>
  <c r="BM8" i="2"/>
  <c r="BM7" i="2"/>
  <c r="BH43" i="2"/>
  <c r="BH42" i="2"/>
  <c r="BH41" i="2"/>
  <c r="BH40" i="2"/>
  <c r="BH39" i="2"/>
  <c r="BH38" i="2"/>
  <c r="BH37" i="2"/>
  <c r="BH36" i="2"/>
  <c r="BH35" i="2"/>
  <c r="BH34" i="2"/>
  <c r="BH33" i="2"/>
  <c r="BH32" i="2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C43" i="2"/>
  <c r="BC42" i="2"/>
  <c r="BC41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C132" i="2"/>
  <c r="C921" i="2" s="1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C182" i="2"/>
  <c r="C89" i="2"/>
  <c r="O44" i="2"/>
  <c r="I44" i="2"/>
  <c r="C44" i="2"/>
  <c r="C919" i="2" s="1"/>
  <c r="BB362" i="2"/>
  <c r="BC930" i="2" s="1"/>
  <c r="BO973" i="2"/>
  <c r="AK929" i="2"/>
  <c r="C929" i="2"/>
  <c r="BH929" i="2"/>
  <c r="I929" i="2"/>
  <c r="BM929" i="2"/>
  <c r="Q403" i="2"/>
  <c r="Q931" i="2" s="1"/>
  <c r="E403" i="2"/>
  <c r="E931" i="2" s="1"/>
  <c r="V362" i="2"/>
  <c r="V930" i="2" s="1"/>
  <c r="AA403" i="2"/>
  <c r="AA931" i="2" s="1"/>
  <c r="AG929" i="2"/>
  <c r="E929" i="2"/>
  <c r="V403" i="2"/>
  <c r="V931" i="2" s="1"/>
  <c r="E362" i="2"/>
  <c r="E930" i="2" s="1"/>
  <c r="Q362" i="2"/>
  <c r="Q930" i="2" s="1"/>
  <c r="AV403" i="2"/>
  <c r="AW931" i="2" s="1"/>
  <c r="AF362" i="2"/>
  <c r="AG930" i="2" s="1"/>
  <c r="K929" i="2"/>
  <c r="AM929" i="2"/>
  <c r="BI929" i="2"/>
  <c r="BH362" i="2"/>
  <c r="BI930" i="2" s="1"/>
  <c r="BM362" i="2"/>
  <c r="BN930" i="2" s="1"/>
  <c r="K403" i="2"/>
  <c r="K931" i="2" s="1"/>
  <c r="AF403" i="2"/>
  <c r="AG931" i="2" s="1"/>
  <c r="AK403" i="2"/>
  <c r="AM931" i="2" s="1"/>
  <c r="BM403" i="2"/>
  <c r="BN931" i="2" s="1"/>
  <c r="AV362" i="2"/>
  <c r="AW930" i="2" s="1"/>
  <c r="AP403" i="2"/>
  <c r="AQ931" i="2" s="1"/>
  <c r="AP362" i="2"/>
  <c r="AQ930" i="2" s="1"/>
  <c r="K362" i="2"/>
  <c r="K930" i="2" s="1"/>
  <c r="AA362" i="2"/>
  <c r="AA930" i="2" s="1"/>
  <c r="AK362" i="2"/>
  <c r="AM930" i="2" s="1"/>
  <c r="BH403" i="2"/>
  <c r="BI931" i="2" s="1"/>
  <c r="AW362" i="2"/>
  <c r="AY930" i="2" s="1"/>
  <c r="AY929" i="2"/>
  <c r="BC403" i="2"/>
  <c r="BD931" i="2" s="1"/>
  <c r="BC362" i="2"/>
  <c r="BD930" i="2" s="1"/>
  <c r="W403" i="2"/>
  <c r="W931" i="2" s="1"/>
  <c r="V929" i="2"/>
  <c r="AW929" i="2"/>
  <c r="BD929" i="2"/>
  <c r="Q929" i="2"/>
  <c r="AA929" i="2"/>
  <c r="BN929" i="2"/>
  <c r="BO929" i="2"/>
  <c r="AW403" i="2"/>
  <c r="AY931" i="2" s="1"/>
  <c r="BN403" i="2"/>
  <c r="BO931" i="2" s="1"/>
  <c r="BI403" i="2"/>
  <c r="BJ931" i="2" s="1"/>
  <c r="L403" i="2"/>
  <c r="L931" i="2" s="1"/>
  <c r="AH929" i="2"/>
  <c r="AT362" i="2"/>
  <c r="AU930" i="2" s="1"/>
  <c r="AS362" i="2"/>
  <c r="AT930" i="2" s="1"/>
  <c r="AT929" i="2"/>
  <c r="AQ929" i="2"/>
  <c r="AS403" i="2"/>
  <c r="AT931" i="2" s="1"/>
  <c r="AT403" i="2"/>
  <c r="AU931" i="2" s="1"/>
  <c r="AQ362" i="2"/>
  <c r="AS930" i="2" s="1"/>
  <c r="AM403" i="2"/>
  <c r="AN931" i="2" s="1"/>
  <c r="BI362" i="2"/>
  <c r="BJ930" i="2" s="1"/>
  <c r="AZ929" i="2"/>
  <c r="AY362" i="2"/>
  <c r="AZ930" i="2" s="1"/>
  <c r="BE929" i="2"/>
  <c r="AY403" i="2"/>
  <c r="AZ931" i="2" s="1"/>
  <c r="L362" i="2"/>
  <c r="L930" i="2" s="1"/>
  <c r="F403" i="2"/>
  <c r="F931" i="2" s="1"/>
  <c r="F929" i="2"/>
  <c r="R403" i="2"/>
  <c r="R931" i="2" s="1"/>
  <c r="BD403" i="2"/>
  <c r="BE931" i="2" s="1"/>
  <c r="AN929" i="2"/>
  <c r="F362" i="2"/>
  <c r="F930" i="2" s="1"/>
  <c r="R929" i="2"/>
  <c r="AM362" i="2"/>
  <c r="AN930" i="2" s="1"/>
  <c r="L929" i="2"/>
  <c r="W929" i="2"/>
  <c r="W362" i="2"/>
  <c r="W930" i="2" s="1"/>
  <c r="BD362" i="2"/>
  <c r="BE930" i="2" s="1"/>
  <c r="R362" i="2"/>
  <c r="R930" i="2" s="1"/>
  <c r="AB929" i="2"/>
  <c r="AB362" i="2"/>
  <c r="AB930" i="2" s="1"/>
  <c r="BA929" i="2"/>
  <c r="M362" i="2"/>
  <c r="M930" i="2" s="1"/>
  <c r="AZ362" i="2"/>
  <c r="BA930" i="2" s="1"/>
  <c r="BJ929" i="2"/>
  <c r="AB403" i="2"/>
  <c r="AB931" i="2" s="1"/>
  <c r="AG362" i="2"/>
  <c r="AH930" i="2" s="1"/>
  <c r="AZ403" i="2"/>
  <c r="BA931" i="2" s="1"/>
  <c r="AC403" i="2"/>
  <c r="AC931" i="2" s="1"/>
  <c r="AG403" i="2"/>
  <c r="AH931" i="2" s="1"/>
  <c r="AC362" i="2"/>
  <c r="AC930" i="2" s="1"/>
  <c r="BJ362" i="2"/>
  <c r="BK930" i="2" s="1"/>
  <c r="BK362" i="2"/>
  <c r="BL930" i="2" s="1"/>
  <c r="AU362" i="2"/>
  <c r="AV930" i="2" s="1"/>
  <c r="BA362" i="2"/>
  <c r="BB930" i="2" s="1"/>
  <c r="BK403" i="2"/>
  <c r="BL931" i="2" s="1"/>
  <c r="BJ403" i="2"/>
  <c r="BK931" i="2" s="1"/>
  <c r="N403" i="2"/>
  <c r="N931" i="2" s="1"/>
  <c r="M403" i="2"/>
  <c r="M931" i="2" s="1"/>
  <c r="AU403" i="2"/>
  <c r="AV931" i="2" s="1"/>
  <c r="G362" i="2"/>
  <c r="G930" i="2" s="1"/>
  <c r="S362" i="2"/>
  <c r="S930" i="2" s="1"/>
  <c r="G403" i="2"/>
  <c r="G931" i="2" s="1"/>
  <c r="AS929" i="2"/>
  <c r="AQ403" i="2"/>
  <c r="AS931" i="2" s="1"/>
  <c r="G929" i="2"/>
  <c r="M929" i="2"/>
  <c r="AJ929" i="2"/>
  <c r="AI929" i="2"/>
  <c r="S403" i="2"/>
  <c r="S931" i="2" s="1"/>
  <c r="BE362" i="2"/>
  <c r="BF930" i="2" s="1"/>
  <c r="BF929" i="2"/>
  <c r="BE403" i="2"/>
  <c r="BF931" i="2" s="1"/>
  <c r="N362" i="2"/>
  <c r="N930" i="2" s="1"/>
  <c r="BA403" i="2"/>
  <c r="BB931" i="2" s="1"/>
  <c r="H403" i="2"/>
  <c r="H931" i="2" s="1"/>
  <c r="T403" i="2"/>
  <c r="T931" i="2" s="1"/>
  <c r="AD929" i="2"/>
  <c r="BG929" i="2"/>
  <c r="H929" i="2"/>
  <c r="AD362" i="2"/>
  <c r="AD930" i="2" s="1"/>
  <c r="N929" i="2"/>
  <c r="T362" i="2"/>
  <c r="T930" i="2" s="1"/>
  <c r="H362" i="2"/>
  <c r="H930" i="2" s="1"/>
  <c r="BF403" i="2"/>
  <c r="BG931" i="2" s="1"/>
  <c r="T929" i="2"/>
  <c r="AD403" i="2"/>
  <c r="AD931" i="2" s="1"/>
  <c r="AH362" i="2"/>
  <c r="AI930" i="2" s="1"/>
  <c r="AI362" i="2"/>
  <c r="AJ930" i="2" s="1"/>
  <c r="AC929" i="2"/>
  <c r="BK929" i="2"/>
  <c r="BL929" i="2"/>
  <c r="S929" i="2"/>
  <c r="BB929" i="2"/>
  <c r="AH403" i="2"/>
  <c r="AI931" i="2" s="1"/>
  <c r="AI403" i="2"/>
  <c r="AJ931" i="2" s="1"/>
  <c r="BO362" i="2"/>
  <c r="BP930" i="2" s="1"/>
  <c r="BP362" i="2"/>
  <c r="BQ930" i="2" s="1"/>
  <c r="BQ929" i="2"/>
  <c r="BP929" i="2"/>
  <c r="BP403" i="2"/>
  <c r="BQ931" i="2" s="1"/>
  <c r="BO403" i="2"/>
  <c r="BP931" i="2" s="1"/>
  <c r="AO403" i="2"/>
  <c r="AP931" i="2" s="1"/>
  <c r="AN403" i="2"/>
  <c r="AO931" i="2" s="1"/>
  <c r="X403" i="2"/>
  <c r="X931" i="2" s="1"/>
  <c r="Y403" i="2"/>
  <c r="Y931" i="2" s="1"/>
  <c r="AN362" i="2"/>
  <c r="AO930" i="2" s="1"/>
  <c r="AO362" i="2"/>
  <c r="AP930" i="2" s="1"/>
  <c r="X929" i="2"/>
  <c r="Y929" i="2"/>
  <c r="Y362" i="2"/>
  <c r="Y930" i="2" s="1"/>
  <c r="X362" i="2"/>
  <c r="X930" i="2" s="1"/>
  <c r="AV929" i="2"/>
  <c r="AU929" i="2"/>
  <c r="AP929" i="2"/>
  <c r="AO929" i="2"/>
  <c r="N36" i="4" l="1"/>
  <c r="P36" i="4"/>
  <c r="N43" i="4"/>
  <c r="P43" i="4"/>
  <c r="N34" i="4"/>
  <c r="P34" i="4"/>
  <c r="N37" i="4"/>
  <c r="P37" i="4"/>
  <c r="N38" i="4"/>
  <c r="P38" i="4"/>
  <c r="N39" i="4"/>
  <c r="AW720" i="2" s="1"/>
  <c r="AY708" i="2" s="1"/>
  <c r="P39" i="4"/>
  <c r="N40" i="4"/>
  <c r="BC720" i="2" s="1"/>
  <c r="BD783" i="2" s="1"/>
  <c r="P40" i="4"/>
  <c r="N41" i="4"/>
  <c r="BM720" i="2" s="1"/>
  <c r="BN787" i="2" s="1"/>
  <c r="P41" i="4"/>
  <c r="N44" i="4"/>
  <c r="P44" i="4"/>
  <c r="AZ949" i="2"/>
  <c r="AZ951" i="2" s="1"/>
  <c r="P32" i="4"/>
  <c r="N45" i="4"/>
  <c r="P45" i="4"/>
  <c r="I124" i="13"/>
  <c r="I64" i="13"/>
  <c r="I67" i="13" s="1"/>
  <c r="I236" i="13"/>
  <c r="K143" i="13"/>
  <c r="I328" i="13"/>
  <c r="Y190" i="13"/>
  <c r="E1134" i="2"/>
  <c r="E1119" i="2"/>
  <c r="BV1117" i="2"/>
  <c r="BV1119" i="2" s="1"/>
  <c r="E1114" i="2"/>
  <c r="BV1112" i="2"/>
  <c r="BV1114" i="2" s="1"/>
  <c r="AW407" i="2"/>
  <c r="BC48" i="2"/>
  <c r="BD41" i="2" s="1"/>
  <c r="AB186" i="2"/>
  <c r="AB161" i="2" s="1"/>
  <c r="AF231" i="2"/>
  <c r="AG196" i="2" s="1"/>
  <c r="AQ93" i="2"/>
  <c r="AS76" i="2" s="1"/>
  <c r="AK48" i="2"/>
  <c r="AQ48" i="2"/>
  <c r="AS24" i="2" s="1"/>
  <c r="AT949" i="2"/>
  <c r="AT951" i="2" s="1"/>
  <c r="BM93" i="2"/>
  <c r="BN87" i="2" s="1"/>
  <c r="AF407" i="2"/>
  <c r="AS33" i="2"/>
  <c r="E589" i="2"/>
  <c r="E500" i="2"/>
  <c r="F485" i="2" s="1"/>
  <c r="AF366" i="2"/>
  <c r="E541" i="2"/>
  <c r="F523" i="2" s="1"/>
  <c r="BN35" i="2"/>
  <c r="BN24" i="2"/>
  <c r="BN29" i="2"/>
  <c r="V136" i="2"/>
  <c r="W120" i="2" s="1"/>
  <c r="AA407" i="2"/>
  <c r="AA366" i="2"/>
  <c r="Q136" i="2"/>
  <c r="R117" i="2" s="1"/>
  <c r="BH366" i="2"/>
  <c r="AA500" i="2"/>
  <c r="AA321" i="2"/>
  <c r="AQ136" i="2"/>
  <c r="AS118" i="2" s="1"/>
  <c r="V455" i="2"/>
  <c r="W449" i="2" s="1"/>
  <c r="BH455" i="2"/>
  <c r="BI437" i="2" s="1"/>
  <c r="N32" i="4"/>
  <c r="AQ589" i="2" s="1"/>
  <c r="AQ455" i="2"/>
  <c r="AS422" i="2" s="1"/>
  <c r="BM541" i="2"/>
  <c r="BN514" i="2" s="1"/>
  <c r="AY58" i="2"/>
  <c r="AY76" i="2"/>
  <c r="AY80" i="2"/>
  <c r="AB195" i="2"/>
  <c r="AB205" i="2"/>
  <c r="AB223" i="2"/>
  <c r="AB197" i="2"/>
  <c r="AB226" i="2"/>
  <c r="W71" i="2"/>
  <c r="W62" i="2"/>
  <c r="W79" i="2"/>
  <c r="W72" i="2"/>
  <c r="W60" i="2"/>
  <c r="W76" i="2"/>
  <c r="W69" i="2"/>
  <c r="W86" i="2"/>
  <c r="W82" i="2"/>
  <c r="W85" i="2"/>
  <c r="W58" i="2"/>
  <c r="W59" i="2"/>
  <c r="W75" i="2"/>
  <c r="W88" i="2"/>
  <c r="W78" i="2"/>
  <c r="W65" i="2"/>
  <c r="W81" i="2"/>
  <c r="W67" i="2"/>
  <c r="W57" i="2"/>
  <c r="W66" i="2"/>
  <c r="W63" i="2"/>
  <c r="W64" i="2"/>
  <c r="W80" i="2"/>
  <c r="W68" i="2"/>
  <c r="W84" i="2"/>
  <c r="W70" i="2"/>
  <c r="W77" i="2"/>
  <c r="W83" i="2"/>
  <c r="W73" i="2"/>
  <c r="E407" i="2"/>
  <c r="V48" i="2"/>
  <c r="AB274" i="2"/>
  <c r="AB266" i="2" s="1"/>
  <c r="BM366" i="2"/>
  <c r="K500" i="2"/>
  <c r="L481" i="2" s="1"/>
  <c r="V500" i="2"/>
  <c r="W470" i="2" s="1"/>
  <c r="AA541" i="2"/>
  <c r="AB510" i="2" s="1"/>
  <c r="AQ500" i="2"/>
  <c r="AS468" i="2" s="1"/>
  <c r="K321" i="2"/>
  <c r="Q48" i="2"/>
  <c r="R15" i="2" s="1"/>
  <c r="AF186" i="2"/>
  <c r="AG173" i="2" s="1"/>
  <c r="AF274" i="2"/>
  <c r="AG242" i="2" s="1"/>
  <c r="AK93" i="2"/>
  <c r="Q455" i="2"/>
  <c r="R424" i="2" s="1"/>
  <c r="AF541" i="2"/>
  <c r="AG527" i="2" s="1"/>
  <c r="AA455" i="2"/>
  <c r="AB429" i="2" s="1"/>
  <c r="BM500" i="2"/>
  <c r="BN488" i="2" s="1"/>
  <c r="Q93" i="2"/>
  <c r="R73" i="2" s="1"/>
  <c r="AK541" i="2"/>
  <c r="AM511" i="2" s="1"/>
  <c r="BN20" i="2"/>
  <c r="BN30" i="2"/>
  <c r="BN27" i="2"/>
  <c r="BN43" i="2"/>
  <c r="BN13" i="2"/>
  <c r="BN25" i="2"/>
  <c r="BN7" i="2"/>
  <c r="BN12" i="2"/>
  <c r="BN17" i="2"/>
  <c r="BN26" i="2"/>
  <c r="BN37" i="2"/>
  <c r="BN19" i="2"/>
  <c r="K136" i="2"/>
  <c r="E93" i="2"/>
  <c r="F64" i="2" s="1"/>
  <c r="BC274" i="2"/>
  <c r="BC186" i="2"/>
  <c r="AW231" i="2"/>
  <c r="BN8" i="2"/>
  <c r="BN14" i="2"/>
  <c r="BN16" i="2"/>
  <c r="BC231" i="2"/>
  <c r="AW274" i="2"/>
  <c r="AB604" i="2"/>
  <c r="AB613" i="2"/>
  <c r="AB615" i="2"/>
  <c r="AB658" i="2"/>
  <c r="L720" i="2"/>
  <c r="L738" i="2" s="1"/>
  <c r="Q720" i="2"/>
  <c r="R700" i="2" s="1"/>
  <c r="E186" i="2"/>
  <c r="F167" i="2" s="1"/>
  <c r="K274" i="2"/>
  <c r="L248" i="2" s="1"/>
  <c r="E274" i="2"/>
  <c r="BC407" i="2"/>
  <c r="BC321" i="2"/>
  <c r="AW366" i="2"/>
  <c r="BN42" i="2"/>
  <c r="BN9" i="2"/>
  <c r="BN15" i="2"/>
  <c r="K186" i="2"/>
  <c r="BN11" i="2"/>
  <c r="L424" i="2"/>
  <c r="L414" i="2"/>
  <c r="L1112" i="2" s="1"/>
  <c r="L1114" i="2" s="1"/>
  <c r="L438" i="2"/>
  <c r="AF589" i="2"/>
  <c r="AG562" i="2" s="1"/>
  <c r="AK589" i="2"/>
  <c r="AM618" i="2" s="1"/>
  <c r="N42" i="4"/>
  <c r="L977" i="2"/>
  <c r="AS265" i="2"/>
  <c r="AS243" i="2"/>
  <c r="AS248" i="2"/>
  <c r="AS252" i="2"/>
  <c r="BN39" i="2"/>
  <c r="BN18" i="2"/>
  <c r="BN34" i="2"/>
  <c r="K231" i="2"/>
  <c r="L202" i="2" s="1"/>
  <c r="AW186" i="2"/>
  <c r="AY168" i="2" s="1"/>
  <c r="AB1106" i="2"/>
  <c r="AB1109" i="2" s="1"/>
  <c r="AB213" i="2"/>
  <c r="AB225" i="2"/>
  <c r="AK407" i="2"/>
  <c r="CB377" i="2" s="1"/>
  <c r="AK321" i="2"/>
  <c r="BH136" i="2"/>
  <c r="BH93" i="2"/>
  <c r="BM136" i="2"/>
  <c r="BN124" i="2" s="1"/>
  <c r="BH48" i="2"/>
  <c r="AQ231" i="2"/>
  <c r="AK274" i="2"/>
  <c r="AQ186" i="2"/>
  <c r="AK231" i="2"/>
  <c r="AM216" i="2" s="1"/>
  <c r="AK186" i="2"/>
  <c r="Q407" i="2"/>
  <c r="V321" i="2"/>
  <c r="AW321" i="2"/>
  <c r="W61" i="2"/>
  <c r="W87" i="2"/>
  <c r="W74" i="2"/>
  <c r="K541" i="2"/>
  <c r="E455" i="2"/>
  <c r="F428" i="2" s="1"/>
  <c r="W514" i="2"/>
  <c r="W526" i="2"/>
  <c r="V841" i="2"/>
  <c r="W855" i="2" s="1"/>
  <c r="AA841" i="2"/>
  <c r="AB914" i="2" s="1"/>
  <c r="K407" i="2"/>
  <c r="E321" i="2"/>
  <c r="K366" i="2"/>
  <c r="BM321" i="2"/>
  <c r="BM407" i="2"/>
  <c r="BH321" i="2"/>
  <c r="Q541" i="2"/>
  <c r="R519" i="2" s="1"/>
  <c r="Q500" i="2"/>
  <c r="R493" i="2" s="1"/>
  <c r="BM455" i="2"/>
  <c r="BN415" i="2" s="1"/>
  <c r="BH500" i="2"/>
  <c r="BI492" i="2" s="1"/>
  <c r="V274" i="2"/>
  <c r="V186" i="2"/>
  <c r="Q186" i="2"/>
  <c r="V231" i="2"/>
  <c r="BM186" i="2"/>
  <c r="BN160" i="2" s="1"/>
  <c r="BH186" i="2"/>
  <c r="BM274" i="2"/>
  <c r="BN248" i="2" s="1"/>
  <c r="BM231" i="2"/>
  <c r="BN219" i="2" s="1"/>
  <c r="BD490" i="2"/>
  <c r="BD468" i="2"/>
  <c r="BD474" i="2"/>
  <c r="BD469" i="2"/>
  <c r="BD482" i="2"/>
  <c r="BD464" i="2"/>
  <c r="AK720" i="2"/>
  <c r="AM749" i="2" s="1"/>
  <c r="AF720" i="2"/>
  <c r="AG704" i="2" s="1"/>
  <c r="BH720" i="2"/>
  <c r="BI792" i="2" s="1"/>
  <c r="Q274" i="2"/>
  <c r="V366" i="2"/>
  <c r="BH274" i="2"/>
  <c r="BC93" i="2"/>
  <c r="AW136" i="2"/>
  <c r="BC136" i="2"/>
  <c r="AW48" i="2"/>
  <c r="AW541" i="2"/>
  <c r="AY654" i="2" s="1"/>
  <c r="AW500" i="2"/>
  <c r="AY470" i="2" s="1"/>
  <c r="BC455" i="2"/>
  <c r="BD432" i="2" s="1"/>
  <c r="AW455" i="2"/>
  <c r="AY557" i="2" s="1"/>
  <c r="BC541" i="2"/>
  <c r="BD523" i="2" s="1"/>
  <c r="BH231" i="2"/>
  <c r="AF93" i="2"/>
  <c r="AG87" i="2" s="1"/>
  <c r="AB48" i="2"/>
  <c r="AF48" i="2"/>
  <c r="AG9" i="2" s="1"/>
  <c r="AF136" i="2"/>
  <c r="AB136" i="2"/>
  <c r="AB114" i="2" s="1"/>
  <c r="AB93" i="2"/>
  <c r="AB83" i="2" s="1"/>
  <c r="Q231" i="2"/>
  <c r="E136" i="2"/>
  <c r="K48" i="2"/>
  <c r="E48" i="2"/>
  <c r="K93" i="2"/>
  <c r="L78" i="2" s="1"/>
  <c r="V407" i="2"/>
  <c r="Q366" i="2"/>
  <c r="Q321" i="2"/>
  <c r="BD472" i="2"/>
  <c r="V720" i="2"/>
  <c r="W785" i="2" s="1"/>
  <c r="AA720" i="2"/>
  <c r="AB741" i="2" s="1"/>
  <c r="F203" i="2"/>
  <c r="E1106" i="2"/>
  <c r="W517" i="2"/>
  <c r="AF455" i="2"/>
  <c r="AG431" i="2" s="1"/>
  <c r="AK500" i="2"/>
  <c r="AM490" i="2" s="1"/>
  <c r="AQ541" i="2"/>
  <c r="V589" i="2"/>
  <c r="W642" i="2" s="1"/>
  <c r="Q589" i="2"/>
  <c r="R662" i="2" s="1"/>
  <c r="BC589" i="2"/>
  <c r="BD559" i="2" s="1"/>
  <c r="BH589" i="2"/>
  <c r="BI581" i="2" s="1"/>
  <c r="E720" i="2"/>
  <c r="BM589" i="2"/>
  <c r="BN649" i="2" s="1"/>
  <c r="AS720" i="2"/>
  <c r="AS684" i="2" s="1"/>
  <c r="AM841" i="2"/>
  <c r="AG841" i="2"/>
  <c r="AH878" i="2" s="1"/>
  <c r="W509" i="2"/>
  <c r="AY841" i="2"/>
  <c r="AT841" i="2"/>
  <c r="I115" i="13"/>
  <c r="N64" i="3"/>
  <c r="O64" i="3" s="1"/>
  <c r="BG64" i="3"/>
  <c r="BH64" i="3" s="1"/>
  <c r="V840" i="2" s="1"/>
  <c r="W67" i="3"/>
  <c r="X67" i="3" s="1"/>
  <c r="E63" i="3"/>
  <c r="F63" i="3" s="1"/>
  <c r="E67" i="3"/>
  <c r="F67" i="3" s="1"/>
  <c r="E71" i="3"/>
  <c r="F71" i="3" s="1"/>
  <c r="N70" i="3"/>
  <c r="O70" i="3" s="1"/>
  <c r="BC185" i="2" s="1"/>
  <c r="W73" i="3"/>
  <c r="X73" i="3" s="1"/>
  <c r="AF68" i="3"/>
  <c r="AG68" i="3" s="1"/>
  <c r="AQ540" i="2" s="1"/>
  <c r="AT530" i="2" s="1"/>
  <c r="AZ548" i="2"/>
  <c r="AZ552" i="2"/>
  <c r="AZ554" i="2"/>
  <c r="AZ556" i="2"/>
  <c r="AZ558" i="2"/>
  <c r="AZ560" i="2"/>
  <c r="AZ562" i="2"/>
  <c r="AZ564" i="2"/>
  <c r="AZ566" i="2"/>
  <c r="AZ568" i="2"/>
  <c r="AZ570" i="2"/>
  <c r="AZ572" i="2"/>
  <c r="AZ574" i="2"/>
  <c r="AZ576" i="2"/>
  <c r="AZ578" i="2"/>
  <c r="AZ580" i="2"/>
  <c r="AZ582" i="2"/>
  <c r="AZ584" i="2"/>
  <c r="AZ641" i="2"/>
  <c r="AZ643" i="2"/>
  <c r="AZ645" i="2"/>
  <c r="AZ649" i="2"/>
  <c r="AZ651" i="2"/>
  <c r="E88" i="3"/>
  <c r="H88" i="3" s="1"/>
  <c r="I88" i="3" s="1"/>
  <c r="W70" i="3"/>
  <c r="X70" i="3" s="1"/>
  <c r="AX62" i="3"/>
  <c r="AY62" i="3" s="1"/>
  <c r="L719" i="2" s="1"/>
  <c r="M685" i="2" s="1"/>
  <c r="E64" i="3"/>
  <c r="F64" i="3" s="1"/>
  <c r="E68" i="3"/>
  <c r="F68" i="3" s="1"/>
  <c r="N71" i="3"/>
  <c r="O71" i="3" s="1"/>
  <c r="BH273" i="2" s="1"/>
  <c r="AO63" i="3"/>
  <c r="AP63" i="3" s="1"/>
  <c r="Q588" i="2" s="1"/>
  <c r="AO67" i="3"/>
  <c r="AP67" i="3" s="1"/>
  <c r="AK588" i="2" s="1"/>
  <c r="AN610" i="2" s="1"/>
  <c r="AX64" i="3"/>
  <c r="AY64" i="3" s="1"/>
  <c r="V719" i="2" s="1"/>
  <c r="X757" i="2" s="1"/>
  <c r="J88" i="3"/>
  <c r="K88" i="3" s="1"/>
  <c r="L88" i="3" s="1"/>
  <c r="AX66" i="3"/>
  <c r="AY66" i="3" s="1"/>
  <c r="AF719" i="2" s="1"/>
  <c r="AH730" i="2" s="1"/>
  <c r="H89" i="3"/>
  <c r="I89" i="3" s="1"/>
  <c r="BG69" i="3"/>
  <c r="BH69" i="3" s="1"/>
  <c r="AY840" i="2" s="1"/>
  <c r="E72" i="3"/>
  <c r="F72" i="3" s="1"/>
  <c r="E97" i="3"/>
  <c r="C98" i="3" s="1"/>
  <c r="C99" i="3" s="1"/>
  <c r="K82" i="13"/>
  <c r="K86" i="13" s="1"/>
  <c r="I98" i="13" s="1"/>
  <c r="K201" i="13"/>
  <c r="N72" i="3"/>
  <c r="O72" i="3" s="1"/>
  <c r="AF71" i="3"/>
  <c r="AG71" i="3" s="1"/>
  <c r="AF63" i="3"/>
  <c r="AG63" i="3" s="1"/>
  <c r="Q454" i="2" s="1"/>
  <c r="S433" i="2" s="1"/>
  <c r="N69" i="3"/>
  <c r="O69" i="3" s="1"/>
  <c r="N73" i="3"/>
  <c r="O73" i="3" s="1"/>
  <c r="W68" i="3"/>
  <c r="X68" i="3" s="1"/>
  <c r="W69" i="3"/>
  <c r="X69" i="3" s="1"/>
  <c r="AW406" i="2" s="1"/>
  <c r="W72" i="3"/>
  <c r="X72" i="3" s="1"/>
  <c r="W71" i="3"/>
  <c r="X71" i="3" s="1"/>
  <c r="K19" i="13"/>
  <c r="K23" i="13" s="1"/>
  <c r="I35" i="13" s="1"/>
  <c r="E47" i="2"/>
  <c r="G25" i="2" s="1"/>
  <c r="E92" i="2"/>
  <c r="G72" i="2" s="1"/>
  <c r="E135" i="2"/>
  <c r="G115" i="2" s="1"/>
  <c r="N68" i="3"/>
  <c r="O68" i="3" s="1"/>
  <c r="W64" i="3"/>
  <c r="X64" i="3" s="1"/>
  <c r="V406" i="2" s="1"/>
  <c r="AF70" i="3"/>
  <c r="AG70" i="3" s="1"/>
  <c r="AF62" i="3"/>
  <c r="AG62" i="3" s="1"/>
  <c r="K454" i="2" s="1"/>
  <c r="M436" i="2" s="1"/>
  <c r="AX67" i="3"/>
  <c r="AY67" i="3" s="1"/>
  <c r="AK719" i="2" s="1"/>
  <c r="AX68" i="3"/>
  <c r="AY68" i="3" s="1"/>
  <c r="AS719" i="2" s="1"/>
  <c r="AT754" i="2" s="1"/>
  <c r="BG63" i="3"/>
  <c r="BH63" i="3" s="1"/>
  <c r="Q840" i="2" s="1"/>
  <c r="BG67" i="3"/>
  <c r="BH67" i="3" s="1"/>
  <c r="AM840" i="2" s="1"/>
  <c r="W65" i="3"/>
  <c r="X65" i="3" s="1"/>
  <c r="AA365" i="2" s="1"/>
  <c r="AF67" i="3"/>
  <c r="AG67" i="3" s="1"/>
  <c r="W63" i="3"/>
  <c r="X63" i="3" s="1"/>
  <c r="AF69" i="3"/>
  <c r="AG69" i="3" s="1"/>
  <c r="AW499" i="2" s="1"/>
  <c r="AZ466" i="2" s="1"/>
  <c r="AF73" i="3"/>
  <c r="AG73" i="3" s="1"/>
  <c r="E588" i="2" s="1"/>
  <c r="AO68" i="3"/>
  <c r="AP68" i="3" s="1"/>
  <c r="AQ588" i="2" s="1"/>
  <c r="AT615" i="2" s="1"/>
  <c r="AO66" i="3"/>
  <c r="AP66" i="3" s="1"/>
  <c r="AF588" i="2" s="1"/>
  <c r="AH565" i="2" s="1"/>
  <c r="J89" i="3"/>
  <c r="K89" i="3" s="1"/>
  <c r="L89" i="3" s="1"/>
  <c r="AX69" i="3"/>
  <c r="AY69" i="3" s="1"/>
  <c r="AW719" i="2" s="1"/>
  <c r="AZ792" i="2" s="1"/>
  <c r="BG62" i="3"/>
  <c r="BH62" i="3" s="1"/>
  <c r="L840" i="2" s="1"/>
  <c r="N66" i="3"/>
  <c r="O66" i="3" s="1"/>
  <c r="W62" i="3"/>
  <c r="X62" i="3" s="1"/>
  <c r="K406" i="2" s="1"/>
  <c r="W66" i="3"/>
  <c r="X66" i="3" s="1"/>
  <c r="AF365" i="2" s="1"/>
  <c r="S423" i="2"/>
  <c r="AF72" i="3"/>
  <c r="AG72" i="3" s="1"/>
  <c r="AF64" i="3"/>
  <c r="AG64" i="3" s="1"/>
  <c r="AX71" i="3"/>
  <c r="AY71" i="3" s="1"/>
  <c r="BH719" i="2" s="1"/>
  <c r="BJ748" i="2" s="1"/>
  <c r="AX72" i="3"/>
  <c r="AY72" i="3" s="1"/>
  <c r="BM719" i="2" s="1"/>
  <c r="BO686" i="2" s="1"/>
  <c r="V135" i="2"/>
  <c r="X131" i="2" s="1"/>
  <c r="V92" i="2"/>
  <c r="X68" i="2" s="1"/>
  <c r="V47" i="2"/>
  <c r="X36" i="2" s="1"/>
  <c r="Q230" i="2"/>
  <c r="S199" i="2" s="1"/>
  <c r="Q185" i="2"/>
  <c r="Q273" i="2"/>
  <c r="S258" i="2" s="1"/>
  <c r="AK273" i="2"/>
  <c r="AN264" i="2" s="1"/>
  <c r="AK230" i="2"/>
  <c r="AN218" i="2" s="1"/>
  <c r="AK185" i="2"/>
  <c r="AN153" i="2" s="1"/>
  <c r="E454" i="2"/>
  <c r="G548" i="2" s="1"/>
  <c r="E499" i="2"/>
  <c r="G493" i="2" s="1"/>
  <c r="E540" i="2"/>
  <c r="G510" i="2" s="1"/>
  <c r="E62" i="3"/>
  <c r="F62" i="3" s="1"/>
  <c r="E65" i="3"/>
  <c r="F65" i="3" s="1"/>
  <c r="E69" i="3"/>
  <c r="F69" i="3" s="1"/>
  <c r="E73" i="3"/>
  <c r="F73" i="3" s="1"/>
  <c r="V230" i="2"/>
  <c r="X210" i="2" s="1"/>
  <c r="V273" i="2"/>
  <c r="X258" i="2" s="1"/>
  <c r="V185" i="2"/>
  <c r="X154" i="2" s="1"/>
  <c r="V320" i="2"/>
  <c r="V365" i="2"/>
  <c r="AF454" i="2"/>
  <c r="AH446" i="2" s="1"/>
  <c r="AF540" i="2"/>
  <c r="AH518" i="2" s="1"/>
  <c r="AF499" i="2"/>
  <c r="AH477" i="2" s="1"/>
  <c r="E66" i="3"/>
  <c r="F66" i="3" s="1"/>
  <c r="E70" i="3"/>
  <c r="F70" i="3" s="1"/>
  <c r="N65" i="3"/>
  <c r="O65" i="3" s="1"/>
  <c r="Q135" i="2"/>
  <c r="S112" i="2" s="1"/>
  <c r="Q92" i="2"/>
  <c r="S70" i="2" s="1"/>
  <c r="Q47" i="2"/>
  <c r="AK92" i="2"/>
  <c r="AN65" i="2" s="1"/>
  <c r="AK135" i="2"/>
  <c r="AN114" i="2" s="1"/>
  <c r="AK47" i="2"/>
  <c r="AN37" i="2" s="1"/>
  <c r="K273" i="2"/>
  <c r="M258" i="2" s="1"/>
  <c r="K230" i="2"/>
  <c r="M210" i="2" s="1"/>
  <c r="K185" i="2"/>
  <c r="M151" i="2" s="1"/>
  <c r="K320" i="2"/>
  <c r="K365" i="2"/>
  <c r="AQ499" i="2"/>
  <c r="AT477" i="2" s="1"/>
  <c r="AQ454" i="2"/>
  <c r="AT428" i="2" s="1"/>
  <c r="AK454" i="2"/>
  <c r="AK540" i="2"/>
  <c r="AN531" i="2" s="1"/>
  <c r="K540" i="2"/>
  <c r="M645" i="2" s="1"/>
  <c r="AA499" i="2"/>
  <c r="AC468" i="2" s="1"/>
  <c r="AA454" i="2"/>
  <c r="AC442" i="2" s="1"/>
  <c r="AW540" i="2"/>
  <c r="AZ531" i="2" s="1"/>
  <c r="BE610" i="2"/>
  <c r="BE570" i="2"/>
  <c r="BE554" i="2"/>
  <c r="Q499" i="2"/>
  <c r="S617" i="2" s="1"/>
  <c r="Q540" i="2"/>
  <c r="S663" i="2" s="1"/>
  <c r="AK499" i="2"/>
  <c r="AN475" i="2" s="1"/>
  <c r="G732" i="2"/>
  <c r="G705" i="2"/>
  <c r="G784" i="2"/>
  <c r="G750" i="2"/>
  <c r="G734" i="2"/>
  <c r="G701" i="2"/>
  <c r="G749" i="2"/>
  <c r="G702" i="2"/>
  <c r="G686" i="2"/>
  <c r="G733" i="2"/>
  <c r="G748" i="2"/>
  <c r="G685" i="2"/>
  <c r="G768" i="2"/>
  <c r="AZ549" i="2"/>
  <c r="BA1117" i="2" s="1"/>
  <c r="BA1119" i="2" s="1"/>
  <c r="AZ551" i="2"/>
  <c r="AZ553" i="2"/>
  <c r="AZ555" i="2"/>
  <c r="AZ557" i="2"/>
  <c r="AZ559" i="2"/>
  <c r="AZ561" i="2"/>
  <c r="AZ563" i="2"/>
  <c r="AZ565" i="2"/>
  <c r="AZ567" i="2"/>
  <c r="AZ569" i="2"/>
  <c r="AZ571" i="2"/>
  <c r="AZ573" i="2"/>
  <c r="AZ575" i="2"/>
  <c r="AZ577" i="2"/>
  <c r="AZ579" i="2"/>
  <c r="AZ581" i="2"/>
  <c r="AZ583" i="2"/>
  <c r="AZ642" i="2"/>
  <c r="AZ644" i="2"/>
  <c r="AZ646" i="2"/>
  <c r="AZ648" i="2"/>
  <c r="AZ652" i="2"/>
  <c r="AZ654" i="2"/>
  <c r="AZ656" i="2"/>
  <c r="AZ660" i="2"/>
  <c r="AZ662" i="2"/>
  <c r="AZ664" i="2"/>
  <c r="AZ668" i="2"/>
  <c r="AZ670" i="2"/>
  <c r="AX63" i="3"/>
  <c r="AY63" i="3" s="1"/>
  <c r="Q719" i="2" s="1"/>
  <c r="E85" i="3"/>
  <c r="AZ601" i="2"/>
  <c r="AZ603" i="2"/>
  <c r="AZ605" i="2"/>
  <c r="AZ607" i="2"/>
  <c r="AZ609" i="2"/>
  <c r="AZ611" i="2"/>
  <c r="AZ613" i="2"/>
  <c r="AZ615" i="2"/>
  <c r="AZ617" i="2"/>
  <c r="AZ619" i="2"/>
  <c r="AZ621" i="2"/>
  <c r="AZ623" i="2"/>
  <c r="AZ625" i="2"/>
  <c r="AZ627" i="2"/>
  <c r="AZ629" i="2"/>
  <c r="AX65" i="3"/>
  <c r="AY65" i="3" s="1"/>
  <c r="AA719" i="2" s="1"/>
  <c r="AX70" i="3"/>
  <c r="AY70" i="3" s="1"/>
  <c r="BC719" i="2" s="1"/>
  <c r="BE744" i="2" s="1"/>
  <c r="AX73" i="3"/>
  <c r="AY73" i="3" s="1"/>
  <c r="G802" i="2" s="1"/>
  <c r="F85" i="3"/>
  <c r="D91" i="3"/>
  <c r="AZ653" i="2"/>
  <c r="AZ657" i="2"/>
  <c r="AZ659" i="2"/>
  <c r="AZ661" i="2"/>
  <c r="AZ665" i="2"/>
  <c r="AZ667" i="2"/>
  <c r="AZ669" i="2"/>
  <c r="AN64" i="3"/>
  <c r="AO64" i="3" s="1"/>
  <c r="AP64" i="3" s="1"/>
  <c r="E87" i="3"/>
  <c r="C91" i="3"/>
  <c r="J86" i="3"/>
  <c r="K86" i="3" s="1"/>
  <c r="L86" i="3" s="1"/>
  <c r="G86" i="3"/>
  <c r="H86" i="3" s="1"/>
  <c r="I86" i="3" s="1"/>
  <c r="AZ598" i="2"/>
  <c r="AZ600" i="2"/>
  <c r="AZ602" i="2"/>
  <c r="AZ604" i="2"/>
  <c r="AZ606" i="2"/>
  <c r="AZ608" i="2"/>
  <c r="AZ610" i="2"/>
  <c r="AZ612" i="2"/>
  <c r="AZ614" i="2"/>
  <c r="AZ616" i="2"/>
  <c r="AZ618" i="2"/>
  <c r="AZ620" i="2"/>
  <c r="AZ622" i="2"/>
  <c r="AZ624" i="2"/>
  <c r="AZ626" i="2"/>
  <c r="G87" i="3"/>
  <c r="J87" i="3"/>
  <c r="X551" i="2"/>
  <c r="X567" i="2"/>
  <c r="X583" i="2"/>
  <c r="X612" i="2"/>
  <c r="X628" i="2"/>
  <c r="X655" i="2"/>
  <c r="K171" i="13"/>
  <c r="G861" i="2"/>
  <c r="X568" i="2"/>
  <c r="G828" i="2"/>
  <c r="G896" i="2"/>
  <c r="G801" i="2"/>
  <c r="G833" i="2"/>
  <c r="G885" i="2"/>
  <c r="BG73" i="3"/>
  <c r="BH73" i="3" s="1"/>
  <c r="E1027" i="2" s="1"/>
  <c r="I93" i="13"/>
  <c r="I96" i="13" s="1"/>
  <c r="K110" i="13"/>
  <c r="K114" i="13" s="1"/>
  <c r="I126" i="13" s="1"/>
  <c r="I128" i="13" s="1"/>
  <c r="AC958" i="2" s="1"/>
  <c r="AA687" i="2" s="1"/>
  <c r="L295" i="13"/>
  <c r="M295" i="13" s="1"/>
  <c r="BD476" i="2"/>
  <c r="AM102" i="2"/>
  <c r="L416" i="2"/>
  <c r="AM113" i="2"/>
  <c r="L448" i="2"/>
  <c r="G778" i="2"/>
  <c r="G726" i="2"/>
  <c r="AM106" i="2"/>
  <c r="L441" i="2"/>
  <c r="AC652" i="2"/>
  <c r="BE573" i="2"/>
  <c r="AM111" i="2"/>
  <c r="AM114" i="2"/>
  <c r="BD466" i="2"/>
  <c r="X571" i="2"/>
  <c r="X600" i="2"/>
  <c r="X616" i="2"/>
  <c r="X643" i="2"/>
  <c r="X659" i="2"/>
  <c r="BD465" i="2"/>
  <c r="AM116" i="2"/>
  <c r="AM417" i="2"/>
  <c r="AM107" i="2"/>
  <c r="AM423" i="2"/>
  <c r="AB669" i="2"/>
  <c r="AM123" i="2"/>
  <c r="L442" i="2"/>
  <c r="AM118" i="2"/>
  <c r="L428" i="2"/>
  <c r="L436" i="2"/>
  <c r="L434" i="2"/>
  <c r="BD495" i="2"/>
  <c r="AM128" i="2"/>
  <c r="L427" i="2"/>
  <c r="BD477" i="2"/>
  <c r="BN41" i="2"/>
  <c r="BN22" i="2"/>
  <c r="BN31" i="2"/>
  <c r="BJ562" i="2"/>
  <c r="BJ652" i="2"/>
  <c r="BJ580" i="2"/>
  <c r="BN28" i="2"/>
  <c r="BN10" i="2"/>
  <c r="F204" i="2"/>
  <c r="F222" i="2"/>
  <c r="BN23" i="2"/>
  <c r="BN38" i="2"/>
  <c r="BN21" i="2"/>
  <c r="BN36" i="2"/>
  <c r="BN32" i="2"/>
  <c r="L560" i="2"/>
  <c r="L651" i="2"/>
  <c r="L563" i="2"/>
  <c r="L665" i="2"/>
  <c r="BN33" i="2"/>
  <c r="BN40" i="2"/>
  <c r="BD487" i="2"/>
  <c r="G807" i="2"/>
  <c r="G823" i="2"/>
  <c r="G849" i="2"/>
  <c r="G865" i="2"/>
  <c r="BD493" i="2"/>
  <c r="G800" i="2"/>
  <c r="BD485" i="2"/>
  <c r="G809" i="2"/>
  <c r="G825" i="2"/>
  <c r="G851" i="2"/>
  <c r="G867" i="2"/>
  <c r="G889" i="2"/>
  <c r="G905" i="2"/>
  <c r="G852" i="2"/>
  <c r="G868" i="2"/>
  <c r="G890" i="2"/>
  <c r="G906" i="2"/>
  <c r="G854" i="2"/>
  <c r="G870" i="2"/>
  <c r="G892" i="2"/>
  <c r="G908" i="2"/>
  <c r="G829" i="2"/>
  <c r="AM422" i="2"/>
  <c r="BD478" i="2"/>
  <c r="X615" i="2"/>
  <c r="G898" i="2"/>
  <c r="AT657" i="2"/>
  <c r="I272" i="13"/>
  <c r="I275" i="13" s="1"/>
  <c r="I157" i="13"/>
  <c r="K324" i="13"/>
  <c r="K328" i="13" s="1"/>
  <c r="X128" i="13"/>
  <c r="V75" i="13"/>
  <c r="K261" i="13"/>
  <c r="K265" i="13" s="1"/>
  <c r="I23" i="13"/>
  <c r="Y40" i="13"/>
  <c r="I297" i="13"/>
  <c r="I265" i="13"/>
  <c r="I335" i="13"/>
  <c r="I338" i="13" s="1"/>
  <c r="I121" i="13"/>
  <c r="I175" i="13"/>
  <c r="V104" i="13"/>
  <c r="I182" i="13"/>
  <c r="I185" i="13" s="1"/>
  <c r="Y13" i="13"/>
  <c r="Z13" i="13" s="1"/>
  <c r="I147" i="13"/>
  <c r="I87" i="13"/>
  <c r="K293" i="13"/>
  <c r="K57" i="13"/>
  <c r="I69" i="13" s="1"/>
  <c r="I71" i="13" s="1"/>
  <c r="K294" i="13"/>
  <c r="L294" i="13" s="1"/>
  <c r="M294" i="13" s="1"/>
  <c r="V43" i="13"/>
  <c r="V173" i="13"/>
  <c r="V176" i="13" s="1"/>
  <c r="Y176" i="13" s="1"/>
  <c r="J297" i="13"/>
  <c r="X11" i="13"/>
  <c r="X15" i="13" s="1"/>
  <c r="K144" i="13"/>
  <c r="V50" i="13"/>
  <c r="V53" i="13" s="1"/>
  <c r="X71" i="13"/>
  <c r="I243" i="13"/>
  <c r="I246" i="13" s="1"/>
  <c r="L275" i="13" s="1"/>
  <c r="M275" i="13" s="1"/>
  <c r="I212" i="13"/>
  <c r="I215" i="13" s="1"/>
  <c r="I304" i="13"/>
  <c r="I307" i="13" s="1"/>
  <c r="L338" i="13" s="1"/>
  <c r="M338" i="13" s="1"/>
  <c r="K232" i="13"/>
  <c r="K236" i="13" s="1"/>
  <c r="I248" i="13" s="1"/>
  <c r="X39" i="13"/>
  <c r="W166" i="13"/>
  <c r="V22" i="13"/>
  <c r="V25" i="13" s="1"/>
  <c r="J328" i="13"/>
  <c r="X100" i="13"/>
  <c r="Y100" i="13" s="1"/>
  <c r="V139" i="13"/>
  <c r="V142" i="13" s="1"/>
  <c r="Y142" i="13" s="1"/>
  <c r="L203" i="13"/>
  <c r="M203" i="13" s="1"/>
  <c r="V82" i="13"/>
  <c r="V85" i="13" s="1"/>
  <c r="Y85" i="13" s="1"/>
  <c r="I154" i="13"/>
  <c r="Y41" i="13"/>
  <c r="J205" i="13"/>
  <c r="W75" i="13"/>
  <c r="K172" i="13"/>
  <c r="K175" i="13" s="1"/>
  <c r="I187" i="13" s="1"/>
  <c r="L326" i="13"/>
  <c r="M326" i="13" s="1"/>
  <c r="Y12" i="13"/>
  <c r="Z12" i="13" s="1"/>
  <c r="V15" i="13"/>
  <c r="I205" i="13"/>
  <c r="I30" i="13"/>
  <c r="I33" i="13" s="1"/>
  <c r="BG72" i="3"/>
  <c r="BH72" i="3" s="1"/>
  <c r="BN840" i="2" s="1"/>
  <c r="BG70" i="3"/>
  <c r="BH70" i="3" s="1"/>
  <c r="BD840" i="2" s="1"/>
  <c r="F207" i="2"/>
  <c r="G60" i="2"/>
  <c r="G76" i="2"/>
  <c r="AG472" i="2"/>
  <c r="AG469" i="2"/>
  <c r="AG483" i="2"/>
  <c r="AB562" i="2"/>
  <c r="AB566" i="2"/>
  <c r="AB578" i="2"/>
  <c r="AB579" i="2"/>
  <c r="AB610" i="2"/>
  <c r="AB620" i="2"/>
  <c r="AB629" i="2"/>
  <c r="AB663" i="2"/>
  <c r="AB598" i="2"/>
  <c r="AB561" i="2"/>
  <c r="AB624" i="2"/>
  <c r="AB665" i="2"/>
  <c r="AB564" i="2"/>
  <c r="AB470" i="2"/>
  <c r="X553" i="2"/>
  <c r="X569" i="2"/>
  <c r="X598" i="2"/>
  <c r="X614" i="2"/>
  <c r="X641" i="2"/>
  <c r="X657" i="2"/>
  <c r="AB623" i="2"/>
  <c r="L443" i="2"/>
  <c r="L450" i="2"/>
  <c r="L420" i="2"/>
  <c r="L435" i="2"/>
  <c r="L422" i="2"/>
  <c r="L425" i="2"/>
  <c r="AC515" i="2"/>
  <c r="G909" i="2"/>
  <c r="L445" i="2"/>
  <c r="L449" i="2"/>
  <c r="L426" i="2"/>
  <c r="L430" i="2"/>
  <c r="AN528" i="2"/>
  <c r="AC609" i="2"/>
  <c r="BE584" i="2"/>
  <c r="BE613" i="2"/>
  <c r="L415" i="2"/>
  <c r="AT558" i="2"/>
  <c r="L439" i="2"/>
  <c r="BJ551" i="2"/>
  <c r="BJ567" i="2"/>
  <c r="BJ612" i="2"/>
  <c r="BJ628" i="2"/>
  <c r="AT660" i="2"/>
  <c r="AS240" i="2"/>
  <c r="AS241" i="2"/>
  <c r="AS263" i="2"/>
  <c r="AS250" i="2"/>
  <c r="AS251" i="2"/>
  <c r="AS246" i="2"/>
  <c r="AS253" i="2"/>
  <c r="AS259" i="2"/>
  <c r="AS254" i="2"/>
  <c r="AS267" i="2"/>
  <c r="AS260" i="2"/>
  <c r="AS245" i="2"/>
  <c r="AS255" i="2"/>
  <c r="AS258" i="2"/>
  <c r="AS256" i="2"/>
  <c r="AS261" i="2"/>
  <c r="AS264" i="2"/>
  <c r="AS262" i="2"/>
  <c r="AS269" i="2"/>
  <c r="AS249" i="2"/>
  <c r="AS242" i="2"/>
  <c r="AS257" i="2"/>
  <c r="AS266" i="2"/>
  <c r="G70" i="2"/>
  <c r="AS244" i="2"/>
  <c r="AS268" i="2"/>
  <c r="AS247" i="2"/>
  <c r="BA932" i="2"/>
  <c r="L429" i="2"/>
  <c r="L432" i="2"/>
  <c r="G417" i="2"/>
  <c r="AC513" i="2"/>
  <c r="AM436" i="2"/>
  <c r="AM429" i="2"/>
  <c r="BI532" i="2"/>
  <c r="AC564" i="2"/>
  <c r="AC641" i="2"/>
  <c r="AB612" i="2"/>
  <c r="L642" i="2"/>
  <c r="L437" i="2"/>
  <c r="L440" i="2"/>
  <c r="AM430" i="2"/>
  <c r="AM437" i="2"/>
  <c r="BI533" i="2"/>
  <c r="AC625" i="2"/>
  <c r="AH651" i="2"/>
  <c r="AB608" i="2"/>
  <c r="L623" i="2"/>
  <c r="AC509" i="2"/>
  <c r="AG486" i="2"/>
  <c r="AM421" i="2"/>
  <c r="AM448" i="2"/>
  <c r="L580" i="2"/>
  <c r="AG464" i="2"/>
  <c r="AM438" i="2"/>
  <c r="AM449" i="2"/>
  <c r="AM426" i="2"/>
  <c r="L549" i="2"/>
  <c r="L1117" i="2" s="1"/>
  <c r="L1119" i="2" s="1"/>
  <c r="AG481" i="2"/>
  <c r="AM435" i="2"/>
  <c r="AM431" i="2"/>
  <c r="L572" i="2"/>
  <c r="L423" i="2"/>
  <c r="L446" i="2"/>
  <c r="AN522" i="2"/>
  <c r="AC531" i="2"/>
  <c r="AC533" i="2"/>
  <c r="W531" i="2"/>
  <c r="AG489" i="2"/>
  <c r="AM427" i="2"/>
  <c r="L601" i="2"/>
  <c r="AB576" i="2"/>
  <c r="AB619" i="2"/>
  <c r="AB651" i="2"/>
  <c r="AB607" i="2"/>
  <c r="AB555" i="2"/>
  <c r="AB557" i="2"/>
  <c r="AB611" i="2"/>
  <c r="AB626" i="2"/>
  <c r="AB571" i="2"/>
  <c r="AB661" i="2"/>
  <c r="AB551" i="2"/>
  <c r="AB654" i="2"/>
  <c r="AB600" i="2"/>
  <c r="AB606" i="2"/>
  <c r="AB567" i="2"/>
  <c r="AB553" i="2"/>
  <c r="AB616" i="2"/>
  <c r="AB577" i="2"/>
  <c r="AB583" i="2"/>
  <c r="AB569" i="2"/>
  <c r="AB643" i="2"/>
  <c r="AB603" i="2"/>
  <c r="AB548" i="2"/>
  <c r="AB581" i="2"/>
  <c r="AB556" i="2"/>
  <c r="AB602" i="2"/>
  <c r="AB625" i="2"/>
  <c r="AB582" i="2"/>
  <c r="AB644" i="2"/>
  <c r="AB621" i="2"/>
  <c r="AB584" i="2"/>
  <c r="AB642" i="2"/>
  <c r="L418" i="2"/>
  <c r="L431" i="2"/>
  <c r="L417" i="2"/>
  <c r="AN516" i="2"/>
  <c r="W512" i="2"/>
  <c r="AG466" i="2"/>
  <c r="AM416" i="2"/>
  <c r="AM446" i="2"/>
  <c r="AC580" i="2"/>
  <c r="AB666" i="2"/>
  <c r="L666" i="2"/>
  <c r="AG474" i="2"/>
  <c r="AC566" i="2"/>
  <c r="L647" i="2"/>
  <c r="L645" i="2"/>
  <c r="L419" i="2"/>
  <c r="L447" i="2"/>
  <c r="L433" i="2"/>
  <c r="AG475" i="2"/>
  <c r="AM432" i="2"/>
  <c r="AB656" i="2"/>
  <c r="AB605" i="2"/>
  <c r="AC655" i="2"/>
  <c r="AC569" i="2"/>
  <c r="L649" i="2"/>
  <c r="L548" i="2"/>
  <c r="L608" i="2"/>
  <c r="L579" i="2"/>
  <c r="L577" i="2"/>
  <c r="L650" i="2"/>
  <c r="L663" i="2"/>
  <c r="L659" i="2"/>
  <c r="L568" i="2"/>
  <c r="L566" i="2"/>
  <c r="L552" i="2"/>
  <c r="L669" i="2"/>
  <c r="L615" i="2"/>
  <c r="L620" i="2"/>
  <c r="L667" i="2"/>
  <c r="L670" i="2"/>
  <c r="L561" i="2"/>
  <c r="L625" i="2"/>
  <c r="AC550" i="2"/>
  <c r="AC582" i="2"/>
  <c r="AC611" i="2"/>
  <c r="AC654" i="2"/>
  <c r="AC670" i="2"/>
  <c r="AG494" i="2"/>
  <c r="AM450" i="2"/>
  <c r="AM425" i="2"/>
  <c r="L624" i="2"/>
  <c r="AG471" i="2"/>
  <c r="AM441" i="2"/>
  <c r="L565" i="2"/>
  <c r="AC517" i="2"/>
  <c r="AG495" i="2"/>
  <c r="AM447" i="2"/>
  <c r="L641" i="2"/>
  <c r="BE599" i="2"/>
  <c r="L421" i="2"/>
  <c r="AM418" i="2"/>
  <c r="BI515" i="2"/>
  <c r="AB609" i="2"/>
  <c r="L626" i="2"/>
  <c r="AB647" i="2"/>
  <c r="AC562" i="2"/>
  <c r="AC578" i="2"/>
  <c r="AC623" i="2"/>
  <c r="AC650" i="2"/>
  <c r="AC666" i="2"/>
  <c r="X584" i="2"/>
  <c r="X613" i="2"/>
  <c r="X629" i="2"/>
  <c r="X656" i="2"/>
  <c r="AC563" i="2"/>
  <c r="AC579" i="2"/>
  <c r="AC651" i="2"/>
  <c r="AC667" i="2"/>
  <c r="AH556" i="2"/>
  <c r="AH572" i="2"/>
  <c r="BJ609" i="2"/>
  <c r="BJ668" i="2"/>
  <c r="BE626" i="2"/>
  <c r="X554" i="2"/>
  <c r="BE553" i="2"/>
  <c r="BE598" i="2"/>
  <c r="BE641" i="2"/>
  <c r="BJ550" i="2"/>
  <c r="BJ566" i="2"/>
  <c r="BJ582" i="2"/>
  <c r="BJ654" i="2"/>
  <c r="X572" i="2"/>
  <c r="X601" i="2"/>
  <c r="X617" i="2"/>
  <c r="X644" i="2"/>
  <c r="X660" i="2"/>
  <c r="AC567" i="2"/>
  <c r="AC583" i="2"/>
  <c r="AC612" i="2"/>
  <c r="AC628" i="2"/>
  <c r="AZ647" i="2"/>
  <c r="AZ655" i="2"/>
  <c r="AZ663" i="2"/>
  <c r="G777" i="2"/>
  <c r="G793" i="2"/>
  <c r="G741" i="2"/>
  <c r="G757" i="2"/>
  <c r="G694" i="2"/>
  <c r="G710" i="2"/>
  <c r="X558" i="2"/>
  <c r="X574" i="2"/>
  <c r="X603" i="2"/>
  <c r="X619" i="2"/>
  <c r="X559" i="2"/>
  <c r="X575" i="2"/>
  <c r="X604" i="2"/>
  <c r="X620" i="2"/>
  <c r="X647" i="2"/>
  <c r="X663" i="2"/>
  <c r="AC554" i="2"/>
  <c r="X560" i="2"/>
  <c r="X576" i="2"/>
  <c r="X605" i="2"/>
  <c r="X621" i="2"/>
  <c r="X648" i="2"/>
  <c r="X664" i="2"/>
  <c r="AC555" i="2"/>
  <c r="AC571" i="2"/>
  <c r="AC600" i="2"/>
  <c r="AC616" i="2"/>
  <c r="AC643" i="2"/>
  <c r="AC659" i="2"/>
  <c r="AH668" i="2"/>
  <c r="X649" i="2"/>
  <c r="AC660" i="2"/>
  <c r="AH549" i="2"/>
  <c r="AI1117" i="2" s="1"/>
  <c r="AI1119" i="2" s="1"/>
  <c r="AH610" i="2"/>
  <c r="AZ628" i="2"/>
  <c r="X562" i="2"/>
  <c r="X578" i="2"/>
  <c r="X607" i="2"/>
  <c r="X623" i="2"/>
  <c r="X650" i="2"/>
  <c r="X666" i="2"/>
  <c r="AC557" i="2"/>
  <c r="AC573" i="2"/>
  <c r="AC602" i="2"/>
  <c r="AC618" i="2"/>
  <c r="AC645" i="2"/>
  <c r="AC661" i="2"/>
  <c r="AH566" i="2"/>
  <c r="G766" i="2"/>
  <c r="G782" i="2"/>
  <c r="G730" i="2"/>
  <c r="G746" i="2"/>
  <c r="G683" i="2"/>
  <c r="G699" i="2"/>
  <c r="G715" i="2"/>
  <c r="AZ650" i="2"/>
  <c r="AZ658" i="2"/>
  <c r="AZ666" i="2"/>
  <c r="X563" i="2"/>
  <c r="X579" i="2"/>
  <c r="X608" i="2"/>
  <c r="X624" i="2"/>
  <c r="X651" i="2"/>
  <c r="X667" i="2"/>
  <c r="AC558" i="2"/>
  <c r="AC603" i="2"/>
  <c r="AC619" i="2"/>
  <c r="AC646" i="2"/>
  <c r="AH551" i="2"/>
  <c r="AH628" i="2"/>
  <c r="AH655" i="2"/>
  <c r="X548" i="2"/>
  <c r="X652" i="2"/>
  <c r="AC620" i="2"/>
  <c r="AC647" i="2"/>
  <c r="AH613" i="2"/>
  <c r="X610" i="2"/>
  <c r="X626" i="2"/>
  <c r="X653" i="2"/>
  <c r="X669" i="2"/>
  <c r="AC560" i="2"/>
  <c r="AC664" i="2"/>
  <c r="AH553" i="2"/>
  <c r="X550" i="2"/>
  <c r="X566" i="2"/>
  <c r="X611" i="2"/>
  <c r="X627" i="2"/>
  <c r="X654" i="2"/>
  <c r="X670" i="2"/>
  <c r="AC577" i="2"/>
  <c r="AC622" i="2"/>
  <c r="AC665" i="2"/>
  <c r="AH670" i="2"/>
  <c r="BE555" i="2"/>
  <c r="BE571" i="2"/>
  <c r="BE600" i="2"/>
  <c r="BE616" i="2"/>
  <c r="BE643" i="2"/>
  <c r="BJ568" i="2"/>
  <c r="BJ584" i="2"/>
  <c r="BJ613" i="2"/>
  <c r="BJ629" i="2"/>
  <c r="BJ656" i="2"/>
  <c r="G770" i="2"/>
  <c r="G786" i="2"/>
  <c r="G703" i="2"/>
  <c r="G811" i="2"/>
  <c r="BE644" i="2"/>
  <c r="BJ614" i="2"/>
  <c r="G771" i="2"/>
  <c r="G787" i="2"/>
  <c r="G735" i="2"/>
  <c r="G751" i="2"/>
  <c r="G688" i="2"/>
  <c r="G704" i="2"/>
  <c r="AH629" i="2"/>
  <c r="BE557" i="2"/>
  <c r="BE618" i="2"/>
  <c r="BE645" i="2"/>
  <c r="BE661" i="2"/>
  <c r="BJ554" i="2"/>
  <c r="BJ570" i="2"/>
  <c r="BJ599" i="2"/>
  <c r="BJ615" i="2"/>
  <c r="BJ658" i="2"/>
  <c r="G736" i="2"/>
  <c r="G752" i="2"/>
  <c r="G689" i="2"/>
  <c r="AH569" i="2"/>
  <c r="AH598" i="2"/>
  <c r="AH614" i="2"/>
  <c r="AH641" i="2"/>
  <c r="BE603" i="2"/>
  <c r="BE662" i="2"/>
  <c r="BJ555" i="2"/>
  <c r="BJ571" i="2"/>
  <c r="BJ659" i="2"/>
  <c r="G773" i="2"/>
  <c r="G789" i="2"/>
  <c r="G737" i="2"/>
  <c r="G753" i="2"/>
  <c r="G690" i="2"/>
  <c r="G706" i="2"/>
  <c r="G814" i="2"/>
  <c r="G830" i="2"/>
  <c r="G856" i="2"/>
  <c r="G872" i="2"/>
  <c r="G894" i="2"/>
  <c r="G910" i="2"/>
  <c r="G774" i="2"/>
  <c r="G790" i="2"/>
  <c r="G738" i="2"/>
  <c r="G754" i="2"/>
  <c r="G691" i="2"/>
  <c r="G707" i="2"/>
  <c r="G815" i="2"/>
  <c r="G857" i="2"/>
  <c r="BJ602" i="2"/>
  <c r="BJ661" i="2"/>
  <c r="G775" i="2"/>
  <c r="G791" i="2"/>
  <c r="G739" i="2"/>
  <c r="G755" i="2"/>
  <c r="G692" i="2"/>
  <c r="G708" i="2"/>
  <c r="AH644" i="2"/>
  <c r="BE561" i="2"/>
  <c r="BJ574" i="2"/>
  <c r="BJ619" i="2"/>
  <c r="BJ662" i="2"/>
  <c r="G792" i="2"/>
  <c r="G756" i="2"/>
  <c r="G709" i="2"/>
  <c r="G742" i="2"/>
  <c r="G679" i="2"/>
  <c r="G695" i="2"/>
  <c r="G711" i="2"/>
  <c r="G819" i="2"/>
  <c r="AH575" i="2"/>
  <c r="AH604" i="2"/>
  <c r="AH620" i="2"/>
  <c r="AH647" i="2"/>
  <c r="BE564" i="2"/>
  <c r="BE609" i="2"/>
  <c r="BE625" i="2"/>
  <c r="BE652" i="2"/>
  <c r="BJ561" i="2"/>
  <c r="BJ577" i="2"/>
  <c r="BJ622" i="2"/>
  <c r="G820" i="2"/>
  <c r="G836" i="2"/>
  <c r="G862" i="2"/>
  <c r="AH560" i="2"/>
  <c r="AH576" i="2"/>
  <c r="AH605" i="2"/>
  <c r="AH621" i="2"/>
  <c r="BE549" i="2"/>
  <c r="BE565" i="2"/>
  <c r="BE581" i="2"/>
  <c r="BE669" i="2"/>
  <c r="BJ607" i="2"/>
  <c r="BJ650" i="2"/>
  <c r="BJ666" i="2"/>
  <c r="G764" i="2"/>
  <c r="G728" i="2"/>
  <c r="G744" i="2"/>
  <c r="G681" i="2"/>
  <c r="G805" i="2"/>
  <c r="BE566" i="2"/>
  <c r="BE582" i="2"/>
  <c r="BJ563" i="2"/>
  <c r="BJ579" i="2"/>
  <c r="BJ608" i="2"/>
  <c r="BJ651" i="2"/>
  <c r="BJ667" i="2"/>
  <c r="G765" i="2"/>
  <c r="G781" i="2"/>
  <c r="G729" i="2"/>
  <c r="G745" i="2"/>
  <c r="G682" i="2"/>
  <c r="G698" i="2"/>
  <c r="G714" i="2"/>
  <c r="G806" i="2"/>
  <c r="G822" i="2"/>
  <c r="G848" i="2"/>
  <c r="G864" i="2"/>
  <c r="G886" i="2"/>
  <c r="G902" i="2"/>
  <c r="BJ610" i="2"/>
  <c r="BJ653" i="2"/>
  <c r="G731" i="2"/>
  <c r="G808" i="2"/>
  <c r="G824" i="2"/>
  <c r="G850" i="2"/>
  <c r="G866" i="2"/>
  <c r="G888" i="2"/>
  <c r="G904" i="2"/>
  <c r="BJ600" i="2"/>
  <c r="AC669" i="2"/>
  <c r="AT932" i="2"/>
  <c r="BD932" i="2"/>
  <c r="AW932" i="2"/>
  <c r="W932" i="2"/>
  <c r="BM937" i="2"/>
  <c r="BM939" i="2" s="1"/>
  <c r="BS929" i="2"/>
  <c r="E932" i="2"/>
  <c r="O947" i="2"/>
  <c r="BC451" i="2"/>
  <c r="BD936" i="2" s="1"/>
  <c r="AO932" i="2"/>
  <c r="AW921" i="2"/>
  <c r="AW922" i="2" s="1"/>
  <c r="O926" i="2"/>
  <c r="O927" i="2" s="1"/>
  <c r="BJ932" i="2"/>
  <c r="Z947" i="2"/>
  <c r="AK939" i="2"/>
  <c r="BC496" i="2"/>
  <c r="BD937" i="2" s="1"/>
  <c r="BC537" i="2"/>
  <c r="BD938" i="2" s="1"/>
  <c r="Q932" i="2"/>
  <c r="BM671" i="2"/>
  <c r="BN946" i="2" s="1"/>
  <c r="AE919" i="2"/>
  <c r="AE922" i="2" s="1"/>
  <c r="BM930" i="2"/>
  <c r="BM932" i="2" s="1"/>
  <c r="BM496" i="2"/>
  <c r="BN937" i="2" s="1"/>
  <c r="AQ919" i="2"/>
  <c r="AQ922" i="2" s="1"/>
  <c r="BV930" i="2"/>
  <c r="AK947" i="2"/>
  <c r="AM932" i="2"/>
  <c r="BC932" i="2"/>
  <c r="BM975" i="2"/>
  <c r="AZ932" i="2"/>
  <c r="AE939" i="2"/>
  <c r="I963" i="2"/>
  <c r="X257" i="13"/>
  <c r="X227" i="13"/>
  <c r="BG68" i="3"/>
  <c r="BH68" i="3" s="1"/>
  <c r="AT840" i="2" s="1"/>
  <c r="V206" i="13"/>
  <c r="Y194" i="13"/>
  <c r="AI971" i="2"/>
  <c r="BL932" i="2"/>
  <c r="AN162" i="2"/>
  <c r="AN172" i="2"/>
  <c r="AN161" i="2"/>
  <c r="AN156" i="2"/>
  <c r="AN159" i="2"/>
  <c r="AC932" i="2"/>
  <c r="AN176" i="2"/>
  <c r="AN168" i="2"/>
  <c r="AU932" i="2"/>
  <c r="AN166" i="2"/>
  <c r="AN167" i="2"/>
  <c r="AY88" i="2"/>
  <c r="AY77" i="2"/>
  <c r="AY59" i="2"/>
  <c r="AY66" i="2"/>
  <c r="AY61" i="2"/>
  <c r="AY86" i="2"/>
  <c r="AY68" i="2"/>
  <c r="AY79" i="2"/>
  <c r="AY83" i="2"/>
  <c r="AY78" i="2"/>
  <c r="AY67" i="2"/>
  <c r="AY62" i="2"/>
  <c r="AN150" i="2"/>
  <c r="AN145" i="2"/>
  <c r="AH932" i="2"/>
  <c r="AN158" i="2"/>
  <c r="AN147" i="2"/>
  <c r="AN175" i="2"/>
  <c r="AN160" i="2"/>
  <c r="AN169" i="2"/>
  <c r="AN180" i="2"/>
  <c r="AN155" i="2"/>
  <c r="AN177" i="2"/>
  <c r="BB932" i="2"/>
  <c r="AN164" i="2"/>
  <c r="AN163" i="2"/>
  <c r="AN170" i="2"/>
  <c r="AN179" i="2"/>
  <c r="G88" i="2"/>
  <c r="G77" i="2"/>
  <c r="G79" i="2"/>
  <c r="G75" i="2"/>
  <c r="G73" i="2"/>
  <c r="G62" i="2"/>
  <c r="G58" i="2"/>
  <c r="G86" i="2"/>
  <c r="G64" i="2"/>
  <c r="AN171" i="2"/>
  <c r="G932" i="2"/>
  <c r="AN148" i="2"/>
  <c r="AN173" i="2"/>
  <c r="N932" i="2"/>
  <c r="AN154" i="2"/>
  <c r="AN181" i="2"/>
  <c r="AN178" i="2"/>
  <c r="BK932" i="2"/>
  <c r="V932" i="2"/>
  <c r="F206" i="2"/>
  <c r="F210" i="2"/>
  <c r="F196" i="2"/>
  <c r="S155" i="2"/>
  <c r="W513" i="2"/>
  <c r="W508" i="2"/>
  <c r="W519" i="2"/>
  <c r="W528" i="2"/>
  <c r="W521" i="2"/>
  <c r="W525" i="2"/>
  <c r="W535" i="2"/>
  <c r="W522" i="2"/>
  <c r="W520" i="2"/>
  <c r="W533" i="2"/>
  <c r="W511" i="2"/>
  <c r="W534" i="2"/>
  <c r="W515" i="2"/>
  <c r="W529" i="2"/>
  <c r="W524" i="2"/>
  <c r="W527" i="2"/>
  <c r="I939" i="2"/>
  <c r="K451" i="2"/>
  <c r="K936" i="2" s="1"/>
  <c r="W532" i="2"/>
  <c r="W530" i="2"/>
  <c r="AM415" i="2"/>
  <c r="AM434" i="2"/>
  <c r="AM428" i="2"/>
  <c r="AM443" i="2"/>
  <c r="AM433" i="2"/>
  <c r="AM420" i="2"/>
  <c r="AM445" i="2"/>
  <c r="AM439" i="2"/>
  <c r="AM424" i="2"/>
  <c r="AM444" i="2"/>
  <c r="AM419" i="2"/>
  <c r="AM414" i="2"/>
  <c r="AN1112" i="2" s="1"/>
  <c r="AN1114" i="2" s="1"/>
  <c r="AM440" i="2"/>
  <c r="S165" i="2"/>
  <c r="S181" i="2"/>
  <c r="O932" i="2"/>
  <c r="AC428" i="2"/>
  <c r="W518" i="2"/>
  <c r="W510" i="2"/>
  <c r="W516" i="2"/>
  <c r="W507" i="2"/>
  <c r="AC530" i="2"/>
  <c r="W536" i="2"/>
  <c r="BJ565" i="2"/>
  <c r="BJ606" i="2"/>
  <c r="AC548" i="2"/>
  <c r="AC662" i="2"/>
  <c r="AB617" i="2"/>
  <c r="AB627" i="2"/>
  <c r="AB657" i="2"/>
  <c r="AB568" i="2"/>
  <c r="AB550" i="2"/>
  <c r="AB645" i="2"/>
  <c r="AB560" i="2"/>
  <c r="BE580" i="2"/>
  <c r="BE646" i="2"/>
  <c r="BJ665" i="2"/>
  <c r="BJ553" i="2"/>
  <c r="AC551" i="2"/>
  <c r="AC575" i="2"/>
  <c r="AB601" i="2"/>
  <c r="AB653" i="2"/>
  <c r="AB641" i="2"/>
  <c r="AB552" i="2"/>
  <c r="AB565" i="2"/>
  <c r="AB618" i="2"/>
  <c r="AB622" i="2"/>
  <c r="BE568" i="2"/>
  <c r="BE615" i="2"/>
  <c r="BE660" i="2"/>
  <c r="X564" i="2"/>
  <c r="X580" i="2"/>
  <c r="X609" i="2"/>
  <c r="X625" i="2"/>
  <c r="X668" i="2"/>
  <c r="AC559" i="2"/>
  <c r="AC604" i="2"/>
  <c r="AC663" i="2"/>
  <c r="AH582" i="2"/>
  <c r="AH654" i="2"/>
  <c r="BJ583" i="2"/>
  <c r="BJ670" i="2"/>
  <c r="BJ616" i="2"/>
  <c r="AC649" i="2"/>
  <c r="AC549" i="2"/>
  <c r="AC1117" i="2" s="1"/>
  <c r="AC1119" i="2" s="1"/>
  <c r="AB572" i="2"/>
  <c r="AB580" i="2"/>
  <c r="AB614" i="2"/>
  <c r="AB670" i="2"/>
  <c r="AB668" i="2"/>
  <c r="AB574" i="2"/>
  <c r="AB660" i="2"/>
  <c r="BE556" i="2"/>
  <c r="BE558" i="2"/>
  <c r="BE567" i="2"/>
  <c r="X549" i="2"/>
  <c r="X1117" i="2" s="1"/>
  <c r="X1119" i="2" s="1"/>
  <c r="X565" i="2"/>
  <c r="X581" i="2"/>
  <c r="BE560" i="2"/>
  <c r="BE576" i="2"/>
  <c r="BE605" i="2"/>
  <c r="BE621" i="2"/>
  <c r="BE648" i="2"/>
  <c r="BE664" i="2"/>
  <c r="BE577" i="2"/>
  <c r="BE606" i="2"/>
  <c r="BE622" i="2"/>
  <c r="BE649" i="2"/>
  <c r="BE665" i="2"/>
  <c r="AC668" i="2"/>
  <c r="BJ655" i="2"/>
  <c r="BJ578" i="2"/>
  <c r="AC621" i="2"/>
  <c r="AC607" i="2"/>
  <c r="AB667" i="2"/>
  <c r="AB599" i="2"/>
  <c r="AB549" i="2"/>
  <c r="AB1117" i="2" s="1"/>
  <c r="AB1119" i="2" s="1"/>
  <c r="AB573" i="2"/>
  <c r="BE552" i="2"/>
  <c r="BE574" i="2"/>
  <c r="BE601" i="2"/>
  <c r="X555" i="2"/>
  <c r="AC627" i="2"/>
  <c r="BE550" i="2"/>
  <c r="BE627" i="2"/>
  <c r="BE654" i="2"/>
  <c r="BE670" i="2"/>
  <c r="BJ669" i="2"/>
  <c r="AC574" i="2"/>
  <c r="AC626" i="2"/>
  <c r="AB650" i="2"/>
  <c r="AB570" i="2"/>
  <c r="AB652" i="2"/>
  <c r="AB655" i="2"/>
  <c r="AB575" i="2"/>
  <c r="BE656" i="2"/>
  <c r="BE551" i="2"/>
  <c r="BE583" i="2"/>
  <c r="BE612" i="2"/>
  <c r="BE628" i="2"/>
  <c r="BE655" i="2"/>
  <c r="AC624" i="2"/>
  <c r="AC606" i="2"/>
  <c r="AB659" i="2"/>
  <c r="AB554" i="2"/>
  <c r="AB563" i="2"/>
  <c r="AB628" i="2"/>
  <c r="AB648" i="2"/>
  <c r="AB662" i="2"/>
  <c r="BE668" i="2"/>
  <c r="BE611" i="2"/>
  <c r="AC576" i="2"/>
  <c r="BE659" i="2"/>
  <c r="AC570" i="2"/>
  <c r="AC599" i="2"/>
  <c r="AC615" i="2"/>
  <c r="AC642" i="2"/>
  <c r="AC658" i="2"/>
  <c r="AH561" i="2"/>
  <c r="AH577" i="2"/>
  <c r="AH606" i="2"/>
  <c r="AH622" i="2"/>
  <c r="AH649" i="2"/>
  <c r="AH665" i="2"/>
  <c r="BE642" i="2"/>
  <c r="BE658" i="2"/>
  <c r="Z963" i="2"/>
  <c r="G878" i="2"/>
  <c r="G900" i="2"/>
  <c r="AD932" i="2"/>
  <c r="X932" i="2"/>
  <c r="T932" i="2"/>
  <c r="S932" i="2"/>
  <c r="R932" i="2"/>
  <c r="G565" i="2"/>
  <c r="G438" i="2"/>
  <c r="L932" i="2"/>
  <c r="AN932" i="2"/>
  <c r="AV932" i="2"/>
  <c r="BE932" i="2"/>
  <c r="F201" i="2"/>
  <c r="F197" i="2"/>
  <c r="F221" i="2"/>
  <c r="AB210" i="2"/>
  <c r="AB215" i="2"/>
  <c r="AB216" i="2"/>
  <c r="AB206" i="2"/>
  <c r="AB198" i="2"/>
  <c r="AB199" i="2"/>
  <c r="AB219" i="2"/>
  <c r="AB214" i="2"/>
  <c r="AB201" i="2"/>
  <c r="AB207" i="2"/>
  <c r="AB222" i="2"/>
  <c r="AB209" i="2"/>
  <c r="AB218" i="2"/>
  <c r="AB220" i="2"/>
  <c r="AB204" i="2"/>
  <c r="AB202" i="2"/>
  <c r="AB208" i="2"/>
  <c r="AB196" i="2"/>
  <c r="AB211" i="2"/>
  <c r="AB221" i="2"/>
  <c r="AB217" i="2"/>
  <c r="AB212" i="2"/>
  <c r="AB224" i="2"/>
  <c r="AB200" i="2"/>
  <c r="AB203" i="2"/>
  <c r="F157" i="2"/>
  <c r="AY932" i="2"/>
  <c r="F932" i="2"/>
  <c r="I932" i="2"/>
  <c r="F218" i="2"/>
  <c r="F205" i="2"/>
  <c r="F209" i="2"/>
  <c r="F200" i="2"/>
  <c r="F214" i="2"/>
  <c r="F212" i="2"/>
  <c r="F198" i="2"/>
  <c r="F224" i="2"/>
  <c r="F211" i="2"/>
  <c r="F226" i="2"/>
  <c r="F208" i="2"/>
  <c r="F223" i="2"/>
  <c r="F216" i="2"/>
  <c r="F220" i="2"/>
  <c r="F199" i="2"/>
  <c r="F215" i="2"/>
  <c r="F202" i="2"/>
  <c r="F217" i="2"/>
  <c r="F219" i="2"/>
  <c r="F225" i="2"/>
  <c r="AQ182" i="2"/>
  <c r="AS924" i="2" s="1"/>
  <c r="U919" i="2"/>
  <c r="U922" i="2" s="1"/>
  <c r="F195" i="2"/>
  <c r="BH921" i="2"/>
  <c r="BH922" i="2" s="1"/>
  <c r="O919" i="2"/>
  <c r="O922" i="2" s="1"/>
  <c r="AM124" i="2"/>
  <c r="AM115" i="2"/>
  <c r="AM117" i="2"/>
  <c r="AM103" i="2"/>
  <c r="AM122" i="2"/>
  <c r="AM119" i="2"/>
  <c r="AM131" i="2"/>
  <c r="AM121" i="2"/>
  <c r="AM126" i="2"/>
  <c r="AM110" i="2"/>
  <c r="AM127" i="2"/>
  <c r="AM105" i="2"/>
  <c r="AM129" i="2"/>
  <c r="AM120" i="2"/>
  <c r="AM112" i="2"/>
  <c r="AM109" i="2"/>
  <c r="K182" i="2"/>
  <c r="K924" i="2" s="1"/>
  <c r="AM125" i="2"/>
  <c r="AM108" i="2"/>
  <c r="AY60" i="2"/>
  <c r="AY84" i="2"/>
  <c r="AY72" i="2"/>
  <c r="AY70" i="2"/>
  <c r="AY69" i="2"/>
  <c r="AY73" i="2"/>
  <c r="AY85" i="2"/>
  <c r="AY64" i="2"/>
  <c r="AY74" i="2"/>
  <c r="AY65" i="2"/>
  <c r="AY75" i="2"/>
  <c r="AY87" i="2"/>
  <c r="AY57" i="2"/>
  <c r="AY71" i="2"/>
  <c r="AY81" i="2"/>
  <c r="AY82" i="2"/>
  <c r="AY63" i="2"/>
  <c r="AM130" i="2"/>
  <c r="G63" i="2"/>
  <c r="S159" i="2"/>
  <c r="G65" i="2"/>
  <c r="G81" i="2"/>
  <c r="S145" i="2"/>
  <c r="S161" i="2"/>
  <c r="S177" i="2"/>
  <c r="AN157" i="2"/>
  <c r="AG932" i="2"/>
  <c r="G122" i="2"/>
  <c r="S61" i="2"/>
  <c r="BH932" i="2"/>
  <c r="AC514" i="2"/>
  <c r="AC524" i="2"/>
  <c r="U939" i="2"/>
  <c r="AC510" i="2"/>
  <c r="S707" i="2"/>
  <c r="Z939" i="2"/>
  <c r="AC512" i="2"/>
  <c r="AK932" i="2"/>
  <c r="AC521" i="2"/>
  <c r="AC532" i="2"/>
  <c r="AC507" i="2"/>
  <c r="S88" i="2"/>
  <c r="S147" i="2"/>
  <c r="S163" i="2"/>
  <c r="BM922" i="2"/>
  <c r="C932" i="2"/>
  <c r="AC518" i="2"/>
  <c r="AC523" i="2"/>
  <c r="S166" i="2"/>
  <c r="AC520" i="2"/>
  <c r="AC525" i="2"/>
  <c r="AC511" i="2"/>
  <c r="BI507" i="2"/>
  <c r="AC446" i="2"/>
  <c r="AC508" i="2"/>
  <c r="AC526" i="2"/>
  <c r="AC535" i="2"/>
  <c r="AG491" i="2"/>
  <c r="BI511" i="2"/>
  <c r="AC528" i="2"/>
  <c r="AG470" i="2"/>
  <c r="BI509" i="2"/>
  <c r="BI534" i="2"/>
  <c r="BI521" i="2"/>
  <c r="BI522" i="2"/>
  <c r="BI513" i="2"/>
  <c r="BI524" i="2"/>
  <c r="BI526" i="2"/>
  <c r="BI527" i="2"/>
  <c r="BI517" i="2"/>
  <c r="BI512" i="2"/>
  <c r="BI518" i="2"/>
  <c r="BI519" i="2"/>
  <c r="BI531" i="2"/>
  <c r="BI523" i="2"/>
  <c r="BI508" i="2"/>
  <c r="BI529" i="2"/>
  <c r="BI530" i="2"/>
  <c r="BI535" i="2"/>
  <c r="AC534" i="2"/>
  <c r="AG487" i="2"/>
  <c r="BI525" i="2"/>
  <c r="AC522" i="2"/>
  <c r="AC536" i="2"/>
  <c r="BI514" i="2"/>
  <c r="AC516" i="2"/>
  <c r="AC519" i="2"/>
  <c r="BD488" i="2"/>
  <c r="BD470" i="2"/>
  <c r="BD467" i="2"/>
  <c r="BD494" i="2"/>
  <c r="BD475" i="2"/>
  <c r="BD480" i="2"/>
  <c r="BD483" i="2"/>
  <c r="BD471" i="2"/>
  <c r="BD491" i="2"/>
  <c r="BD479" i="2"/>
  <c r="BD473" i="2"/>
  <c r="BD484" i="2"/>
  <c r="BD481" i="2"/>
  <c r="BD492" i="2"/>
  <c r="BD489" i="2"/>
  <c r="BD486" i="2"/>
  <c r="BI520" i="2"/>
  <c r="AH422" i="2"/>
  <c r="AC527" i="2"/>
  <c r="AC529" i="2"/>
  <c r="AG492" i="2"/>
  <c r="AG473" i="2"/>
  <c r="AG484" i="2"/>
  <c r="AG465" i="2"/>
  <c r="AG476" i="2"/>
  <c r="AG478" i="2"/>
  <c r="AG468" i="2"/>
  <c r="AG488" i="2"/>
  <c r="AG479" i="2"/>
  <c r="AG480" i="2"/>
  <c r="AG493" i="2"/>
  <c r="AG467" i="2"/>
  <c r="AG485" i="2"/>
  <c r="AG490" i="2"/>
  <c r="AG477" i="2"/>
  <c r="AG482" i="2"/>
  <c r="BI528" i="2"/>
  <c r="O939" i="2"/>
  <c r="BI510" i="2"/>
  <c r="BI516" i="2"/>
  <c r="AH562" i="2"/>
  <c r="AH578" i="2"/>
  <c r="AH607" i="2"/>
  <c r="AH623" i="2"/>
  <c r="AH650" i="2"/>
  <c r="AH666" i="2"/>
  <c r="AH656" i="2"/>
  <c r="AH615" i="2"/>
  <c r="AH581" i="2"/>
  <c r="AH660" i="2"/>
  <c r="AH669" i="2"/>
  <c r="AH625" i="2"/>
  <c r="AH626" i="2"/>
  <c r="AH648" i="2"/>
  <c r="L584" i="2"/>
  <c r="L658" i="2"/>
  <c r="L617" i="2"/>
  <c r="L646" i="2"/>
  <c r="L606" i="2"/>
  <c r="L621" i="2"/>
  <c r="BJ558" i="2"/>
  <c r="BJ603" i="2"/>
  <c r="BJ646" i="2"/>
  <c r="BM947" i="2"/>
  <c r="L598" i="2"/>
  <c r="L616" i="2"/>
  <c r="L602" i="2"/>
  <c r="I947" i="2"/>
  <c r="L619" i="2"/>
  <c r="L614" i="2"/>
  <c r="L643" i="2"/>
  <c r="L618" i="2"/>
  <c r="AH600" i="2"/>
  <c r="AH643" i="2"/>
  <c r="AH659" i="2"/>
  <c r="L558" i="2"/>
  <c r="L578" i="2"/>
  <c r="BJ620" i="2"/>
  <c r="BJ564" i="2"/>
  <c r="BJ657" i="2"/>
  <c r="BJ627" i="2"/>
  <c r="BJ598" i="2"/>
  <c r="BJ548" i="2"/>
  <c r="BJ611" i="2"/>
  <c r="BJ626" i="2"/>
  <c r="BJ573" i="2"/>
  <c r="BJ624" i="2"/>
  <c r="BJ557" i="2"/>
  <c r="BJ643" i="2"/>
  <c r="BJ641" i="2"/>
  <c r="BJ559" i="2"/>
  <c r="BJ625" i="2"/>
  <c r="BJ618" i="2"/>
  <c r="BJ569" i="2"/>
  <c r="BJ581" i="2"/>
  <c r="BJ549" i="2"/>
  <c r="BK1117" i="2" s="1"/>
  <c r="BK1119" i="2" s="1"/>
  <c r="BJ649" i="2"/>
  <c r="BJ642" i="2"/>
  <c r="BJ552" i="2"/>
  <c r="BJ623" i="2"/>
  <c r="AE947" i="2"/>
  <c r="L573" i="2"/>
  <c r="L556" i="2"/>
  <c r="L600" i="2"/>
  <c r="L599" i="2"/>
  <c r="L569" i="2"/>
  <c r="L655" i="2"/>
  <c r="L557" i="2"/>
  <c r="L567" i="2"/>
  <c r="L571" i="2"/>
  <c r="L570" i="2"/>
  <c r="L553" i="2"/>
  <c r="L582" i="2"/>
  <c r="L628" i="2"/>
  <c r="L611" i="2"/>
  <c r="L555" i="2"/>
  <c r="L554" i="2"/>
  <c r="L612" i="2"/>
  <c r="L610" i="2"/>
  <c r="L654" i="2"/>
  <c r="L653" i="2"/>
  <c r="L583" i="2"/>
  <c r="L551" i="2"/>
  <c r="L627" i="2"/>
  <c r="L564" i="2"/>
  <c r="L668" i="2"/>
  <c r="L609" i="2"/>
  <c r="L581" i="2"/>
  <c r="L550" i="2"/>
  <c r="L652" i="2"/>
  <c r="L607" i="2"/>
  <c r="L662" i="2"/>
  <c r="L576" i="2"/>
  <c r="L648" i="2"/>
  <c r="L664" i="2"/>
  <c r="L656" i="2"/>
  <c r="L562" i="2"/>
  <c r="L660" i="2"/>
  <c r="L559" i="2"/>
  <c r="L604" i="2"/>
  <c r="L575" i="2"/>
  <c r="L629" i="2"/>
  <c r="L622" i="2"/>
  <c r="L661" i="2"/>
  <c r="L644" i="2"/>
  <c r="L574" i="2"/>
  <c r="L603" i="2"/>
  <c r="L657" i="2"/>
  <c r="L613" i="2"/>
  <c r="L605" i="2"/>
  <c r="AH573" i="2"/>
  <c r="AH618" i="2"/>
  <c r="AH645" i="2"/>
  <c r="AH661" i="2"/>
  <c r="BJ645" i="2"/>
  <c r="BE562" i="2"/>
  <c r="BE578" i="2"/>
  <c r="BE607" i="2"/>
  <c r="BE623" i="2"/>
  <c r="BE650" i="2"/>
  <c r="BE666" i="2"/>
  <c r="BJ575" i="2"/>
  <c r="BJ604" i="2"/>
  <c r="BJ647" i="2"/>
  <c r="BJ663" i="2"/>
  <c r="G776" i="2"/>
  <c r="G740" i="2"/>
  <c r="G693" i="2"/>
  <c r="AB646" i="2"/>
  <c r="AB558" i="2"/>
  <c r="BE619" i="2"/>
  <c r="BE617" i="2"/>
  <c r="BH451" i="2"/>
  <c r="BI936" i="2" s="1"/>
  <c r="BH496" i="2"/>
  <c r="BI937" i="2" s="1"/>
  <c r="X646" i="2"/>
  <c r="X662" i="2"/>
  <c r="AC553" i="2"/>
  <c r="AC598" i="2"/>
  <c r="AC614" i="2"/>
  <c r="AC657" i="2"/>
  <c r="O963" i="2"/>
  <c r="G780" i="2"/>
  <c r="G697" i="2"/>
  <c r="G713" i="2"/>
  <c r="AB664" i="2"/>
  <c r="AB559" i="2"/>
  <c r="BE572" i="2"/>
  <c r="BE548" i="2"/>
  <c r="BE569" i="2"/>
  <c r="BE614" i="2"/>
  <c r="BE657" i="2"/>
  <c r="AC605" i="2"/>
  <c r="AC648" i="2"/>
  <c r="G769" i="2"/>
  <c r="G785" i="2"/>
  <c r="AB649" i="2"/>
  <c r="BE653" i="2"/>
  <c r="BE602" i="2"/>
  <c r="G687" i="2"/>
  <c r="X552" i="2"/>
  <c r="AC608" i="2"/>
  <c r="AH642" i="2"/>
  <c r="AH658" i="2"/>
  <c r="G779" i="2"/>
  <c r="G727" i="2"/>
  <c r="G743" i="2"/>
  <c r="G680" i="2"/>
  <c r="G696" i="2"/>
  <c r="G712" i="2"/>
  <c r="X570" i="2"/>
  <c r="X599" i="2"/>
  <c r="X642" i="2"/>
  <c r="X658" i="2"/>
  <c r="AC565" i="2"/>
  <c r="AC581" i="2"/>
  <c r="AC610" i="2"/>
  <c r="AC653" i="2"/>
  <c r="X556" i="2"/>
  <c r="AH558" i="2"/>
  <c r="AH574" i="2"/>
  <c r="AH603" i="2"/>
  <c r="AH619" i="2"/>
  <c r="AH646" i="2"/>
  <c r="AH662" i="2"/>
  <c r="G767" i="2"/>
  <c r="G783" i="2"/>
  <c r="G747" i="2"/>
  <c r="G684" i="2"/>
  <c r="G700" i="2"/>
  <c r="G567" i="2"/>
  <c r="K671" i="2"/>
  <c r="K946" i="2" s="1"/>
  <c r="Q630" i="2"/>
  <c r="Q945" i="2" s="1"/>
  <c r="Q1148" i="2" s="1"/>
  <c r="Q671" i="2"/>
  <c r="Q946" i="2" s="1"/>
  <c r="X557" i="2"/>
  <c r="X573" i="2"/>
  <c r="X618" i="2"/>
  <c r="X661" i="2"/>
  <c r="AC568" i="2"/>
  <c r="AC584" i="2"/>
  <c r="AC613" i="2"/>
  <c r="AC629" i="2"/>
  <c r="AC656" i="2"/>
  <c r="BE575" i="2"/>
  <c r="BE620" i="2"/>
  <c r="BE663" i="2"/>
  <c r="BJ572" i="2"/>
  <c r="BJ617" i="2"/>
  <c r="BJ660" i="2"/>
  <c r="X561" i="2"/>
  <c r="X577" i="2"/>
  <c r="X606" i="2"/>
  <c r="X622" i="2"/>
  <c r="X665" i="2"/>
  <c r="AC556" i="2"/>
  <c r="AC572" i="2"/>
  <c r="AC617" i="2"/>
  <c r="BE563" i="2"/>
  <c r="BE579" i="2"/>
  <c r="BE608" i="2"/>
  <c r="BE624" i="2"/>
  <c r="BE651" i="2"/>
  <c r="BE667" i="2"/>
  <c r="BJ560" i="2"/>
  <c r="BJ576" i="2"/>
  <c r="BJ605" i="2"/>
  <c r="BJ621" i="2"/>
  <c r="BJ648" i="2"/>
  <c r="BJ664" i="2"/>
  <c r="G772" i="2"/>
  <c r="G788" i="2"/>
  <c r="X582" i="2"/>
  <c r="AC561" i="2"/>
  <c r="BE629" i="2"/>
  <c r="AT770" i="2"/>
  <c r="E837" i="2"/>
  <c r="E972" i="2" s="1"/>
  <c r="G827" i="2"/>
  <c r="G869" i="2"/>
  <c r="G907" i="2"/>
  <c r="G855" i="2"/>
  <c r="G871" i="2"/>
  <c r="G893" i="2"/>
  <c r="G803" i="2"/>
  <c r="X162" i="13"/>
  <c r="Y162" i="13" s="1"/>
  <c r="V166" i="13"/>
  <c r="BG66" i="3"/>
  <c r="BH66" i="3" s="1"/>
  <c r="AG840" i="2" s="1"/>
  <c r="X602" i="2"/>
  <c r="V630" i="2"/>
  <c r="V945" i="2" s="1"/>
  <c r="V1148" i="2" s="1"/>
  <c r="X645" i="2"/>
  <c r="V671" i="2"/>
  <c r="V946" i="2" s="1"/>
  <c r="AC552" i="2"/>
  <c r="AA585" i="2"/>
  <c r="AA944" i="2" s="1"/>
  <c r="BM537" i="2"/>
  <c r="BN938" i="2" s="1"/>
  <c r="BE559" i="2"/>
  <c r="BC585" i="2"/>
  <c r="BD944" i="2" s="1"/>
  <c r="BE604" i="2"/>
  <c r="BC630" i="2"/>
  <c r="BD945" i="2" s="1"/>
  <c r="BE1148" i="2" s="1"/>
  <c r="BE647" i="2"/>
  <c r="BC671" i="2"/>
  <c r="BD946" i="2" s="1"/>
  <c r="BH585" i="2"/>
  <c r="BI944" i="2" s="1"/>
  <c r="BJ556" i="2"/>
  <c r="BH630" i="2"/>
  <c r="BI945" i="2" s="1"/>
  <c r="BJ1148" i="2" s="1"/>
  <c r="BJ601" i="2"/>
  <c r="BJ644" i="2"/>
  <c r="BH671" i="2"/>
  <c r="BI946" i="2" s="1"/>
  <c r="BM585" i="2"/>
  <c r="BN944" i="2" s="1"/>
  <c r="BM630" i="2"/>
  <c r="BN945" i="2" s="1"/>
  <c r="BO1148" i="2" s="1"/>
  <c r="K630" i="2"/>
  <c r="K945" i="2" s="1"/>
  <c r="K1148" i="2" s="1"/>
  <c r="Q585" i="2"/>
  <c r="Q944" i="2" s="1"/>
  <c r="AA630" i="2"/>
  <c r="AA945" i="2" s="1"/>
  <c r="AA1148" i="2" s="1"/>
  <c r="AC601" i="2"/>
  <c r="AA671" i="2"/>
  <c r="AA946" i="2" s="1"/>
  <c r="AC644" i="2"/>
  <c r="AK671" i="2"/>
  <c r="AM946" i="2" s="1"/>
  <c r="BH537" i="2"/>
  <c r="BI938" i="2" s="1"/>
  <c r="AK630" i="2"/>
  <c r="AM945" i="2" s="1"/>
  <c r="AN1148" i="2" s="1"/>
  <c r="AK585" i="2"/>
  <c r="AM944" i="2" s="1"/>
  <c r="BM451" i="2"/>
  <c r="BN936" i="2" s="1"/>
  <c r="E794" i="2"/>
  <c r="E962" i="2" s="1"/>
  <c r="E585" i="2"/>
  <c r="E944" i="2" s="1"/>
  <c r="E630" i="2"/>
  <c r="E945" i="2" s="1"/>
  <c r="E1148" i="2" s="1"/>
  <c r="E1150" i="2" s="1"/>
  <c r="E671" i="2"/>
  <c r="E946" i="2" s="1"/>
  <c r="AE879" i="2"/>
  <c r="AE973" i="2" s="1"/>
  <c r="AE837" i="2"/>
  <c r="AE972" i="2" s="1"/>
  <c r="AS932" i="2"/>
  <c r="BV931" i="2"/>
  <c r="BG932" i="2"/>
  <c r="H932" i="2"/>
  <c r="BC919" i="2"/>
  <c r="BC922" i="2" s="1"/>
  <c r="AE925" i="2"/>
  <c r="BC926" i="2"/>
  <c r="BC927" i="2" s="1"/>
  <c r="AQ932" i="2"/>
  <c r="AI932" i="2"/>
  <c r="BW931" i="2"/>
  <c r="AJ932" i="2"/>
  <c r="Y932" i="2"/>
  <c r="AP932" i="2"/>
  <c r="BV929" i="2"/>
  <c r="BQ932" i="2"/>
  <c r="BW929" i="2"/>
  <c r="BS931" i="2"/>
  <c r="BF932" i="2"/>
  <c r="BX929" i="2"/>
  <c r="BM758" i="2"/>
  <c r="BN961" i="2" s="1"/>
  <c r="AF227" i="2"/>
  <c r="AG925" i="2" s="1"/>
  <c r="AW227" i="2"/>
  <c r="AY925" i="2" s="1"/>
  <c r="BH227" i="2"/>
  <c r="BI925" i="2" s="1"/>
  <c r="AA132" i="2"/>
  <c r="AA921" i="2" s="1"/>
  <c r="AF132" i="2"/>
  <c r="AG921" i="2" s="1"/>
  <c r="AB932" i="2"/>
  <c r="E44" i="2"/>
  <c r="E919" i="2" s="1"/>
  <c r="V44" i="2"/>
  <c r="V919" i="2" s="1"/>
  <c r="AQ44" i="2"/>
  <c r="AS919" i="2" s="1"/>
  <c r="V182" i="2"/>
  <c r="V924" i="2" s="1"/>
  <c r="AE932" i="2"/>
  <c r="BY406" i="2"/>
  <c r="AA932" i="2"/>
  <c r="AZ550" i="2"/>
  <c r="AW585" i="2"/>
  <c r="AY944" i="2" s="1"/>
  <c r="U932" i="2"/>
  <c r="Q451" i="2"/>
  <c r="Q936" i="2" s="1"/>
  <c r="AA496" i="2"/>
  <c r="AA937" i="2" s="1"/>
  <c r="AK451" i="2"/>
  <c r="AM936" i="2" s="1"/>
  <c r="AN417" i="2"/>
  <c r="E537" i="2"/>
  <c r="E938" i="2" s="1"/>
  <c r="AF537" i="2"/>
  <c r="AG938" i="2" s="1"/>
  <c r="BH182" i="2"/>
  <c r="BI924" i="2" s="1"/>
  <c r="AK922" i="2"/>
  <c r="AQ939" i="2"/>
  <c r="BI932" i="2"/>
  <c r="K932" i="2"/>
  <c r="BC794" i="2"/>
  <c r="BD962" i="2" s="1"/>
  <c r="BH716" i="2"/>
  <c r="BI960" i="2" s="1"/>
  <c r="BH758" i="2"/>
  <c r="BI961" i="2" s="1"/>
  <c r="BH794" i="2"/>
  <c r="BI962" i="2" s="1"/>
  <c r="BM716" i="2"/>
  <c r="BN960" i="2" s="1"/>
  <c r="AF270" i="2"/>
  <c r="AG926" i="2" s="1"/>
  <c r="AQ451" i="2"/>
  <c r="AS936" i="2" s="1"/>
  <c r="AP947" i="2"/>
  <c r="BM794" i="2"/>
  <c r="BN962" i="2" s="1"/>
  <c r="BH939" i="2"/>
  <c r="AF716" i="2"/>
  <c r="AG960" i="2" s="1"/>
  <c r="BC716" i="2"/>
  <c r="BD960" i="2" s="1"/>
  <c r="CA317" i="2"/>
  <c r="CA362" i="2"/>
  <c r="CA403" i="2"/>
  <c r="BC758" i="2"/>
  <c r="BD961" i="2" s="1"/>
  <c r="AK132" i="2"/>
  <c r="AM921" i="2" s="1"/>
  <c r="K132" i="2"/>
  <c r="K921" i="2" s="1"/>
  <c r="AQ132" i="2"/>
  <c r="AS921" i="2" s="1"/>
  <c r="AF585" i="2"/>
  <c r="AG944" i="2" s="1"/>
  <c r="E451" i="2"/>
  <c r="E936" i="2" s="1"/>
  <c r="AW716" i="2"/>
  <c r="AY960" i="2" s="1"/>
  <c r="V585" i="2"/>
  <c r="V944" i="2" s="1"/>
  <c r="BH963" i="2"/>
  <c r="E758" i="2"/>
  <c r="E961" i="2" s="1"/>
  <c r="Q758" i="2"/>
  <c r="Q961" i="2" s="1"/>
  <c r="Q794" i="2"/>
  <c r="Q962" i="2" s="1"/>
  <c r="AQ947" i="2"/>
  <c r="C947" i="2"/>
  <c r="U947" i="2"/>
  <c r="M932" i="2"/>
  <c r="BX931" i="2"/>
  <c r="BX930" i="2"/>
  <c r="BP932" i="2"/>
  <c r="BN932" i="2"/>
  <c r="C939" i="2"/>
  <c r="Q496" i="2"/>
  <c r="Q937" i="2" s="1"/>
  <c r="K44" i="2"/>
  <c r="K919" i="2" s="1"/>
  <c r="Q44" i="2"/>
  <c r="Q919" i="2" s="1"/>
  <c r="AA44" i="2"/>
  <c r="AA919" i="2" s="1"/>
  <c r="AF44" i="2"/>
  <c r="AG919" i="2" s="1"/>
  <c r="AK44" i="2"/>
  <c r="AM919" i="2" s="1"/>
  <c r="AW44" i="2"/>
  <c r="AY919" i="2" s="1"/>
  <c r="BC44" i="2"/>
  <c r="BD919" i="2" s="1"/>
  <c r="BH44" i="2"/>
  <c r="BI919" i="2" s="1"/>
  <c r="BM44" i="2"/>
  <c r="BN919" i="2" s="1"/>
  <c r="AF89" i="2"/>
  <c r="AG920" i="2" s="1"/>
  <c r="AA182" i="2"/>
  <c r="AA924" i="2" s="1"/>
  <c r="BC182" i="2"/>
  <c r="BD924" i="2" s="1"/>
  <c r="E270" i="2"/>
  <c r="E926" i="2" s="1"/>
  <c r="AQ270" i="2"/>
  <c r="AS926" i="2" s="1"/>
  <c r="E182" i="2"/>
  <c r="E924" i="2" s="1"/>
  <c r="BM182" i="2"/>
  <c r="BN924" i="2" s="1"/>
  <c r="AK270" i="2"/>
  <c r="AM926" i="2" s="1"/>
  <c r="Z920" i="2"/>
  <c r="Z922" i="2" s="1"/>
  <c r="C920" i="2"/>
  <c r="E89" i="2"/>
  <c r="E920" i="2" s="1"/>
  <c r="G57" i="2"/>
  <c r="E132" i="2"/>
  <c r="E921" i="2" s="1"/>
  <c r="G105" i="2"/>
  <c r="C924" i="2"/>
  <c r="AK496" i="2"/>
  <c r="AM937" i="2" s="1"/>
  <c r="Q537" i="2"/>
  <c r="Q938" i="2" s="1"/>
  <c r="BS938" i="2"/>
  <c r="AK89" i="2"/>
  <c r="AM920" i="2" s="1"/>
  <c r="BC132" i="2"/>
  <c r="BD921" i="2" s="1"/>
  <c r="BH132" i="2"/>
  <c r="BI921" i="2" s="1"/>
  <c r="BS936" i="2"/>
  <c r="E496" i="2"/>
  <c r="E937" i="2" s="1"/>
  <c r="AA537" i="2"/>
  <c r="AA938" i="2" s="1"/>
  <c r="AQ496" i="2"/>
  <c r="AS937" i="2" s="1"/>
  <c r="AQ537" i="2"/>
  <c r="AS938" i="2" s="1"/>
  <c r="BZ317" i="2"/>
  <c r="BZ403" i="2"/>
  <c r="AW926" i="2"/>
  <c r="Z932" i="2"/>
  <c r="AW132" i="2"/>
  <c r="AY921" i="2" s="1"/>
  <c r="V132" i="2"/>
  <c r="V921" i="2" s="1"/>
  <c r="V451" i="2"/>
  <c r="V936" i="2" s="1"/>
  <c r="AF451" i="2"/>
  <c r="AG936" i="2" s="1"/>
  <c r="I924" i="2"/>
  <c r="I927" i="2" s="1"/>
  <c r="BM132" i="2"/>
  <c r="BN921" i="2" s="1"/>
  <c r="Q132" i="2"/>
  <c r="Q921" i="2" s="1"/>
  <c r="AW496" i="2"/>
  <c r="AY937" i="2" s="1"/>
  <c r="BC939" i="2"/>
  <c r="K537" i="2"/>
  <c r="K938" i="2" s="1"/>
  <c r="AK925" i="2"/>
  <c r="BH926" i="2"/>
  <c r="BH927" i="2" s="1"/>
  <c r="AW451" i="2"/>
  <c r="AY936" i="2" s="1"/>
  <c r="AW939" i="2"/>
  <c r="AA451" i="2"/>
  <c r="AA936" i="2" s="1"/>
  <c r="BZ362" i="2"/>
  <c r="U924" i="2"/>
  <c r="U927" i="2" s="1"/>
  <c r="AQ925" i="2"/>
  <c r="BM926" i="2"/>
  <c r="BM927" i="2" s="1"/>
  <c r="V496" i="2"/>
  <c r="V937" i="2" s="1"/>
  <c r="K89" i="2"/>
  <c r="K920" i="2" s="1"/>
  <c r="Q89" i="2"/>
  <c r="Q920" i="2" s="1"/>
  <c r="V89" i="2"/>
  <c r="V920" i="2" s="1"/>
  <c r="AA89" i="2"/>
  <c r="AA920" i="2" s="1"/>
  <c r="AQ89" i="2"/>
  <c r="AS920" i="2" s="1"/>
  <c r="AW89" i="2"/>
  <c r="AY920" i="2" s="1"/>
  <c r="BC89" i="2"/>
  <c r="BD920" i="2" s="1"/>
  <c r="BH89" i="2"/>
  <c r="BI920" i="2" s="1"/>
  <c r="BM89" i="2"/>
  <c r="BN920" i="2" s="1"/>
  <c r="S150" i="2"/>
  <c r="Q182" i="2"/>
  <c r="Q924" i="2" s="1"/>
  <c r="AF182" i="2"/>
  <c r="AG924" i="2" s="1"/>
  <c r="AK182" i="2"/>
  <c r="AM924" i="2" s="1"/>
  <c r="AW182" i="2"/>
  <c r="AY924" i="2" s="1"/>
  <c r="E227" i="2"/>
  <c r="E925" i="2" s="1"/>
  <c r="K227" i="2"/>
  <c r="K925" i="2" s="1"/>
  <c r="Q227" i="2"/>
  <c r="Q925" i="2" s="1"/>
  <c r="V227" i="2"/>
  <c r="V925" i="2" s="1"/>
  <c r="AA227" i="2"/>
  <c r="AA925" i="2" s="1"/>
  <c r="AK227" i="2"/>
  <c r="AM925" i="2" s="1"/>
  <c r="AQ227" i="2"/>
  <c r="AS925" i="2" s="1"/>
  <c r="BC227" i="2"/>
  <c r="BD925" i="2" s="1"/>
  <c r="BM227" i="2"/>
  <c r="BN925" i="2" s="1"/>
  <c r="K270" i="2"/>
  <c r="K926" i="2" s="1"/>
  <c r="Q270" i="2"/>
  <c r="Q926" i="2" s="1"/>
  <c r="V270" i="2"/>
  <c r="V926" i="2" s="1"/>
  <c r="AA270" i="2"/>
  <c r="AA926" i="2" s="1"/>
  <c r="AW270" i="2"/>
  <c r="AY926" i="2" s="1"/>
  <c r="BC270" i="2"/>
  <c r="BD926" i="2" s="1"/>
  <c r="BH270" i="2"/>
  <c r="BI926" i="2" s="1"/>
  <c r="BM270" i="2"/>
  <c r="BN926" i="2" s="1"/>
  <c r="Z924" i="2"/>
  <c r="Z927" i="2" s="1"/>
  <c r="V537" i="2"/>
  <c r="V938" i="2" s="1"/>
  <c r="AN508" i="2"/>
  <c r="AK537" i="2"/>
  <c r="AM938" i="2" s="1"/>
  <c r="I919" i="2"/>
  <c r="AW537" i="2"/>
  <c r="AY938" i="2" s="1"/>
  <c r="AF496" i="2"/>
  <c r="AG937" i="2" s="1"/>
  <c r="AQ671" i="2"/>
  <c r="AS946" i="2" s="1"/>
  <c r="K496" i="2"/>
  <c r="K937" i="2" s="1"/>
  <c r="AW671" i="2"/>
  <c r="AY946" i="2" s="1"/>
  <c r="AQ716" i="2"/>
  <c r="AS960" i="2" s="1"/>
  <c r="AW794" i="2"/>
  <c r="AY962" i="2" s="1"/>
  <c r="AZ599" i="2"/>
  <c r="AW630" i="2"/>
  <c r="AY945" i="2" s="1"/>
  <c r="AZ1148" i="2" s="1"/>
  <c r="K585" i="2"/>
  <c r="K944" i="2" s="1"/>
  <c r="AH602" i="2"/>
  <c r="AF630" i="2"/>
  <c r="AG945" i="2" s="1"/>
  <c r="AH1148" i="2" s="1"/>
  <c r="AH1150" i="2" s="1"/>
  <c r="AQ630" i="2"/>
  <c r="AS945" i="2" s="1"/>
  <c r="AT1148" i="2" s="1"/>
  <c r="AQ585" i="2"/>
  <c r="AS944" i="2" s="1"/>
  <c r="AW947" i="2"/>
  <c r="BH947" i="2"/>
  <c r="BC947" i="2"/>
  <c r="AF671" i="2"/>
  <c r="AG946" i="2" s="1"/>
  <c r="BM963" i="2"/>
  <c r="AQ758" i="2"/>
  <c r="AS961" i="2" s="1"/>
  <c r="AW758" i="2"/>
  <c r="AY961" i="2" s="1"/>
  <c r="C963" i="2"/>
  <c r="V716" i="2"/>
  <c r="V960" i="2" s="1"/>
  <c r="K758" i="2"/>
  <c r="K961" i="2" s="1"/>
  <c r="U963" i="2"/>
  <c r="E716" i="2"/>
  <c r="E960" i="2" s="1"/>
  <c r="Q716" i="2"/>
  <c r="Q960" i="2" s="1"/>
  <c r="AE963" i="2"/>
  <c r="BC963" i="2"/>
  <c r="V758" i="2"/>
  <c r="V961" i="2" s="1"/>
  <c r="V794" i="2"/>
  <c r="V962" i="2" s="1"/>
  <c r="AK963" i="2"/>
  <c r="AQ963" i="2"/>
  <c r="K794" i="2"/>
  <c r="K962" i="2" s="1"/>
  <c r="AQ794" i="2"/>
  <c r="AS962" i="2" s="1"/>
  <c r="AW963" i="2"/>
  <c r="AF758" i="2"/>
  <c r="AG961" i="2" s="1"/>
  <c r="AF794" i="2"/>
  <c r="AG962" i="2" s="1"/>
  <c r="G853" i="2"/>
  <c r="E879" i="2"/>
  <c r="E973" i="2" s="1"/>
  <c r="G891" i="2"/>
  <c r="E915" i="2"/>
  <c r="E974" i="2" s="1"/>
  <c r="K716" i="2"/>
  <c r="K960" i="2" s="1"/>
  <c r="O975" i="2"/>
  <c r="G812" i="2"/>
  <c r="AK975" i="2"/>
  <c r="AQ975" i="2"/>
  <c r="W232" i="13" s="1"/>
  <c r="X232" i="13" s="1"/>
  <c r="I975" i="2"/>
  <c r="AW975" i="2"/>
  <c r="U975" i="2"/>
  <c r="BC975" i="2"/>
  <c r="V296" i="13" s="1"/>
  <c r="BH975" i="2"/>
  <c r="C975" i="2"/>
  <c r="V132" i="13"/>
  <c r="BG65" i="3"/>
  <c r="BH65" i="3" s="1"/>
  <c r="AA840" i="2" s="1"/>
  <c r="Y128" i="13"/>
  <c r="X130" i="13"/>
  <c r="Y130" i="13" s="1"/>
  <c r="Z975" i="2"/>
  <c r="M200" i="2" l="1"/>
  <c r="X707" i="2"/>
  <c r="X732" i="2"/>
  <c r="X715" i="2"/>
  <c r="X699" i="2"/>
  <c r="X225" i="2"/>
  <c r="BN699" i="2"/>
  <c r="AT510" i="2"/>
  <c r="X221" i="2"/>
  <c r="X196" i="2"/>
  <c r="X213" i="2"/>
  <c r="BI697" i="2"/>
  <c r="BI775" i="2"/>
  <c r="X206" i="2"/>
  <c r="AT513" i="2"/>
  <c r="X726" i="2"/>
  <c r="X771" i="2"/>
  <c r="X741" i="2"/>
  <c r="AT526" i="2"/>
  <c r="X209" i="2"/>
  <c r="X122" i="2"/>
  <c r="AT516" i="2"/>
  <c r="G61" i="2"/>
  <c r="BE752" i="2"/>
  <c r="AN39" i="2"/>
  <c r="X195" i="2"/>
  <c r="AH612" i="2"/>
  <c r="AH652" i="2"/>
  <c r="G74" i="2"/>
  <c r="BE745" i="2"/>
  <c r="X201" i="2"/>
  <c r="AT520" i="2"/>
  <c r="AH583" i="2"/>
  <c r="AH609" i="2"/>
  <c r="AH667" i="2"/>
  <c r="AT533" i="2"/>
  <c r="BE739" i="2"/>
  <c r="X743" i="2"/>
  <c r="AT524" i="2"/>
  <c r="X203" i="2"/>
  <c r="X212" i="2"/>
  <c r="X766" i="2"/>
  <c r="AH567" i="2"/>
  <c r="AH580" i="2"/>
  <c r="AH624" i="2"/>
  <c r="AT536" i="2"/>
  <c r="AT517" i="2"/>
  <c r="BE897" i="2"/>
  <c r="AT508" i="2"/>
  <c r="AN34" i="2"/>
  <c r="X198" i="2"/>
  <c r="AH564" i="2"/>
  <c r="AH608" i="2"/>
  <c r="AT531" i="2"/>
  <c r="G87" i="2"/>
  <c r="G69" i="2"/>
  <c r="AT509" i="2"/>
  <c r="X126" i="2"/>
  <c r="BE769" i="2"/>
  <c r="BE902" i="2"/>
  <c r="AT527" i="2"/>
  <c r="X109" i="2"/>
  <c r="AN18" i="2"/>
  <c r="X208" i="2"/>
  <c r="X117" i="2"/>
  <c r="AH570" i="2"/>
  <c r="AH548" i="2"/>
  <c r="AH579" i="2"/>
  <c r="AT515" i="2"/>
  <c r="G85" i="2"/>
  <c r="G78" i="2"/>
  <c r="X220" i="2"/>
  <c r="X681" i="2"/>
  <c r="X781" i="2"/>
  <c r="AT511" i="2"/>
  <c r="X224" i="2"/>
  <c r="X776" i="2"/>
  <c r="AT529" i="2"/>
  <c r="AH663" i="2"/>
  <c r="AH554" i="2"/>
  <c r="AH563" i="2"/>
  <c r="G83" i="2"/>
  <c r="G67" i="2"/>
  <c r="G84" i="2"/>
  <c r="X792" i="2"/>
  <c r="X700" i="2"/>
  <c r="AN42" i="2"/>
  <c r="X217" i="2"/>
  <c r="X778" i="2"/>
  <c r="AH617" i="2"/>
  <c r="AH584" i="2"/>
  <c r="G82" i="2"/>
  <c r="G68" i="2"/>
  <c r="G59" i="2"/>
  <c r="AT512" i="2"/>
  <c r="X773" i="2"/>
  <c r="X684" i="2"/>
  <c r="S625" i="2"/>
  <c r="AT528" i="2"/>
  <c r="AT523" i="2"/>
  <c r="AN10" i="2"/>
  <c r="X215" i="2"/>
  <c r="X711" i="2"/>
  <c r="AH601" i="2"/>
  <c r="AH568" i="2"/>
  <c r="AH627" i="2"/>
  <c r="AH616" i="2"/>
  <c r="G66" i="2"/>
  <c r="G71" i="2"/>
  <c r="X751" i="2"/>
  <c r="BE791" i="2"/>
  <c r="X688" i="2"/>
  <c r="AH599" i="2"/>
  <c r="AH552" i="2"/>
  <c r="AH611" i="2"/>
  <c r="AH653" i="2"/>
  <c r="AH555" i="2"/>
  <c r="G80" i="2"/>
  <c r="X706" i="2"/>
  <c r="AT525" i="2"/>
  <c r="X742" i="2"/>
  <c r="X694" i="2"/>
  <c r="X735" i="2"/>
  <c r="X780" i="2"/>
  <c r="X218" i="2"/>
  <c r="S613" i="2"/>
  <c r="X710" i="2"/>
  <c r="X764" i="2"/>
  <c r="BE699" i="2"/>
  <c r="AN41" i="2"/>
  <c r="X200" i="2"/>
  <c r="AH657" i="2"/>
  <c r="AH550" i="2"/>
  <c r="BD699" i="2"/>
  <c r="BE681" i="2"/>
  <c r="BE755" i="2"/>
  <c r="BD683" i="2"/>
  <c r="BE684" i="2"/>
  <c r="BE737" i="2"/>
  <c r="BE872" i="2"/>
  <c r="BE772" i="2"/>
  <c r="BF1131" i="2" s="1"/>
  <c r="S620" i="2"/>
  <c r="S623" i="2"/>
  <c r="BE713" i="2"/>
  <c r="BE715" i="2"/>
  <c r="BE734" i="2"/>
  <c r="BE728" i="2"/>
  <c r="BE855" i="2"/>
  <c r="BE687" i="2"/>
  <c r="S608" i="2"/>
  <c r="BE792" i="2"/>
  <c r="BE749" i="2"/>
  <c r="BE736" i="2"/>
  <c r="BE750" i="2"/>
  <c r="BE860" i="2"/>
  <c r="S748" i="2"/>
  <c r="BE697" i="2"/>
  <c r="BE729" i="2"/>
  <c r="S601" i="2"/>
  <c r="BE751" i="2"/>
  <c r="BE781" i="2"/>
  <c r="BE754" i="2"/>
  <c r="BE898" i="2"/>
  <c r="BE784" i="2"/>
  <c r="BE692" i="2"/>
  <c r="BE702" i="2"/>
  <c r="BD755" i="2"/>
  <c r="AZ494" i="2"/>
  <c r="AN32" i="2"/>
  <c r="BD681" i="2"/>
  <c r="S751" i="2"/>
  <c r="BE707" i="2"/>
  <c r="BE735" i="2"/>
  <c r="BE765" i="2"/>
  <c r="BE738" i="2"/>
  <c r="BE694" i="2"/>
  <c r="BE768" i="2"/>
  <c r="BE787" i="2"/>
  <c r="BE705" i="2"/>
  <c r="BD744" i="2"/>
  <c r="BF744" i="2" s="1"/>
  <c r="AZ524" i="2"/>
  <c r="S615" i="2"/>
  <c r="BE747" i="2"/>
  <c r="BD771" i="2"/>
  <c r="BE695" i="2"/>
  <c r="BE789" i="2"/>
  <c r="S610" i="2"/>
  <c r="BE709" i="2"/>
  <c r="BE780" i="2"/>
  <c r="BE712" i="2"/>
  <c r="BE746" i="2"/>
  <c r="BE691" i="2"/>
  <c r="BF691" i="2" s="1"/>
  <c r="BE825" i="2"/>
  <c r="S494" i="2"/>
  <c r="BE741" i="2"/>
  <c r="BE774" i="2"/>
  <c r="BD735" i="2"/>
  <c r="AT534" i="2"/>
  <c r="BE693" i="2"/>
  <c r="BE742" i="2"/>
  <c r="BE696" i="2"/>
  <c r="BE730" i="2"/>
  <c r="BE711" i="2"/>
  <c r="BE778" i="2"/>
  <c r="BE912" i="2"/>
  <c r="AZ471" i="2"/>
  <c r="BE683" i="2"/>
  <c r="BF1124" i="2" s="1"/>
  <c r="BF1126" i="2" s="1"/>
  <c r="S737" i="2"/>
  <c r="S621" i="2"/>
  <c r="AT522" i="2"/>
  <c r="AT514" i="2"/>
  <c r="BE862" i="2"/>
  <c r="AT518" i="2"/>
  <c r="BD777" i="2"/>
  <c r="BN748" i="2"/>
  <c r="BE680" i="2"/>
  <c r="BE733" i="2"/>
  <c r="BE790" i="2"/>
  <c r="BE756" i="2"/>
  <c r="BE894" i="2"/>
  <c r="AZ535" i="2"/>
  <c r="BE764" i="2"/>
  <c r="BE726" i="2"/>
  <c r="BE700" i="2"/>
  <c r="BF700" i="2" s="1"/>
  <c r="BE743" i="2"/>
  <c r="BE710" i="2"/>
  <c r="BE783" i="2"/>
  <c r="BE740" i="2"/>
  <c r="BE823" i="2"/>
  <c r="BE824" i="2"/>
  <c r="BE773" i="2"/>
  <c r="BE785" i="2"/>
  <c r="AT521" i="2"/>
  <c r="BE732" i="2"/>
  <c r="BE788" i="2"/>
  <c r="BN688" i="2"/>
  <c r="BE714" i="2"/>
  <c r="BN727" i="2"/>
  <c r="BN735" i="2"/>
  <c r="BE701" i="2"/>
  <c r="BE731" i="2"/>
  <c r="BE779" i="2"/>
  <c r="BE753" i="2"/>
  <c r="BE698" i="2"/>
  <c r="AZ483" i="2"/>
  <c r="S746" i="2"/>
  <c r="AT519" i="2"/>
  <c r="BN791" i="2"/>
  <c r="BE793" i="2"/>
  <c r="BE685" i="2"/>
  <c r="BE767" i="2"/>
  <c r="BE908" i="2"/>
  <c r="S480" i="2"/>
  <c r="S735" i="2"/>
  <c r="BE782" i="2"/>
  <c r="BE776" i="2"/>
  <c r="BE727" i="2"/>
  <c r="BE766" i="2"/>
  <c r="BE810" i="2"/>
  <c r="BE777" i="2"/>
  <c r="AS787" i="2"/>
  <c r="BE748" i="2"/>
  <c r="BD685" i="2"/>
  <c r="AZ465" i="2"/>
  <c r="S728" i="2"/>
  <c r="BD737" i="2"/>
  <c r="AT507" i="2"/>
  <c r="S127" i="2"/>
  <c r="AT535" i="2"/>
  <c r="BD781" i="2"/>
  <c r="BN770" i="2"/>
  <c r="BN704" i="2"/>
  <c r="BN743" i="2"/>
  <c r="BN715" i="2"/>
  <c r="BN680" i="2"/>
  <c r="BN751" i="2"/>
  <c r="BE903" i="2"/>
  <c r="BF1147" i="2" s="1"/>
  <c r="BE832" i="2"/>
  <c r="BE913" i="2"/>
  <c r="BE817" i="2"/>
  <c r="BF1132" i="2" s="1"/>
  <c r="BE800" i="2"/>
  <c r="BD790" i="2"/>
  <c r="BE820" i="2"/>
  <c r="BE885" i="2"/>
  <c r="BD698" i="2"/>
  <c r="BD746" i="2"/>
  <c r="BD726" i="2"/>
  <c r="BN683" i="2"/>
  <c r="BO1124" i="2" s="1"/>
  <c r="BO1126" i="2" s="1"/>
  <c r="BE895" i="2"/>
  <c r="BN777" i="2"/>
  <c r="BN737" i="2"/>
  <c r="E841" i="2"/>
  <c r="F869" i="2" s="1"/>
  <c r="BE813" i="2"/>
  <c r="BD701" i="2"/>
  <c r="BD696" i="2"/>
  <c r="BE854" i="2"/>
  <c r="BE901" i="2"/>
  <c r="BE911" i="2"/>
  <c r="BD739" i="2"/>
  <c r="BF739" i="2" s="1"/>
  <c r="BE876" i="2"/>
  <c r="BE857" i="2"/>
  <c r="BD745" i="2"/>
  <c r="BD786" i="2"/>
  <c r="BN783" i="2"/>
  <c r="BE914" i="2"/>
  <c r="BD776" i="2"/>
  <c r="BN771" i="2"/>
  <c r="BN729" i="2"/>
  <c r="BN755" i="2"/>
  <c r="BN711" i="2"/>
  <c r="BD749" i="2"/>
  <c r="BD730" i="2"/>
  <c r="BD710" i="2"/>
  <c r="BE888" i="2"/>
  <c r="BD787" i="2"/>
  <c r="BD750" i="2"/>
  <c r="BE804" i="2"/>
  <c r="BE868" i="2"/>
  <c r="BE858" i="2"/>
  <c r="BF1133" i="2" s="1"/>
  <c r="BF1134" i="2" s="1"/>
  <c r="BF1142" i="2" s="1"/>
  <c r="BE807" i="2"/>
  <c r="BD682" i="2"/>
  <c r="BD767" i="2"/>
  <c r="BN753" i="2"/>
  <c r="BD774" i="2"/>
  <c r="BN703" i="2"/>
  <c r="BN695" i="2"/>
  <c r="BD756" i="2"/>
  <c r="BD769" i="2"/>
  <c r="BD691" i="2"/>
  <c r="BD727" i="2"/>
  <c r="BD738" i="2"/>
  <c r="BE827" i="2"/>
  <c r="BD715" i="2"/>
  <c r="BE851" i="2"/>
  <c r="AS488" i="2"/>
  <c r="BD753" i="2"/>
  <c r="BF753" i="2" s="1"/>
  <c r="BD757" i="2"/>
  <c r="BE847" i="2"/>
  <c r="BE803" i="2"/>
  <c r="BD778" i="2"/>
  <c r="BN685" i="2"/>
  <c r="BN733" i="2"/>
  <c r="BN769" i="2"/>
  <c r="BN687" i="2"/>
  <c r="BN780" i="2"/>
  <c r="BN713" i="2"/>
  <c r="BN679" i="2"/>
  <c r="BD702" i="2"/>
  <c r="BF702" i="2" s="1"/>
  <c r="BD712" i="2"/>
  <c r="BD704" i="2"/>
  <c r="BD773" i="2"/>
  <c r="BF773" i="2" s="1"/>
  <c r="BE819" i="2"/>
  <c r="BD692" i="2"/>
  <c r="BE909" i="2"/>
  <c r="BD687" i="2"/>
  <c r="BE867" i="2"/>
  <c r="BD680" i="2"/>
  <c r="BD695" i="2"/>
  <c r="BD690" i="2"/>
  <c r="AN648" i="2"/>
  <c r="BD700" i="2"/>
  <c r="BD768" i="2"/>
  <c r="BD752" i="2"/>
  <c r="BF752" i="2" s="1"/>
  <c r="BN732" i="2"/>
  <c r="BN767" i="2"/>
  <c r="BN785" i="2"/>
  <c r="BN707" i="2"/>
  <c r="BN747" i="2"/>
  <c r="BN782" i="2"/>
  <c r="BN764" i="2"/>
  <c r="BN697" i="2"/>
  <c r="BN790" i="2"/>
  <c r="BE818" i="2"/>
  <c r="BD729" i="2"/>
  <c r="BD791" i="2"/>
  <c r="BD679" i="2"/>
  <c r="BE806" i="2"/>
  <c r="BE822" i="2"/>
  <c r="BD741" i="2"/>
  <c r="BF741" i="2" s="1"/>
  <c r="BE856" i="2"/>
  <c r="BD714" i="2"/>
  <c r="BE899" i="2"/>
  <c r="BD747" i="2"/>
  <c r="BF747" i="2" s="1"/>
  <c r="BD792" i="2"/>
  <c r="BF792" i="2" s="1"/>
  <c r="BE852" i="2"/>
  <c r="BD780" i="2"/>
  <c r="AZ527" i="2"/>
  <c r="BD697" i="2"/>
  <c r="AT532" i="2"/>
  <c r="BN690" i="2"/>
  <c r="BN749" i="2"/>
  <c r="BN739" i="2"/>
  <c r="BD765" i="2"/>
  <c r="BN691" i="2"/>
  <c r="BN731" i="2"/>
  <c r="BN766" i="2"/>
  <c r="BN742" i="2"/>
  <c r="BN778" i="2"/>
  <c r="BN681" i="2"/>
  <c r="BN774" i="2"/>
  <c r="BD728" i="2"/>
  <c r="BD686" i="2"/>
  <c r="BD709" i="2"/>
  <c r="BD772" i="2"/>
  <c r="BE1131" i="2" s="1"/>
  <c r="BE812" i="2"/>
  <c r="BE833" i="2"/>
  <c r="BE816" i="2"/>
  <c r="BE910" i="2"/>
  <c r="BD703" i="2"/>
  <c r="BE907" i="2"/>
  <c r="BE893" i="2"/>
  <c r="BD707" i="2"/>
  <c r="BF707" i="2" s="1"/>
  <c r="BE887" i="2"/>
  <c r="BN709" i="2"/>
  <c r="AZ513" i="2"/>
  <c r="BN745" i="2"/>
  <c r="BN705" i="2"/>
  <c r="BN744" i="2"/>
  <c r="BN726" i="2"/>
  <c r="BN756" i="2"/>
  <c r="BN792" i="2"/>
  <c r="BN752" i="2"/>
  <c r="BD789" i="2"/>
  <c r="BD734" i="2"/>
  <c r="BE850" i="2"/>
  <c r="BE863" i="2"/>
  <c r="BE805" i="2"/>
  <c r="BE877" i="2"/>
  <c r="BD705" i="2"/>
  <c r="BE802" i="2"/>
  <c r="BD694" i="2"/>
  <c r="BD766" i="2"/>
  <c r="BD751" i="2"/>
  <c r="BN775" i="2"/>
  <c r="BE853" i="2"/>
  <c r="BE829" i="2"/>
  <c r="BN689" i="2"/>
  <c r="BN728" i="2"/>
  <c r="BN700" i="2"/>
  <c r="BN740" i="2"/>
  <c r="BN776" i="2"/>
  <c r="BN736" i="2"/>
  <c r="BD740" i="2"/>
  <c r="BD779" i="2"/>
  <c r="BE801" i="2"/>
  <c r="BE866" i="2"/>
  <c r="BE890" i="2"/>
  <c r="BE865" i="2"/>
  <c r="BD764" i="2"/>
  <c r="BE815" i="2"/>
  <c r="BE871" i="2"/>
  <c r="BE889" i="2"/>
  <c r="BE828" i="2"/>
  <c r="BD784" i="2"/>
  <c r="BE878" i="2"/>
  <c r="BD736" i="2"/>
  <c r="BN706" i="2"/>
  <c r="BE905" i="2"/>
  <c r="BN784" i="2"/>
  <c r="BN702" i="2"/>
  <c r="BN684" i="2"/>
  <c r="BN714" i="2"/>
  <c r="BN754" i="2"/>
  <c r="BN710" i="2"/>
  <c r="BE875" i="2"/>
  <c r="BE892" i="2"/>
  <c r="BE864" i="2"/>
  <c r="BE870" i="2"/>
  <c r="BE906" i="2"/>
  <c r="BE836" i="2"/>
  <c r="BD754" i="2"/>
  <c r="BE814" i="2"/>
  <c r="BE831" i="2"/>
  <c r="BI445" i="2"/>
  <c r="F483" i="2"/>
  <c r="BN750" i="2"/>
  <c r="BD713" i="2"/>
  <c r="BD708" i="2"/>
  <c r="BD706" i="2"/>
  <c r="BN701" i="2"/>
  <c r="BN793" i="2"/>
  <c r="BD782" i="2"/>
  <c r="BD785" i="2"/>
  <c r="BD732" i="2"/>
  <c r="BN686" i="2"/>
  <c r="BN694" i="2"/>
  <c r="BE869" i="2"/>
  <c r="BE873" i="2"/>
  <c r="BE891" i="2"/>
  <c r="BD775" i="2"/>
  <c r="BE900" i="2"/>
  <c r="BD788" i="2"/>
  <c r="BF788" i="2" s="1"/>
  <c r="BE830" i="2"/>
  <c r="BE861" i="2"/>
  <c r="BI417" i="2"/>
  <c r="BN734" i="2"/>
  <c r="BD742" i="2"/>
  <c r="BF742" i="2" s="1"/>
  <c r="AZ526" i="2"/>
  <c r="BE859" i="2"/>
  <c r="BN693" i="2"/>
  <c r="BN768" i="2"/>
  <c r="BN779" i="2"/>
  <c r="BN698" i="2"/>
  <c r="BE808" i="2"/>
  <c r="BN746" i="2"/>
  <c r="BN781" i="2"/>
  <c r="BN757" i="2"/>
  <c r="BN682" i="2"/>
  <c r="BN712" i="2"/>
  <c r="BN789" i="2"/>
  <c r="BD748" i="2"/>
  <c r="BF748" i="2" s="1"/>
  <c r="BD733" i="2"/>
  <c r="BF733" i="2" s="1"/>
  <c r="BE835" i="2"/>
  <c r="BE848" i="2"/>
  <c r="BD743" i="2"/>
  <c r="BD793" i="2"/>
  <c r="BF793" i="2" s="1"/>
  <c r="BE896" i="2"/>
  <c r="BD711" i="2"/>
  <c r="BE826" i="2"/>
  <c r="BE874" i="2"/>
  <c r="BD693" i="2"/>
  <c r="BE886" i="2"/>
  <c r="AZ514" i="2"/>
  <c r="BD731" i="2"/>
  <c r="BN738" i="2"/>
  <c r="BN786" i="2"/>
  <c r="BN730" i="2"/>
  <c r="BN765" i="2"/>
  <c r="BN741" i="2"/>
  <c r="BN696" i="2"/>
  <c r="BN773" i="2"/>
  <c r="BE821" i="2"/>
  <c r="BE849" i="2"/>
  <c r="BE811" i="2"/>
  <c r="BE809" i="2"/>
  <c r="BD688" i="2"/>
  <c r="BD770" i="2"/>
  <c r="BE834" i="2"/>
  <c r="BE904" i="2"/>
  <c r="BD689" i="2"/>
  <c r="BD684" i="2"/>
  <c r="AT708" i="2"/>
  <c r="BO714" i="2"/>
  <c r="BO745" i="2"/>
  <c r="BP745" i="2" s="1"/>
  <c r="AT734" i="2"/>
  <c r="S682" i="2"/>
  <c r="AN572" i="2"/>
  <c r="AN582" i="2"/>
  <c r="AN561" i="2"/>
  <c r="S123" i="2"/>
  <c r="AT782" i="2"/>
  <c r="AT711" i="2"/>
  <c r="BO715" i="2"/>
  <c r="BO744" i="2"/>
  <c r="BO693" i="2"/>
  <c r="BO709" i="2"/>
  <c r="AT688" i="2"/>
  <c r="S415" i="2"/>
  <c r="AC492" i="2"/>
  <c r="BI473" i="2"/>
  <c r="S225" i="2"/>
  <c r="L87" i="2"/>
  <c r="BN788" i="2"/>
  <c r="BN708" i="2"/>
  <c r="AN623" i="2"/>
  <c r="AN196" i="2"/>
  <c r="AC494" i="2"/>
  <c r="AT625" i="2"/>
  <c r="AT577" i="2"/>
  <c r="BN112" i="2"/>
  <c r="AT642" i="2"/>
  <c r="BO738" i="2"/>
  <c r="BO680" i="2"/>
  <c r="BO726" i="2"/>
  <c r="AT689" i="2"/>
  <c r="S679" i="2"/>
  <c r="S554" i="2"/>
  <c r="BN772" i="2"/>
  <c r="BO1131" i="2" s="1"/>
  <c r="BN692" i="2"/>
  <c r="BO702" i="2"/>
  <c r="AN624" i="2"/>
  <c r="AH467" i="2"/>
  <c r="G523" i="2"/>
  <c r="AT618" i="2"/>
  <c r="BO786" i="2"/>
  <c r="BO734" i="2"/>
  <c r="BO707" i="2"/>
  <c r="AT745" i="2"/>
  <c r="AT706" i="2"/>
  <c r="S576" i="2"/>
  <c r="AD558" i="2"/>
  <c r="S417" i="2"/>
  <c r="S431" i="2"/>
  <c r="S418" i="2"/>
  <c r="AC474" i="2"/>
  <c r="M171" i="2"/>
  <c r="S702" i="2"/>
  <c r="S555" i="2"/>
  <c r="AN619" i="2"/>
  <c r="AN658" i="2"/>
  <c r="AH473" i="2"/>
  <c r="AI473" i="2" s="1"/>
  <c r="AT732" i="2"/>
  <c r="G664" i="2"/>
  <c r="S567" i="2"/>
  <c r="AN560" i="2"/>
  <c r="G666" i="2"/>
  <c r="AT439" i="2"/>
  <c r="G519" i="2"/>
  <c r="AT449" i="2"/>
  <c r="AN118" i="2"/>
  <c r="AO118" i="2" s="1"/>
  <c r="S214" i="2"/>
  <c r="M153" i="2"/>
  <c r="AT431" i="2"/>
  <c r="M160" i="2"/>
  <c r="M180" i="2"/>
  <c r="AT575" i="2"/>
  <c r="AN661" i="2"/>
  <c r="AT656" i="2"/>
  <c r="AN468" i="2"/>
  <c r="AT572" i="2"/>
  <c r="AT607" i="2"/>
  <c r="AT787" i="2"/>
  <c r="AU787" i="2" s="1"/>
  <c r="AT699" i="2"/>
  <c r="AT755" i="2"/>
  <c r="BO694" i="2"/>
  <c r="S414" i="2"/>
  <c r="S1112" i="2" s="1"/>
  <c r="S1114" i="2" s="1"/>
  <c r="BO711" i="2"/>
  <c r="BO710" i="2"/>
  <c r="BO742" i="2"/>
  <c r="BO683" i="2"/>
  <c r="BP1124" i="2" s="1"/>
  <c r="BP1126" i="2" s="1"/>
  <c r="AT764" i="2"/>
  <c r="AT703" i="2"/>
  <c r="AT778" i="2"/>
  <c r="AT438" i="2"/>
  <c r="S441" i="2"/>
  <c r="S688" i="2"/>
  <c r="S710" i="2"/>
  <c r="S578" i="2"/>
  <c r="AN570" i="2"/>
  <c r="S104" i="2"/>
  <c r="G26" i="2"/>
  <c r="S689" i="2"/>
  <c r="AN580" i="2"/>
  <c r="G644" i="2"/>
  <c r="AN647" i="2"/>
  <c r="AN117" i="2"/>
  <c r="G534" i="2"/>
  <c r="AH466" i="2"/>
  <c r="AI466" i="2" s="1"/>
  <c r="S122" i="2"/>
  <c r="AH492" i="2"/>
  <c r="AI492" i="2" s="1"/>
  <c r="S117" i="2"/>
  <c r="M170" i="2"/>
  <c r="M149" i="2"/>
  <c r="M179" i="2"/>
  <c r="G28" i="2"/>
  <c r="AN607" i="2"/>
  <c r="AT629" i="2"/>
  <c r="AT658" i="2"/>
  <c r="AT604" i="2"/>
  <c r="AT603" i="2"/>
  <c r="AT563" i="2"/>
  <c r="M145" i="2"/>
  <c r="AT661" i="2"/>
  <c r="AT712" i="2"/>
  <c r="S443" i="2"/>
  <c r="AN643" i="2"/>
  <c r="BO790" i="2"/>
  <c r="BO737" i="2"/>
  <c r="BO784" i="2"/>
  <c r="BO768" i="2"/>
  <c r="BO743" i="2"/>
  <c r="AT753" i="2"/>
  <c r="AT785" i="2"/>
  <c r="AT773" i="2"/>
  <c r="AT772" i="2"/>
  <c r="AU1131" i="2" s="1"/>
  <c r="BO782" i="2"/>
  <c r="AN583" i="2"/>
  <c r="AT440" i="2"/>
  <c r="AN122" i="2"/>
  <c r="S572" i="2"/>
  <c r="S684" i="2"/>
  <c r="M174" i="2"/>
  <c r="S704" i="2"/>
  <c r="AH478" i="2"/>
  <c r="AI478" i="2" s="1"/>
  <c r="S681" i="2"/>
  <c r="AN645" i="2"/>
  <c r="S680" i="2"/>
  <c r="AN660" i="2"/>
  <c r="AN598" i="2"/>
  <c r="S690" i="2"/>
  <c r="AN670" i="2"/>
  <c r="AN581" i="2"/>
  <c r="S566" i="2"/>
  <c r="AN649" i="2"/>
  <c r="S563" i="2"/>
  <c r="AN559" i="2"/>
  <c r="S575" i="2"/>
  <c r="AN107" i="2"/>
  <c r="AO107" i="2" s="1"/>
  <c r="S125" i="2"/>
  <c r="AT450" i="2"/>
  <c r="AT445" i="2"/>
  <c r="AT414" i="2"/>
  <c r="AU1112" i="2" s="1"/>
  <c r="AU1114" i="2" s="1"/>
  <c r="M162" i="2"/>
  <c r="G22" i="2"/>
  <c r="G13" i="2"/>
  <c r="AT598" i="2"/>
  <c r="AT643" i="2"/>
  <c r="G531" i="2"/>
  <c r="AT565" i="2"/>
  <c r="AT578" i="2"/>
  <c r="AT670" i="2"/>
  <c r="AT600" i="2"/>
  <c r="AT568" i="2"/>
  <c r="M172" i="2"/>
  <c r="AD609" i="2"/>
  <c r="AT424" i="2"/>
  <c r="AI477" i="2"/>
  <c r="AC487" i="2"/>
  <c r="AC471" i="2"/>
  <c r="S424" i="2"/>
  <c r="T424" i="2" s="1"/>
  <c r="AC488" i="2"/>
  <c r="AC472" i="2"/>
  <c r="S432" i="2"/>
  <c r="M168" i="2"/>
  <c r="S102" i="2"/>
  <c r="S686" i="2"/>
  <c r="S687" i="2"/>
  <c r="S583" i="2"/>
  <c r="S565" i="2"/>
  <c r="S558" i="2"/>
  <c r="S440" i="2"/>
  <c r="S694" i="2"/>
  <c r="S692" i="2"/>
  <c r="M158" i="2"/>
  <c r="M157" i="2"/>
  <c r="S209" i="2"/>
  <c r="AN603" i="2"/>
  <c r="S562" i="2"/>
  <c r="AN642" i="2"/>
  <c r="AN554" i="2"/>
  <c r="S106" i="2"/>
  <c r="S691" i="2"/>
  <c r="AH471" i="2"/>
  <c r="AI471" i="2" s="1"/>
  <c r="S208" i="2"/>
  <c r="AH495" i="2"/>
  <c r="S568" i="2"/>
  <c r="S700" i="2"/>
  <c r="T700" i="2" s="1"/>
  <c r="AH474" i="2"/>
  <c r="AI474" i="2" s="1"/>
  <c r="AN618" i="2"/>
  <c r="AO618" i="2" s="1"/>
  <c r="AN644" i="2"/>
  <c r="AN556" i="2"/>
  <c r="S709" i="2"/>
  <c r="AN657" i="2"/>
  <c r="AN569" i="2"/>
  <c r="S708" i="2"/>
  <c r="AT777" i="2"/>
  <c r="AN655" i="2"/>
  <c r="AN654" i="2"/>
  <c r="AN566" i="2"/>
  <c r="AN669" i="2"/>
  <c r="AN565" i="2"/>
  <c r="AN668" i="2"/>
  <c r="AN608" i="2"/>
  <c r="G648" i="2"/>
  <c r="S552" i="2"/>
  <c r="G662" i="2"/>
  <c r="AN564" i="2"/>
  <c r="S550" i="2"/>
  <c r="AN578" i="2"/>
  <c r="G659" i="2"/>
  <c r="AN622" i="2"/>
  <c r="G658" i="2"/>
  <c r="AN621" i="2"/>
  <c r="G657" i="2"/>
  <c r="AN620" i="2"/>
  <c r="S573" i="2"/>
  <c r="AN613" i="2"/>
  <c r="G509" i="2"/>
  <c r="AT423" i="2"/>
  <c r="S116" i="2"/>
  <c r="G532" i="2"/>
  <c r="S119" i="2"/>
  <c r="AT421" i="2"/>
  <c r="G517" i="2"/>
  <c r="AN126" i="2"/>
  <c r="AO126" i="2" s="1"/>
  <c r="AT435" i="2"/>
  <c r="AT434" i="2"/>
  <c r="S131" i="2"/>
  <c r="AT433" i="2"/>
  <c r="AT448" i="2"/>
  <c r="AT429" i="2"/>
  <c r="AH490" i="2"/>
  <c r="AI490" i="2" s="1"/>
  <c r="S130" i="2"/>
  <c r="AN121" i="2"/>
  <c r="AO121" i="2" s="1"/>
  <c r="S201" i="2"/>
  <c r="S198" i="2"/>
  <c r="M154" i="2"/>
  <c r="S212" i="2"/>
  <c r="M152" i="2"/>
  <c r="S226" i="2"/>
  <c r="G15" i="2"/>
  <c r="AN131" i="2"/>
  <c r="AO131" i="2" s="1"/>
  <c r="AT422" i="2"/>
  <c r="AU422" i="2" s="1"/>
  <c r="M163" i="2"/>
  <c r="M146" i="2"/>
  <c r="AN127" i="2"/>
  <c r="G36" i="2"/>
  <c r="M164" i="2"/>
  <c r="AT652" i="2"/>
  <c r="AT567" i="2"/>
  <c r="AT622" i="2"/>
  <c r="AT667" i="2"/>
  <c r="AT582" i="2"/>
  <c r="AT550" i="2"/>
  <c r="AT621" i="2"/>
  <c r="AT650" i="2"/>
  <c r="AT557" i="2"/>
  <c r="AT628" i="2"/>
  <c r="AC477" i="2"/>
  <c r="AT627" i="2"/>
  <c r="AT648" i="2"/>
  <c r="AT555" i="2"/>
  <c r="AT610" i="2"/>
  <c r="AT663" i="2"/>
  <c r="AT570" i="2"/>
  <c r="AT617" i="2"/>
  <c r="S220" i="2"/>
  <c r="AC473" i="2"/>
  <c r="S210" i="2"/>
  <c r="S217" i="2"/>
  <c r="G524" i="2"/>
  <c r="G668" i="2"/>
  <c r="S115" i="2"/>
  <c r="AT649" i="2"/>
  <c r="AT564" i="2"/>
  <c r="AN629" i="2"/>
  <c r="AT662" i="2"/>
  <c r="AT569" i="2"/>
  <c r="AT653" i="2"/>
  <c r="AT552" i="2"/>
  <c r="AT599" i="2"/>
  <c r="M156" i="2"/>
  <c r="AT790" i="2"/>
  <c r="H1285" i="2"/>
  <c r="H1286" i="2"/>
  <c r="H1260" i="2"/>
  <c r="H1221" i="2"/>
  <c r="H1201" i="2"/>
  <c r="H1203" i="2"/>
  <c r="H1197" i="2"/>
  <c r="H1196" i="2"/>
  <c r="H1224" i="2"/>
  <c r="H1240" i="2"/>
  <c r="H1206" i="2"/>
  <c r="H1246" i="2"/>
  <c r="H1237" i="2"/>
  <c r="H1255" i="2"/>
  <c r="H1263" i="2"/>
  <c r="H1284" i="2"/>
  <c r="H1259" i="2"/>
  <c r="H1298" i="2"/>
  <c r="H1281" i="2"/>
  <c r="H1293" i="2"/>
  <c r="H1291" i="2"/>
  <c r="H1302" i="2"/>
  <c r="H1202" i="2"/>
  <c r="H1220" i="2"/>
  <c r="H1250" i="2"/>
  <c r="H1253" i="2"/>
  <c r="H1213" i="2"/>
  <c r="H1193" i="2"/>
  <c r="H1198" i="2"/>
  <c r="H1208" i="2"/>
  <c r="H1225" i="2"/>
  <c r="H1280" i="2"/>
  <c r="H1265" i="2"/>
  <c r="H1194" i="2"/>
  <c r="H1210" i="2"/>
  <c r="H1215" i="2"/>
  <c r="H1241" i="2"/>
  <c r="H1200" i="2"/>
  <c r="H1218" i="2"/>
  <c r="H1251" i="2"/>
  <c r="H1248" i="2"/>
  <c r="H1261" i="2"/>
  <c r="H1256" i="2"/>
  <c r="H1266" i="2"/>
  <c r="H1303" i="2"/>
  <c r="H1249" i="2"/>
  <c r="H1262" i="2"/>
  <c r="H1275" i="2"/>
  <c r="H1294" i="2"/>
  <c r="H1287" i="2"/>
  <c r="H1295" i="2"/>
  <c r="H1296" i="2"/>
  <c r="H1247" i="2"/>
  <c r="H1258" i="2"/>
  <c r="H1254" i="2"/>
  <c r="H1292" i="2"/>
  <c r="H1301" i="2"/>
  <c r="H1209" i="2"/>
  <c r="H1214" i="2"/>
  <c r="H1190" i="2"/>
  <c r="H1238" i="2"/>
  <c r="H1212" i="2"/>
  <c r="H1283" i="2"/>
  <c r="H1195" i="2"/>
  <c r="H1205" i="2"/>
  <c r="H1211" i="2"/>
  <c r="H1222" i="2"/>
  <c r="H1219" i="2"/>
  <c r="H1242" i="2"/>
  <c r="H1252" i="2"/>
  <c r="H1257" i="2"/>
  <c r="H1267" i="2"/>
  <c r="H1264" i="2"/>
  <c r="H1290" i="2"/>
  <c r="H1288" i="2"/>
  <c r="H1300" i="2"/>
  <c r="H1297" i="2"/>
  <c r="H1189" i="2"/>
  <c r="H1217" i="2"/>
  <c r="H1199" i="2"/>
  <c r="H1192" i="2"/>
  <c r="H1216" i="2"/>
  <c r="H1223" i="2"/>
  <c r="H1243" i="2"/>
  <c r="H1191" i="2"/>
  <c r="H1207" i="2"/>
  <c r="H1239" i="2"/>
  <c r="H1204" i="2"/>
  <c r="H1244" i="2"/>
  <c r="H1245" i="2"/>
  <c r="H1289" i="2"/>
  <c r="H1299" i="2"/>
  <c r="AT775" i="2"/>
  <c r="AT743" i="2"/>
  <c r="AT727" i="2"/>
  <c r="S442" i="2"/>
  <c r="AT748" i="2"/>
  <c r="AK927" i="2"/>
  <c r="AE927" i="2"/>
  <c r="AN600" i="2"/>
  <c r="BO776" i="2"/>
  <c r="BP776" i="2" s="1"/>
  <c r="BO701" i="2"/>
  <c r="BO775" i="2"/>
  <c r="BO700" i="2"/>
  <c r="BO713" i="2"/>
  <c r="BO712" i="2"/>
  <c r="BO787" i="2"/>
  <c r="BP787" i="2" s="1"/>
  <c r="BO697" i="2"/>
  <c r="BO771" i="2"/>
  <c r="BO696" i="2"/>
  <c r="BO785" i="2"/>
  <c r="BO695" i="2"/>
  <c r="BO769" i="2"/>
  <c r="BO748" i="2"/>
  <c r="BO767" i="2"/>
  <c r="BO692" i="2"/>
  <c r="BO730" i="2"/>
  <c r="BO729" i="2"/>
  <c r="BP729" i="2" s="1"/>
  <c r="BO704" i="2"/>
  <c r="BO793" i="2"/>
  <c r="BO703" i="2"/>
  <c r="BP703" i="2" s="1"/>
  <c r="BO792" i="2"/>
  <c r="BO727" i="2"/>
  <c r="AT744" i="2"/>
  <c r="AT681" i="2"/>
  <c r="AT740" i="2"/>
  <c r="AT752" i="2"/>
  <c r="AT692" i="2"/>
  <c r="AT781" i="2"/>
  <c r="AT735" i="2"/>
  <c r="AT741" i="2"/>
  <c r="AT690" i="2"/>
  <c r="AT789" i="2"/>
  <c r="AT739" i="2"/>
  <c r="AT682" i="2"/>
  <c r="AT680" i="2"/>
  <c r="AT687" i="2"/>
  <c r="AT774" i="2"/>
  <c r="AT679" i="2"/>
  <c r="BO789" i="2"/>
  <c r="S560" i="2"/>
  <c r="S715" i="2"/>
  <c r="AN659" i="2"/>
  <c r="AN567" i="2"/>
  <c r="AT776" i="2"/>
  <c r="AQ927" i="2"/>
  <c r="AN555" i="2"/>
  <c r="BO755" i="2"/>
  <c r="BP755" i="2" s="1"/>
  <c r="BO754" i="2"/>
  <c r="BO685" i="2"/>
  <c r="BP685" i="2" s="1"/>
  <c r="BO774" i="2"/>
  <c r="BO699" i="2"/>
  <c r="BP699" i="2" s="1"/>
  <c r="BO788" i="2"/>
  <c r="BO698" i="2"/>
  <c r="BO772" i="2"/>
  <c r="BP1131" i="2" s="1"/>
  <c r="BO751" i="2"/>
  <c r="BO682" i="2"/>
  <c r="BO770" i="2"/>
  <c r="BO681" i="2"/>
  <c r="BO749" i="2"/>
  <c r="BO732" i="2"/>
  <c r="BO747" i="2"/>
  <c r="BO706" i="2"/>
  <c r="BO705" i="2"/>
  <c r="BP705" i="2" s="1"/>
  <c r="BO689" i="2"/>
  <c r="BO779" i="2"/>
  <c r="BP779" i="2" s="1"/>
  <c r="BO688" i="2"/>
  <c r="BO778" i="2"/>
  <c r="BO687" i="2"/>
  <c r="BP687" i="2" s="1"/>
  <c r="AT750" i="2"/>
  <c r="BO777" i="2"/>
  <c r="AT765" i="2"/>
  <c r="AT728" i="2"/>
  <c r="AT791" i="2"/>
  <c r="BO752" i="2"/>
  <c r="BP752" i="2" s="1"/>
  <c r="AT713" i="2"/>
  <c r="AT768" i="2"/>
  <c r="AT783" i="2"/>
  <c r="AT756" i="2"/>
  <c r="AT707" i="2"/>
  <c r="AT715" i="2"/>
  <c r="AT710" i="2"/>
  <c r="S580" i="2"/>
  <c r="S699" i="2"/>
  <c r="AN616" i="2"/>
  <c r="AN551" i="2"/>
  <c r="AT447" i="2"/>
  <c r="S438" i="2"/>
  <c r="AT436" i="2"/>
  <c r="AC465" i="2"/>
  <c r="AC469" i="2"/>
  <c r="AC484" i="2"/>
  <c r="S447" i="2"/>
  <c r="S422" i="2"/>
  <c r="AC466" i="2"/>
  <c r="AC485" i="2"/>
  <c r="AC470" i="2"/>
  <c r="AD470" i="2" s="1"/>
  <c r="S211" i="2"/>
  <c r="AN106" i="2"/>
  <c r="S561" i="2"/>
  <c r="S698" i="2"/>
  <c r="S697" i="2"/>
  <c r="S549" i="2"/>
  <c r="S1117" i="2" s="1"/>
  <c r="S1119" i="2" s="1"/>
  <c r="S557" i="2"/>
  <c r="S556" i="2"/>
  <c r="S445" i="2"/>
  <c r="S695" i="2"/>
  <c r="AN225" i="2"/>
  <c r="M166" i="2"/>
  <c r="G31" i="2"/>
  <c r="AN662" i="2"/>
  <c r="AN574" i="2"/>
  <c r="AN615" i="2"/>
  <c r="AN563" i="2"/>
  <c r="AN110" i="2"/>
  <c r="S564" i="2"/>
  <c r="AT425" i="2"/>
  <c r="S703" i="2"/>
  <c r="AH472" i="2"/>
  <c r="AN124" i="2"/>
  <c r="AO124" i="2" s="1"/>
  <c r="M159" i="2"/>
  <c r="S126" i="2"/>
  <c r="AN602" i="2"/>
  <c r="AN617" i="2"/>
  <c r="AN641" i="2"/>
  <c r="AN553" i="2"/>
  <c r="AT704" i="2"/>
  <c r="AN612" i="2"/>
  <c r="AN627" i="2"/>
  <c r="AN550" i="2"/>
  <c r="AN653" i="2"/>
  <c r="AN549" i="2"/>
  <c r="AO1117" i="2" s="1"/>
  <c r="AO1119" i="2" s="1"/>
  <c r="AN652" i="2"/>
  <c r="AN667" i="2"/>
  <c r="AN579" i="2"/>
  <c r="G663" i="2"/>
  <c r="G646" i="2"/>
  <c r="AN548" i="2"/>
  <c r="G661" i="2"/>
  <c r="S581" i="2"/>
  <c r="AN666" i="2"/>
  <c r="AN562" i="2"/>
  <c r="G643" i="2"/>
  <c r="AN606" i="2"/>
  <c r="G642" i="2"/>
  <c r="AN605" i="2"/>
  <c r="G641" i="2"/>
  <c r="AN604" i="2"/>
  <c r="AN584" i="2"/>
  <c r="AT443" i="2"/>
  <c r="G507" i="2"/>
  <c r="AT442" i="2"/>
  <c r="AT441" i="2"/>
  <c r="S110" i="2"/>
  <c r="S129" i="2"/>
  <c r="AN120" i="2"/>
  <c r="AO120" i="2" s="1"/>
  <c r="G515" i="2"/>
  <c r="AH491" i="2"/>
  <c r="AI491" i="2" s="1"/>
  <c r="AN201" i="2"/>
  <c r="AT419" i="2"/>
  <c r="G508" i="2"/>
  <c r="AT418" i="2"/>
  <c r="S705" i="2"/>
  <c r="AH480" i="2"/>
  <c r="AI480" i="2" s="1"/>
  <c r="AN214" i="2"/>
  <c r="AT417" i="2"/>
  <c r="G527" i="2"/>
  <c r="AT432" i="2"/>
  <c r="AH488" i="2"/>
  <c r="AI488" i="2" s="1"/>
  <c r="AN102" i="2"/>
  <c r="AO102" i="2" s="1"/>
  <c r="G522" i="2"/>
  <c r="AT446" i="2"/>
  <c r="AN123" i="2"/>
  <c r="S213" i="2"/>
  <c r="S196" i="2"/>
  <c r="G17" i="2"/>
  <c r="M167" i="2"/>
  <c r="S224" i="2"/>
  <c r="S111" i="2"/>
  <c r="AT444" i="2"/>
  <c r="AT437" i="2"/>
  <c r="S221" i="2"/>
  <c r="S107" i="2"/>
  <c r="S219" i="2"/>
  <c r="AN216" i="2"/>
  <c r="AO216" i="2" s="1"/>
  <c r="M148" i="2"/>
  <c r="AT644" i="2"/>
  <c r="AT559" i="2"/>
  <c r="AT614" i="2"/>
  <c r="AH475" i="2"/>
  <c r="AI475" i="2" s="1"/>
  <c r="AT659" i="2"/>
  <c r="AT574" i="2"/>
  <c r="AH484" i="2"/>
  <c r="AI484" i="2" s="1"/>
  <c r="AT613" i="2"/>
  <c r="AT581" i="2"/>
  <c r="AT549" i="2"/>
  <c r="AT620" i="2"/>
  <c r="AT619" i="2"/>
  <c r="AT579" i="2"/>
  <c r="AT602" i="2"/>
  <c r="AT655" i="2"/>
  <c r="AT562" i="2"/>
  <c r="AT609" i="2"/>
  <c r="M177" i="2"/>
  <c r="AT624" i="2"/>
  <c r="G514" i="2"/>
  <c r="G521" i="2"/>
  <c r="G654" i="2"/>
  <c r="AT641" i="2"/>
  <c r="AT556" i="2"/>
  <c r="AN552" i="2"/>
  <c r="AT654" i="2"/>
  <c r="AT561" i="2"/>
  <c r="AT616" i="2"/>
  <c r="AT584" i="2"/>
  <c r="AO114" i="2"/>
  <c r="AT786" i="2"/>
  <c r="AT714" i="2"/>
  <c r="S419" i="2"/>
  <c r="BO765" i="2"/>
  <c r="BO746" i="2"/>
  <c r="BP746" i="2" s="1"/>
  <c r="BO740" i="2"/>
  <c r="BO739" i="2"/>
  <c r="BP739" i="2" s="1"/>
  <c r="BO753" i="2"/>
  <c r="BO684" i="2"/>
  <c r="BO773" i="2"/>
  <c r="BO736" i="2"/>
  <c r="BO735" i="2"/>
  <c r="BO750" i="2"/>
  <c r="BO733" i="2"/>
  <c r="BO783" i="2"/>
  <c r="BO708" i="2"/>
  <c r="BO731" i="2"/>
  <c r="BO691" i="2"/>
  <c r="BP691" i="2" s="1"/>
  <c r="BO781" i="2"/>
  <c r="BO690" i="2"/>
  <c r="BO780" i="2"/>
  <c r="BP780" i="2" s="1"/>
  <c r="BO764" i="2"/>
  <c r="BO757" i="2"/>
  <c r="BO741" i="2"/>
  <c r="BP741" i="2" s="1"/>
  <c r="BO756" i="2"/>
  <c r="AT684" i="2"/>
  <c r="AT702" i="2"/>
  <c r="AT738" i="2"/>
  <c r="BO791" i="2"/>
  <c r="AT686" i="2"/>
  <c r="BO679" i="2"/>
  <c r="AT767" i="2"/>
  <c r="AT709" i="2"/>
  <c r="BO766" i="2"/>
  <c r="AT733" i="2"/>
  <c r="AT700" i="2"/>
  <c r="AT694" i="2"/>
  <c r="AT729" i="2"/>
  <c r="BO728" i="2"/>
  <c r="G655" i="2"/>
  <c r="S683" i="2"/>
  <c r="S1124" i="2" s="1"/>
  <c r="S1126" i="2" s="1"/>
  <c r="AN571" i="2"/>
  <c r="S711" i="2"/>
  <c r="AN628" i="2"/>
  <c r="AT415" i="2"/>
  <c r="AC489" i="2"/>
  <c r="AT420" i="2"/>
  <c r="S449" i="2"/>
  <c r="S428" i="2"/>
  <c r="S444" i="2"/>
  <c r="S437" i="2"/>
  <c r="S416" i="2"/>
  <c r="AC493" i="2"/>
  <c r="S128" i="2"/>
  <c r="S118" i="2"/>
  <c r="S584" i="2"/>
  <c r="S574" i="2"/>
  <c r="S548" i="2"/>
  <c r="S553" i="2"/>
  <c r="S712" i="2"/>
  <c r="S693" i="2"/>
  <c r="S551" i="2"/>
  <c r="S570" i="2"/>
  <c r="M150" i="2"/>
  <c r="AN646" i="2"/>
  <c r="AN558" i="2"/>
  <c r="AN599" i="2"/>
  <c r="AN656" i="2"/>
  <c r="S559" i="2"/>
  <c r="AH494" i="2"/>
  <c r="AI494" i="2" s="1"/>
  <c r="S577" i="2"/>
  <c r="AH493" i="2"/>
  <c r="AI493" i="2" s="1"/>
  <c r="M175" i="2"/>
  <c r="M181" i="2"/>
  <c r="S714" i="2"/>
  <c r="S713" i="2"/>
  <c r="AN573" i="2"/>
  <c r="S696" i="2"/>
  <c r="AN601" i="2"/>
  <c r="AN614" i="2"/>
  <c r="S706" i="2"/>
  <c r="AN611" i="2"/>
  <c r="AN626" i="2"/>
  <c r="AN625" i="2"/>
  <c r="AN651" i="2"/>
  <c r="S569" i="2"/>
  <c r="G647" i="2"/>
  <c r="AN609" i="2"/>
  <c r="S582" i="2"/>
  <c r="G645" i="2"/>
  <c r="G660" i="2"/>
  <c r="AN650" i="2"/>
  <c r="AN665" i="2"/>
  <c r="AN577" i="2"/>
  <c r="S579" i="2"/>
  <c r="AN664" i="2"/>
  <c r="AN576" i="2"/>
  <c r="AN663" i="2"/>
  <c r="AN575" i="2"/>
  <c r="S571" i="2"/>
  <c r="AN568" i="2"/>
  <c r="G665" i="2"/>
  <c r="AT427" i="2"/>
  <c r="AH479" i="2"/>
  <c r="AI479" i="2" s="1"/>
  <c r="AT426" i="2"/>
  <c r="AN130" i="2"/>
  <c r="S113" i="2"/>
  <c r="S103" i="2"/>
  <c r="AH489" i="2"/>
  <c r="AI489" i="2" s="1"/>
  <c r="S109" i="2"/>
  <c r="S701" i="2"/>
  <c r="AT416" i="2"/>
  <c r="S114" i="2"/>
  <c r="AN105" i="2"/>
  <c r="AO105" i="2" s="1"/>
  <c r="AT430" i="2"/>
  <c r="S197" i="2"/>
  <c r="AN212" i="2"/>
  <c r="M169" i="2"/>
  <c r="M165" i="2"/>
  <c r="AN115" i="2"/>
  <c r="AO115" i="2" s="1"/>
  <c r="AN206" i="2"/>
  <c r="M178" i="2"/>
  <c r="AN111" i="2"/>
  <c r="AO111" i="2" s="1"/>
  <c r="M176" i="2"/>
  <c r="M173" i="2"/>
  <c r="M155" i="2"/>
  <c r="M147" i="2"/>
  <c r="AT668" i="2"/>
  <c r="AT583" i="2"/>
  <c r="AT551" i="2"/>
  <c r="AT606" i="2"/>
  <c r="AT651" i="2"/>
  <c r="AT566" i="2"/>
  <c r="AT605" i="2"/>
  <c r="AT666" i="2"/>
  <c r="AT573" i="2"/>
  <c r="AT612" i="2"/>
  <c r="AT611" i="2"/>
  <c r="AT664" i="2"/>
  <c r="AT571" i="2"/>
  <c r="AT626" i="2"/>
  <c r="AT647" i="2"/>
  <c r="AT554" i="2"/>
  <c r="AT601" i="2"/>
  <c r="M161" i="2"/>
  <c r="G530" i="2"/>
  <c r="S121" i="2"/>
  <c r="AT665" i="2"/>
  <c r="AT580" i="2"/>
  <c r="AT548" i="2"/>
  <c r="AN557" i="2"/>
  <c r="AT646" i="2"/>
  <c r="AT553" i="2"/>
  <c r="AT608" i="2"/>
  <c r="AT669" i="2"/>
  <c r="AT576" i="2"/>
  <c r="AT623" i="2"/>
  <c r="AT696" i="2"/>
  <c r="AT751" i="2"/>
  <c r="AT731" i="2"/>
  <c r="AT766" i="2"/>
  <c r="AT737" i="2"/>
  <c r="W549" i="2"/>
  <c r="W1117" i="2" s="1"/>
  <c r="W1119" i="2" s="1"/>
  <c r="AM663" i="2"/>
  <c r="AM563" i="2"/>
  <c r="AM530" i="2"/>
  <c r="W643" i="2"/>
  <c r="Y643" i="2" s="1"/>
  <c r="AB526" i="2"/>
  <c r="AD526" i="2" s="1"/>
  <c r="BN532" i="2"/>
  <c r="AM624" i="2"/>
  <c r="AM629" i="2"/>
  <c r="AM622" i="2"/>
  <c r="AM580" i="2"/>
  <c r="AM620" i="2"/>
  <c r="AM646" i="2"/>
  <c r="AM601" i="2"/>
  <c r="AM645" i="2"/>
  <c r="AG521" i="2"/>
  <c r="AM508" i="2"/>
  <c r="AO508" i="2" s="1"/>
  <c r="AB524" i="2"/>
  <c r="AD524" i="2" s="1"/>
  <c r="AM529" i="2"/>
  <c r="BN535" i="2"/>
  <c r="AM535" i="2"/>
  <c r="L63" i="2"/>
  <c r="AG159" i="2"/>
  <c r="AM579" i="2"/>
  <c r="AM669" i="2"/>
  <c r="AM610" i="2"/>
  <c r="AO610" i="2" s="1"/>
  <c r="AM661" i="2"/>
  <c r="AO661" i="2" s="1"/>
  <c r="AM583" i="2"/>
  <c r="AO583" i="2" s="1"/>
  <c r="AM550" i="2"/>
  <c r="AM559" i="2"/>
  <c r="AG516" i="2"/>
  <c r="AM524" i="2"/>
  <c r="AB515" i="2"/>
  <c r="AD515" i="2" s="1"/>
  <c r="BN521" i="2"/>
  <c r="BN512" i="2"/>
  <c r="AM525" i="2"/>
  <c r="AM520" i="2"/>
  <c r="AB521" i="2"/>
  <c r="AD521" i="2" s="1"/>
  <c r="AM575" i="2"/>
  <c r="AM649" i="2"/>
  <c r="AO649" i="2" s="1"/>
  <c r="AM578" i="2"/>
  <c r="AM667" i="2"/>
  <c r="AM627" i="2"/>
  <c r="AB529" i="2"/>
  <c r="AD529" i="2" s="1"/>
  <c r="AM527" i="2"/>
  <c r="AM507" i="2"/>
  <c r="W424" i="2"/>
  <c r="AB535" i="2"/>
  <c r="AD535" i="2" s="1"/>
  <c r="L495" i="2"/>
  <c r="AS34" i="2"/>
  <c r="AS9" i="2"/>
  <c r="BN564" i="2"/>
  <c r="AS477" i="2"/>
  <c r="AU477" i="2" s="1"/>
  <c r="W598" i="2"/>
  <c r="Y598" i="2" s="1"/>
  <c r="F147" i="2"/>
  <c r="F159" i="2"/>
  <c r="W603" i="2"/>
  <c r="Y603" i="2" s="1"/>
  <c r="AS492" i="2"/>
  <c r="AS470" i="2"/>
  <c r="BI425" i="2"/>
  <c r="F164" i="2"/>
  <c r="AB425" i="2"/>
  <c r="AB428" i="2"/>
  <c r="AD428" i="2" s="1"/>
  <c r="AS28" i="2"/>
  <c r="W601" i="2"/>
  <c r="Y601" i="2" s="1"/>
  <c r="Y960" i="2" s="1"/>
  <c r="BI438" i="2"/>
  <c r="F150" i="2"/>
  <c r="AZ536" i="2"/>
  <c r="S475" i="2"/>
  <c r="AZ473" i="2"/>
  <c r="AZ486" i="2"/>
  <c r="S733" i="2"/>
  <c r="S609" i="2"/>
  <c r="S466" i="2"/>
  <c r="S754" i="2"/>
  <c r="AZ475" i="2"/>
  <c r="AZ476" i="2"/>
  <c r="S739" i="2"/>
  <c r="S726" i="2"/>
  <c r="S730" i="2"/>
  <c r="AZ519" i="2"/>
  <c r="AZ512" i="2"/>
  <c r="AZ510" i="2"/>
  <c r="S465" i="2"/>
  <c r="AZ490" i="2"/>
  <c r="AZ491" i="2"/>
  <c r="AZ467" i="2"/>
  <c r="AZ477" i="2"/>
  <c r="S464" i="2"/>
  <c r="S755" i="2"/>
  <c r="S740" i="2"/>
  <c r="S626" i="2"/>
  <c r="S604" i="2"/>
  <c r="AZ493" i="2"/>
  <c r="AZ492" i="2"/>
  <c r="S607" i="2"/>
  <c r="S606" i="2"/>
  <c r="S732" i="2"/>
  <c r="AN527" i="2"/>
  <c r="S603" i="2"/>
  <c r="AZ523" i="2"/>
  <c r="AZ530" i="2"/>
  <c r="BJ694" i="2"/>
  <c r="AD573" i="2"/>
  <c r="AM731" i="2"/>
  <c r="M516" i="2"/>
  <c r="BN254" i="2"/>
  <c r="BJ767" i="2"/>
  <c r="AZ756" i="2"/>
  <c r="AM712" i="2"/>
  <c r="BI714" i="2"/>
  <c r="CB348" i="2"/>
  <c r="S526" i="2"/>
  <c r="BN262" i="2"/>
  <c r="AD652" i="2"/>
  <c r="BJ783" i="2"/>
  <c r="AM698" i="2"/>
  <c r="BI713" i="2"/>
  <c r="S779" i="2"/>
  <c r="M521" i="2"/>
  <c r="M536" i="2"/>
  <c r="M576" i="2"/>
  <c r="N576" i="2" s="1"/>
  <c r="S775" i="2"/>
  <c r="M424" i="2"/>
  <c r="N424" i="2" s="1"/>
  <c r="X15" i="2"/>
  <c r="S605" i="2"/>
  <c r="AB820" i="2"/>
  <c r="AZ706" i="2"/>
  <c r="AS702" i="2"/>
  <c r="AZ681" i="2"/>
  <c r="BI784" i="2"/>
  <c r="AH741" i="2"/>
  <c r="S741" i="2"/>
  <c r="AT481" i="2"/>
  <c r="S491" i="2"/>
  <c r="AZ507" i="2"/>
  <c r="AZ482" i="2"/>
  <c r="AZ533" i="2"/>
  <c r="AZ479" i="2"/>
  <c r="AZ485" i="2"/>
  <c r="X158" i="2"/>
  <c r="AN88" i="2"/>
  <c r="S614" i="2"/>
  <c r="S612" i="2"/>
  <c r="S487" i="2"/>
  <c r="S749" i="2"/>
  <c r="S736" i="2"/>
  <c r="S731" i="2"/>
  <c r="S598" i="2"/>
  <c r="S629" i="2"/>
  <c r="S747" i="2"/>
  <c r="X148" i="2"/>
  <c r="AN77" i="2"/>
  <c r="M616" i="2"/>
  <c r="N616" i="2" s="1"/>
  <c r="BN255" i="2"/>
  <c r="AB835" i="2"/>
  <c r="BI747" i="2"/>
  <c r="BI730" i="2"/>
  <c r="AD580" i="2"/>
  <c r="L790" i="2"/>
  <c r="AZ488" i="2"/>
  <c r="S602" i="2"/>
  <c r="S756" i="2"/>
  <c r="BJ772" i="2"/>
  <c r="BK1131" i="2" s="1"/>
  <c r="BK1134" i="2" s="1"/>
  <c r="BK1142" i="2" s="1"/>
  <c r="S750" i="2"/>
  <c r="BJ699" i="2"/>
  <c r="S628" i="2"/>
  <c r="S627" i="2"/>
  <c r="S752" i="2"/>
  <c r="S600" i="2"/>
  <c r="AN519" i="2"/>
  <c r="AN532" i="2"/>
  <c r="M440" i="2"/>
  <c r="N440" i="2" s="1"/>
  <c r="AZ508" i="2"/>
  <c r="AZ516" i="2"/>
  <c r="S471" i="2"/>
  <c r="S467" i="2"/>
  <c r="S473" i="2"/>
  <c r="BJ753" i="2"/>
  <c r="AM728" i="2"/>
  <c r="AM787" i="2"/>
  <c r="AS726" i="2"/>
  <c r="AS749" i="2"/>
  <c r="AH727" i="2"/>
  <c r="AT480" i="2"/>
  <c r="X156" i="2"/>
  <c r="X8" i="2"/>
  <c r="AD660" i="2"/>
  <c r="S519" i="2"/>
  <c r="T519" i="2" s="1"/>
  <c r="CB379" i="2"/>
  <c r="BI770" i="2"/>
  <c r="AZ464" i="2"/>
  <c r="CB287" i="2"/>
  <c r="S477" i="2"/>
  <c r="BJ687" i="2"/>
  <c r="BJ790" i="2"/>
  <c r="AS692" i="2"/>
  <c r="BI767" i="2"/>
  <c r="AZ740" i="2"/>
  <c r="BI736" i="2"/>
  <c r="BI754" i="2"/>
  <c r="S481" i="2"/>
  <c r="S479" i="2"/>
  <c r="AZ517" i="2"/>
  <c r="AZ489" i="2"/>
  <c r="AZ480" i="2"/>
  <c r="S490" i="2"/>
  <c r="AZ521" i="2"/>
  <c r="AZ469" i="2"/>
  <c r="S624" i="2"/>
  <c r="S616" i="2"/>
  <c r="S482" i="2"/>
  <c r="S745" i="2"/>
  <c r="S622" i="2"/>
  <c r="S469" i="2"/>
  <c r="S744" i="2"/>
  <c r="S727" i="2"/>
  <c r="S738" i="2"/>
  <c r="M225" i="2"/>
  <c r="BN242" i="2"/>
  <c r="X175" i="2"/>
  <c r="R602" i="2"/>
  <c r="S742" i="2"/>
  <c r="S757" i="2"/>
  <c r="S785" i="2"/>
  <c r="S611" i="2"/>
  <c r="S618" i="2"/>
  <c r="S599" i="2"/>
  <c r="AN517" i="2"/>
  <c r="AN514" i="2"/>
  <c r="AN518" i="2"/>
  <c r="AN530" i="2"/>
  <c r="AN58" i="2"/>
  <c r="AN69" i="2"/>
  <c r="AN509" i="2"/>
  <c r="AZ515" i="2"/>
  <c r="AZ532" i="2"/>
  <c r="AZ529" i="2"/>
  <c r="AZ734" i="2"/>
  <c r="AT469" i="2"/>
  <c r="S648" i="2"/>
  <c r="BJ745" i="2"/>
  <c r="BJ737" i="2"/>
  <c r="BJ774" i="2"/>
  <c r="AZ684" i="2"/>
  <c r="AS780" i="2"/>
  <c r="AS788" i="2"/>
  <c r="BI679" i="2"/>
  <c r="AM783" i="2"/>
  <c r="AS776" i="2"/>
  <c r="AM726" i="2"/>
  <c r="BI700" i="2"/>
  <c r="AZ772" i="2"/>
  <c r="BA1131" i="2" s="1"/>
  <c r="AM788" i="2"/>
  <c r="BI682" i="2"/>
  <c r="BI727" i="2"/>
  <c r="AS775" i="2"/>
  <c r="AM682" i="2"/>
  <c r="BI777" i="2"/>
  <c r="BI696" i="2"/>
  <c r="BI757" i="2"/>
  <c r="BI706" i="2"/>
  <c r="BI733" i="2"/>
  <c r="AS738" i="2"/>
  <c r="AM769" i="2"/>
  <c r="AS739" i="2"/>
  <c r="M568" i="2"/>
  <c r="N568" i="2" s="1"/>
  <c r="AT485" i="2"/>
  <c r="BD508" i="2"/>
  <c r="AT465" i="2"/>
  <c r="AT464" i="2"/>
  <c r="X177" i="2"/>
  <c r="AN59" i="2"/>
  <c r="AN72" i="2"/>
  <c r="X41" i="2"/>
  <c r="X179" i="2"/>
  <c r="M209" i="2"/>
  <c r="M581" i="2"/>
  <c r="N581" i="2" s="1"/>
  <c r="M654" i="2"/>
  <c r="N654" i="2" s="1"/>
  <c r="M669" i="2"/>
  <c r="N669" i="2" s="1"/>
  <c r="BN267" i="2"/>
  <c r="BN256" i="2"/>
  <c r="BN259" i="2"/>
  <c r="X32" i="2"/>
  <c r="AD554" i="2"/>
  <c r="M219" i="2"/>
  <c r="BN251" i="2"/>
  <c r="CB381" i="2"/>
  <c r="CB307" i="2"/>
  <c r="X20" i="2"/>
  <c r="X165" i="2"/>
  <c r="BI708" i="2"/>
  <c r="AN73" i="2"/>
  <c r="X171" i="2"/>
  <c r="AN67" i="2"/>
  <c r="AH511" i="2"/>
  <c r="AN63" i="2"/>
  <c r="AT484" i="2"/>
  <c r="AZ768" i="2"/>
  <c r="S525" i="2"/>
  <c r="AZ683" i="2"/>
  <c r="BA1124" i="2" s="1"/>
  <c r="BA1126" i="2" s="1"/>
  <c r="BJ729" i="2"/>
  <c r="AH507" i="2"/>
  <c r="BJ703" i="2"/>
  <c r="BJ791" i="2"/>
  <c r="BJ711" i="2"/>
  <c r="BJ752" i="2"/>
  <c r="AS735" i="2"/>
  <c r="AS773" i="2"/>
  <c r="AS708" i="2"/>
  <c r="AM742" i="2"/>
  <c r="AS766" i="2"/>
  <c r="AM741" i="2"/>
  <c r="BI769" i="2"/>
  <c r="BI726" i="2"/>
  <c r="AM753" i="2"/>
  <c r="BI744" i="2"/>
  <c r="BI766" i="2"/>
  <c r="BI787" i="2"/>
  <c r="BI694" i="2"/>
  <c r="BI783" i="2"/>
  <c r="AM732" i="2"/>
  <c r="AM745" i="2"/>
  <c r="AM768" i="2"/>
  <c r="AT476" i="2"/>
  <c r="X161" i="2"/>
  <c r="M525" i="2"/>
  <c r="X180" i="2"/>
  <c r="X9" i="2"/>
  <c r="X147" i="2"/>
  <c r="AN266" i="2"/>
  <c r="AN86" i="2"/>
  <c r="X33" i="2"/>
  <c r="M523" i="2"/>
  <c r="M561" i="2"/>
  <c r="N561" i="2" s="1"/>
  <c r="M625" i="2"/>
  <c r="N625" i="2" s="1"/>
  <c r="BN240" i="2"/>
  <c r="BN268" i="2"/>
  <c r="BN243" i="2"/>
  <c r="X23" i="2"/>
  <c r="S643" i="2"/>
  <c r="AT470" i="2"/>
  <c r="CB333" i="2"/>
  <c r="CB373" i="2"/>
  <c r="BJ738" i="2"/>
  <c r="BJ789" i="2"/>
  <c r="BJ733" i="2"/>
  <c r="BJ730" i="2"/>
  <c r="S656" i="2"/>
  <c r="S670" i="2"/>
  <c r="S521" i="2"/>
  <c r="AT482" i="2"/>
  <c r="M212" i="2"/>
  <c r="BJ775" i="2"/>
  <c r="BK775" i="2" s="1"/>
  <c r="BJ710" i="2"/>
  <c r="AZ692" i="2"/>
  <c r="AZ786" i="2"/>
  <c r="AZ769" i="2"/>
  <c r="AS728" i="2"/>
  <c r="AS793" i="2"/>
  <c r="AS713" i="2"/>
  <c r="AM757" i="2"/>
  <c r="BI711" i="2"/>
  <c r="AM696" i="2"/>
  <c r="AM699" i="2"/>
  <c r="BI693" i="2"/>
  <c r="BI737" i="2"/>
  <c r="BI746" i="2"/>
  <c r="BI690" i="2"/>
  <c r="BI731" i="2"/>
  <c r="AM706" i="2"/>
  <c r="AM771" i="2"/>
  <c r="AM743" i="2"/>
  <c r="AD664" i="2"/>
  <c r="M517" i="2"/>
  <c r="X174" i="2"/>
  <c r="CB383" i="2"/>
  <c r="X164" i="2"/>
  <c r="X40" i="2"/>
  <c r="AN250" i="2"/>
  <c r="X172" i="2"/>
  <c r="AN70" i="2"/>
  <c r="X17" i="2"/>
  <c r="X170" i="2"/>
  <c r="M572" i="2"/>
  <c r="N572" i="2" s="1"/>
  <c r="M642" i="2"/>
  <c r="N642" i="2" s="1"/>
  <c r="BN258" i="2"/>
  <c r="BN250" i="2"/>
  <c r="BN246" i="2"/>
  <c r="X22" i="2"/>
  <c r="X155" i="2"/>
  <c r="BI768" i="2"/>
  <c r="M197" i="2"/>
  <c r="S642" i="2"/>
  <c r="S658" i="2"/>
  <c r="S661" i="2"/>
  <c r="X27" i="2"/>
  <c r="X11" i="2"/>
  <c r="BJ709" i="2"/>
  <c r="AS764" i="2"/>
  <c r="BJ779" i="2"/>
  <c r="S657" i="2"/>
  <c r="AN248" i="2"/>
  <c r="CB389" i="2"/>
  <c r="AN78" i="2"/>
  <c r="AN263" i="2"/>
  <c r="AN244" i="2"/>
  <c r="AN84" i="2"/>
  <c r="AC449" i="2"/>
  <c r="M513" i="2"/>
  <c r="M532" i="2"/>
  <c r="M522" i="2"/>
  <c r="M658" i="2"/>
  <c r="M551" i="2"/>
  <c r="N551" i="2" s="1"/>
  <c r="M602" i="2"/>
  <c r="N602" i="2" s="1"/>
  <c r="M664" i="2"/>
  <c r="N664" i="2" s="1"/>
  <c r="M605" i="2"/>
  <c r="N605" i="2" s="1"/>
  <c r="M559" i="2"/>
  <c r="N559" i="2" s="1"/>
  <c r="AB149" i="2"/>
  <c r="M739" i="2"/>
  <c r="M514" i="2"/>
  <c r="AC423" i="2"/>
  <c r="M567" i="2"/>
  <c r="N567" i="2" s="1"/>
  <c r="M648" i="2"/>
  <c r="N648" i="2" s="1"/>
  <c r="M575" i="2"/>
  <c r="M626" i="2"/>
  <c r="N626" i="2" s="1"/>
  <c r="M563" i="2"/>
  <c r="N563" i="2" s="1"/>
  <c r="M773" i="2"/>
  <c r="G620" i="2"/>
  <c r="G615" i="2"/>
  <c r="AB172" i="2"/>
  <c r="AC430" i="2"/>
  <c r="M668" i="2"/>
  <c r="M529" i="2"/>
  <c r="M510" i="2"/>
  <c r="AC421" i="2"/>
  <c r="M549" i="2"/>
  <c r="N549" i="2" s="1"/>
  <c r="N1117" i="2" s="1"/>
  <c r="N1119" i="2" s="1"/>
  <c r="M509" i="2"/>
  <c r="M644" i="2"/>
  <c r="N644" i="2" s="1"/>
  <c r="M628" i="2"/>
  <c r="N628" i="2" s="1"/>
  <c r="M622" i="2"/>
  <c r="N622" i="2" s="1"/>
  <c r="AY171" i="2"/>
  <c r="G471" i="2"/>
  <c r="G485" i="2"/>
  <c r="H485" i="2" s="1"/>
  <c r="AB153" i="2"/>
  <c r="AC447" i="2"/>
  <c r="M527" i="2"/>
  <c r="M530" i="2"/>
  <c r="M512" i="2"/>
  <c r="M582" i="2"/>
  <c r="N582" i="2" s="1"/>
  <c r="M599" i="2"/>
  <c r="N599" i="2" s="1"/>
  <c r="M578" i="2"/>
  <c r="N578" i="2" s="1"/>
  <c r="M643" i="2"/>
  <c r="N643" i="2" s="1"/>
  <c r="M553" i="2"/>
  <c r="N553" i="2" s="1"/>
  <c r="AB180" i="2"/>
  <c r="AB155" i="2"/>
  <c r="G479" i="2"/>
  <c r="M652" i="2"/>
  <c r="N652" i="2" s="1"/>
  <c r="M609" i="2"/>
  <c r="N609" i="2" s="1"/>
  <c r="BD437" i="2"/>
  <c r="AC434" i="2"/>
  <c r="AB150" i="2"/>
  <c r="M508" i="2"/>
  <c r="M600" i="2"/>
  <c r="N600" i="2" s="1"/>
  <c r="M659" i="2"/>
  <c r="M554" i="2"/>
  <c r="N554" i="2" s="1"/>
  <c r="M577" i="2"/>
  <c r="N577" i="2" s="1"/>
  <c r="M603" i="2"/>
  <c r="N603" i="2" s="1"/>
  <c r="AT693" i="2"/>
  <c r="AT780" i="2"/>
  <c r="AT792" i="2"/>
  <c r="S436" i="2"/>
  <c r="M580" i="2"/>
  <c r="N580" i="2" s="1"/>
  <c r="AC444" i="2"/>
  <c r="M663" i="2"/>
  <c r="N663" i="2" s="1"/>
  <c r="M629" i="2"/>
  <c r="N629" i="2" s="1"/>
  <c r="M619" i="2"/>
  <c r="N619" i="2" s="1"/>
  <c r="M555" i="2"/>
  <c r="N555" i="2" s="1"/>
  <c r="M560" i="2"/>
  <c r="N560" i="2" s="1"/>
  <c r="M533" i="2"/>
  <c r="G481" i="2"/>
  <c r="S425" i="2"/>
  <c r="AB175" i="2"/>
  <c r="M564" i="2"/>
  <c r="M520" i="2"/>
  <c r="M565" i="2"/>
  <c r="N565" i="2" s="1"/>
  <c r="M584" i="2"/>
  <c r="N584" i="2" s="1"/>
  <c r="M667" i="2"/>
  <c r="M556" i="2"/>
  <c r="N556" i="2" s="1"/>
  <c r="M624" i="2"/>
  <c r="N624" i="2" s="1"/>
  <c r="G480" i="2"/>
  <c r="AT757" i="2"/>
  <c r="S420" i="2"/>
  <c r="M548" i="2"/>
  <c r="N548" i="2" s="1"/>
  <c r="AC415" i="2"/>
  <c r="AC439" i="2"/>
  <c r="S86" i="2"/>
  <c r="M569" i="2"/>
  <c r="N569" i="2" s="1"/>
  <c r="M558" i="2"/>
  <c r="N558" i="2" s="1"/>
  <c r="M598" i="2"/>
  <c r="N598" i="2" s="1"/>
  <c r="M660" i="2"/>
  <c r="N660" i="2" s="1"/>
  <c r="M552" i="2"/>
  <c r="N552" i="2" s="1"/>
  <c r="M617" i="2"/>
  <c r="N617" i="2" s="1"/>
  <c r="G494" i="2"/>
  <c r="V331" i="13"/>
  <c r="V335" i="13" s="1"/>
  <c r="BK969" i="2" s="1"/>
  <c r="BI808" i="2" s="1"/>
  <c r="BK808" i="2" s="1"/>
  <c r="BL808" i="2" s="1"/>
  <c r="AC431" i="2"/>
  <c r="AC432" i="2"/>
  <c r="AC427" i="2"/>
  <c r="S75" i="2"/>
  <c r="M627" i="2"/>
  <c r="N627" i="2" s="1"/>
  <c r="M655" i="2"/>
  <c r="N655" i="2" s="1"/>
  <c r="M649" i="2"/>
  <c r="N649" i="2" s="1"/>
  <c r="M604" i="2"/>
  <c r="M601" i="2"/>
  <c r="N601" i="2" s="1"/>
  <c r="M614" i="2"/>
  <c r="N614" i="2" s="1"/>
  <c r="M623" i="2"/>
  <c r="N623" i="2" s="1"/>
  <c r="G464" i="2"/>
  <c r="G528" i="2"/>
  <c r="G667" i="2"/>
  <c r="S439" i="2"/>
  <c r="S426" i="2"/>
  <c r="AB173" i="2"/>
  <c r="AC441" i="2"/>
  <c r="M507" i="2"/>
  <c r="M550" i="2"/>
  <c r="N550" i="2" s="1"/>
  <c r="G628" i="2"/>
  <c r="M518" i="2"/>
  <c r="AC426" i="2"/>
  <c r="AC425" i="2"/>
  <c r="M611" i="2"/>
  <c r="N611" i="2" s="1"/>
  <c r="M519" i="2"/>
  <c r="M650" i="2"/>
  <c r="N650" i="2" s="1"/>
  <c r="M653" i="2"/>
  <c r="N653" i="2" s="1"/>
  <c r="M612" i="2"/>
  <c r="N612" i="2" s="1"/>
  <c r="M606" i="2"/>
  <c r="N606" i="2" s="1"/>
  <c r="M646" i="2"/>
  <c r="N646" i="2" s="1"/>
  <c r="G651" i="2"/>
  <c r="S429" i="2"/>
  <c r="S421" i="2"/>
  <c r="G612" i="2"/>
  <c r="M515" i="2"/>
  <c r="AC424" i="2"/>
  <c r="M566" i="2"/>
  <c r="N566" i="2" s="1"/>
  <c r="M528" i="2"/>
  <c r="M666" i="2"/>
  <c r="N666" i="2" s="1"/>
  <c r="M621" i="2"/>
  <c r="N621" i="2" s="1"/>
  <c r="M670" i="2"/>
  <c r="N670" i="2" s="1"/>
  <c r="M574" i="2"/>
  <c r="N574" i="2" s="1"/>
  <c r="M620" i="2"/>
  <c r="N620" i="2" s="1"/>
  <c r="M571" i="2"/>
  <c r="N571" i="2" s="1"/>
  <c r="G466" i="2"/>
  <c r="AB164" i="2"/>
  <c r="S685" i="2"/>
  <c r="AT683" i="2"/>
  <c r="AU1124" i="2" s="1"/>
  <c r="AU1126" i="2" s="1"/>
  <c r="S427" i="2"/>
  <c r="AC422" i="2"/>
  <c r="M535" i="2"/>
  <c r="M534" i="2"/>
  <c r="M562" i="2"/>
  <c r="N562" i="2" s="1"/>
  <c r="M651" i="2"/>
  <c r="N651" i="2" s="1"/>
  <c r="M662" i="2"/>
  <c r="N662" i="2" s="1"/>
  <c r="M557" i="2"/>
  <c r="N557" i="2" s="1"/>
  <c r="M615" i="2"/>
  <c r="M665" i="2"/>
  <c r="N665" i="2" s="1"/>
  <c r="G468" i="2"/>
  <c r="AB157" i="2"/>
  <c r="AT697" i="2"/>
  <c r="AT736" i="2"/>
  <c r="AT691" i="2"/>
  <c r="M524" i="2"/>
  <c r="AC420" i="2"/>
  <c r="M511" i="2"/>
  <c r="M526" i="2"/>
  <c r="M618" i="2"/>
  <c r="N618" i="2" s="1"/>
  <c r="M608" i="2"/>
  <c r="N608" i="2" s="1"/>
  <c r="M570" i="2"/>
  <c r="M610" i="2"/>
  <c r="N610" i="2" s="1"/>
  <c r="M657" i="2"/>
  <c r="N657" i="2" s="1"/>
  <c r="AY527" i="2"/>
  <c r="BA527" i="2" s="1"/>
  <c r="G476" i="2"/>
  <c r="AC687" i="2"/>
  <c r="AT747" i="2"/>
  <c r="AT749" i="2"/>
  <c r="AT742" i="2"/>
  <c r="M613" i="2"/>
  <c r="N613" i="2" s="1"/>
  <c r="M531" i="2"/>
  <c r="M661" i="2"/>
  <c r="N661" i="2" s="1"/>
  <c r="M647" i="2"/>
  <c r="N647" i="2" s="1"/>
  <c r="M607" i="2"/>
  <c r="N607" i="2" s="1"/>
  <c r="M641" i="2"/>
  <c r="N641" i="2" s="1"/>
  <c r="M583" i="2"/>
  <c r="N583" i="2" s="1"/>
  <c r="AB160" i="2"/>
  <c r="AT726" i="2"/>
  <c r="AT730" i="2"/>
  <c r="AT705" i="2"/>
  <c r="W560" i="2"/>
  <c r="Y560" i="2" s="1"/>
  <c r="W609" i="2"/>
  <c r="Y609" i="2" s="1"/>
  <c r="W611" i="2"/>
  <c r="Y611" i="2" s="1"/>
  <c r="BD425" i="2"/>
  <c r="W662" i="2"/>
  <c r="Y662" i="2" s="1"/>
  <c r="W567" i="2"/>
  <c r="Y567" i="2" s="1"/>
  <c r="W615" i="2"/>
  <c r="BD420" i="2"/>
  <c r="W559" i="2"/>
  <c r="Y559" i="2" s="1"/>
  <c r="W610" i="2"/>
  <c r="Y610" i="2" s="1"/>
  <c r="W628" i="2"/>
  <c r="Y628" i="2" s="1"/>
  <c r="BD428" i="2"/>
  <c r="BD440" i="2"/>
  <c r="BN147" i="2"/>
  <c r="AG57" i="2"/>
  <c r="W667" i="2"/>
  <c r="Y667" i="2" s="1"/>
  <c r="AB103" i="2"/>
  <c r="W895" i="2"/>
  <c r="W661" i="2"/>
  <c r="Y661" i="2" s="1"/>
  <c r="W619" i="2"/>
  <c r="Y619" i="2" s="1"/>
  <c r="W558" i="2"/>
  <c r="Y558" i="2" s="1"/>
  <c r="W620" i="2"/>
  <c r="Y620" i="2" s="1"/>
  <c r="W652" i="2"/>
  <c r="Y652" i="2" s="1"/>
  <c r="W564" i="2"/>
  <c r="Y564" i="2" s="1"/>
  <c r="W568" i="2"/>
  <c r="Y568" i="2" s="1"/>
  <c r="W582" i="2"/>
  <c r="Y582" i="2" s="1"/>
  <c r="W599" i="2"/>
  <c r="Y599" i="2" s="1"/>
  <c r="W612" i="2"/>
  <c r="Y612" i="2" s="1"/>
  <c r="W646" i="2"/>
  <c r="Y646" i="2" s="1"/>
  <c r="Y961" i="2" s="1"/>
  <c r="W629" i="2"/>
  <c r="Y629" i="2" s="1"/>
  <c r="BD445" i="2"/>
  <c r="BD422" i="2"/>
  <c r="BD443" i="2"/>
  <c r="BD427" i="2"/>
  <c r="AB119" i="2"/>
  <c r="BN148" i="2"/>
  <c r="AG63" i="2"/>
  <c r="W607" i="2"/>
  <c r="Y607" i="2" s="1"/>
  <c r="W551" i="2"/>
  <c r="Y551" i="2" s="1"/>
  <c r="AD629" i="2"/>
  <c r="W575" i="2"/>
  <c r="Y575" i="2" s="1"/>
  <c r="W573" i="2"/>
  <c r="Y573" i="2" s="1"/>
  <c r="W602" i="2"/>
  <c r="Y602" i="2" s="1"/>
  <c r="W622" i="2"/>
  <c r="Y622" i="2" s="1"/>
  <c r="W647" i="2"/>
  <c r="Y647" i="2" s="1"/>
  <c r="W668" i="2"/>
  <c r="Y668" i="2" s="1"/>
  <c r="W581" i="2"/>
  <c r="Y581" i="2" s="1"/>
  <c r="W569" i="2"/>
  <c r="Y569" i="2" s="1"/>
  <c r="W583" i="2"/>
  <c r="Y583" i="2" s="1"/>
  <c r="W645" i="2"/>
  <c r="Y645" i="2" s="1"/>
  <c r="W613" i="2"/>
  <c r="Y613" i="2" s="1"/>
  <c r="W653" i="2"/>
  <c r="Y653" i="2" s="1"/>
  <c r="W641" i="2"/>
  <c r="Y641" i="2" s="1"/>
  <c r="BD418" i="2"/>
  <c r="BD439" i="2"/>
  <c r="BD417" i="2"/>
  <c r="BD448" i="2"/>
  <c r="AB111" i="2"/>
  <c r="BN162" i="2"/>
  <c r="AG77" i="2"/>
  <c r="W656" i="2"/>
  <c r="Y656" i="2" s="1"/>
  <c r="W557" i="2"/>
  <c r="Y557" i="2" s="1"/>
  <c r="W618" i="2"/>
  <c r="Y618" i="2" s="1"/>
  <c r="W574" i="2"/>
  <c r="Y574" i="2" s="1"/>
  <c r="W604" i="2"/>
  <c r="Y604" i="2" s="1"/>
  <c r="W663" i="2"/>
  <c r="Y663" i="2" s="1"/>
  <c r="W580" i="2"/>
  <c r="Y580" i="2" s="1"/>
  <c r="W566" i="2"/>
  <c r="Y566" i="2" s="1"/>
  <c r="W570" i="2"/>
  <c r="W584" i="2"/>
  <c r="Y584" i="2" s="1"/>
  <c r="W626" i="2"/>
  <c r="Y626" i="2" s="1"/>
  <c r="W614" i="2"/>
  <c r="Y614" i="2" s="1"/>
  <c r="W627" i="2"/>
  <c r="Y627" i="2" s="1"/>
  <c r="BD426" i="2"/>
  <c r="BD447" i="2"/>
  <c r="BD414" i="2"/>
  <c r="BE1112" i="2" s="1"/>
  <c r="BE1114" i="2" s="1"/>
  <c r="BD435" i="2"/>
  <c r="BD419" i="2"/>
  <c r="AB126" i="2"/>
  <c r="BN171" i="2"/>
  <c r="BN179" i="2"/>
  <c r="W803" i="2"/>
  <c r="BN88" i="2"/>
  <c r="AB800" i="2"/>
  <c r="BN557" i="2"/>
  <c r="AG415" i="2"/>
  <c r="W104" i="2"/>
  <c r="AB162" i="2"/>
  <c r="AB152" i="2"/>
  <c r="AG581" i="2"/>
  <c r="AI581" i="2" s="1"/>
  <c r="BN622" i="2"/>
  <c r="F440" i="2"/>
  <c r="AB747" i="2"/>
  <c r="AB818" i="2"/>
  <c r="AB833" i="2"/>
  <c r="AB815" i="2"/>
  <c r="AB910" i="2"/>
  <c r="AB870" i="2"/>
  <c r="AB869" i="2"/>
  <c r="AB868" i="2"/>
  <c r="AB698" i="2"/>
  <c r="BN603" i="2"/>
  <c r="BN548" i="2"/>
  <c r="BN568" i="2"/>
  <c r="AG428" i="2"/>
  <c r="R419" i="2"/>
  <c r="F444" i="2"/>
  <c r="R660" i="2"/>
  <c r="AG426" i="2"/>
  <c r="AB814" i="2"/>
  <c r="AB909" i="2"/>
  <c r="AB867" i="2"/>
  <c r="AB807" i="2"/>
  <c r="R766" i="2"/>
  <c r="R787" i="2"/>
  <c r="R726" i="2"/>
  <c r="BN572" i="2"/>
  <c r="BN562" i="2"/>
  <c r="BN657" i="2"/>
  <c r="AG424" i="2"/>
  <c r="F442" i="2"/>
  <c r="AH848" i="2"/>
  <c r="AB896" i="2"/>
  <c r="AB813" i="2"/>
  <c r="AB866" i="2"/>
  <c r="AB822" i="2"/>
  <c r="AB821" i="2"/>
  <c r="R691" i="2"/>
  <c r="AB707" i="2"/>
  <c r="BN667" i="2"/>
  <c r="BN582" i="2"/>
  <c r="AG417" i="2"/>
  <c r="F418" i="2"/>
  <c r="AY471" i="2"/>
  <c r="CB312" i="2"/>
  <c r="AS786" i="2"/>
  <c r="AS734" i="2"/>
  <c r="AS710" i="2"/>
  <c r="AS774" i="2"/>
  <c r="AS696" i="2"/>
  <c r="BI680" i="2"/>
  <c r="AS768" i="2"/>
  <c r="AM756" i="2"/>
  <c r="AM765" i="2"/>
  <c r="BI702" i="2"/>
  <c r="AM740" i="2"/>
  <c r="BI681" i="2"/>
  <c r="BI701" i="2"/>
  <c r="AM681" i="2"/>
  <c r="BI738" i="2"/>
  <c r="AS736" i="2"/>
  <c r="AM711" i="2"/>
  <c r="AM679" i="2"/>
  <c r="BI709" i="2"/>
  <c r="BI764" i="2"/>
  <c r="BI793" i="2"/>
  <c r="BI683" i="2"/>
  <c r="BI695" i="2"/>
  <c r="BI732" i="2"/>
  <c r="BI742" i="2"/>
  <c r="BI741" i="2"/>
  <c r="BI778" i="2"/>
  <c r="BI774" i="2"/>
  <c r="BI776" i="2"/>
  <c r="AS757" i="2"/>
  <c r="AM703" i="2"/>
  <c r="AM689" i="2"/>
  <c r="BI686" i="2"/>
  <c r="AM688" i="2"/>
  <c r="AM781" i="2"/>
  <c r="CB340" i="2"/>
  <c r="BN245" i="2"/>
  <c r="BN265" i="2"/>
  <c r="BN253" i="2"/>
  <c r="BN260" i="2"/>
  <c r="BN252" i="2"/>
  <c r="L62" i="2"/>
  <c r="BI756" i="2"/>
  <c r="CB304" i="2"/>
  <c r="W129" i="2"/>
  <c r="W112" i="2"/>
  <c r="AY179" i="2"/>
  <c r="BN244" i="2"/>
  <c r="CB346" i="2"/>
  <c r="CB283" i="2"/>
  <c r="BI692" i="2"/>
  <c r="AM791" i="2"/>
  <c r="AM755" i="2"/>
  <c r="L70" i="2"/>
  <c r="AY617" i="2"/>
  <c r="BA617" i="2" s="1"/>
  <c r="CB375" i="2"/>
  <c r="CB288" i="2"/>
  <c r="AS784" i="2"/>
  <c r="AS704" i="2"/>
  <c r="AS688" i="2"/>
  <c r="AS740" i="2"/>
  <c r="AS779" i="2"/>
  <c r="AM739" i="2"/>
  <c r="BI704" i="2"/>
  <c r="AM713" i="2"/>
  <c r="BI689" i="2"/>
  <c r="AM684" i="2"/>
  <c r="AM775" i="2"/>
  <c r="AM683" i="2"/>
  <c r="AN1124" i="2" s="1"/>
  <c r="AN1126" i="2" s="1"/>
  <c r="AM772" i="2"/>
  <c r="AN1131" i="2" s="1"/>
  <c r="BI685" i="2"/>
  <c r="BI779" i="2"/>
  <c r="BI688" i="2"/>
  <c r="BI789" i="2"/>
  <c r="BI699" i="2"/>
  <c r="BI755" i="2"/>
  <c r="BI771" i="2"/>
  <c r="BI749" i="2"/>
  <c r="BI788" i="2"/>
  <c r="BI715" i="2"/>
  <c r="BI710" i="2"/>
  <c r="AS791" i="2"/>
  <c r="AM690" i="2"/>
  <c r="AM704" i="2"/>
  <c r="AM702" i="2"/>
  <c r="BI785" i="2"/>
  <c r="AM746" i="2"/>
  <c r="CB303" i="2"/>
  <c r="W109" i="2"/>
  <c r="Y109" i="2" s="1"/>
  <c r="BN266" i="2"/>
  <c r="BN261" i="2"/>
  <c r="BN249" i="2"/>
  <c r="BN241" i="2"/>
  <c r="BN269" i="2"/>
  <c r="L72" i="2"/>
  <c r="BI739" i="2"/>
  <c r="AY656" i="2"/>
  <c r="BA656" i="2" s="1"/>
  <c r="CB296" i="2"/>
  <c r="CB382" i="2"/>
  <c r="AS15" i="2"/>
  <c r="AB163" i="2"/>
  <c r="AB171" i="2"/>
  <c r="AB167" i="2"/>
  <c r="BN85" i="2"/>
  <c r="AS12" i="2"/>
  <c r="AS11" i="2"/>
  <c r="AS21" i="2"/>
  <c r="AS23" i="2"/>
  <c r="AA768" i="2"/>
  <c r="AC768" i="2" s="1"/>
  <c r="AA712" i="2"/>
  <c r="AC712" i="2" s="1"/>
  <c r="K147" i="13"/>
  <c r="I159" i="13" s="1"/>
  <c r="I161" i="13" s="1"/>
  <c r="AA728" i="2"/>
  <c r="AC728" i="2" s="1"/>
  <c r="AA740" i="2"/>
  <c r="AC740" i="2" s="1"/>
  <c r="AA778" i="2"/>
  <c r="AC778" i="2" s="1"/>
  <c r="I100" i="13"/>
  <c r="AM12" i="2"/>
  <c r="AM40" i="2"/>
  <c r="AM9" i="2"/>
  <c r="AM25" i="2"/>
  <c r="F251" i="2"/>
  <c r="F269" i="2"/>
  <c r="L736" i="2"/>
  <c r="L778" i="2"/>
  <c r="L770" i="2"/>
  <c r="L682" i="2"/>
  <c r="L688" i="2"/>
  <c r="L695" i="2"/>
  <c r="AY222" i="2"/>
  <c r="AY1106" i="2"/>
  <c r="AY1109" i="2" s="1"/>
  <c r="W34" i="2"/>
  <c r="W10" i="2"/>
  <c r="AS415" i="2"/>
  <c r="AS421" i="2"/>
  <c r="AB477" i="2"/>
  <c r="AB493" i="2"/>
  <c r="AM23" i="2"/>
  <c r="AM31" i="2"/>
  <c r="AM27" i="2"/>
  <c r="S645" i="2"/>
  <c r="S771" i="2"/>
  <c r="S776" i="2"/>
  <c r="S764" i="2"/>
  <c r="S528" i="2"/>
  <c r="S774" i="2"/>
  <c r="S768" i="2"/>
  <c r="S518" i="2"/>
  <c r="S646" i="2"/>
  <c r="S644" i="2"/>
  <c r="S773" i="2"/>
  <c r="S650" i="2"/>
  <c r="S664" i="2"/>
  <c r="S790" i="2"/>
  <c r="S655" i="2"/>
  <c r="S787" i="2"/>
  <c r="S789" i="2"/>
  <c r="S792" i="2"/>
  <c r="S777" i="2"/>
  <c r="S778" i="2"/>
  <c r="S769" i="2"/>
  <c r="S517" i="2"/>
  <c r="S532" i="2"/>
  <c r="S534" i="2"/>
  <c r="S766" i="2"/>
  <c r="S788" i="2"/>
  <c r="S531" i="2"/>
  <c r="S767" i="2"/>
  <c r="S651" i="2"/>
  <c r="S666" i="2"/>
  <c r="S515" i="2"/>
  <c r="S659" i="2"/>
  <c r="S653" i="2"/>
  <c r="S654" i="2"/>
  <c r="S641" i="2"/>
  <c r="S784" i="2"/>
  <c r="S786" i="2"/>
  <c r="S772" i="2"/>
  <c r="S1131" i="2" s="1"/>
  <c r="S793" i="2"/>
  <c r="S536" i="2"/>
  <c r="S780" i="2"/>
  <c r="S668" i="2"/>
  <c r="S660" i="2"/>
  <c r="S533" i="2"/>
  <c r="S770" i="2"/>
  <c r="M579" i="2"/>
  <c r="N579" i="2" s="1"/>
  <c r="M656" i="2"/>
  <c r="N656" i="2" s="1"/>
  <c r="M573" i="2"/>
  <c r="N573" i="2" s="1"/>
  <c r="AT475" i="2"/>
  <c r="AT466" i="2"/>
  <c r="AT493" i="2"/>
  <c r="AT472" i="2"/>
  <c r="AT486" i="2"/>
  <c r="AT467" i="2"/>
  <c r="AT489" i="2"/>
  <c r="AT474" i="2"/>
  <c r="AT478" i="2"/>
  <c r="AT479" i="2"/>
  <c r="AT488" i="2"/>
  <c r="AT490" i="2"/>
  <c r="AT494" i="2"/>
  <c r="AT495" i="2"/>
  <c r="AT468" i="2"/>
  <c r="AU468" i="2" s="1"/>
  <c r="M216" i="2"/>
  <c r="M223" i="2"/>
  <c r="M226" i="2"/>
  <c r="M201" i="2"/>
  <c r="M222" i="2"/>
  <c r="M217" i="2"/>
  <c r="M196" i="2"/>
  <c r="M213" i="2"/>
  <c r="M203" i="2"/>
  <c r="AN74" i="2"/>
  <c r="AN79" i="2"/>
  <c r="AN81" i="2"/>
  <c r="AN83" i="2"/>
  <c r="AN75" i="2"/>
  <c r="AN61" i="2"/>
  <c r="AN64" i="2"/>
  <c r="AN82" i="2"/>
  <c r="AN85" i="2"/>
  <c r="AN87" i="2"/>
  <c r="AN80" i="2"/>
  <c r="AN71" i="2"/>
  <c r="AN66" i="2"/>
  <c r="AN68" i="2"/>
  <c r="AN57" i="2"/>
  <c r="AN62" i="2"/>
  <c r="AH524" i="2"/>
  <c r="AH520" i="2"/>
  <c r="AH535" i="2"/>
  <c r="AH531" i="2"/>
  <c r="AH522" i="2"/>
  <c r="AH519" i="2"/>
  <c r="AH526" i="2"/>
  <c r="AH509" i="2"/>
  <c r="AH513" i="2"/>
  <c r="AH533" i="2"/>
  <c r="AH532" i="2"/>
  <c r="AH525" i="2"/>
  <c r="AH530" i="2"/>
  <c r="AH528" i="2"/>
  <c r="AH516" i="2"/>
  <c r="AH529" i="2"/>
  <c r="AH515" i="2"/>
  <c r="AH534" i="2"/>
  <c r="X163" i="2"/>
  <c r="X146" i="2"/>
  <c r="X152" i="2"/>
  <c r="X151" i="2"/>
  <c r="X150" i="2"/>
  <c r="X168" i="2"/>
  <c r="X169" i="2"/>
  <c r="X167" i="2"/>
  <c r="X178" i="2"/>
  <c r="X149" i="2"/>
  <c r="X166" i="2"/>
  <c r="X145" i="2"/>
  <c r="X160" i="2"/>
  <c r="X173" i="2"/>
  <c r="X159" i="2"/>
  <c r="X157" i="2"/>
  <c r="X176" i="2"/>
  <c r="X153" i="2"/>
  <c r="X181" i="2"/>
  <c r="G627" i="2"/>
  <c r="G489" i="2"/>
  <c r="G484" i="2"/>
  <c r="G491" i="2"/>
  <c r="G473" i="2"/>
  <c r="G486" i="2"/>
  <c r="G608" i="2"/>
  <c r="G611" i="2"/>
  <c r="G487" i="2"/>
  <c r="G472" i="2"/>
  <c r="G488" i="2"/>
  <c r="G482" i="2"/>
  <c r="G465" i="2"/>
  <c r="G598" i="2"/>
  <c r="G600" i="2"/>
  <c r="G603" i="2"/>
  <c r="G610" i="2"/>
  <c r="G492" i="2"/>
  <c r="G470" i="2"/>
  <c r="G469" i="2"/>
  <c r="G478" i="2"/>
  <c r="G613" i="2"/>
  <c r="G623" i="2"/>
  <c r="G619" i="2"/>
  <c r="G607" i="2"/>
  <c r="G467" i="2"/>
  <c r="G490" i="2"/>
  <c r="G606" i="2"/>
  <c r="G614" i="2"/>
  <c r="G616" i="2"/>
  <c r="G601" i="2"/>
  <c r="G602" i="2"/>
  <c r="G621" i="2"/>
  <c r="G625" i="2"/>
  <c r="G605" i="2"/>
  <c r="G629" i="2"/>
  <c r="G624" i="2"/>
  <c r="G495" i="2"/>
  <c r="G475" i="2"/>
  <c r="G474" i="2"/>
  <c r="G626" i="2"/>
  <c r="G483" i="2"/>
  <c r="G622" i="2"/>
  <c r="G599" i="2"/>
  <c r="G617" i="2"/>
  <c r="G618" i="2"/>
  <c r="G604" i="2"/>
  <c r="X26" i="2"/>
  <c r="X43" i="2"/>
  <c r="X19" i="2"/>
  <c r="X12" i="2"/>
  <c r="X38" i="2"/>
  <c r="X21" i="2"/>
  <c r="X35" i="2"/>
  <c r="X31" i="2"/>
  <c r="X42" i="2"/>
  <c r="X39" i="2"/>
  <c r="X14" i="2"/>
  <c r="X37" i="2"/>
  <c r="X28" i="2"/>
  <c r="X16" i="2"/>
  <c r="X25" i="2"/>
  <c r="X29" i="2"/>
  <c r="X10" i="2"/>
  <c r="BJ728" i="2"/>
  <c r="BJ715" i="2"/>
  <c r="BJ746" i="2"/>
  <c r="BJ749" i="2"/>
  <c r="BJ788" i="2"/>
  <c r="BJ735" i="2"/>
  <c r="BJ754" i="2"/>
  <c r="BJ741" i="2"/>
  <c r="BJ688" i="2"/>
  <c r="BJ768" i="2"/>
  <c r="BJ691" i="2"/>
  <c r="BJ771" i="2"/>
  <c r="BJ751" i="2"/>
  <c r="BJ776" i="2"/>
  <c r="BJ695" i="2"/>
  <c r="BJ793" i="2"/>
  <c r="BJ683" i="2"/>
  <c r="BK1124" i="2" s="1"/>
  <c r="BK1126" i="2" s="1"/>
  <c r="BJ757" i="2"/>
  <c r="BJ731" i="2"/>
  <c r="BJ704" i="2"/>
  <c r="BJ784" i="2"/>
  <c r="BJ707" i="2"/>
  <c r="BJ787" i="2"/>
  <c r="BJ734" i="2"/>
  <c r="BJ773" i="2"/>
  <c r="BJ712" i="2"/>
  <c r="BJ792" i="2"/>
  <c r="BK792" i="2" s="1"/>
  <c r="AA771" i="2"/>
  <c r="AC771" i="2" s="1"/>
  <c r="AA707" i="2"/>
  <c r="AC707" i="2" s="1"/>
  <c r="AA705" i="2"/>
  <c r="AA700" i="2"/>
  <c r="AC700" i="2" s="1"/>
  <c r="AA766" i="2"/>
  <c r="AC766" i="2" s="1"/>
  <c r="AA773" i="2"/>
  <c r="AC773" i="2" s="1"/>
  <c r="AA708" i="2"/>
  <c r="AC708" i="2" s="1"/>
  <c r="AA688" i="2"/>
  <c r="AC688" i="2" s="1"/>
  <c r="AA742" i="2"/>
  <c r="AC742" i="2" s="1"/>
  <c r="AA691" i="2"/>
  <c r="AC691" i="2" s="1"/>
  <c r="AA679" i="2"/>
  <c r="AC679" i="2" s="1"/>
  <c r="AA774" i="2"/>
  <c r="AC774" i="2" s="1"/>
  <c r="AA703" i="2"/>
  <c r="AC703" i="2" s="1"/>
  <c r="AA757" i="2"/>
  <c r="AC757" i="2" s="1"/>
  <c r="AA693" i="2"/>
  <c r="AC693" i="2" s="1"/>
  <c r="AA792" i="2"/>
  <c r="AC792" i="2" s="1"/>
  <c r="AA754" i="2"/>
  <c r="AC754" i="2" s="1"/>
  <c r="AA686" i="2"/>
  <c r="AC686" i="2" s="1"/>
  <c r="AA770" i="2"/>
  <c r="AC770" i="2" s="1"/>
  <c r="AD563" i="2"/>
  <c r="AD569" i="2"/>
  <c r="BD28" i="2"/>
  <c r="BD37" i="2"/>
  <c r="AD560" i="2"/>
  <c r="AM29" i="2"/>
  <c r="AM26" i="2"/>
  <c r="BD15" i="2"/>
  <c r="BI490" i="2"/>
  <c r="BI495" i="2"/>
  <c r="BI477" i="2"/>
  <c r="BI465" i="2"/>
  <c r="BI493" i="2"/>
  <c r="BI19" i="2"/>
  <c r="BI28" i="2"/>
  <c r="BI41" i="2"/>
  <c r="F248" i="2"/>
  <c r="F268" i="2"/>
  <c r="F244" i="2"/>
  <c r="L791" i="2"/>
  <c r="L731" i="2"/>
  <c r="L706" i="2"/>
  <c r="L767" i="2"/>
  <c r="L769" i="2"/>
  <c r="L744" i="2"/>
  <c r="L692" i="2"/>
  <c r="L712" i="2"/>
  <c r="L765" i="2"/>
  <c r="L691" i="2"/>
  <c r="L735" i="2"/>
  <c r="L709" i="2"/>
  <c r="L715" i="2"/>
  <c r="L754" i="2"/>
  <c r="L730" i="2"/>
  <c r="L757" i="2"/>
  <c r="L748" i="2"/>
  <c r="L740" i="2"/>
  <c r="L733" i="2"/>
  <c r="L792" i="2"/>
  <c r="L776" i="2"/>
  <c r="L679" i="2"/>
  <c r="L750" i="2"/>
  <c r="L773" i="2"/>
  <c r="BD30" i="2"/>
  <c r="L466" i="2"/>
  <c r="L472" i="2"/>
  <c r="L468" i="2"/>
  <c r="L479" i="2"/>
  <c r="BD40" i="2"/>
  <c r="AS107" i="2"/>
  <c r="AS119" i="2"/>
  <c r="F659" i="2"/>
  <c r="H659" i="2" s="1"/>
  <c r="F619" i="2"/>
  <c r="BN69" i="2"/>
  <c r="BN84" i="2"/>
  <c r="BN82" i="2"/>
  <c r="BN76" i="2"/>
  <c r="BN81" i="2"/>
  <c r="BN74" i="2"/>
  <c r="BN67" i="2"/>
  <c r="BN73" i="2"/>
  <c r="BN58" i="2"/>
  <c r="BN64" i="2"/>
  <c r="BN66" i="2"/>
  <c r="BN57" i="2"/>
  <c r="BN63" i="2"/>
  <c r="BN75" i="2"/>
  <c r="BN62" i="2"/>
  <c r="BN59" i="2"/>
  <c r="BN71" i="2"/>
  <c r="BN80" i="2"/>
  <c r="BN77" i="2"/>
  <c r="BN83" i="2"/>
  <c r="BN79" i="2"/>
  <c r="AS88" i="2"/>
  <c r="AS62" i="2"/>
  <c r="BD31" i="2"/>
  <c r="BD38" i="2"/>
  <c r="BD18" i="2"/>
  <c r="BD11" i="2"/>
  <c r="BD26" i="2"/>
  <c r="BD12" i="2"/>
  <c r="BD22" i="2"/>
  <c r="BD7" i="2"/>
  <c r="BD43" i="2"/>
  <c r="BD39" i="2"/>
  <c r="BD27" i="2"/>
  <c r="BD24" i="2"/>
  <c r="BD42" i="2"/>
  <c r="BD33" i="2"/>
  <c r="BD23" i="2"/>
  <c r="BD20" i="2"/>
  <c r="BD9" i="2"/>
  <c r="BD32" i="2"/>
  <c r="BD8" i="2"/>
  <c r="BD25" i="2"/>
  <c r="BD36" i="2"/>
  <c r="BI470" i="2"/>
  <c r="BD14" i="2"/>
  <c r="L771" i="2"/>
  <c r="L772" i="2"/>
  <c r="L1131" i="2" s="1"/>
  <c r="L711" i="2"/>
  <c r="L697" i="2"/>
  <c r="L493" i="2"/>
  <c r="BD13" i="2"/>
  <c r="BD19" i="2"/>
  <c r="BD16" i="2"/>
  <c r="BD17" i="2"/>
  <c r="L686" i="2"/>
  <c r="BN78" i="2"/>
  <c r="AS473" i="2"/>
  <c r="AS476" i="2"/>
  <c r="AS464" i="2"/>
  <c r="AS467" i="2"/>
  <c r="AS483" i="2"/>
  <c r="AS487" i="2"/>
  <c r="AS479" i="2"/>
  <c r="AS490" i="2"/>
  <c r="BN72" i="2"/>
  <c r="F524" i="2"/>
  <c r="F509" i="2"/>
  <c r="BD10" i="2"/>
  <c r="BD35" i="2"/>
  <c r="BD34" i="2"/>
  <c r="AY628" i="2"/>
  <c r="BA628" i="2" s="1"/>
  <c r="AY486" i="2"/>
  <c r="AY487" i="2"/>
  <c r="AY478" i="2"/>
  <c r="AY479" i="2"/>
  <c r="AM20" i="2"/>
  <c r="AM38" i="2"/>
  <c r="AM17" i="2"/>
  <c r="AM24" i="2"/>
  <c r="AM30" i="2"/>
  <c r="AM14" i="2"/>
  <c r="AM8" i="2"/>
  <c r="AM41" i="2"/>
  <c r="AM39" i="2"/>
  <c r="AO39" i="2" s="1"/>
  <c r="AM10" i="2"/>
  <c r="AO10" i="2" s="1"/>
  <c r="AM37" i="2"/>
  <c r="AO37" i="2" s="1"/>
  <c r="AM32" i="2"/>
  <c r="AO32" i="2" s="1"/>
  <c r="AM36" i="2"/>
  <c r="AM11" i="2"/>
  <c r="AM21" i="2"/>
  <c r="AM28" i="2"/>
  <c r="AM34" i="2"/>
  <c r="AM43" i="2"/>
  <c r="AM35" i="2"/>
  <c r="AM33" i="2"/>
  <c r="AM16" i="2"/>
  <c r="AM42" i="2"/>
  <c r="AO42" i="2" s="1"/>
  <c r="AY492" i="2"/>
  <c r="AM15" i="2"/>
  <c r="BI487" i="2"/>
  <c r="AY494" i="2"/>
  <c r="BA494" i="2" s="1"/>
  <c r="BI484" i="2"/>
  <c r="BD21" i="2"/>
  <c r="BD29" i="2"/>
  <c r="AM19" i="2"/>
  <c r="AM22" i="2"/>
  <c r="L739" i="2"/>
  <c r="L788" i="2"/>
  <c r="L774" i="2"/>
  <c r="F264" i="2"/>
  <c r="AM7" i="2"/>
  <c r="F262" i="2"/>
  <c r="F243" i="2"/>
  <c r="F579" i="2"/>
  <c r="L746" i="2"/>
  <c r="AM13" i="2"/>
  <c r="AM18" i="2"/>
  <c r="AZ701" i="2"/>
  <c r="AZ752" i="2"/>
  <c r="AZ775" i="2"/>
  <c r="AH771" i="2"/>
  <c r="J148" i="13"/>
  <c r="AH693" i="2"/>
  <c r="AH694" i="2"/>
  <c r="AH691" i="2"/>
  <c r="AH776" i="2"/>
  <c r="AH777" i="2"/>
  <c r="M770" i="2"/>
  <c r="M787" i="2"/>
  <c r="AS689" i="2"/>
  <c r="AS730" i="2"/>
  <c r="AS745" i="2"/>
  <c r="AS729" i="2"/>
  <c r="AS772" i="2"/>
  <c r="AS755" i="2"/>
  <c r="AS706" i="2"/>
  <c r="AS744" i="2"/>
  <c r="AS769" i="2"/>
  <c r="AS727" i="2"/>
  <c r="AS770" i="2"/>
  <c r="AU770" i="2" s="1"/>
  <c r="AS743" i="2"/>
  <c r="AS756" i="2"/>
  <c r="AS778" i="2"/>
  <c r="AS781" i="2"/>
  <c r="AU781" i="2" s="1"/>
  <c r="AS785" i="2"/>
  <c r="AS687" i="2"/>
  <c r="AS771" i="2"/>
  <c r="AS703" i="2"/>
  <c r="AU703" i="2" s="1"/>
  <c r="AS731" i="2"/>
  <c r="AU731" i="2" s="1"/>
  <c r="AS767" i="2"/>
  <c r="AU767" i="2" s="1"/>
  <c r="AS777" i="2"/>
  <c r="AS700" i="2"/>
  <c r="AU700" i="2" s="1"/>
  <c r="AS698" i="2"/>
  <c r="AS732" i="2"/>
  <c r="AU732" i="2" s="1"/>
  <c r="AS714" i="2"/>
  <c r="AS679" i="2"/>
  <c r="AU679" i="2" s="1"/>
  <c r="AS693" i="2"/>
  <c r="AS712" i="2"/>
  <c r="AS765" i="2"/>
  <c r="AU765" i="2" s="1"/>
  <c r="AS737" i="2"/>
  <c r="AS680" i="2"/>
  <c r="AS792" i="2"/>
  <c r="AS694" i="2"/>
  <c r="AS754" i="2"/>
  <c r="AU754" i="2" s="1"/>
  <c r="BD665" i="2"/>
  <c r="BF665" i="2" s="1"/>
  <c r="BD606" i="2"/>
  <c r="BF606" i="2" s="1"/>
  <c r="BD669" i="2"/>
  <c r="BF669" i="2" s="1"/>
  <c r="BD566" i="2"/>
  <c r="BF566" i="2" s="1"/>
  <c r="BD574" i="2"/>
  <c r="BF574" i="2" s="1"/>
  <c r="AM477" i="2"/>
  <c r="AM485" i="2"/>
  <c r="AM488" i="2"/>
  <c r="AM482" i="2"/>
  <c r="L68" i="2"/>
  <c r="L82" i="2"/>
  <c r="L75" i="2"/>
  <c r="L60" i="2"/>
  <c r="L58" i="2"/>
  <c r="L73" i="2"/>
  <c r="L57" i="2"/>
  <c r="AG112" i="2"/>
  <c r="AG117" i="2"/>
  <c r="AG120" i="2"/>
  <c r="BN60" i="2"/>
  <c r="BN61" i="2"/>
  <c r="AI467" i="2"/>
  <c r="S729" i="2"/>
  <c r="S485" i="2"/>
  <c r="S476" i="2"/>
  <c r="S472" i="2"/>
  <c r="S486" i="2"/>
  <c r="S483" i="2"/>
  <c r="S743" i="2"/>
  <c r="S488" i="2"/>
  <c r="S470" i="2"/>
  <c r="S478" i="2"/>
  <c r="S619" i="2"/>
  <c r="S734" i="2"/>
  <c r="S753" i="2"/>
  <c r="AZ518" i="2"/>
  <c r="AZ520" i="2"/>
  <c r="AZ525" i="2"/>
  <c r="AZ509" i="2"/>
  <c r="AZ511" i="2"/>
  <c r="AZ534" i="2"/>
  <c r="AZ522" i="2"/>
  <c r="AZ528" i="2"/>
  <c r="AN533" i="2"/>
  <c r="AN512" i="2"/>
  <c r="AN510" i="2"/>
  <c r="AN536" i="2"/>
  <c r="AN521" i="2"/>
  <c r="AN513" i="2"/>
  <c r="AN511" i="2"/>
  <c r="AO511" i="2" s="1"/>
  <c r="AN515" i="2"/>
  <c r="AN534" i="2"/>
  <c r="AN526" i="2"/>
  <c r="AN529" i="2"/>
  <c r="AN524" i="2"/>
  <c r="AN507" i="2"/>
  <c r="AN520" i="2"/>
  <c r="AN535" i="2"/>
  <c r="AN525" i="2"/>
  <c r="AN523" i="2"/>
  <c r="AM695" i="2"/>
  <c r="AM777" i="2"/>
  <c r="AM705" i="2"/>
  <c r="CB309" i="2"/>
  <c r="CB286" i="2"/>
  <c r="AY180" i="2"/>
  <c r="AY173" i="2"/>
  <c r="AB487" i="2"/>
  <c r="AD487" i="2" s="1"/>
  <c r="AB481" i="2"/>
  <c r="AB464" i="2"/>
  <c r="AB474" i="2"/>
  <c r="AD474" i="2" s="1"/>
  <c r="AB466" i="2"/>
  <c r="AD466" i="2" s="1"/>
  <c r="AB484" i="2"/>
  <c r="AB494" i="2"/>
  <c r="AD494" i="2" s="1"/>
  <c r="AB492" i="2"/>
  <c r="AB467" i="2"/>
  <c r="AO117" i="2"/>
  <c r="AD618" i="2"/>
  <c r="AD555" i="2"/>
  <c r="S489" i="2"/>
  <c r="S484" i="2"/>
  <c r="BD436" i="2"/>
  <c r="BD423" i="2"/>
  <c r="AB443" i="2"/>
  <c r="AB415" i="2"/>
  <c r="AB442" i="2"/>
  <c r="AD442" i="2" s="1"/>
  <c r="AT645" i="2"/>
  <c r="AT560" i="2"/>
  <c r="X162" i="2"/>
  <c r="AN76" i="2"/>
  <c r="G609" i="2"/>
  <c r="G477" i="2"/>
  <c r="AT784" i="2"/>
  <c r="AT701" i="2"/>
  <c r="AT793" i="2"/>
  <c r="AT779" i="2"/>
  <c r="AT746" i="2"/>
  <c r="AT695" i="2"/>
  <c r="AT771" i="2"/>
  <c r="AT685" i="2"/>
  <c r="AT698" i="2"/>
  <c r="S430" i="2"/>
  <c r="AT788" i="2"/>
  <c r="AT769" i="2"/>
  <c r="S435" i="2"/>
  <c r="S446" i="2"/>
  <c r="S450" i="2"/>
  <c r="AB176" i="2"/>
  <c r="AS26" i="2"/>
  <c r="AS25" i="2"/>
  <c r="AS32" i="2"/>
  <c r="AS16" i="2"/>
  <c r="AU684" i="2"/>
  <c r="AD604" i="2"/>
  <c r="AD562" i="2"/>
  <c r="AO123" i="2"/>
  <c r="AD645" i="2"/>
  <c r="AD651" i="2"/>
  <c r="AD665" i="2"/>
  <c r="BA654" i="2"/>
  <c r="AD646" i="2"/>
  <c r="AD641" i="2"/>
  <c r="AD602" i="2"/>
  <c r="AD557" i="2"/>
  <c r="AD619" i="2"/>
  <c r="BA557" i="2"/>
  <c r="AB898" i="2"/>
  <c r="AB802" i="2"/>
  <c r="AB913" i="2"/>
  <c r="AB801" i="2"/>
  <c r="AB874" i="2"/>
  <c r="AB895" i="2"/>
  <c r="AB894" i="2"/>
  <c r="AB893" i="2"/>
  <c r="AB828" i="2"/>
  <c r="AB827" i="2"/>
  <c r="AB826" i="2"/>
  <c r="AB851" i="2"/>
  <c r="AB850" i="2"/>
  <c r="AB887" i="2"/>
  <c r="AB902" i="2"/>
  <c r="AB806" i="2"/>
  <c r="AB901" i="2"/>
  <c r="AB900" i="2"/>
  <c r="AB804" i="2"/>
  <c r="AM584" i="2"/>
  <c r="AM598" i="2"/>
  <c r="AM619" i="2"/>
  <c r="AO619" i="2" s="1"/>
  <c r="AM577" i="2"/>
  <c r="AM651" i="2"/>
  <c r="AM582" i="2"/>
  <c r="AM612" i="2"/>
  <c r="AM613" i="2"/>
  <c r="AO613" i="2" s="1"/>
  <c r="AM621" i="2"/>
  <c r="AM628" i="2"/>
  <c r="AO628" i="2" s="1"/>
  <c r="AM666" i="2"/>
  <c r="AM554" i="2"/>
  <c r="AM571" i="2"/>
  <c r="AO571" i="2" s="1"/>
  <c r="AM650" i="2"/>
  <c r="AO650" i="2" s="1"/>
  <c r="AM614" i="2"/>
  <c r="AO614" i="2" s="1"/>
  <c r="AM617" i="2"/>
  <c r="AM566" i="2"/>
  <c r="AM656" i="2"/>
  <c r="AO656" i="2" s="1"/>
  <c r="AM600" i="2"/>
  <c r="AM557" i="2"/>
  <c r="AM574" i="2"/>
  <c r="AM565" i="2"/>
  <c r="AO565" i="2" s="1"/>
  <c r="AM551" i="2"/>
  <c r="BD535" i="2"/>
  <c r="F481" i="2"/>
  <c r="F468" i="2"/>
  <c r="R437" i="2"/>
  <c r="F469" i="2"/>
  <c r="F449" i="2"/>
  <c r="F430" i="2"/>
  <c r="F424" i="2"/>
  <c r="F420" i="2"/>
  <c r="F435" i="2"/>
  <c r="AB130" i="2"/>
  <c r="AB128" i="2"/>
  <c r="AB125" i="2"/>
  <c r="AB104" i="2"/>
  <c r="W119" i="2"/>
  <c r="W111" i="2"/>
  <c r="F180" i="2"/>
  <c r="F161" i="2"/>
  <c r="F153" i="2"/>
  <c r="F152" i="2"/>
  <c r="F181" i="2"/>
  <c r="AG62" i="2"/>
  <c r="AG65" i="2"/>
  <c r="AG58" i="2"/>
  <c r="AS423" i="2"/>
  <c r="W708" i="2"/>
  <c r="F171" i="2"/>
  <c r="W425" i="2"/>
  <c r="F158" i="2"/>
  <c r="AG203" i="2"/>
  <c r="AG207" i="2"/>
  <c r="AG221" i="2"/>
  <c r="AB876" i="2"/>
  <c r="AB875" i="2"/>
  <c r="AB832" i="2"/>
  <c r="AB873" i="2"/>
  <c r="AB872" i="2"/>
  <c r="AB855" i="2"/>
  <c r="AB908" i="2"/>
  <c r="AB812" i="2"/>
  <c r="AB907" i="2"/>
  <c r="AB811" i="2"/>
  <c r="AB906" i="2"/>
  <c r="AB810" i="2"/>
  <c r="AB809" i="2"/>
  <c r="AB808" i="2"/>
  <c r="AB865" i="2"/>
  <c r="AB886" i="2"/>
  <c r="AB863" i="2"/>
  <c r="AB878" i="2"/>
  <c r="AM549" i="2"/>
  <c r="AN1117" i="2" s="1"/>
  <c r="AN1119" i="2" s="1"/>
  <c r="AM604" i="2"/>
  <c r="AM652" i="2"/>
  <c r="AM560" i="2"/>
  <c r="AM609" i="2"/>
  <c r="AM552" i="2"/>
  <c r="AM608" i="2"/>
  <c r="AM626" i="2"/>
  <c r="AM670" i="2"/>
  <c r="AO670" i="2" s="1"/>
  <c r="AM623" i="2"/>
  <c r="AM567" i="2"/>
  <c r="AM655" i="2"/>
  <c r="AM607" i="2"/>
  <c r="AM653" i="2"/>
  <c r="AM603" i="2"/>
  <c r="AM657" i="2"/>
  <c r="AM605" i="2"/>
  <c r="AM658" i="2"/>
  <c r="AM568" i="2"/>
  <c r="AM572" i="2"/>
  <c r="AO572" i="2" s="1"/>
  <c r="BD522" i="2"/>
  <c r="R432" i="2"/>
  <c r="F490" i="2"/>
  <c r="F417" i="2"/>
  <c r="H417" i="2" s="1"/>
  <c r="F423" i="2"/>
  <c r="F445" i="2"/>
  <c r="F441" i="2"/>
  <c r="F414" i="2"/>
  <c r="F1112" i="2" s="1"/>
  <c r="F1114" i="2" s="1"/>
  <c r="F415" i="2"/>
  <c r="AB115" i="2"/>
  <c r="AB118" i="2"/>
  <c r="AB129" i="2"/>
  <c r="AB131" i="2"/>
  <c r="W103" i="2"/>
  <c r="W12" i="2"/>
  <c r="F146" i="2"/>
  <c r="F166" i="2"/>
  <c r="F179" i="2"/>
  <c r="F160" i="2"/>
  <c r="F145" i="2"/>
  <c r="AG86" i="2"/>
  <c r="AG88" i="2"/>
  <c r="AG64" i="2"/>
  <c r="AS446" i="2"/>
  <c r="W698" i="2"/>
  <c r="AD643" i="2"/>
  <c r="W445" i="2"/>
  <c r="R18" i="2"/>
  <c r="AM668" i="2"/>
  <c r="AM564" i="2"/>
  <c r="AB860" i="2"/>
  <c r="AB859" i="2"/>
  <c r="AB912" i="2"/>
  <c r="AB816" i="2"/>
  <c r="AB857" i="2"/>
  <c r="AB830" i="2"/>
  <c r="AB829" i="2"/>
  <c r="AB892" i="2"/>
  <c r="AB891" i="2"/>
  <c r="AB890" i="2"/>
  <c r="AB889" i="2"/>
  <c r="AB888" i="2"/>
  <c r="AB849" i="2"/>
  <c r="AB848" i="2"/>
  <c r="AB847" i="2"/>
  <c r="AB862" i="2"/>
  <c r="AM643" i="2"/>
  <c r="AM642" i="2"/>
  <c r="AM625" i="2"/>
  <c r="AO625" i="2" s="1"/>
  <c r="AM602" i="2"/>
  <c r="AM662" i="2"/>
  <c r="AO662" i="2" s="1"/>
  <c r="AM569" i="2"/>
  <c r="AO569" i="2" s="1"/>
  <c r="AM558" i="2"/>
  <c r="AM555" i="2"/>
  <c r="AM581" i="2"/>
  <c r="AM660" i="2"/>
  <c r="AM659" i="2"/>
  <c r="AM576" i="2"/>
  <c r="AM648" i="2"/>
  <c r="AO648" i="2" s="1"/>
  <c r="AM562" i="2"/>
  <c r="AM548" i="2"/>
  <c r="AM599" i="2"/>
  <c r="AM556" i="2"/>
  <c r="AM654" i="2"/>
  <c r="AO654" i="2" s="1"/>
  <c r="AM665" i="2"/>
  <c r="AM647" i="2"/>
  <c r="AM664" i="2"/>
  <c r="AO664" i="2" s="1"/>
  <c r="AM641" i="2"/>
  <c r="BD524" i="2"/>
  <c r="R442" i="2"/>
  <c r="F422" i="2"/>
  <c r="F426" i="2"/>
  <c r="F432" i="2"/>
  <c r="F431" i="2"/>
  <c r="AB113" i="2"/>
  <c r="AB117" i="2"/>
  <c r="AB116" i="2"/>
  <c r="W125" i="2"/>
  <c r="W122" i="2"/>
  <c r="Y122" i="2" s="1"/>
  <c r="F172" i="2"/>
  <c r="F149" i="2"/>
  <c r="F169" i="2"/>
  <c r="F170" i="2"/>
  <c r="F177" i="2"/>
  <c r="AG60" i="2"/>
  <c r="AG80" i="2"/>
  <c r="AB803" i="2"/>
  <c r="AS428" i="2"/>
  <c r="AU428" i="2" s="1"/>
  <c r="R484" i="2"/>
  <c r="AS425" i="2"/>
  <c r="AU425" i="2" s="1"/>
  <c r="AS37" i="2"/>
  <c r="BN118" i="2"/>
  <c r="BN65" i="2"/>
  <c r="R792" i="2"/>
  <c r="R444" i="2"/>
  <c r="R434" i="2"/>
  <c r="R423" i="2"/>
  <c r="T423" i="2" s="1"/>
  <c r="R425" i="2"/>
  <c r="W37" i="2"/>
  <c r="BN181" i="2"/>
  <c r="BN145" i="2"/>
  <c r="BN151" i="2"/>
  <c r="BN152" i="2"/>
  <c r="BN166" i="2"/>
  <c r="BN164" i="2"/>
  <c r="AS424" i="2"/>
  <c r="AS439" i="2"/>
  <c r="AS417" i="2"/>
  <c r="W729" i="2"/>
  <c r="W705" i="2"/>
  <c r="R429" i="2"/>
  <c r="W447" i="2"/>
  <c r="W426" i="2"/>
  <c r="W439" i="2"/>
  <c r="R22" i="2"/>
  <c r="R41" i="2"/>
  <c r="AS432" i="2"/>
  <c r="AS447" i="2"/>
  <c r="AU447" i="2" s="1"/>
  <c r="R435" i="2"/>
  <c r="AG1106" i="2"/>
  <c r="AG1109" i="2" s="1"/>
  <c r="W24" i="2"/>
  <c r="AG224" i="2"/>
  <c r="R789" i="2"/>
  <c r="R414" i="2"/>
  <c r="R1112" i="2" s="1"/>
  <c r="R1114" i="2" s="1"/>
  <c r="R417" i="2"/>
  <c r="R422" i="2"/>
  <c r="W41" i="2"/>
  <c r="BN150" i="2"/>
  <c r="BN169" i="2"/>
  <c r="BN177" i="2"/>
  <c r="BN168" i="2"/>
  <c r="BN173" i="2"/>
  <c r="R756" i="2"/>
  <c r="AS438" i="2"/>
  <c r="AS444" i="2"/>
  <c r="AS431" i="2"/>
  <c r="AS709" i="2"/>
  <c r="W751" i="2"/>
  <c r="CB338" i="2"/>
  <c r="BD622" i="2"/>
  <c r="BF622" i="2" s="1"/>
  <c r="BD642" i="2"/>
  <c r="BF642" i="2" s="1"/>
  <c r="BD629" i="2"/>
  <c r="BF629" i="2" s="1"/>
  <c r="R416" i="2"/>
  <c r="T416" i="2" s="1"/>
  <c r="AB169" i="2"/>
  <c r="AB159" i="2"/>
  <c r="W422" i="2"/>
  <c r="W431" i="2"/>
  <c r="W435" i="2"/>
  <c r="W419" i="2"/>
  <c r="W417" i="2"/>
  <c r="W421" i="2"/>
  <c r="AB156" i="2"/>
  <c r="AB147" i="2"/>
  <c r="BI13" i="2"/>
  <c r="R30" i="2"/>
  <c r="AB158" i="2"/>
  <c r="AB151" i="2"/>
  <c r="L785" i="2"/>
  <c r="L780" i="2"/>
  <c r="L694" i="2"/>
  <c r="L764" i="2"/>
  <c r="L684" i="2"/>
  <c r="L755" i="2"/>
  <c r="L793" i="2"/>
  <c r="L786" i="2"/>
  <c r="AB145" i="2"/>
  <c r="L469" i="2"/>
  <c r="L779" i="2"/>
  <c r="AB154" i="2"/>
  <c r="AB181" i="2"/>
  <c r="AB165" i="2"/>
  <c r="AS429" i="2"/>
  <c r="AU429" i="2" s="1"/>
  <c r="BN130" i="2"/>
  <c r="AG199" i="2"/>
  <c r="AB168" i="2"/>
  <c r="AG212" i="2"/>
  <c r="AS30" i="2"/>
  <c r="AS43" i="2"/>
  <c r="AS17" i="2"/>
  <c r="AS35" i="2"/>
  <c r="AS41" i="2"/>
  <c r="AS14" i="2"/>
  <c r="AS22" i="2"/>
  <c r="R771" i="2"/>
  <c r="R679" i="2"/>
  <c r="R750" i="2"/>
  <c r="R680" i="2"/>
  <c r="R449" i="2"/>
  <c r="T449" i="2" s="1"/>
  <c r="R420" i="2"/>
  <c r="R436" i="2"/>
  <c r="BN149" i="2"/>
  <c r="BN167" i="2"/>
  <c r="BN146" i="2"/>
  <c r="R753" i="2"/>
  <c r="AS416" i="2"/>
  <c r="AU416" i="2" s="1"/>
  <c r="AS420" i="2"/>
  <c r="AS441" i="2"/>
  <c r="BD621" i="2"/>
  <c r="BF621" i="2" s="1"/>
  <c r="BD557" i="2"/>
  <c r="BF557" i="2" s="1"/>
  <c r="BI608" i="2"/>
  <c r="BK608" i="2" s="1"/>
  <c r="AS42" i="2"/>
  <c r="AB179" i="2"/>
  <c r="W423" i="2"/>
  <c r="AB146" i="2"/>
  <c r="AB148" i="2"/>
  <c r="AB166" i="2"/>
  <c r="AB177" i="2"/>
  <c r="AB170" i="2"/>
  <c r="L685" i="2"/>
  <c r="N685" i="2" s="1"/>
  <c r="L704" i="2"/>
  <c r="L696" i="2"/>
  <c r="L766" i="2"/>
  <c r="L734" i="2"/>
  <c r="L690" i="2"/>
  <c r="L732" i="2"/>
  <c r="AG211" i="2"/>
  <c r="F263" i="2"/>
  <c r="AG201" i="2"/>
  <c r="AB174" i="2"/>
  <c r="AG222" i="2"/>
  <c r="AB178" i="2"/>
  <c r="AS36" i="2"/>
  <c r="AS13" i="2"/>
  <c r="AS7" i="2"/>
  <c r="AS39" i="2"/>
  <c r="AS27" i="2"/>
  <c r="AS10" i="2"/>
  <c r="AS8" i="2"/>
  <c r="AS18" i="2"/>
  <c r="N659" i="2"/>
  <c r="AG108" i="2"/>
  <c r="L254" i="2"/>
  <c r="AD606" i="2"/>
  <c r="AD621" i="2"/>
  <c r="AD663" i="2"/>
  <c r="AB448" i="2"/>
  <c r="AB432" i="2"/>
  <c r="AY526" i="2"/>
  <c r="AY711" i="2"/>
  <c r="AB440" i="2"/>
  <c r="AG250" i="2"/>
  <c r="AG240" i="2"/>
  <c r="AG268" i="2"/>
  <c r="AG127" i="2"/>
  <c r="AB416" i="2"/>
  <c r="AB421" i="2"/>
  <c r="AB450" i="2"/>
  <c r="AY517" i="2"/>
  <c r="AG102" i="2"/>
  <c r="AD577" i="2"/>
  <c r="AY512" i="2"/>
  <c r="BA512" i="2" s="1"/>
  <c r="BI655" i="2"/>
  <c r="BK655" i="2" s="1"/>
  <c r="AY531" i="2"/>
  <c r="BA531" i="2" s="1"/>
  <c r="AB419" i="2"/>
  <c r="AS67" i="2"/>
  <c r="W105" i="2"/>
  <c r="AG244" i="2"/>
  <c r="AG241" i="2"/>
  <c r="AG125" i="2"/>
  <c r="AB439" i="2"/>
  <c r="AB424" i="2"/>
  <c r="AB438" i="2"/>
  <c r="AY666" i="2"/>
  <c r="BA666" i="2" s="1"/>
  <c r="W130" i="2"/>
  <c r="BD526" i="2"/>
  <c r="AB422" i="2"/>
  <c r="AB427" i="2"/>
  <c r="W121" i="2"/>
  <c r="AG259" i="2"/>
  <c r="AS71" i="2"/>
  <c r="AS82" i="2"/>
  <c r="AS516" i="2"/>
  <c r="AU516" i="2" s="1"/>
  <c r="AS535" i="2"/>
  <c r="AU535" i="2" s="1"/>
  <c r="AG522" i="2"/>
  <c r="AG518" i="2"/>
  <c r="AI518" i="2" s="1"/>
  <c r="AG509" i="2"/>
  <c r="AG530" i="2"/>
  <c r="AB693" i="2"/>
  <c r="AB712" i="2"/>
  <c r="AG511" i="2"/>
  <c r="AB507" i="2"/>
  <c r="AD507" i="2" s="1"/>
  <c r="AB530" i="2"/>
  <c r="AD530" i="2" s="1"/>
  <c r="AB532" i="2"/>
  <c r="AD532" i="2" s="1"/>
  <c r="AS81" i="2"/>
  <c r="AG517" i="2"/>
  <c r="BI605" i="2"/>
  <c r="BK605" i="2" s="1"/>
  <c r="AG147" i="2"/>
  <c r="AM161" i="2"/>
  <c r="AO161" i="2" s="1"/>
  <c r="AM157" i="2"/>
  <c r="AO157" i="2" s="1"/>
  <c r="AM160" i="2"/>
  <c r="AO160" i="2" s="1"/>
  <c r="R443" i="2"/>
  <c r="R430" i="2"/>
  <c r="R439" i="2"/>
  <c r="R43" i="2"/>
  <c r="R31" i="2"/>
  <c r="R14" i="2"/>
  <c r="R42" i="2"/>
  <c r="R39" i="2"/>
  <c r="R9" i="2"/>
  <c r="R23" i="2"/>
  <c r="R10" i="2"/>
  <c r="R13" i="2"/>
  <c r="R8" i="2"/>
  <c r="R25" i="2"/>
  <c r="R28" i="2"/>
  <c r="R11" i="2"/>
  <c r="R26" i="2"/>
  <c r="AS65" i="2"/>
  <c r="AS59" i="2"/>
  <c r="F475" i="2"/>
  <c r="F464" i="2"/>
  <c r="F575" i="2"/>
  <c r="F669" i="2"/>
  <c r="F608" i="2"/>
  <c r="F557" i="2"/>
  <c r="F602" i="2"/>
  <c r="F566" i="2"/>
  <c r="F578" i="2"/>
  <c r="F559" i="2"/>
  <c r="AG204" i="2"/>
  <c r="AG215" i="2"/>
  <c r="AG202" i="2"/>
  <c r="AG195" i="2"/>
  <c r="AG209" i="2"/>
  <c r="AG223" i="2"/>
  <c r="AG197" i="2"/>
  <c r="AG214" i="2"/>
  <c r="AG210" i="2"/>
  <c r="AG213" i="2"/>
  <c r="AG218" i="2"/>
  <c r="AG205" i="2"/>
  <c r="AG198" i="2"/>
  <c r="AG226" i="2"/>
  <c r="AG220" i="2"/>
  <c r="AB746" i="2"/>
  <c r="AB682" i="2"/>
  <c r="AB791" i="2"/>
  <c r="AB713" i="2"/>
  <c r="AG514" i="2"/>
  <c r="AG519" i="2"/>
  <c r="BI489" i="2"/>
  <c r="AB509" i="2"/>
  <c r="AD509" i="2" s="1"/>
  <c r="AB525" i="2"/>
  <c r="AD525" i="2" s="1"/>
  <c r="AB513" i="2"/>
  <c r="AD513" i="2" s="1"/>
  <c r="BI476" i="2"/>
  <c r="BI481" i="2"/>
  <c r="BI469" i="2"/>
  <c r="BI491" i="2"/>
  <c r="F489" i="2"/>
  <c r="F465" i="2"/>
  <c r="F488" i="2"/>
  <c r="F467" i="2"/>
  <c r="R445" i="2"/>
  <c r="R450" i="2"/>
  <c r="R418" i="2"/>
  <c r="R447" i="2"/>
  <c r="R421" i="2"/>
  <c r="R433" i="2"/>
  <c r="T433" i="2" s="1"/>
  <c r="R440" i="2"/>
  <c r="AB534" i="2"/>
  <c r="AD534" i="2" s="1"/>
  <c r="AB514" i="2"/>
  <c r="AD514" i="2" s="1"/>
  <c r="AS57" i="2"/>
  <c r="AS86" i="2"/>
  <c r="AY739" i="2"/>
  <c r="F599" i="2"/>
  <c r="F564" i="2"/>
  <c r="R446" i="2"/>
  <c r="BI662" i="2"/>
  <c r="BK662" i="2" s="1"/>
  <c r="R35" i="2"/>
  <c r="R82" i="2"/>
  <c r="R62" i="2"/>
  <c r="R68" i="2"/>
  <c r="R80" i="2"/>
  <c r="AB26" i="2"/>
  <c r="AB7" i="2"/>
  <c r="BD433" i="2"/>
  <c r="BD449" i="2"/>
  <c r="BD421" i="2"/>
  <c r="BD444" i="2"/>
  <c r="BD438" i="2"/>
  <c r="BD424" i="2"/>
  <c r="BN426" i="2"/>
  <c r="BN450" i="2"/>
  <c r="BN435" i="2"/>
  <c r="AG206" i="2"/>
  <c r="F255" i="2"/>
  <c r="F250" i="2"/>
  <c r="F257" i="2"/>
  <c r="F246" i="2"/>
  <c r="F258" i="2"/>
  <c r="F241" i="2"/>
  <c r="F259" i="2"/>
  <c r="F247" i="2"/>
  <c r="F242" i="2"/>
  <c r="F252" i="2"/>
  <c r="F245" i="2"/>
  <c r="AG200" i="2"/>
  <c r="AG219" i="2"/>
  <c r="AY781" i="2"/>
  <c r="AY710" i="2"/>
  <c r="AG171" i="2"/>
  <c r="AG157" i="2"/>
  <c r="AG168" i="2"/>
  <c r="AG174" i="2"/>
  <c r="AG166" i="2"/>
  <c r="AG154" i="2"/>
  <c r="AG177" i="2"/>
  <c r="AB523" i="2"/>
  <c r="AD523" i="2" s="1"/>
  <c r="AB508" i="2"/>
  <c r="AD508" i="2" s="1"/>
  <c r="AB519" i="2"/>
  <c r="AD519" i="2" s="1"/>
  <c r="AB520" i="2"/>
  <c r="AB531" i="2"/>
  <c r="AD531" i="2" s="1"/>
  <c r="AB528" i="2"/>
  <c r="AD528" i="2" s="1"/>
  <c r="AS66" i="2"/>
  <c r="AS58" i="2"/>
  <c r="AS83" i="2"/>
  <c r="AS80" i="2"/>
  <c r="AS69" i="2"/>
  <c r="AS70" i="2"/>
  <c r="AS68" i="2"/>
  <c r="AS75" i="2"/>
  <c r="AS73" i="2"/>
  <c r="AS79" i="2"/>
  <c r="AS60" i="2"/>
  <c r="AS87" i="2"/>
  <c r="AS85" i="2"/>
  <c r="AB734" i="2"/>
  <c r="AB694" i="2"/>
  <c r="AB681" i="2"/>
  <c r="AG507" i="2"/>
  <c r="AG535" i="2"/>
  <c r="AB522" i="2"/>
  <c r="AD522" i="2" s="1"/>
  <c r="AB512" i="2"/>
  <c r="AD512" i="2" s="1"/>
  <c r="AY734" i="2"/>
  <c r="AD615" i="2"/>
  <c r="AB536" i="2"/>
  <c r="AD536" i="2" s="1"/>
  <c r="AS72" i="2"/>
  <c r="AS61" i="2"/>
  <c r="AB517" i="2"/>
  <c r="AD517" i="2" s="1"/>
  <c r="AB527" i="2"/>
  <c r="AD527" i="2" s="1"/>
  <c r="AY742" i="2"/>
  <c r="AS63" i="2"/>
  <c r="AS84" i="2"/>
  <c r="AB793" i="2"/>
  <c r="AB742" i="2"/>
  <c r="AB776" i="2"/>
  <c r="AB739" i="2"/>
  <c r="AG529" i="2"/>
  <c r="AG532" i="2"/>
  <c r="BI483" i="2"/>
  <c r="AB533" i="2"/>
  <c r="AD533" i="2" s="1"/>
  <c r="AB518" i="2"/>
  <c r="AD518" i="2" s="1"/>
  <c r="AB516" i="2"/>
  <c r="AD516" i="2" s="1"/>
  <c r="AB511" i="2"/>
  <c r="AD511" i="2" s="1"/>
  <c r="BI472" i="2"/>
  <c r="BI475" i="2"/>
  <c r="BI486" i="2"/>
  <c r="BI467" i="2"/>
  <c r="F477" i="2"/>
  <c r="R441" i="2"/>
  <c r="R426" i="2"/>
  <c r="R427" i="2"/>
  <c r="R448" i="2"/>
  <c r="R431" i="2"/>
  <c r="R428" i="2"/>
  <c r="BI482" i="2"/>
  <c r="AS74" i="2"/>
  <c r="AS64" i="2"/>
  <c r="AY775" i="2"/>
  <c r="F622" i="2"/>
  <c r="F655" i="2"/>
  <c r="AS532" i="2"/>
  <c r="AU532" i="2" s="1"/>
  <c r="AG536" i="2"/>
  <c r="AG146" i="2"/>
  <c r="AS78" i="2"/>
  <c r="W649" i="2"/>
  <c r="Y649" i="2" s="1"/>
  <c r="W553" i="2"/>
  <c r="Y553" i="2" s="1"/>
  <c r="W660" i="2"/>
  <c r="Y660" i="2" s="1"/>
  <c r="W555" i="2"/>
  <c r="Y555" i="2" s="1"/>
  <c r="W562" i="2"/>
  <c r="Y562" i="2" s="1"/>
  <c r="W644" i="2"/>
  <c r="Y644" i="2" s="1"/>
  <c r="W648" i="2"/>
  <c r="Y648" i="2" s="1"/>
  <c r="W670" i="2"/>
  <c r="Y670" i="2" s="1"/>
  <c r="L84" i="2"/>
  <c r="L83" i="2"/>
  <c r="L80" i="2"/>
  <c r="L79" i="2"/>
  <c r="L88" i="2"/>
  <c r="L77" i="2"/>
  <c r="L74" i="2"/>
  <c r="L66" i="2"/>
  <c r="L64" i="2"/>
  <c r="L59" i="2"/>
  <c r="L67" i="2"/>
  <c r="AG85" i="2"/>
  <c r="AG68" i="2"/>
  <c r="AG75" i="2"/>
  <c r="AG66" i="2"/>
  <c r="AG84" i="2"/>
  <c r="AG72" i="2"/>
  <c r="AG71" i="2"/>
  <c r="AG67" i="2"/>
  <c r="AG81" i="2"/>
  <c r="AG83" i="2"/>
  <c r="AG69" i="2"/>
  <c r="AG61" i="2"/>
  <c r="AG79" i="2"/>
  <c r="AG70" i="2"/>
  <c r="BI687" i="2"/>
  <c r="BI734" i="2"/>
  <c r="BI786" i="2"/>
  <c r="BI753" i="2"/>
  <c r="BI698" i="2"/>
  <c r="BI782" i="2"/>
  <c r="BI684" i="2"/>
  <c r="BI707" i="2"/>
  <c r="BI745" i="2"/>
  <c r="BI791" i="2"/>
  <c r="BI705" i="2"/>
  <c r="AM778" i="2"/>
  <c r="AM780" i="2"/>
  <c r="AM715" i="2"/>
  <c r="AM793" i="2"/>
  <c r="AM744" i="2"/>
  <c r="AM789" i="2"/>
  <c r="BN247" i="2"/>
  <c r="BN263" i="2"/>
  <c r="BN264" i="2"/>
  <c r="BN257" i="2"/>
  <c r="F661" i="2"/>
  <c r="AM553" i="2"/>
  <c r="AM644" i="2"/>
  <c r="AO644" i="2" s="1"/>
  <c r="AM615" i="2"/>
  <c r="AM570" i="2"/>
  <c r="AM611" i="2"/>
  <c r="AM573" i="2"/>
  <c r="AM616" i="2"/>
  <c r="AG225" i="2"/>
  <c r="AG208" i="2"/>
  <c r="AG217" i="2"/>
  <c r="AS472" i="2"/>
  <c r="AS493" i="2"/>
  <c r="AS485" i="2"/>
  <c r="BN630" i="2"/>
  <c r="BO945" i="2" s="1"/>
  <c r="BP1148" i="2" s="1"/>
  <c r="BP1150" i="2" s="1"/>
  <c r="BN496" i="2"/>
  <c r="BO937" i="2" s="1"/>
  <c r="BN362" i="2"/>
  <c r="BO930" i="2" s="1"/>
  <c r="BO932" i="2" s="1"/>
  <c r="BN758" i="2"/>
  <c r="BO961" i="2" s="1"/>
  <c r="AG216" i="2"/>
  <c r="AS77" i="2"/>
  <c r="AD669" i="2"/>
  <c r="AY583" i="2"/>
  <c r="BA583" i="2" s="1"/>
  <c r="AY447" i="2"/>
  <c r="AY418" i="2"/>
  <c r="AG777" i="2"/>
  <c r="BI32" i="2"/>
  <c r="BI7" i="2"/>
  <c r="BI35" i="2"/>
  <c r="AG614" i="2"/>
  <c r="AI614" i="2" s="1"/>
  <c r="AG649" i="2"/>
  <c r="AI649" i="2" s="1"/>
  <c r="AG651" i="2"/>
  <c r="AI651" i="2" s="1"/>
  <c r="AG555" i="2"/>
  <c r="AI555" i="2" s="1"/>
  <c r="AG582" i="2"/>
  <c r="AI582" i="2" s="1"/>
  <c r="L243" i="2"/>
  <c r="L242" i="2"/>
  <c r="L267" i="2"/>
  <c r="L259" i="2"/>
  <c r="R784" i="2"/>
  <c r="R774" i="2"/>
  <c r="R793" i="2"/>
  <c r="R682" i="2"/>
  <c r="R690" i="2"/>
  <c r="R683" i="2"/>
  <c r="R1124" i="2" s="1"/>
  <c r="R1126" i="2" s="1"/>
  <c r="R705" i="2"/>
  <c r="R731" i="2"/>
  <c r="R778" i="2"/>
  <c r="R786" i="2"/>
  <c r="F493" i="2"/>
  <c r="H493" i="2" s="1"/>
  <c r="F487" i="2"/>
  <c r="F478" i="2"/>
  <c r="F474" i="2"/>
  <c r="F486" i="2"/>
  <c r="F494" i="2"/>
  <c r="F482" i="2"/>
  <c r="F491" i="2"/>
  <c r="F492" i="2"/>
  <c r="F471" i="2"/>
  <c r="F473" i="2"/>
  <c r="F476" i="2"/>
  <c r="F495" i="2"/>
  <c r="F480" i="2"/>
  <c r="F466" i="2"/>
  <c r="F472" i="2"/>
  <c r="F484" i="2"/>
  <c r="F562" i="2"/>
  <c r="F582" i="2"/>
  <c r="F641" i="2"/>
  <c r="H641" i="2" s="1"/>
  <c r="F658" i="2"/>
  <c r="F570" i="2"/>
  <c r="F628" i="2"/>
  <c r="F626" i="2"/>
  <c r="F581" i="2"/>
  <c r="F667" i="2"/>
  <c r="F665" i="2"/>
  <c r="F624" i="2"/>
  <c r="F649" i="2"/>
  <c r="F573" i="2"/>
  <c r="F605" i="2"/>
  <c r="F554" i="2"/>
  <c r="F558" i="2"/>
  <c r="F576" i="2"/>
  <c r="F574" i="2"/>
  <c r="F601" i="2"/>
  <c r="F549" i="2"/>
  <c r="F1117" i="2" s="1"/>
  <c r="F1119" i="2" s="1"/>
  <c r="F561" i="2"/>
  <c r="F625" i="2"/>
  <c r="F670" i="2"/>
  <c r="F654" i="2"/>
  <c r="F653" i="2"/>
  <c r="F668" i="2"/>
  <c r="F563" i="2"/>
  <c r="F607" i="2"/>
  <c r="F621" i="2"/>
  <c r="F556" i="2"/>
  <c r="F604" i="2"/>
  <c r="F571" i="2"/>
  <c r="F657" i="2"/>
  <c r="H657" i="2" s="1"/>
  <c r="F650" i="2"/>
  <c r="F550" i="2"/>
  <c r="F567" i="2"/>
  <c r="H567" i="2" s="1"/>
  <c r="F615" i="2"/>
  <c r="F642" i="2"/>
  <c r="F572" i="2"/>
  <c r="F610" i="2"/>
  <c r="F627" i="2"/>
  <c r="F666" i="2"/>
  <c r="H666" i="2" s="1"/>
  <c r="F609" i="2"/>
  <c r="F623" i="2"/>
  <c r="F660" i="2"/>
  <c r="F620" i="2"/>
  <c r="F600" i="2"/>
  <c r="F603" i="2"/>
  <c r="F560" i="2"/>
  <c r="F553" i="2"/>
  <c r="AG687" i="2"/>
  <c r="AD605" i="2"/>
  <c r="AY558" i="2"/>
  <c r="BA558" i="2" s="1"/>
  <c r="F606" i="2"/>
  <c r="F479" i="2"/>
  <c r="H479" i="2" s="1"/>
  <c r="BN526" i="2"/>
  <c r="BN530" i="2"/>
  <c r="BN507" i="2"/>
  <c r="BI429" i="2"/>
  <c r="BI426" i="2"/>
  <c r="BI421" i="2"/>
  <c r="BI434" i="2"/>
  <c r="AG8" i="2"/>
  <c r="AG37" i="2"/>
  <c r="AG42" i="2"/>
  <c r="AY565" i="2"/>
  <c r="BA565" i="2" s="1"/>
  <c r="AH865" i="2"/>
  <c r="AH903" i="2"/>
  <c r="AI1147" i="2" s="1"/>
  <c r="AH828" i="2"/>
  <c r="BN662" i="2"/>
  <c r="BN606" i="2"/>
  <c r="R622" i="2"/>
  <c r="R621" i="2"/>
  <c r="AG606" i="2"/>
  <c r="AI606" i="2" s="1"/>
  <c r="BN423" i="2"/>
  <c r="BN438" i="2"/>
  <c r="BN428" i="2"/>
  <c r="BN446" i="2"/>
  <c r="BN418" i="2"/>
  <c r="BN441" i="2"/>
  <c r="BN425" i="2"/>
  <c r="BN447" i="2"/>
  <c r="BN420" i="2"/>
  <c r="BN448" i="2"/>
  <c r="BN430" i="2"/>
  <c r="BN443" i="2"/>
  <c r="BN414" i="2"/>
  <c r="BO1112" i="2" s="1"/>
  <c r="BO1114" i="2" s="1"/>
  <c r="BN437" i="2"/>
  <c r="BN424" i="2"/>
  <c r="BN432" i="2"/>
  <c r="BN440" i="2"/>
  <c r="BN416" i="2"/>
  <c r="BN422" i="2"/>
  <c r="R77" i="2"/>
  <c r="R79" i="2"/>
  <c r="R85" i="2"/>
  <c r="R60" i="2"/>
  <c r="R67" i="2"/>
  <c r="R66" i="2"/>
  <c r="R84" i="2"/>
  <c r="R64" i="2"/>
  <c r="R87" i="2"/>
  <c r="R86" i="2"/>
  <c r="R57" i="2"/>
  <c r="R70" i="2"/>
  <c r="T70" i="2" s="1"/>
  <c r="R69" i="2"/>
  <c r="R74" i="2"/>
  <c r="R81" i="2"/>
  <c r="R58" i="2"/>
  <c r="R78" i="2"/>
  <c r="R72" i="2"/>
  <c r="R65" i="2"/>
  <c r="R75" i="2"/>
  <c r="R83" i="2"/>
  <c r="R88" i="2"/>
  <c r="T88" i="2" s="1"/>
  <c r="R71" i="2"/>
  <c r="R76" i="2"/>
  <c r="AG510" i="2"/>
  <c r="AG534" i="2"/>
  <c r="AG531" i="2"/>
  <c r="AG526" i="2"/>
  <c r="AG525" i="2"/>
  <c r="AG523" i="2"/>
  <c r="AG520" i="2"/>
  <c r="AG512" i="2"/>
  <c r="AG515" i="2"/>
  <c r="AG528" i="2"/>
  <c r="AG513" i="2"/>
  <c r="AG524" i="2"/>
  <c r="AG508" i="2"/>
  <c r="AG533" i="2"/>
  <c r="AG167" i="2"/>
  <c r="AG150" i="2"/>
  <c r="AG160" i="2"/>
  <c r="AG145" i="2"/>
  <c r="AG151" i="2"/>
  <c r="AG172" i="2"/>
  <c r="AG153" i="2"/>
  <c r="AG178" i="2"/>
  <c r="AG156" i="2"/>
  <c r="AG164" i="2"/>
  <c r="AG165" i="2"/>
  <c r="AG148" i="2"/>
  <c r="AG155" i="2"/>
  <c r="AG149" i="2"/>
  <c r="AG158" i="2"/>
  <c r="AG170" i="2"/>
  <c r="AG161" i="2"/>
  <c r="AG181" i="2"/>
  <c r="AG175" i="2"/>
  <c r="AG162" i="2"/>
  <c r="AG180" i="2"/>
  <c r="AG169" i="2"/>
  <c r="AS471" i="2"/>
  <c r="AS466" i="2"/>
  <c r="AS465" i="2"/>
  <c r="AS484" i="2"/>
  <c r="AS469" i="2"/>
  <c r="F470" i="2"/>
  <c r="AO106" i="2"/>
  <c r="AI472" i="2"/>
  <c r="BN68" i="2"/>
  <c r="AS29" i="2"/>
  <c r="AS40" i="2"/>
  <c r="AS31" i="2"/>
  <c r="AS19" i="2"/>
  <c r="AS38" i="2"/>
  <c r="AS20" i="2"/>
  <c r="BN70" i="2"/>
  <c r="BN86" i="2"/>
  <c r="W815" i="2"/>
  <c r="W910" i="2"/>
  <c r="F533" i="2"/>
  <c r="F57" i="2"/>
  <c r="H57" i="2" s="1"/>
  <c r="AS783" i="2"/>
  <c r="AS707" i="2"/>
  <c r="AS750" i="2"/>
  <c r="AS711" i="2"/>
  <c r="AU711" i="2" s="1"/>
  <c r="AS752" i="2"/>
  <c r="AS683" i="2"/>
  <c r="AS733" i="2"/>
  <c r="AS705" i="2"/>
  <c r="AS686" i="2"/>
  <c r="AS746" i="2"/>
  <c r="AS681" i="2"/>
  <c r="AS741" i="2"/>
  <c r="AU741" i="2" s="1"/>
  <c r="AS699" i="2"/>
  <c r="AS748" i="2"/>
  <c r="AS691" i="2"/>
  <c r="AS742" i="2"/>
  <c r="AS682" i="2"/>
  <c r="AU682" i="2" s="1"/>
  <c r="AS751" i="2"/>
  <c r="BD617" i="2"/>
  <c r="BF617" i="2" s="1"/>
  <c r="BD564" i="2"/>
  <c r="BF564" i="2" s="1"/>
  <c r="BD575" i="2"/>
  <c r="BF575" i="2" s="1"/>
  <c r="BD561" i="2"/>
  <c r="BF561" i="2" s="1"/>
  <c r="BD584" i="2"/>
  <c r="BF584" i="2" s="1"/>
  <c r="BD612" i="2"/>
  <c r="BF612" i="2" s="1"/>
  <c r="BD641" i="2"/>
  <c r="BF641" i="2" s="1"/>
  <c r="BD650" i="2"/>
  <c r="BF650" i="2" s="1"/>
  <c r="BD576" i="2"/>
  <c r="BF576" i="2" s="1"/>
  <c r="BD554" i="2"/>
  <c r="BF554" i="2" s="1"/>
  <c r="BD660" i="2"/>
  <c r="BF660" i="2" s="1"/>
  <c r="BD643" i="2"/>
  <c r="BF643" i="2" s="1"/>
  <c r="BD627" i="2"/>
  <c r="BF627" i="2" s="1"/>
  <c r="BD567" i="2"/>
  <c r="BF567" i="2" s="1"/>
  <c r="BD555" i="2"/>
  <c r="BF555" i="2" s="1"/>
  <c r="BD645" i="2"/>
  <c r="BF645" i="2" s="1"/>
  <c r="BD670" i="2"/>
  <c r="BF670" i="2" s="1"/>
  <c r="BD652" i="2"/>
  <c r="BF652" i="2" s="1"/>
  <c r="BD626" i="2"/>
  <c r="BF626" i="2" s="1"/>
  <c r="BD605" i="2"/>
  <c r="BF605" i="2" s="1"/>
  <c r="BD655" i="2"/>
  <c r="BF655" i="2" s="1"/>
  <c r="BD658" i="2"/>
  <c r="BD565" i="2"/>
  <c r="BF565" i="2" s="1"/>
  <c r="BD668" i="2"/>
  <c r="BF668" i="2" s="1"/>
  <c r="BD623" i="2"/>
  <c r="BF623" i="2" s="1"/>
  <c r="BD598" i="2"/>
  <c r="BF598" i="2" s="1"/>
  <c r="BD644" i="2"/>
  <c r="BF644" i="2" s="1"/>
  <c r="BD663" i="2"/>
  <c r="BF663" i="2" s="1"/>
  <c r="BD628" i="2"/>
  <c r="BF628" i="2" s="1"/>
  <c r="BD613" i="2"/>
  <c r="BF613" i="2" s="1"/>
  <c r="BD550" i="2"/>
  <c r="BF550" i="2" s="1"/>
  <c r="BD577" i="2"/>
  <c r="BF577" i="2" s="1"/>
  <c r="AM480" i="2"/>
  <c r="AM467" i="2"/>
  <c r="AM489" i="2"/>
  <c r="AM473" i="2"/>
  <c r="AM481" i="2"/>
  <c r="AM484" i="2"/>
  <c r="AM472" i="2"/>
  <c r="AM486" i="2"/>
  <c r="AM465" i="2"/>
  <c r="AM469" i="2"/>
  <c r="AM495" i="2"/>
  <c r="AM468" i="2"/>
  <c r="AM478" i="2"/>
  <c r="AM494" i="2"/>
  <c r="AM492" i="2"/>
  <c r="AM493" i="2"/>
  <c r="AM474" i="2"/>
  <c r="AM464" i="2"/>
  <c r="AM491" i="2"/>
  <c r="AM471" i="2"/>
  <c r="AM476" i="2"/>
  <c r="AM475" i="2"/>
  <c r="AO475" i="2" s="1"/>
  <c r="W782" i="2"/>
  <c r="W734" i="2"/>
  <c r="W712" i="2"/>
  <c r="W745" i="2"/>
  <c r="W696" i="2"/>
  <c r="W741" i="2"/>
  <c r="W767" i="2"/>
  <c r="W791" i="2"/>
  <c r="W730" i="2"/>
  <c r="W709" i="2"/>
  <c r="W793" i="2"/>
  <c r="W746" i="2"/>
  <c r="W680" i="2"/>
  <c r="W765" i="2"/>
  <c r="W735" i="2"/>
  <c r="W756" i="2"/>
  <c r="W692" i="2"/>
  <c r="W742" i="2"/>
  <c r="Y742" i="2" s="1"/>
  <c r="AG131" i="2"/>
  <c r="AG129" i="2"/>
  <c r="AG126" i="2"/>
  <c r="AG111" i="2"/>
  <c r="AG106" i="2"/>
  <c r="AG107" i="2"/>
  <c r="AG113" i="2"/>
  <c r="AG119" i="2"/>
  <c r="AG105" i="2"/>
  <c r="AG124" i="2"/>
  <c r="AG109" i="2"/>
  <c r="AG122" i="2"/>
  <c r="AG115" i="2"/>
  <c r="AG104" i="2"/>
  <c r="AG128" i="2"/>
  <c r="AG114" i="2"/>
  <c r="AG130" i="2"/>
  <c r="AG103" i="2"/>
  <c r="AG123" i="2"/>
  <c r="AG121" i="2"/>
  <c r="AG116" i="2"/>
  <c r="BD519" i="2"/>
  <c r="BD521" i="2"/>
  <c r="BD534" i="2"/>
  <c r="BD520" i="2"/>
  <c r="BD536" i="2"/>
  <c r="BD533" i="2"/>
  <c r="BD510" i="2"/>
  <c r="BD531" i="2"/>
  <c r="BD509" i="2"/>
  <c r="BD518" i="2"/>
  <c r="BD527" i="2"/>
  <c r="BD516" i="2"/>
  <c r="BD532" i="2"/>
  <c r="BD530" i="2"/>
  <c r="BD511" i="2"/>
  <c r="BD512" i="2"/>
  <c r="BD528" i="2"/>
  <c r="BD513" i="2"/>
  <c r="BD507" i="2"/>
  <c r="AY515" i="2"/>
  <c r="AY659" i="2"/>
  <c r="BA659" i="2" s="1"/>
  <c r="AY529" i="2"/>
  <c r="AY523" i="2"/>
  <c r="AY536" i="2"/>
  <c r="AY534" i="2"/>
  <c r="AY646" i="2"/>
  <c r="BA646" i="2" s="1"/>
  <c r="AY661" i="2"/>
  <c r="BA661" i="2" s="1"/>
  <c r="AY647" i="2"/>
  <c r="BA647" i="2" s="1"/>
  <c r="AY521" i="2"/>
  <c r="AY524" i="2"/>
  <c r="BA524" i="2" s="1"/>
  <c r="AY509" i="2"/>
  <c r="AY507" i="2"/>
  <c r="AY535" i="2"/>
  <c r="BA535" i="2" s="1"/>
  <c r="AY669" i="2"/>
  <c r="BA669" i="2" s="1"/>
  <c r="AY653" i="2"/>
  <c r="BA653" i="2" s="1"/>
  <c r="AY642" i="2"/>
  <c r="BA642" i="2" s="1"/>
  <c r="AY667" i="2"/>
  <c r="BA667" i="2" s="1"/>
  <c r="AY525" i="2"/>
  <c r="AY651" i="2"/>
  <c r="BA651" i="2" s="1"/>
  <c r="AY649" i="2"/>
  <c r="BA649" i="2" s="1"/>
  <c r="AY670" i="2"/>
  <c r="BA670" i="2" s="1"/>
  <c r="AY516" i="2"/>
  <c r="AY658" i="2"/>
  <c r="AY660" i="2"/>
  <c r="BA660" i="2" s="1"/>
  <c r="AY663" i="2"/>
  <c r="BA663" i="2" s="1"/>
  <c r="AY668" i="2"/>
  <c r="BA668" i="2" s="1"/>
  <c r="AY519" i="2"/>
  <c r="AY644" i="2"/>
  <c r="BA644" i="2" s="1"/>
  <c r="AY510" i="2"/>
  <c r="AY511" i="2"/>
  <c r="AY518" i="2"/>
  <c r="AY648" i="2"/>
  <c r="BA648" i="2" s="1"/>
  <c r="AY662" i="2"/>
  <c r="BA662" i="2" s="1"/>
  <c r="R257" i="2"/>
  <c r="R268" i="2"/>
  <c r="BI170" i="2"/>
  <c r="BI181" i="2"/>
  <c r="BI177" i="2"/>
  <c r="BI163" i="2"/>
  <c r="BI156" i="2"/>
  <c r="R527" i="2"/>
  <c r="R513" i="2"/>
  <c r="R531" i="2"/>
  <c r="L526" i="2"/>
  <c r="L534" i="2"/>
  <c r="L507" i="2"/>
  <c r="AM250" i="2"/>
  <c r="AM245" i="2"/>
  <c r="F535" i="2"/>
  <c r="F517" i="2"/>
  <c r="F527" i="2"/>
  <c r="H527" i="2" s="1"/>
  <c r="F511" i="2"/>
  <c r="F513" i="2"/>
  <c r="F526" i="2"/>
  <c r="F528" i="2"/>
  <c r="F512" i="2"/>
  <c r="F531" i="2"/>
  <c r="F532" i="2"/>
  <c r="F516" i="2"/>
  <c r="F522" i="2"/>
  <c r="F518" i="2"/>
  <c r="F521" i="2"/>
  <c r="F525" i="2"/>
  <c r="F515" i="2"/>
  <c r="F519" i="2"/>
  <c r="F514" i="2"/>
  <c r="F534" i="2"/>
  <c r="H534" i="2" s="1"/>
  <c r="F536" i="2"/>
  <c r="F520" i="2"/>
  <c r="F507" i="2"/>
  <c r="W823" i="2"/>
  <c r="W912" i="2"/>
  <c r="W830" i="2"/>
  <c r="W851" i="2"/>
  <c r="F510" i="2"/>
  <c r="H510" i="2" s="1"/>
  <c r="BI153" i="2"/>
  <c r="W804" i="2"/>
  <c r="W877" i="2"/>
  <c r="W906" i="2"/>
  <c r="W878" i="2"/>
  <c r="W908" i="2"/>
  <c r="W893" i="2"/>
  <c r="W824" i="2"/>
  <c r="L165" i="2"/>
  <c r="L155" i="2"/>
  <c r="F77" i="2"/>
  <c r="H77" i="2" s="1"/>
  <c r="F69" i="2"/>
  <c r="H69" i="2" s="1"/>
  <c r="F78" i="2"/>
  <c r="H78" i="2" s="1"/>
  <c r="F72" i="2"/>
  <c r="H72" i="2" s="1"/>
  <c r="F75" i="2"/>
  <c r="H75" i="2" s="1"/>
  <c r="F68" i="2"/>
  <c r="H68" i="2" s="1"/>
  <c r="F76" i="2"/>
  <c r="H76" i="2" s="1"/>
  <c r="W859" i="2"/>
  <c r="W864" i="2"/>
  <c r="W832" i="2"/>
  <c r="AD556" i="2"/>
  <c r="F529" i="2"/>
  <c r="F530" i="2"/>
  <c r="F508" i="2"/>
  <c r="N436" i="2"/>
  <c r="F648" i="2"/>
  <c r="H648" i="2" s="1"/>
  <c r="F647" i="2"/>
  <c r="F646" i="2"/>
  <c r="F618" i="2"/>
  <c r="F617" i="2"/>
  <c r="F565" i="2"/>
  <c r="H565" i="2" s="1"/>
  <c r="F555" i="2"/>
  <c r="F652" i="2"/>
  <c r="F664" i="2"/>
  <c r="F662" i="2"/>
  <c r="H662" i="2" s="1"/>
  <c r="F645" i="2"/>
  <c r="F644" i="2"/>
  <c r="F611" i="2"/>
  <c r="F616" i="2"/>
  <c r="F580" i="2"/>
  <c r="F569" i="2"/>
  <c r="F598" i="2"/>
  <c r="F629" i="2"/>
  <c r="F613" i="2"/>
  <c r="F614" i="2"/>
  <c r="F577" i="2"/>
  <c r="F584" i="2"/>
  <c r="F548" i="2"/>
  <c r="H548" i="2" s="1"/>
  <c r="F568" i="2"/>
  <c r="F552" i="2"/>
  <c r="F551" i="2"/>
  <c r="F583" i="2"/>
  <c r="F656" i="2"/>
  <c r="F643" i="2"/>
  <c r="H643" i="2" s="1"/>
  <c r="F612" i="2"/>
  <c r="F651" i="2"/>
  <c r="F663" i="2"/>
  <c r="AD610" i="2"/>
  <c r="AH836" i="2"/>
  <c r="AH899" i="2"/>
  <c r="AH803" i="2"/>
  <c r="AH834" i="2"/>
  <c r="AH913" i="2"/>
  <c r="AH817" i="2"/>
  <c r="AI1132" i="2" s="1"/>
  <c r="AH887" i="2"/>
  <c r="AH832" i="2"/>
  <c r="AH911" i="2"/>
  <c r="AH814" i="2"/>
  <c r="AH871" i="2"/>
  <c r="AH908" i="2"/>
  <c r="AH825" i="2"/>
  <c r="AH827" i="2"/>
  <c r="AH868" i="2"/>
  <c r="AH824" i="2"/>
  <c r="AH822" i="2"/>
  <c r="AH863" i="2"/>
  <c r="AH820" i="2"/>
  <c r="AH877" i="2"/>
  <c r="AH914" i="2"/>
  <c r="AH818" i="2"/>
  <c r="AH897" i="2"/>
  <c r="AH872" i="2"/>
  <c r="AH912" i="2"/>
  <c r="AH816" i="2"/>
  <c r="AH873" i="2"/>
  <c r="AH905" i="2"/>
  <c r="AH855" i="2"/>
  <c r="AH870" i="2"/>
  <c r="AH907" i="2"/>
  <c r="AH811" i="2"/>
  <c r="AH826" i="2"/>
  <c r="AH902" i="2"/>
  <c r="AH806" i="2"/>
  <c r="AH821" i="2"/>
  <c r="AH900" i="2"/>
  <c r="AH804" i="2"/>
  <c r="AH835" i="2"/>
  <c r="AH898" i="2"/>
  <c r="AH802" i="2"/>
  <c r="AH859" i="2"/>
  <c r="AH830" i="2"/>
  <c r="AH896" i="2"/>
  <c r="AH856" i="2"/>
  <c r="AH857" i="2"/>
  <c r="AH823" i="2"/>
  <c r="AH813" i="2"/>
  <c r="AH854" i="2"/>
  <c r="AH891" i="2"/>
  <c r="AH906" i="2"/>
  <c r="AH810" i="2"/>
  <c r="AH886" i="2"/>
  <c r="AH901" i="2"/>
  <c r="AH805" i="2"/>
  <c r="AH866" i="2"/>
  <c r="AH833" i="2"/>
  <c r="AH831" i="2"/>
  <c r="AH853" i="2"/>
  <c r="AH885" i="2"/>
  <c r="AH819" i="2"/>
  <c r="AH867" i="2"/>
  <c r="AH893" i="2"/>
  <c r="AH890" i="2"/>
  <c r="AH851" i="2"/>
  <c r="AH876" i="2"/>
  <c r="AH858" i="2"/>
  <c r="AI1133" i="2" s="1"/>
  <c r="AH889" i="2"/>
  <c r="AH904" i="2"/>
  <c r="BN627" i="2"/>
  <c r="BN549" i="2"/>
  <c r="BO1117" i="2" s="1"/>
  <c r="BO1119" i="2" s="1"/>
  <c r="BN641" i="2"/>
  <c r="BN663" i="2"/>
  <c r="BN601" i="2"/>
  <c r="BN656" i="2"/>
  <c r="BN665" i="2"/>
  <c r="BN571" i="2"/>
  <c r="BN620" i="2"/>
  <c r="BN605" i="2"/>
  <c r="BN643" i="2"/>
  <c r="BN560" i="2"/>
  <c r="BN654" i="2"/>
  <c r="BN619" i="2"/>
  <c r="BN574" i="2"/>
  <c r="BN600" i="2"/>
  <c r="BN653" i="2"/>
  <c r="BN666" i="2"/>
  <c r="BN570" i="2"/>
  <c r="BN608" i="2"/>
  <c r="BN581" i="2"/>
  <c r="BN579" i="2"/>
  <c r="BN559" i="2"/>
  <c r="BN613" i="2"/>
  <c r="BN569" i="2"/>
  <c r="BN670" i="2"/>
  <c r="BN628" i="2"/>
  <c r="BN642" i="2"/>
  <c r="BN644" i="2"/>
  <c r="BN584" i="2"/>
  <c r="BN604" i="2"/>
  <c r="BN611" i="2"/>
  <c r="BN616" i="2"/>
  <c r="BN578" i="2"/>
  <c r="BN625" i="2"/>
  <c r="BN550" i="2"/>
  <c r="BN567" i="2"/>
  <c r="BN556" i="2"/>
  <c r="BN669" i="2"/>
  <c r="BN658" i="2"/>
  <c r="BN647" i="2"/>
  <c r="BN621" i="2"/>
  <c r="BN660" i="2"/>
  <c r="BN610" i="2"/>
  <c r="BN554" i="2"/>
  <c r="BN629" i="2"/>
  <c r="BN573" i="2"/>
  <c r="BN645" i="2"/>
  <c r="BN648" i="2"/>
  <c r="BN659" i="2"/>
  <c r="BN612" i="2"/>
  <c r="BN615" i="2"/>
  <c r="BN566" i="2"/>
  <c r="BN618" i="2"/>
  <c r="BN599" i="2"/>
  <c r="BN563" i="2"/>
  <c r="BN583" i="2"/>
  <c r="BN614" i="2"/>
  <c r="BN602" i="2"/>
  <c r="BN651" i="2"/>
  <c r="BN598" i="2"/>
  <c r="BN617" i="2"/>
  <c r="BN565" i="2"/>
  <c r="BN607" i="2"/>
  <c r="BN609" i="2"/>
  <c r="BN652" i="2"/>
  <c r="BN577" i="2"/>
  <c r="BN558" i="2"/>
  <c r="BN661" i="2"/>
  <c r="BN561" i="2"/>
  <c r="BN552" i="2"/>
  <c r="BN553" i="2"/>
  <c r="R604" i="2"/>
  <c r="T604" i="2" s="1"/>
  <c r="R661" i="2"/>
  <c r="R574" i="2"/>
  <c r="R569" i="2"/>
  <c r="R607" i="2"/>
  <c r="R570" i="2"/>
  <c r="R562" i="2"/>
  <c r="T562" i="2" s="1"/>
  <c r="R567" i="2"/>
  <c r="R580" i="2"/>
  <c r="T580" i="2" s="1"/>
  <c r="R651" i="2"/>
  <c r="R605" i="2"/>
  <c r="R577" i="2"/>
  <c r="R575" i="2"/>
  <c r="R649" i="2"/>
  <c r="R643" i="2"/>
  <c r="R624" i="2"/>
  <c r="T624" i="2" s="1"/>
  <c r="R610" i="2"/>
  <c r="R573" i="2"/>
  <c r="R583" i="2"/>
  <c r="T583" i="2" s="1"/>
  <c r="R612" i="2"/>
  <c r="R655" i="2"/>
  <c r="R581" i="2"/>
  <c r="R553" i="2"/>
  <c r="R558" i="2"/>
  <c r="R557" i="2"/>
  <c r="T557" i="2" s="1"/>
  <c r="R663" i="2"/>
  <c r="T663" i="2" s="1"/>
  <c r="R659" i="2"/>
  <c r="R668" i="2"/>
  <c r="R626" i="2"/>
  <c r="R598" i="2"/>
  <c r="R608" i="2"/>
  <c r="T608" i="2" s="1"/>
  <c r="R599" i="2"/>
  <c r="R646" i="2"/>
  <c r="R664" i="2"/>
  <c r="R565" i="2"/>
  <c r="T565" i="2" s="1"/>
  <c r="R613" i="2"/>
  <c r="R642" i="2"/>
  <c r="R658" i="2"/>
  <c r="R648" i="2"/>
  <c r="R556" i="2"/>
  <c r="R617" i="2"/>
  <c r="T617" i="2" s="1"/>
  <c r="R552" i="2"/>
  <c r="R563" i="2"/>
  <c r="T563" i="2" s="1"/>
  <c r="R657" i="2"/>
  <c r="R623" i="2"/>
  <c r="R644" i="2"/>
  <c r="R670" i="2"/>
  <c r="R628" i="2"/>
  <c r="R615" i="2"/>
  <c r="R601" i="2"/>
  <c r="R629" i="2"/>
  <c r="R616" i="2"/>
  <c r="R555" i="2"/>
  <c r="T555" i="2" s="1"/>
  <c r="R652" i="2"/>
  <c r="R619" i="2"/>
  <c r="AG420" i="2"/>
  <c r="AG450" i="2"/>
  <c r="AG445" i="2"/>
  <c r="AG446" i="2"/>
  <c r="AI446" i="2" s="1"/>
  <c r="AG418" i="2"/>
  <c r="AG447" i="2"/>
  <c r="AG448" i="2"/>
  <c r="AG436" i="2"/>
  <c r="AG432" i="2"/>
  <c r="AG414" i="2"/>
  <c r="AH1112" i="2" s="1"/>
  <c r="AH1114" i="2" s="1"/>
  <c r="AG425" i="2"/>
  <c r="AG443" i="2"/>
  <c r="AG441" i="2"/>
  <c r="AG440" i="2"/>
  <c r="AG422" i="2"/>
  <c r="AI422" i="2" s="1"/>
  <c r="AG442" i="2"/>
  <c r="AG435" i="2"/>
  <c r="AG423" i="2"/>
  <c r="AG438" i="2"/>
  <c r="AG430" i="2"/>
  <c r="AG419" i="2"/>
  <c r="AG416" i="2"/>
  <c r="AG449" i="2"/>
  <c r="AG434" i="2"/>
  <c r="L10" i="2"/>
  <c r="L40" i="2"/>
  <c r="L20" i="2"/>
  <c r="L38" i="2"/>
  <c r="L22" i="2"/>
  <c r="L24" i="2"/>
  <c r="L30" i="2"/>
  <c r="AG12" i="2"/>
  <c r="AG29" i="2"/>
  <c r="AG13" i="2"/>
  <c r="AG17" i="2"/>
  <c r="AG43" i="2"/>
  <c r="AG20" i="2"/>
  <c r="AG25" i="2"/>
  <c r="AG11" i="2"/>
  <c r="AG32" i="2"/>
  <c r="AG33" i="2"/>
  <c r="AG31" i="2"/>
  <c r="AG40" i="2"/>
  <c r="AG30" i="2"/>
  <c r="AG16" i="2"/>
  <c r="R520" i="2"/>
  <c r="R509" i="2"/>
  <c r="R525" i="2"/>
  <c r="R536" i="2"/>
  <c r="L521" i="2"/>
  <c r="L529" i="2"/>
  <c r="L528" i="2"/>
  <c r="L532" i="2"/>
  <c r="L514" i="2"/>
  <c r="L533" i="2"/>
  <c r="L522" i="2"/>
  <c r="L530" i="2"/>
  <c r="L516" i="2"/>
  <c r="L524" i="2"/>
  <c r="L509" i="2"/>
  <c r="L513" i="2"/>
  <c r="L525" i="2"/>
  <c r="L519" i="2"/>
  <c r="L527" i="2"/>
  <c r="L515" i="2"/>
  <c r="L508" i="2"/>
  <c r="L512" i="2"/>
  <c r="N512" i="2" s="1"/>
  <c r="L520" i="2"/>
  <c r="L536" i="2"/>
  <c r="L517" i="2"/>
  <c r="BI67" i="2"/>
  <c r="BI83" i="2"/>
  <c r="BI82" i="2"/>
  <c r="BI63" i="2"/>
  <c r="BI62" i="2"/>
  <c r="BI71" i="2"/>
  <c r="BI64" i="2"/>
  <c r="BI65" i="2"/>
  <c r="BI77" i="2"/>
  <c r="BI69" i="2"/>
  <c r="BI81" i="2"/>
  <c r="L167" i="2"/>
  <c r="L181" i="2"/>
  <c r="N181" i="2" s="1"/>
  <c r="L162" i="2"/>
  <c r="L176" i="2"/>
  <c r="N176" i="2" s="1"/>
  <c r="L146" i="2"/>
  <c r="L169" i="2"/>
  <c r="W476" i="2"/>
  <c r="W479" i="2"/>
  <c r="W887" i="2"/>
  <c r="W807" i="2"/>
  <c r="W848" i="2"/>
  <c r="W913" i="2"/>
  <c r="W833" i="2"/>
  <c r="W896" i="2"/>
  <c r="W816" i="2"/>
  <c r="W873" i="2"/>
  <c r="W894" i="2"/>
  <c r="W814" i="2"/>
  <c r="W905" i="2"/>
  <c r="W825" i="2"/>
  <c r="R526" i="2"/>
  <c r="R514" i="2"/>
  <c r="R510" i="2"/>
  <c r="R535" i="2"/>
  <c r="BI154" i="2"/>
  <c r="BI168" i="2"/>
  <c r="BI167" i="2"/>
  <c r="L145" i="2"/>
  <c r="N145" i="2" s="1"/>
  <c r="F70" i="2"/>
  <c r="H70" i="2" s="1"/>
  <c r="F60" i="2"/>
  <c r="H60" i="2" s="1"/>
  <c r="F83" i="2"/>
  <c r="F80" i="2"/>
  <c r="H80" i="2" s="1"/>
  <c r="F84" i="2"/>
  <c r="H84" i="2" s="1"/>
  <c r="F67" i="2"/>
  <c r="H67" i="2" s="1"/>
  <c r="F65" i="2"/>
  <c r="H65" i="2" s="1"/>
  <c r="F58" i="2"/>
  <c r="H58" i="2" s="1"/>
  <c r="W861" i="2"/>
  <c r="W892" i="2"/>
  <c r="W888" i="2"/>
  <c r="W850" i="2"/>
  <c r="W847" i="2"/>
  <c r="W876" i="2"/>
  <c r="W870" i="2"/>
  <c r="L535" i="2"/>
  <c r="W820" i="2"/>
  <c r="L511" i="2"/>
  <c r="R263" i="2"/>
  <c r="L510" i="2"/>
  <c r="BI80" i="2"/>
  <c r="AY484" i="2"/>
  <c r="AY606" i="2"/>
  <c r="BA606" i="2" s="1"/>
  <c r="AY602" i="2"/>
  <c r="BA602" i="2" s="1"/>
  <c r="AY608" i="2"/>
  <c r="BA608" i="2" s="1"/>
  <c r="AY612" i="2"/>
  <c r="BA612" i="2" s="1"/>
  <c r="AY626" i="2"/>
  <c r="BA626" i="2" s="1"/>
  <c r="R258" i="2"/>
  <c r="T258" i="2" s="1"/>
  <c r="R261" i="2"/>
  <c r="R269" i="2"/>
  <c r="R252" i="2"/>
  <c r="R241" i="2"/>
  <c r="R260" i="2"/>
  <c r="R246" i="2"/>
  <c r="R251" i="2"/>
  <c r="R267" i="2"/>
  <c r="R250" i="2"/>
  <c r="R259" i="2"/>
  <c r="R249" i="2"/>
  <c r="BI179" i="2"/>
  <c r="BI149" i="2"/>
  <c r="W835" i="2"/>
  <c r="W852" i="2"/>
  <c r="W863" i="2"/>
  <c r="W899" i="2"/>
  <c r="W901" i="2"/>
  <c r="W813" i="2"/>
  <c r="W818" i="2"/>
  <c r="W819" i="2"/>
  <c r="W805" i="2"/>
  <c r="W829" i="2"/>
  <c r="W869" i="2"/>
  <c r="W871" i="2"/>
  <c r="W826" i="2"/>
  <c r="W828" i="2"/>
  <c r="W827" i="2"/>
  <c r="W904" i="2"/>
  <c r="W907" i="2"/>
  <c r="AM260" i="2"/>
  <c r="AM242" i="2"/>
  <c r="AM251" i="2"/>
  <c r="AM257" i="2"/>
  <c r="AM264" i="2"/>
  <c r="AO264" i="2" s="1"/>
  <c r="AM246" i="2"/>
  <c r="AM258" i="2"/>
  <c r="AM267" i="2"/>
  <c r="L212" i="2"/>
  <c r="N212" i="2" s="1"/>
  <c r="L196" i="2"/>
  <c r="L203" i="2"/>
  <c r="W865" i="2"/>
  <c r="W902" i="2"/>
  <c r="W822" i="2"/>
  <c r="W897" i="2"/>
  <c r="W817" i="2"/>
  <c r="W1132" i="2" s="1"/>
  <c r="W874" i="2"/>
  <c r="W800" i="2"/>
  <c r="W857" i="2"/>
  <c r="W872" i="2"/>
  <c r="W889" i="2"/>
  <c r="W809" i="2"/>
  <c r="BF736" i="2"/>
  <c r="R529" i="2"/>
  <c r="R533" i="2"/>
  <c r="R521" i="2"/>
  <c r="BI175" i="2"/>
  <c r="BI180" i="2"/>
  <c r="BI159" i="2"/>
  <c r="BI150" i="2"/>
  <c r="BI162" i="2"/>
  <c r="F82" i="2"/>
  <c r="F61" i="2"/>
  <c r="H61" i="2" s="1"/>
  <c r="F59" i="2"/>
  <c r="F79" i="2"/>
  <c r="H79" i="2" s="1"/>
  <c r="F88" i="2"/>
  <c r="H88" i="2" s="1"/>
  <c r="F74" i="2"/>
  <c r="H74" i="2" s="1"/>
  <c r="F66" i="2"/>
  <c r="F86" i="2"/>
  <c r="H86" i="2" s="1"/>
  <c r="W898" i="2"/>
  <c r="W821" i="2"/>
  <c r="W860" i="2"/>
  <c r="W890" i="2"/>
  <c r="W853" i="2"/>
  <c r="W885" i="2"/>
  <c r="W811" i="2"/>
  <c r="W810" i="2"/>
  <c r="W836" i="2"/>
  <c r="W900" i="2"/>
  <c r="L531" i="2"/>
  <c r="L523" i="2"/>
  <c r="W812" i="2"/>
  <c r="W834" i="2"/>
  <c r="R244" i="2"/>
  <c r="BI74" i="2"/>
  <c r="AM262" i="2"/>
  <c r="W849" i="2"/>
  <c r="W886" i="2"/>
  <c r="W806" i="2"/>
  <c r="W875" i="2"/>
  <c r="W801" i="2"/>
  <c r="W858" i="2"/>
  <c r="W1133" i="2" s="1"/>
  <c r="W911" i="2"/>
  <c r="W831" i="2"/>
  <c r="W856" i="2"/>
  <c r="W867" i="2"/>
  <c r="R530" i="2"/>
  <c r="R532" i="2"/>
  <c r="R518" i="2"/>
  <c r="R534" i="2"/>
  <c r="W486" i="2"/>
  <c r="BI171" i="2"/>
  <c r="BI166" i="2"/>
  <c r="BI148" i="2"/>
  <c r="BI165" i="2"/>
  <c r="BI145" i="2"/>
  <c r="BI160" i="2"/>
  <c r="F73" i="2"/>
  <c r="H73" i="2" s="1"/>
  <c r="F62" i="2"/>
  <c r="H62" i="2" s="1"/>
  <c r="F81" i="2"/>
  <c r="H81" i="2" s="1"/>
  <c r="F85" i="2"/>
  <c r="H85" i="2" s="1"/>
  <c r="F87" i="2"/>
  <c r="H87" i="2" s="1"/>
  <c r="F71" i="2"/>
  <c r="H71" i="2" s="1"/>
  <c r="F63" i="2"/>
  <c r="H63" i="2" s="1"/>
  <c r="W862" i="2"/>
  <c r="W891" i="2"/>
  <c r="W854" i="2"/>
  <c r="W914" i="2"/>
  <c r="W909" i="2"/>
  <c r="W808" i="2"/>
  <c r="W866" i="2"/>
  <c r="L518" i="2"/>
  <c r="R264" i="2"/>
  <c r="BI73" i="2"/>
  <c r="AD548" i="2"/>
  <c r="AD583" i="2"/>
  <c r="AD578" i="2"/>
  <c r="AY755" i="2"/>
  <c r="AY705" i="2"/>
  <c r="AY789" i="2"/>
  <c r="AY732" i="2"/>
  <c r="AY700" i="2"/>
  <c r="AY726" i="2"/>
  <c r="AY697" i="2"/>
  <c r="AY771" i="2"/>
  <c r="AY696" i="2"/>
  <c r="AY695" i="2"/>
  <c r="AY712" i="2"/>
  <c r="AY736" i="2"/>
  <c r="AY778" i="2"/>
  <c r="AY698" i="2"/>
  <c r="AY733" i="2"/>
  <c r="AY684" i="2"/>
  <c r="AY777" i="2"/>
  <c r="AY791" i="2"/>
  <c r="AY707" i="2"/>
  <c r="AY701" i="2"/>
  <c r="AY741" i="2"/>
  <c r="AY685" i="2"/>
  <c r="AY744" i="2"/>
  <c r="AY702" i="2"/>
  <c r="AY773" i="2"/>
  <c r="AY751" i="2"/>
  <c r="AY786" i="2"/>
  <c r="AY693" i="2"/>
  <c r="AY752" i="2"/>
  <c r="AY699" i="2"/>
  <c r="AY792" i="2"/>
  <c r="BA792" i="2" s="1"/>
  <c r="AY757" i="2"/>
  <c r="AY753" i="2"/>
  <c r="AY709" i="2"/>
  <c r="AY749" i="2"/>
  <c r="BI555" i="2"/>
  <c r="BK555" i="2" s="1"/>
  <c r="BI577" i="2"/>
  <c r="BK577" i="2" s="1"/>
  <c r="BI603" i="2"/>
  <c r="BK603" i="2" s="1"/>
  <c r="BI641" i="2"/>
  <c r="BK641" i="2" s="1"/>
  <c r="BI601" i="2"/>
  <c r="BK601" i="2" s="1"/>
  <c r="BI559" i="2"/>
  <c r="BK559" i="2" s="1"/>
  <c r="BI647" i="2"/>
  <c r="BK647" i="2" s="1"/>
  <c r="BI654" i="2"/>
  <c r="BK654" i="2" s="1"/>
  <c r="BI564" i="2"/>
  <c r="BK564" i="2" s="1"/>
  <c r="BI548" i="2"/>
  <c r="BK548" i="2" s="1"/>
  <c r="BI549" i="2"/>
  <c r="BJ1117" i="2" s="1"/>
  <c r="BJ1119" i="2" s="1"/>
  <c r="BI649" i="2"/>
  <c r="BK649" i="2" s="1"/>
  <c r="BI563" i="2"/>
  <c r="BK563" i="2" s="1"/>
  <c r="BI620" i="2"/>
  <c r="BK620" i="2" s="1"/>
  <c r="BI651" i="2"/>
  <c r="BK651" i="2" s="1"/>
  <c r="BI621" i="2"/>
  <c r="BK621" i="2" s="1"/>
  <c r="BI604" i="2"/>
  <c r="BK604" i="2" s="1"/>
  <c r="BI582" i="2"/>
  <c r="BK582" i="2" s="1"/>
  <c r="BI622" i="2"/>
  <c r="BK622" i="2" s="1"/>
  <c r="BI617" i="2"/>
  <c r="BK617" i="2" s="1"/>
  <c r="BI668" i="2"/>
  <c r="BK668" i="2" s="1"/>
  <c r="BI612" i="2"/>
  <c r="BK612" i="2" s="1"/>
  <c r="BI643" i="2"/>
  <c r="BK643" i="2" s="1"/>
  <c r="BI648" i="2"/>
  <c r="BK648" i="2" s="1"/>
  <c r="BI576" i="2"/>
  <c r="BK576" i="2" s="1"/>
  <c r="BI618" i="2"/>
  <c r="BK618" i="2" s="1"/>
  <c r="BI561" i="2"/>
  <c r="BK561" i="2" s="1"/>
  <c r="BI658" i="2"/>
  <c r="BI652" i="2"/>
  <c r="BK652" i="2" s="1"/>
  <c r="BI573" i="2"/>
  <c r="BK573" i="2" s="1"/>
  <c r="BI663" i="2"/>
  <c r="BK663" i="2" s="1"/>
  <c r="BI560" i="2"/>
  <c r="BK560" i="2" s="1"/>
  <c r="BI562" i="2"/>
  <c r="BK562" i="2" s="1"/>
  <c r="BI565" i="2"/>
  <c r="BK565" i="2" s="1"/>
  <c r="BI642" i="2"/>
  <c r="BK642" i="2" s="1"/>
  <c r="BI650" i="2"/>
  <c r="BK650" i="2" s="1"/>
  <c r="BI611" i="2"/>
  <c r="BK611" i="2" s="1"/>
  <c r="BI553" i="2"/>
  <c r="BK553" i="2" s="1"/>
  <c r="BI657" i="2"/>
  <c r="BK657" i="2" s="1"/>
  <c r="BI599" i="2"/>
  <c r="BK599" i="2" s="1"/>
  <c r="BI615" i="2"/>
  <c r="BI558" i="2"/>
  <c r="BK558" i="2" s="1"/>
  <c r="BI628" i="2"/>
  <c r="BK628" i="2" s="1"/>
  <c r="BI656" i="2"/>
  <c r="BK656" i="2" s="1"/>
  <c r="BI567" i="2"/>
  <c r="BK567" i="2" s="1"/>
  <c r="BI557" i="2"/>
  <c r="BK557" i="2" s="1"/>
  <c r="BI575" i="2"/>
  <c r="BK575" i="2" s="1"/>
  <c r="BI572" i="2"/>
  <c r="BK572" i="2" s="1"/>
  <c r="BI614" i="2"/>
  <c r="BK614" i="2" s="1"/>
  <c r="BI550" i="2"/>
  <c r="BK550" i="2" s="1"/>
  <c r="BI666" i="2"/>
  <c r="BK666" i="2" s="1"/>
  <c r="AS533" i="2"/>
  <c r="AU533" i="2" s="1"/>
  <c r="AS527" i="2"/>
  <c r="AU527" i="2" s="1"/>
  <c r="AS511" i="2"/>
  <c r="AS512" i="2"/>
  <c r="AS528" i="2"/>
  <c r="AS518" i="2"/>
  <c r="AU518" i="2" s="1"/>
  <c r="AS509" i="2"/>
  <c r="AU509" i="2" s="1"/>
  <c r="AS531" i="2"/>
  <c r="AU531" i="2" s="1"/>
  <c r="AS536" i="2"/>
  <c r="AS513" i="2"/>
  <c r="AB750" i="2"/>
  <c r="AB777" i="2"/>
  <c r="AB764" i="2"/>
  <c r="AB699" i="2"/>
  <c r="AB784" i="2"/>
  <c r="AB788" i="2"/>
  <c r="AB711" i="2"/>
  <c r="AB770" i="2"/>
  <c r="AB783" i="2"/>
  <c r="AB782" i="2"/>
  <c r="AB714" i="2"/>
  <c r="AB780" i="2"/>
  <c r="AB696" i="2"/>
  <c r="AB709" i="2"/>
  <c r="AB792" i="2"/>
  <c r="AB772" i="2"/>
  <c r="AB1131" i="2" s="1"/>
  <c r="AB744" i="2"/>
  <c r="AB728" i="2"/>
  <c r="AB686" i="2"/>
  <c r="AB733" i="2"/>
  <c r="AB706" i="2"/>
  <c r="AB689" i="2"/>
  <c r="AB685" i="2"/>
  <c r="AB738" i="2"/>
  <c r="AB735" i="2"/>
  <c r="AB690" i="2"/>
  <c r="AB708" i="2"/>
  <c r="AS569" i="2"/>
  <c r="AS573" i="2"/>
  <c r="AS557" i="2"/>
  <c r="AS572" i="2"/>
  <c r="AS124" i="2"/>
  <c r="AS104" i="2"/>
  <c r="AS127" i="2"/>
  <c r="AS115" i="2"/>
  <c r="AS126" i="2"/>
  <c r="AS117" i="2"/>
  <c r="AS110" i="2"/>
  <c r="AS116" i="2"/>
  <c r="AS106" i="2"/>
  <c r="AS103" i="2"/>
  <c r="AS111" i="2"/>
  <c r="AS108" i="2"/>
  <c r="AS112" i="2"/>
  <c r="AS125" i="2"/>
  <c r="AS128" i="2"/>
  <c r="AS114" i="2"/>
  <c r="AS120" i="2"/>
  <c r="AS105" i="2"/>
  <c r="AS102" i="2"/>
  <c r="R110" i="2"/>
  <c r="R109" i="2"/>
  <c r="R108" i="2"/>
  <c r="R131" i="2"/>
  <c r="R126" i="2"/>
  <c r="R115" i="2"/>
  <c r="R130" i="2"/>
  <c r="T130" i="2" s="1"/>
  <c r="R106" i="2"/>
  <c r="R118" i="2"/>
  <c r="R120" i="2"/>
  <c r="R129" i="2"/>
  <c r="R116" i="2"/>
  <c r="R107" i="2"/>
  <c r="R105" i="2"/>
  <c r="R125" i="2"/>
  <c r="AB755" i="2"/>
  <c r="AB773" i="2"/>
  <c r="AB726" i="2"/>
  <c r="AB749" i="2"/>
  <c r="AB787" i="2"/>
  <c r="AB684" i="2"/>
  <c r="AB757" i="2"/>
  <c r="AB779" i="2"/>
  <c r="AB756" i="2"/>
  <c r="AU528" i="2"/>
  <c r="R127" i="2"/>
  <c r="R121" i="2"/>
  <c r="AS113" i="2"/>
  <c r="AS121" i="2"/>
  <c r="AS130" i="2"/>
  <c r="AY787" i="2"/>
  <c r="AY713" i="2"/>
  <c r="AY756" i="2"/>
  <c r="BA756" i="2" s="1"/>
  <c r="BI602" i="2"/>
  <c r="BK602" i="2" s="1"/>
  <c r="BI583" i="2"/>
  <c r="BK583" i="2" s="1"/>
  <c r="BI627" i="2"/>
  <c r="BK627" i="2" s="1"/>
  <c r="AS522" i="2"/>
  <c r="BI625" i="2"/>
  <c r="BK625" i="2" s="1"/>
  <c r="R119" i="2"/>
  <c r="T119" i="2" s="1"/>
  <c r="AS651" i="2"/>
  <c r="AU651" i="2" s="1"/>
  <c r="AB789" i="2"/>
  <c r="AW589" i="2"/>
  <c r="AY548" i="2" s="1"/>
  <c r="BA548" i="2" s="1"/>
  <c r="L151" i="2"/>
  <c r="N151" i="2" s="1"/>
  <c r="L170" i="2"/>
  <c r="L178" i="2"/>
  <c r="L160" i="2"/>
  <c r="N160" i="2" s="1"/>
  <c r="L171" i="2"/>
  <c r="L172" i="2"/>
  <c r="L149" i="2"/>
  <c r="L163" i="2"/>
  <c r="N163" i="2" s="1"/>
  <c r="L179" i="2"/>
  <c r="L177" i="2"/>
  <c r="L148" i="2"/>
  <c r="L175" i="2"/>
  <c r="L158" i="2"/>
  <c r="N158" i="2" s="1"/>
  <c r="L166" i="2"/>
  <c r="R113" i="2"/>
  <c r="R102" i="2"/>
  <c r="R111" i="2"/>
  <c r="BN528" i="2"/>
  <c r="BN520" i="2"/>
  <c r="BN522" i="2"/>
  <c r="BN509" i="2"/>
  <c r="BN533" i="2"/>
  <c r="BN508" i="2"/>
  <c r="BN513" i="2"/>
  <c r="BN518" i="2"/>
  <c r="BN525" i="2"/>
  <c r="BN531" i="2"/>
  <c r="BN515" i="2"/>
  <c r="BN534" i="2"/>
  <c r="BN524" i="2"/>
  <c r="BN536" i="2"/>
  <c r="BN511" i="2"/>
  <c r="BI423" i="2"/>
  <c r="BI432" i="2"/>
  <c r="BI430" i="2"/>
  <c r="BI428" i="2"/>
  <c r="BI415" i="2"/>
  <c r="BI435" i="2"/>
  <c r="BI447" i="2"/>
  <c r="BI450" i="2"/>
  <c r="BI416" i="2"/>
  <c r="BI442" i="2"/>
  <c r="BI448" i="2"/>
  <c r="BI424" i="2"/>
  <c r="BI419" i="2"/>
  <c r="BI449" i="2"/>
  <c r="BI439" i="2"/>
  <c r="BI420" i="2"/>
  <c r="BI427" i="2"/>
  <c r="BI440" i="2"/>
  <c r="AB697" i="2"/>
  <c r="AB775" i="2"/>
  <c r="AB715" i="2"/>
  <c r="AB786" i="2"/>
  <c r="AB753" i="2"/>
  <c r="AB700" i="2"/>
  <c r="AB736" i="2"/>
  <c r="AB768" i="2"/>
  <c r="AB774" i="2"/>
  <c r="AB679" i="2"/>
  <c r="AB692" i="2"/>
  <c r="AB701" i="2"/>
  <c r="AB703" i="2"/>
  <c r="AB705" i="2"/>
  <c r="AB730" i="2"/>
  <c r="BK581" i="2"/>
  <c r="W492" i="2"/>
  <c r="BN516" i="2"/>
  <c r="BN519" i="2"/>
  <c r="BN517" i="2"/>
  <c r="BI433" i="2"/>
  <c r="BI418" i="2"/>
  <c r="BI414" i="2"/>
  <c r="BJ1112" i="2" s="1"/>
  <c r="BJ1114" i="2" s="1"/>
  <c r="R123" i="2"/>
  <c r="T123" i="2" s="1"/>
  <c r="R112" i="2"/>
  <c r="T112" i="2" s="1"/>
  <c r="L161" i="2"/>
  <c r="AS109" i="2"/>
  <c r="AS122" i="2"/>
  <c r="AB687" i="2"/>
  <c r="AY774" i="2"/>
  <c r="AB751" i="2"/>
  <c r="AD658" i="2"/>
  <c r="BI446" i="2"/>
  <c r="W472" i="2"/>
  <c r="L173" i="2"/>
  <c r="AS123" i="2"/>
  <c r="AY737" i="2"/>
  <c r="AY766" i="2"/>
  <c r="AY782" i="2"/>
  <c r="BI670" i="2"/>
  <c r="BK670" i="2" s="1"/>
  <c r="BI551" i="2"/>
  <c r="BK551" i="2" s="1"/>
  <c r="BI569" i="2"/>
  <c r="BK569" i="2" s="1"/>
  <c r="AB743" i="2"/>
  <c r="BI659" i="2"/>
  <c r="BK659" i="2" s="1"/>
  <c r="R104" i="2"/>
  <c r="L174" i="2"/>
  <c r="R128" i="2"/>
  <c r="BI441" i="2"/>
  <c r="F14" i="2"/>
  <c r="F26" i="2"/>
  <c r="AY444" i="2"/>
  <c r="AY437" i="2"/>
  <c r="AY575" i="2"/>
  <c r="BA575" i="2" s="1"/>
  <c r="AY559" i="2"/>
  <c r="BA559" i="2" s="1"/>
  <c r="AY415" i="2"/>
  <c r="AY579" i="2"/>
  <c r="BA579" i="2" s="1"/>
  <c r="AY562" i="2"/>
  <c r="BA562" i="2" s="1"/>
  <c r="AG735" i="2"/>
  <c r="AG690" i="2"/>
  <c r="AG757" i="2"/>
  <c r="AG736" i="2"/>
  <c r="AG683" i="2"/>
  <c r="AH1124" i="2" s="1"/>
  <c r="AH1126" i="2" s="1"/>
  <c r="AG753" i="2"/>
  <c r="AG697" i="2"/>
  <c r="BN220" i="2"/>
  <c r="BN208" i="2"/>
  <c r="BN217" i="2"/>
  <c r="BN225" i="2"/>
  <c r="BN212" i="2"/>
  <c r="AM202" i="2"/>
  <c r="AM210" i="2"/>
  <c r="AM200" i="2"/>
  <c r="AM1106" i="2"/>
  <c r="AM1109" i="2" s="1"/>
  <c r="AM222" i="2"/>
  <c r="AM213" i="2"/>
  <c r="AM224" i="2"/>
  <c r="AM195" i="2"/>
  <c r="AM201" i="2"/>
  <c r="AO201" i="2" s="1"/>
  <c r="AM204" i="2"/>
  <c r="BI15" i="2"/>
  <c r="BI39" i="2"/>
  <c r="BI33" i="2"/>
  <c r="BI11" i="2"/>
  <c r="BI30" i="2"/>
  <c r="BI12" i="2"/>
  <c r="BI23" i="2"/>
  <c r="BI10" i="2"/>
  <c r="BI25" i="2"/>
  <c r="BI14" i="2"/>
  <c r="BI40" i="2"/>
  <c r="BI27" i="2"/>
  <c r="BI38" i="2"/>
  <c r="BI24" i="2"/>
  <c r="BI29" i="2"/>
  <c r="BI18" i="2"/>
  <c r="BI36" i="2"/>
  <c r="BI34" i="2"/>
  <c r="BI17" i="2"/>
  <c r="BI22" i="2"/>
  <c r="BI31" i="2"/>
  <c r="BI16" i="2"/>
  <c r="BI43" i="2"/>
  <c r="BI9" i="2"/>
  <c r="BI26" i="2"/>
  <c r="BI8" i="2"/>
  <c r="AG602" i="2"/>
  <c r="AI602" i="2" s="1"/>
  <c r="AG642" i="2"/>
  <c r="AI642" i="2" s="1"/>
  <c r="AG658" i="2"/>
  <c r="AG652" i="2"/>
  <c r="AI652" i="2" s="1"/>
  <c r="AG620" i="2"/>
  <c r="AI620" i="2" s="1"/>
  <c r="AG570" i="2"/>
  <c r="AG667" i="2"/>
  <c r="AI667" i="2" s="1"/>
  <c r="AG548" i="2"/>
  <c r="AI548" i="2" s="1"/>
  <c r="AG557" i="2"/>
  <c r="AG572" i="2"/>
  <c r="AI572" i="2" s="1"/>
  <c r="AG645" i="2"/>
  <c r="AI645" i="2" s="1"/>
  <c r="AG668" i="2"/>
  <c r="AI668" i="2" s="1"/>
  <c r="AG578" i="2"/>
  <c r="AI578" i="2" s="1"/>
  <c r="AG669" i="2"/>
  <c r="AI669" i="2" s="1"/>
  <c r="AG584" i="2"/>
  <c r="AG567" i="2"/>
  <c r="AG643" i="2"/>
  <c r="AI643" i="2" s="1"/>
  <c r="AG670" i="2"/>
  <c r="AI670" i="2" s="1"/>
  <c r="AG625" i="2"/>
  <c r="AI625" i="2" s="1"/>
  <c r="AG666" i="2"/>
  <c r="AI666" i="2" s="1"/>
  <c r="AG661" i="2"/>
  <c r="AI661" i="2" s="1"/>
  <c r="AG641" i="2"/>
  <c r="AI641" i="2" s="1"/>
  <c r="AG563" i="2"/>
  <c r="AG662" i="2"/>
  <c r="AI662" i="2" s="1"/>
  <c r="AG623" i="2"/>
  <c r="AI623" i="2" s="1"/>
  <c r="AG627" i="2"/>
  <c r="AG605" i="2"/>
  <c r="AI605" i="2" s="1"/>
  <c r="AG609" i="2"/>
  <c r="AG616" i="2"/>
  <c r="AG583" i="2"/>
  <c r="AG619" i="2"/>
  <c r="AI619" i="2" s="1"/>
  <c r="AG608" i="2"/>
  <c r="AI608" i="2" s="1"/>
  <c r="AG571" i="2"/>
  <c r="AG628" i="2"/>
  <c r="AI628" i="2" s="1"/>
  <c r="L111" i="2"/>
  <c r="L121" i="2"/>
  <c r="AM534" i="2"/>
  <c r="AM526" i="2"/>
  <c r="AM509" i="2"/>
  <c r="AM533" i="2"/>
  <c r="AM512" i="2"/>
  <c r="AM519" i="2"/>
  <c r="AM522" i="2"/>
  <c r="AO522" i="2" s="1"/>
  <c r="AM513" i="2"/>
  <c r="AM510" i="2"/>
  <c r="AM517" i="2"/>
  <c r="AM518" i="2"/>
  <c r="AM532" i="2"/>
  <c r="AM515" i="2"/>
  <c r="AM521" i="2"/>
  <c r="AM523" i="2"/>
  <c r="BN473" i="2"/>
  <c r="BN479" i="2"/>
  <c r="AM86" i="2"/>
  <c r="AM57" i="2"/>
  <c r="AM66" i="2"/>
  <c r="R114" i="2"/>
  <c r="R103" i="2"/>
  <c r="T103" i="2" s="1"/>
  <c r="L470" i="2"/>
  <c r="L483" i="2"/>
  <c r="L464" i="2"/>
  <c r="L471" i="2"/>
  <c r="L476" i="2"/>
  <c r="L485" i="2"/>
  <c r="L473" i="2"/>
  <c r="L467" i="2"/>
  <c r="L478" i="2"/>
  <c r="L489" i="2"/>
  <c r="L475" i="2"/>
  <c r="L488" i="2"/>
  <c r="L486" i="2"/>
  <c r="L492" i="2"/>
  <c r="L477" i="2"/>
  <c r="L487" i="2"/>
  <c r="L474" i="2"/>
  <c r="L465" i="2"/>
  <c r="L494" i="2"/>
  <c r="L491" i="2"/>
  <c r="L480" i="2"/>
  <c r="L490" i="2"/>
  <c r="W17" i="2"/>
  <c r="W18" i="2"/>
  <c r="W22" i="2"/>
  <c r="W26" i="2"/>
  <c r="W31" i="2"/>
  <c r="W21" i="2"/>
  <c r="W29" i="2"/>
  <c r="W8" i="2"/>
  <c r="W13" i="2"/>
  <c r="W39" i="2"/>
  <c r="W40" i="2"/>
  <c r="W7" i="2"/>
  <c r="W38" i="2"/>
  <c r="W35" i="2"/>
  <c r="W23" i="2"/>
  <c r="W32" i="2"/>
  <c r="W14" i="2"/>
  <c r="W20" i="2"/>
  <c r="W27" i="2"/>
  <c r="W43" i="2"/>
  <c r="W30" i="2"/>
  <c r="W9" i="2"/>
  <c r="W42" i="2"/>
  <c r="W28" i="2"/>
  <c r="W15" i="2"/>
  <c r="W33" i="2"/>
  <c r="W11" i="2"/>
  <c r="W25" i="2"/>
  <c r="R124" i="2"/>
  <c r="AB785" i="2"/>
  <c r="AB729" i="2"/>
  <c r="AB680" i="2"/>
  <c r="AB704" i="2"/>
  <c r="AB771" i="2"/>
  <c r="AB778" i="2"/>
  <c r="AB769" i="2"/>
  <c r="AB688" i="2"/>
  <c r="AB683" i="2"/>
  <c r="AB1124" i="2" s="1"/>
  <c r="AB1126" i="2" s="1"/>
  <c r="AB732" i="2"/>
  <c r="AB745" i="2"/>
  <c r="AB737" i="2"/>
  <c r="AB710" i="2"/>
  <c r="AB740" i="2"/>
  <c r="AB767" i="2"/>
  <c r="AB695" i="2"/>
  <c r="AB748" i="2"/>
  <c r="AB790" i="2"/>
  <c r="AB754" i="2"/>
  <c r="AB766" i="2"/>
  <c r="AB727" i="2"/>
  <c r="AB765" i="2"/>
  <c r="AB781" i="2"/>
  <c r="AY425" i="2"/>
  <c r="AY432" i="2"/>
  <c r="AM531" i="2"/>
  <c r="AO531" i="2" s="1"/>
  <c r="BN529" i="2"/>
  <c r="BN527" i="2"/>
  <c r="BN523" i="2"/>
  <c r="BI436" i="2"/>
  <c r="BI431" i="2"/>
  <c r="BI422" i="2"/>
  <c r="AM528" i="2"/>
  <c r="AO528" i="2" s="1"/>
  <c r="AM516" i="2"/>
  <c r="AO516" i="2" s="1"/>
  <c r="AM514" i="2"/>
  <c r="AO122" i="2"/>
  <c r="R122" i="2"/>
  <c r="W19" i="2"/>
  <c r="L152" i="2"/>
  <c r="BN218" i="2"/>
  <c r="AS129" i="2"/>
  <c r="AS131" i="2"/>
  <c r="AB702" i="2"/>
  <c r="AG650" i="2"/>
  <c r="AI650" i="2" s="1"/>
  <c r="AG604" i="2"/>
  <c r="AI604" i="2" s="1"/>
  <c r="AG624" i="2"/>
  <c r="AI624" i="2" s="1"/>
  <c r="AG577" i="2"/>
  <c r="AI577" i="2" s="1"/>
  <c r="L482" i="2"/>
  <c r="BI443" i="2"/>
  <c r="BI444" i="2"/>
  <c r="L154" i="2"/>
  <c r="AY735" i="2"/>
  <c r="AY776" i="2"/>
  <c r="AY681" i="2"/>
  <c r="BI556" i="2"/>
  <c r="BK556" i="2" s="1"/>
  <c r="L484" i="2"/>
  <c r="BI580" i="2"/>
  <c r="BK580" i="2" s="1"/>
  <c r="AS524" i="2"/>
  <c r="AU524" i="2" s="1"/>
  <c r="BI578" i="2"/>
  <c r="BK578" i="2" s="1"/>
  <c r="BN510" i="2"/>
  <c r="BI610" i="2"/>
  <c r="BK610" i="2" s="1"/>
  <c r="BI645" i="2"/>
  <c r="BK645" i="2" s="1"/>
  <c r="BI606" i="2"/>
  <c r="BK606" i="2" s="1"/>
  <c r="BI566" i="2"/>
  <c r="BK566" i="2" s="1"/>
  <c r="AS529" i="2"/>
  <c r="AM536" i="2"/>
  <c r="AB752" i="2"/>
  <c r="BI661" i="2"/>
  <c r="BK661" i="2" s="1"/>
  <c r="BI653" i="2"/>
  <c r="BK653" i="2" s="1"/>
  <c r="W36" i="2"/>
  <c r="Y36" i="2" s="1"/>
  <c r="BI37" i="2"/>
  <c r="BI21" i="2"/>
  <c r="BI42" i="2"/>
  <c r="W16" i="2"/>
  <c r="BI20" i="2"/>
  <c r="AY683" i="2"/>
  <c r="AZ1124" i="2" s="1"/>
  <c r="AZ1126" i="2" s="1"/>
  <c r="AG566" i="2"/>
  <c r="AI566" i="2" s="1"/>
  <c r="AM221" i="2"/>
  <c r="AD620" i="2"/>
  <c r="L12" i="2"/>
  <c r="L13" i="2"/>
  <c r="L14" i="2"/>
  <c r="AG35" i="2"/>
  <c r="AG22" i="2"/>
  <c r="AG34" i="2"/>
  <c r="AG27" i="2"/>
  <c r="AG38" i="2"/>
  <c r="AG10" i="2"/>
  <c r="AG18" i="2"/>
  <c r="AG15" i="2"/>
  <c r="AG26" i="2"/>
  <c r="AG23" i="2"/>
  <c r="R517" i="2"/>
  <c r="R507" i="2"/>
  <c r="R512" i="2"/>
  <c r="R523" i="2"/>
  <c r="F439" i="2"/>
  <c r="F448" i="2"/>
  <c r="F438" i="2"/>
  <c r="H438" i="2" s="1"/>
  <c r="F450" i="2"/>
  <c r="F416" i="2"/>
  <c r="F425" i="2"/>
  <c r="F433" i="2"/>
  <c r="F429" i="2"/>
  <c r="F434" i="2"/>
  <c r="BN129" i="2"/>
  <c r="BN131" i="2"/>
  <c r="CB302" i="2"/>
  <c r="CB297" i="2"/>
  <c r="CB347" i="2"/>
  <c r="CB344" i="2"/>
  <c r="CB354" i="2"/>
  <c r="CB294" i="2"/>
  <c r="CB315" i="2"/>
  <c r="CB301" i="2"/>
  <c r="CB355" i="2"/>
  <c r="CB341" i="2"/>
  <c r="CB332" i="2"/>
  <c r="CB391" i="2"/>
  <c r="AY155" i="2"/>
  <c r="AY169" i="2"/>
  <c r="AY176" i="2"/>
  <c r="AY158" i="2"/>
  <c r="AY149" i="2"/>
  <c r="BD220" i="2"/>
  <c r="BD202" i="2"/>
  <c r="BD213" i="2"/>
  <c r="BD199" i="2"/>
  <c r="AB435" i="2"/>
  <c r="AB423" i="2"/>
  <c r="AB441" i="2"/>
  <c r="AB446" i="2"/>
  <c r="AD446" i="2" s="1"/>
  <c r="AB434" i="2"/>
  <c r="AB445" i="2"/>
  <c r="AB449" i="2"/>
  <c r="AB444" i="2"/>
  <c r="AB418" i="2"/>
  <c r="AB437" i="2"/>
  <c r="AB426" i="2"/>
  <c r="AB436" i="2"/>
  <c r="AB433" i="2"/>
  <c r="AB417" i="2"/>
  <c r="AG261" i="2"/>
  <c r="AG248" i="2"/>
  <c r="AG269" i="2"/>
  <c r="AG264" i="2"/>
  <c r="AG265" i="2"/>
  <c r="AG256" i="2"/>
  <c r="AG266" i="2"/>
  <c r="AG254" i="2"/>
  <c r="AG260" i="2"/>
  <c r="AG263" i="2"/>
  <c r="AG243" i="2"/>
  <c r="AG267" i="2"/>
  <c r="AG251" i="2"/>
  <c r="AG246" i="2"/>
  <c r="AG247" i="2"/>
  <c r="AG249" i="2"/>
  <c r="AG262" i="2"/>
  <c r="AG253" i="2"/>
  <c r="AG257" i="2"/>
  <c r="AS491" i="2"/>
  <c r="AS482" i="2"/>
  <c r="AS478" i="2"/>
  <c r="AS474" i="2"/>
  <c r="AS486" i="2"/>
  <c r="AS480" i="2"/>
  <c r="AS475" i="2"/>
  <c r="AS489" i="2"/>
  <c r="AS495" i="2"/>
  <c r="AS414" i="2"/>
  <c r="AT1112" i="2" s="1"/>
  <c r="AT1114" i="2" s="1"/>
  <c r="AS418" i="2"/>
  <c r="AS445" i="2"/>
  <c r="AS436" i="2"/>
  <c r="AS426" i="2"/>
  <c r="AS449" i="2"/>
  <c r="AS440" i="2"/>
  <c r="AU440" i="2" s="1"/>
  <c r="AS448" i="2"/>
  <c r="AU448" i="2" s="1"/>
  <c r="AS434" i="2"/>
  <c r="AS433" i="2"/>
  <c r="AS427" i="2"/>
  <c r="AS430" i="2"/>
  <c r="AS419" i="2"/>
  <c r="AS443" i="2"/>
  <c r="W441" i="2"/>
  <c r="W434" i="2"/>
  <c r="W414" i="2"/>
  <c r="W1112" i="2" s="1"/>
  <c r="W1114" i="2" s="1"/>
  <c r="W440" i="2"/>
  <c r="W427" i="2"/>
  <c r="W416" i="2"/>
  <c r="W438" i="2"/>
  <c r="W446" i="2"/>
  <c r="W430" i="2"/>
  <c r="W443" i="2"/>
  <c r="W420" i="2"/>
  <c r="W433" i="2"/>
  <c r="W437" i="2"/>
  <c r="W450" i="2"/>
  <c r="W415" i="2"/>
  <c r="W442" i="2"/>
  <c r="W448" i="2"/>
  <c r="AB489" i="2"/>
  <c r="AB486" i="2"/>
  <c r="AB483" i="2"/>
  <c r="AB491" i="2"/>
  <c r="AB495" i="2"/>
  <c r="AB485" i="2"/>
  <c r="AB468" i="2"/>
  <c r="AD468" i="2" s="1"/>
  <c r="AB490" i="2"/>
  <c r="AB475" i="2"/>
  <c r="AB478" i="2"/>
  <c r="AB482" i="2"/>
  <c r="AB465" i="2"/>
  <c r="AB469" i="2"/>
  <c r="AB473" i="2"/>
  <c r="AB471" i="2"/>
  <c r="AB476" i="2"/>
  <c r="W114" i="2"/>
  <c r="W108" i="2"/>
  <c r="W124" i="2"/>
  <c r="W107" i="2"/>
  <c r="W117" i="2"/>
  <c r="W116" i="2"/>
  <c r="W106" i="2"/>
  <c r="W131" i="2"/>
  <c r="Y131" i="2" s="1"/>
  <c r="W118" i="2"/>
  <c r="W113" i="2"/>
  <c r="W115" i="2"/>
  <c r="W110" i="2"/>
  <c r="W126" i="2"/>
  <c r="W128" i="2"/>
  <c r="AB834" i="2"/>
  <c r="BF735" i="2"/>
  <c r="AB897" i="2"/>
  <c r="AB817" i="2"/>
  <c r="AB1132" i="2" s="1"/>
  <c r="AB858" i="2"/>
  <c r="AB1133" i="2" s="1"/>
  <c r="AB911" i="2"/>
  <c r="AB831" i="2"/>
  <c r="AB856" i="2"/>
  <c r="AB871" i="2"/>
  <c r="AB854" i="2"/>
  <c r="AB853" i="2"/>
  <c r="AB852" i="2"/>
  <c r="AB905" i="2"/>
  <c r="AB825" i="2"/>
  <c r="AB904" i="2"/>
  <c r="AB824" i="2"/>
  <c r="AB903" i="2"/>
  <c r="AB1147" i="2" s="1"/>
  <c r="AB823" i="2"/>
  <c r="AB864" i="2"/>
  <c r="AB885" i="2"/>
  <c r="AB805" i="2"/>
  <c r="AB836" i="2"/>
  <c r="AD561" i="2"/>
  <c r="AD608" i="2"/>
  <c r="AS494" i="2"/>
  <c r="R516" i="2"/>
  <c r="R508" i="2"/>
  <c r="R515" i="2"/>
  <c r="R524" i="2"/>
  <c r="R528" i="2"/>
  <c r="CB399" i="2"/>
  <c r="CB311" i="2"/>
  <c r="F419" i="2"/>
  <c r="F446" i="2"/>
  <c r="F443" i="2"/>
  <c r="F427" i="2"/>
  <c r="F436" i="2"/>
  <c r="F447" i="2"/>
  <c r="W102" i="2"/>
  <c r="W123" i="2"/>
  <c r="AG36" i="2"/>
  <c r="AG24" i="2"/>
  <c r="AG19" i="2"/>
  <c r="AG28" i="2"/>
  <c r="AG41" i="2"/>
  <c r="AG7" i="2"/>
  <c r="AB899" i="2"/>
  <c r="AB877" i="2"/>
  <c r="AB861" i="2"/>
  <c r="AB819" i="2"/>
  <c r="AB447" i="2"/>
  <c r="AB414" i="2"/>
  <c r="AB1112" i="2" s="1"/>
  <c r="AB1114" i="2" s="1"/>
  <c r="AB430" i="2"/>
  <c r="AS437" i="2"/>
  <c r="AS450" i="2"/>
  <c r="AS442" i="2"/>
  <c r="AU442" i="2" s="1"/>
  <c r="AY153" i="2"/>
  <c r="L17" i="2"/>
  <c r="L39" i="2"/>
  <c r="CB390" i="2"/>
  <c r="CB293" i="2"/>
  <c r="CB291" i="2"/>
  <c r="AS481" i="2"/>
  <c r="AB488" i="2"/>
  <c r="CB397" i="2"/>
  <c r="AB479" i="2"/>
  <c r="CB334" i="2"/>
  <c r="AB480" i="2"/>
  <c r="R522" i="2"/>
  <c r="AB420" i="2"/>
  <c r="W436" i="2"/>
  <c r="W429" i="2"/>
  <c r="W428" i="2"/>
  <c r="W444" i="2"/>
  <c r="AB431" i="2"/>
  <c r="W418" i="2"/>
  <c r="R511" i="2"/>
  <c r="AS435" i="2"/>
  <c r="AU435" i="2" s="1"/>
  <c r="W127" i="2"/>
  <c r="AG39" i="2"/>
  <c r="AB472" i="2"/>
  <c r="AD472" i="2" s="1"/>
  <c r="BD224" i="2"/>
  <c r="AH862" i="2"/>
  <c r="AH809" i="2"/>
  <c r="AH861" i="2"/>
  <c r="AH894" i="2"/>
  <c r="AH860" i="2"/>
  <c r="AH910" i="2"/>
  <c r="AH875" i="2"/>
  <c r="AH801" i="2"/>
  <c r="AH850" i="2"/>
  <c r="AH874" i="2"/>
  <c r="AH800" i="2"/>
  <c r="AH895" i="2"/>
  <c r="AH815" i="2"/>
  <c r="AH909" i="2"/>
  <c r="AH829" i="2"/>
  <c r="AH892" i="2"/>
  <c r="AH812" i="2"/>
  <c r="AH869" i="2"/>
  <c r="AH808" i="2"/>
  <c r="AH852" i="2"/>
  <c r="AH849" i="2"/>
  <c r="AH864" i="2"/>
  <c r="AH888" i="2"/>
  <c r="AH847" i="2"/>
  <c r="AH807" i="2"/>
  <c r="BN575" i="2"/>
  <c r="BN580" i="2"/>
  <c r="BN623" i="2"/>
  <c r="BN576" i="2"/>
  <c r="BN646" i="2"/>
  <c r="BN650" i="2"/>
  <c r="BN668" i="2"/>
  <c r="BN624" i="2"/>
  <c r="BN626" i="2"/>
  <c r="BN551" i="2"/>
  <c r="BN655" i="2"/>
  <c r="BN555" i="2"/>
  <c r="BN664" i="2"/>
  <c r="R554" i="2"/>
  <c r="R568" i="2"/>
  <c r="R564" i="2"/>
  <c r="R647" i="2"/>
  <c r="R620" i="2"/>
  <c r="R609" i="2"/>
  <c r="R656" i="2"/>
  <c r="R550" i="2"/>
  <c r="R572" i="2"/>
  <c r="T572" i="2" s="1"/>
  <c r="R641" i="2"/>
  <c r="R551" i="2"/>
  <c r="R627" i="2"/>
  <c r="R579" i="2"/>
  <c r="T579" i="2" s="1"/>
  <c r="R582" i="2"/>
  <c r="R566" i="2"/>
  <c r="T566" i="2" s="1"/>
  <c r="R625" i="2"/>
  <c r="R559" i="2"/>
  <c r="R669" i="2"/>
  <c r="R650" i="2"/>
  <c r="R665" i="2"/>
  <c r="R645" i="2"/>
  <c r="R618" i="2"/>
  <c r="R614" i="2"/>
  <c r="R603" i="2"/>
  <c r="R600" i="2"/>
  <c r="R578" i="2"/>
  <c r="R667" i="2"/>
  <c r="R653" i="2"/>
  <c r="R584" i="2"/>
  <c r="R654" i="2"/>
  <c r="R560" i="2"/>
  <c r="R549" i="2"/>
  <c r="R1117" i="2" s="1"/>
  <c r="R1119" i="2" s="1"/>
  <c r="R571" i="2"/>
  <c r="T571" i="2" s="1"/>
  <c r="R548" i="2"/>
  <c r="T548" i="2" s="1"/>
  <c r="R606" i="2"/>
  <c r="R576" i="2"/>
  <c r="AG427" i="2"/>
  <c r="AG444" i="2"/>
  <c r="AG429" i="2"/>
  <c r="AG439" i="2"/>
  <c r="AG421" i="2"/>
  <c r="AG437" i="2"/>
  <c r="AG433" i="2"/>
  <c r="BD517" i="2"/>
  <c r="BD525" i="2"/>
  <c r="BD515" i="2"/>
  <c r="BD514" i="2"/>
  <c r="BD529" i="2"/>
  <c r="AY643" i="2"/>
  <c r="BA643" i="2" s="1"/>
  <c r="AY520" i="2"/>
  <c r="AY645" i="2"/>
  <c r="BA645" i="2" s="1"/>
  <c r="AY650" i="2"/>
  <c r="BA650" i="2" s="1"/>
  <c r="AY652" i="2"/>
  <c r="BA652" i="2" s="1"/>
  <c r="AY532" i="2"/>
  <c r="AY514" i="2"/>
  <c r="BA514" i="2" s="1"/>
  <c r="AY508" i="2"/>
  <c r="AY522" i="2"/>
  <c r="AY530" i="2"/>
  <c r="AY528" i="2"/>
  <c r="AY655" i="2"/>
  <c r="BA655" i="2" s="1"/>
  <c r="AY513" i="2"/>
  <c r="AY664" i="2"/>
  <c r="BA664" i="2" s="1"/>
  <c r="AY657" i="2"/>
  <c r="BA657" i="2" s="1"/>
  <c r="AY641" i="2"/>
  <c r="BA641" i="2" s="1"/>
  <c r="AY533" i="2"/>
  <c r="AY665" i="2"/>
  <c r="BA665" i="2" s="1"/>
  <c r="BN172" i="2"/>
  <c r="BN153" i="2"/>
  <c r="BN157" i="2"/>
  <c r="BN158" i="2"/>
  <c r="BN176" i="2"/>
  <c r="BI464" i="2"/>
  <c r="BI494" i="2"/>
  <c r="BI488" i="2"/>
  <c r="BI466" i="2"/>
  <c r="BI480" i="2"/>
  <c r="BI468" i="2"/>
  <c r="BI478" i="2"/>
  <c r="W432" i="2"/>
  <c r="F175" i="2"/>
  <c r="F173" i="2"/>
  <c r="F154" i="2"/>
  <c r="F151" i="2"/>
  <c r="F163" i="2"/>
  <c r="F174" i="2"/>
  <c r="F176" i="2"/>
  <c r="F168" i="2"/>
  <c r="F156" i="2"/>
  <c r="F155" i="2"/>
  <c r="F148" i="2"/>
  <c r="F178" i="2"/>
  <c r="F162" i="2"/>
  <c r="F165" i="2"/>
  <c r="L789" i="2"/>
  <c r="L751" i="2"/>
  <c r="L693" i="2"/>
  <c r="L737" i="2"/>
  <c r="L777" i="2"/>
  <c r="L781" i="2"/>
  <c r="L768" i="2"/>
  <c r="L745" i="2"/>
  <c r="L728" i="2"/>
  <c r="L743" i="2"/>
  <c r="L689" i="2"/>
  <c r="L753" i="2"/>
  <c r="L783" i="2"/>
  <c r="L726" i="2"/>
  <c r="L699" i="2"/>
  <c r="L784" i="2"/>
  <c r="L756" i="2"/>
  <c r="L787" i="2"/>
  <c r="L749" i="2"/>
  <c r="L782" i="2"/>
  <c r="L680" i="2"/>
  <c r="L742" i="2"/>
  <c r="L700" i="2"/>
  <c r="L747" i="2"/>
  <c r="L775" i="2"/>
  <c r="L687" i="2"/>
  <c r="L703" i="2"/>
  <c r="L713" i="2"/>
  <c r="L708" i="2"/>
  <c r="L752" i="2"/>
  <c r="L741" i="2"/>
  <c r="L705" i="2"/>
  <c r="L710" i="2"/>
  <c r="L698" i="2"/>
  <c r="L683" i="2"/>
  <c r="L1124" i="2" s="1"/>
  <c r="L1126" i="2" s="1"/>
  <c r="L681" i="2"/>
  <c r="L707" i="2"/>
  <c r="L714" i="2"/>
  <c r="L729" i="2"/>
  <c r="L702" i="2"/>
  <c r="L727" i="2"/>
  <c r="L701" i="2"/>
  <c r="AD510" i="2"/>
  <c r="AD551" i="2"/>
  <c r="AI495" i="2"/>
  <c r="AD623" i="2"/>
  <c r="AD611" i="2"/>
  <c r="AD566" i="2"/>
  <c r="BD548" i="2"/>
  <c r="BF548" i="2" s="1"/>
  <c r="BD599" i="2"/>
  <c r="BF599" i="2" s="1"/>
  <c r="BD572" i="2"/>
  <c r="BF572" i="2" s="1"/>
  <c r="W772" i="2"/>
  <c r="W1131" i="2" s="1"/>
  <c r="W766" i="2"/>
  <c r="BN436" i="2"/>
  <c r="BN434" i="2"/>
  <c r="BN449" i="2"/>
  <c r="BN433" i="2"/>
  <c r="BN431" i="2"/>
  <c r="BN427" i="2"/>
  <c r="BN417" i="2"/>
  <c r="BN444" i="2"/>
  <c r="BN442" i="2"/>
  <c r="BN421" i="2"/>
  <c r="BN429" i="2"/>
  <c r="BN419" i="2"/>
  <c r="W903" i="2"/>
  <c r="W1147" i="2" s="1"/>
  <c r="W802" i="2"/>
  <c r="W868" i="2"/>
  <c r="AM259" i="2"/>
  <c r="AM243" i="2"/>
  <c r="AM240" i="2"/>
  <c r="AM249" i="2"/>
  <c r="AM261" i="2"/>
  <c r="AM247" i="2"/>
  <c r="AM248" i="2"/>
  <c r="AM268" i="2"/>
  <c r="AM269" i="2"/>
  <c r="BI84" i="2"/>
  <c r="BI79" i="2"/>
  <c r="BI66" i="2"/>
  <c r="BI60" i="2"/>
  <c r="BI61" i="2"/>
  <c r="BI75" i="2"/>
  <c r="BI87" i="2"/>
  <c r="BI86" i="2"/>
  <c r="BI72" i="2"/>
  <c r="BI76" i="2"/>
  <c r="BI78" i="2"/>
  <c r="F265" i="2"/>
  <c r="F240" i="2"/>
  <c r="F267" i="2"/>
  <c r="AG152" i="2"/>
  <c r="AG163" i="2"/>
  <c r="AG176" i="2"/>
  <c r="AG179" i="2"/>
  <c r="AY39" i="2"/>
  <c r="AY15" i="2"/>
  <c r="AY22" i="2"/>
  <c r="BN482" i="2"/>
  <c r="BN487" i="2"/>
  <c r="BN466" i="2"/>
  <c r="BN491" i="2"/>
  <c r="BN464" i="2"/>
  <c r="BN477" i="2"/>
  <c r="BN489" i="2"/>
  <c r="BN484" i="2"/>
  <c r="BN470" i="2"/>
  <c r="BN472" i="2"/>
  <c r="BN495" i="2"/>
  <c r="BN483" i="2"/>
  <c r="BN494" i="2"/>
  <c r="BN493" i="2"/>
  <c r="BN474" i="2"/>
  <c r="BN490" i="2"/>
  <c r="BN492" i="2"/>
  <c r="AB261" i="2"/>
  <c r="AB263" i="2"/>
  <c r="AB262" i="2"/>
  <c r="AB250" i="2"/>
  <c r="AB253" i="2"/>
  <c r="AB246" i="2"/>
  <c r="AB264" i="2"/>
  <c r="AB267" i="2"/>
  <c r="AB265" i="2"/>
  <c r="AB260" i="2"/>
  <c r="AB247" i="2"/>
  <c r="AB240" i="2"/>
  <c r="AB252" i="2"/>
  <c r="AB241" i="2"/>
  <c r="AB244" i="2"/>
  <c r="AB258" i="2"/>
  <c r="AB254" i="2"/>
  <c r="AB248" i="2"/>
  <c r="AB251" i="2"/>
  <c r="AB249" i="2"/>
  <c r="AB242" i="2"/>
  <c r="AB255" i="2"/>
  <c r="AB243" i="2"/>
  <c r="AB256" i="2"/>
  <c r="AB245" i="2"/>
  <c r="AD656" i="2"/>
  <c r="BN469" i="2"/>
  <c r="BN468" i="2"/>
  <c r="W464" i="2"/>
  <c r="W480" i="2"/>
  <c r="W474" i="2"/>
  <c r="W489" i="2"/>
  <c r="AY618" i="2"/>
  <c r="BA618" i="2" s="1"/>
  <c r="AY599" i="2"/>
  <c r="BA599" i="2" s="1"/>
  <c r="AY598" i="2"/>
  <c r="BA598" i="2" s="1"/>
  <c r="AY614" i="2"/>
  <c r="BA614" i="2" s="1"/>
  <c r="AY611" i="2"/>
  <c r="BA611" i="2" s="1"/>
  <c r="AY607" i="2"/>
  <c r="BA607" i="2" s="1"/>
  <c r="AY622" i="2"/>
  <c r="BA622" i="2" s="1"/>
  <c r="AY601" i="2"/>
  <c r="BA601" i="2" s="1"/>
  <c r="Y68" i="2"/>
  <c r="W491" i="2"/>
  <c r="AY468" i="2"/>
  <c r="AY476" i="2"/>
  <c r="AY605" i="2"/>
  <c r="BA605" i="2" s="1"/>
  <c r="AY489" i="2"/>
  <c r="AY465" i="2"/>
  <c r="BA465" i="2" s="1"/>
  <c r="AY473" i="2"/>
  <c r="AY495" i="2"/>
  <c r="AY481" i="2"/>
  <c r="W484" i="2"/>
  <c r="AS649" i="2"/>
  <c r="AU649" i="2" s="1"/>
  <c r="AS571" i="2"/>
  <c r="AU571" i="2" s="1"/>
  <c r="AS599" i="2"/>
  <c r="AU599" i="2" s="1"/>
  <c r="AS666" i="2"/>
  <c r="AS607" i="2"/>
  <c r="AS654" i="2"/>
  <c r="AS663" i="2"/>
  <c r="AS602" i="2"/>
  <c r="AS668" i="2"/>
  <c r="AU668" i="2" s="1"/>
  <c r="AS625" i="2"/>
  <c r="AU625" i="2" s="1"/>
  <c r="AS561" i="2"/>
  <c r="AS550" i="2"/>
  <c r="AS549" i="2"/>
  <c r="AS559" i="2"/>
  <c r="AS609" i="2"/>
  <c r="AS629" i="2"/>
  <c r="AU629" i="2" s="1"/>
  <c r="AB257" i="2"/>
  <c r="BN476" i="2"/>
  <c r="AM69" i="2"/>
  <c r="BN471" i="2"/>
  <c r="BN486" i="2"/>
  <c r="BN478" i="2"/>
  <c r="BN467" i="2"/>
  <c r="W478" i="2"/>
  <c r="W493" i="2"/>
  <c r="W473" i="2"/>
  <c r="W482" i="2"/>
  <c r="AY621" i="2"/>
  <c r="BA621" i="2" s="1"/>
  <c r="AY623" i="2"/>
  <c r="BA623" i="2" s="1"/>
  <c r="AY624" i="2"/>
  <c r="BA624" i="2" s="1"/>
  <c r="AY615" i="2"/>
  <c r="AY616" i="2"/>
  <c r="BA616" i="2" s="1"/>
  <c r="AY619" i="2"/>
  <c r="BA619" i="2" s="1"/>
  <c r="AY629" i="2"/>
  <c r="BA629" i="2" s="1"/>
  <c r="AY603" i="2"/>
  <c r="BA603" i="2" s="1"/>
  <c r="AY475" i="2"/>
  <c r="AY600" i="2"/>
  <c r="BA600" i="2" s="1"/>
  <c r="AY613" i="2"/>
  <c r="BA613" i="2" s="1"/>
  <c r="AY625" i="2"/>
  <c r="BA625" i="2" s="1"/>
  <c r="AY467" i="2"/>
  <c r="AY610" i="2"/>
  <c r="BA610" i="2" s="1"/>
  <c r="AY627" i="2"/>
  <c r="BA627" i="2" s="1"/>
  <c r="AY609" i="2"/>
  <c r="BA609" i="2" s="1"/>
  <c r="BN465" i="2"/>
  <c r="AY472" i="2"/>
  <c r="BI485" i="2"/>
  <c r="BI471" i="2"/>
  <c r="BI479" i="2"/>
  <c r="BI474" i="2"/>
  <c r="BN107" i="2"/>
  <c r="BN123" i="2"/>
  <c r="BN119" i="2"/>
  <c r="BN106" i="2"/>
  <c r="BN127" i="2"/>
  <c r="BN116" i="2"/>
  <c r="BN102" i="2"/>
  <c r="BN113" i="2"/>
  <c r="BN125" i="2"/>
  <c r="BN114" i="2"/>
  <c r="BN128" i="2"/>
  <c r="BN105" i="2"/>
  <c r="BN120" i="2"/>
  <c r="BN117" i="2"/>
  <c r="BN126" i="2"/>
  <c r="BN104" i="2"/>
  <c r="CB308" i="2"/>
  <c r="CB310" i="2"/>
  <c r="CB374" i="2"/>
  <c r="CB352" i="2"/>
  <c r="CB305" i="2"/>
  <c r="CB342" i="2"/>
  <c r="CB385" i="2"/>
  <c r="CB380" i="2"/>
  <c r="CB331" i="2"/>
  <c r="CB398" i="2"/>
  <c r="CB281" i="2"/>
  <c r="CB299" i="2"/>
  <c r="CB360" i="2"/>
  <c r="CB295" i="2"/>
  <c r="CB280" i="2"/>
  <c r="CB350" i="2"/>
  <c r="CB393" i="2"/>
  <c r="CB339" i="2"/>
  <c r="CB289" i="2"/>
  <c r="CB336" i="2"/>
  <c r="CB387" i="2"/>
  <c r="CB356" i="2"/>
  <c r="CB313" i="2"/>
  <c r="CB358" i="2"/>
  <c r="CB401" i="2"/>
  <c r="AY160" i="2"/>
  <c r="AY156" i="2"/>
  <c r="AY145" i="2"/>
  <c r="AY174" i="2"/>
  <c r="AY150" i="2"/>
  <c r="AY181" i="2"/>
  <c r="AY162" i="2"/>
  <c r="AY170" i="2"/>
  <c r="AY164" i="2"/>
  <c r="AY157" i="2"/>
  <c r="AY175" i="2"/>
  <c r="AG599" i="2"/>
  <c r="AG600" i="2"/>
  <c r="AI600" i="2" s="1"/>
  <c r="AG656" i="2"/>
  <c r="AI656" i="2" s="1"/>
  <c r="AG655" i="2"/>
  <c r="AI655" i="2" s="1"/>
  <c r="AG622" i="2"/>
  <c r="AI622" i="2" s="1"/>
  <c r="AG601" i="2"/>
  <c r="AI601" i="2" s="1"/>
  <c r="AG648" i="2"/>
  <c r="AI648" i="2" s="1"/>
  <c r="AG569" i="2"/>
  <c r="AI569" i="2" s="1"/>
  <c r="AG573" i="2"/>
  <c r="AI573" i="2" s="1"/>
  <c r="AG629" i="2"/>
  <c r="AI629" i="2" s="1"/>
  <c r="AG665" i="2"/>
  <c r="AI665" i="2" s="1"/>
  <c r="AG607" i="2"/>
  <c r="AI607" i="2" s="1"/>
  <c r="AG663" i="2"/>
  <c r="AG657" i="2"/>
  <c r="AI657" i="2" s="1"/>
  <c r="AG659" i="2"/>
  <c r="AI659" i="2" s="1"/>
  <c r="AG613" i="2"/>
  <c r="AI613" i="2" s="1"/>
  <c r="AG549" i="2"/>
  <c r="AG579" i="2"/>
  <c r="AI579" i="2" s="1"/>
  <c r="AG653" i="2"/>
  <c r="AI653" i="2" s="1"/>
  <c r="AG576" i="2"/>
  <c r="AI576" i="2" s="1"/>
  <c r="AG554" i="2"/>
  <c r="AG664" i="2"/>
  <c r="AG565" i="2"/>
  <c r="AI565" i="2" s="1"/>
  <c r="AG553" i="2"/>
  <c r="AI553" i="2" s="1"/>
  <c r="AG559" i="2"/>
  <c r="AG615" i="2"/>
  <c r="AG560" i="2"/>
  <c r="AI560" i="2" s="1"/>
  <c r="AG568" i="2"/>
  <c r="AI568" i="2" s="1"/>
  <c r="AG611" i="2"/>
  <c r="AI611" i="2" s="1"/>
  <c r="AG574" i="2"/>
  <c r="AI574" i="2" s="1"/>
  <c r="AG552" i="2"/>
  <c r="AG621" i="2"/>
  <c r="AI621" i="2" s="1"/>
  <c r="AG558" i="2"/>
  <c r="AI558" i="2" s="1"/>
  <c r="AG617" i="2"/>
  <c r="AG644" i="2"/>
  <c r="AI644" i="2" s="1"/>
  <c r="AG603" i="2"/>
  <c r="AI603" i="2" s="1"/>
  <c r="AG646" i="2"/>
  <c r="AI646" i="2" s="1"/>
  <c r="AB268" i="2"/>
  <c r="AB259" i="2"/>
  <c r="AM71" i="2"/>
  <c r="AM70" i="2"/>
  <c r="BD1106" i="2"/>
  <c r="BD1109" i="2" s="1"/>
  <c r="BD209" i="2"/>
  <c r="BD207" i="2"/>
  <c r="BD217" i="2"/>
  <c r="BD222" i="2"/>
  <c r="BD205" i="2"/>
  <c r="BD225" i="2"/>
  <c r="BD198" i="2"/>
  <c r="BD219" i="2"/>
  <c r="BD197" i="2"/>
  <c r="BD215" i="2"/>
  <c r="BD200" i="2"/>
  <c r="BD216" i="2"/>
  <c r="AM60" i="2"/>
  <c r="AM62" i="2"/>
  <c r="AM67" i="2"/>
  <c r="AM84" i="2"/>
  <c r="AM79" i="2"/>
  <c r="AM73" i="2"/>
  <c r="AM82" i="2"/>
  <c r="AM77" i="2"/>
  <c r="AM78" i="2"/>
  <c r="AM76" i="2"/>
  <c r="AM74" i="2"/>
  <c r="AM80" i="2"/>
  <c r="AM61" i="2"/>
  <c r="AM81" i="2"/>
  <c r="AM75" i="2"/>
  <c r="AM83" i="2"/>
  <c r="AM59" i="2"/>
  <c r="AM58" i="2"/>
  <c r="AM68" i="2"/>
  <c r="AM88" i="2"/>
  <c r="AM63" i="2"/>
  <c r="AM72" i="2"/>
  <c r="AM64" i="2"/>
  <c r="AM87" i="2"/>
  <c r="W468" i="2"/>
  <c r="W477" i="2"/>
  <c r="W490" i="2"/>
  <c r="W487" i="2"/>
  <c r="W467" i="2"/>
  <c r="W495" i="2"/>
  <c r="W475" i="2"/>
  <c r="W485" i="2"/>
  <c r="W494" i="2"/>
  <c r="W488" i="2"/>
  <c r="W483" i="2"/>
  <c r="W465" i="2"/>
  <c r="BN475" i="2"/>
  <c r="BN480" i="2"/>
  <c r="W481" i="2"/>
  <c r="W471" i="2"/>
  <c r="W466" i="2"/>
  <c r="AY469" i="2"/>
  <c r="AY477" i="2"/>
  <c r="AY485" i="2"/>
  <c r="AY466" i="2"/>
  <c r="BA466" i="2" s="1"/>
  <c r="AY474" i="2"/>
  <c r="AY482" i="2"/>
  <c r="AY490" i="2"/>
  <c r="AY488" i="2"/>
  <c r="AY491" i="2"/>
  <c r="AY604" i="2"/>
  <c r="BA604" i="2" s="1"/>
  <c r="AY620" i="2"/>
  <c r="BA620" i="2" s="1"/>
  <c r="AY464" i="2"/>
  <c r="AY493" i="2"/>
  <c r="BA493" i="2" s="1"/>
  <c r="AY483" i="2"/>
  <c r="BA483" i="2" s="1"/>
  <c r="AY480" i="2"/>
  <c r="BN485" i="2"/>
  <c r="BN481" i="2"/>
  <c r="W469" i="2"/>
  <c r="AS790" i="2"/>
  <c r="AS695" i="2"/>
  <c r="BD563" i="2"/>
  <c r="BF563" i="2" s="1"/>
  <c r="BD603" i="2"/>
  <c r="BF603" i="2" s="1"/>
  <c r="BD562" i="2"/>
  <c r="BF562" i="2" s="1"/>
  <c r="BD659" i="2"/>
  <c r="BF659" i="2" s="1"/>
  <c r="BD604" i="2"/>
  <c r="BF604" i="2" s="1"/>
  <c r="BD608" i="2"/>
  <c r="BF608" i="2" s="1"/>
  <c r="BD618" i="2"/>
  <c r="BF618" i="2" s="1"/>
  <c r="BD657" i="2"/>
  <c r="BF657" i="2" s="1"/>
  <c r="BD601" i="2"/>
  <c r="BF601" i="2" s="1"/>
  <c r="BD583" i="2"/>
  <c r="BF583" i="2" s="1"/>
  <c r="BD648" i="2"/>
  <c r="BF648" i="2" s="1"/>
  <c r="BD610" i="2"/>
  <c r="BF610" i="2" s="1"/>
  <c r="BD571" i="2"/>
  <c r="BF571" i="2" s="1"/>
  <c r="BD569" i="2"/>
  <c r="BF569" i="2" s="1"/>
  <c r="W754" i="2"/>
  <c r="W714" i="2"/>
  <c r="W715" i="2"/>
  <c r="Y715" i="2" s="1"/>
  <c r="W679" i="2"/>
  <c r="W768" i="2"/>
  <c r="W691" i="2"/>
  <c r="W693" i="2"/>
  <c r="W747" i="2"/>
  <c r="W769" i="2"/>
  <c r="W733" i="2"/>
  <c r="W773" i="2"/>
  <c r="W774" i="2"/>
  <c r="W783" i="2"/>
  <c r="W726" i="2"/>
  <c r="AG580" i="2"/>
  <c r="AI580" i="2" s="1"/>
  <c r="BN108" i="2"/>
  <c r="BI781" i="2"/>
  <c r="BI728" i="2"/>
  <c r="BI712" i="2"/>
  <c r="BI780" i="2"/>
  <c r="BI740" i="2"/>
  <c r="BI691" i="2"/>
  <c r="BI773" i="2"/>
  <c r="BI743" i="2"/>
  <c r="AM687" i="2"/>
  <c r="AM691" i="2"/>
  <c r="AM764" i="2"/>
  <c r="AM685" i="2"/>
  <c r="AM790" i="2"/>
  <c r="AM733" i="2"/>
  <c r="AM707" i="2"/>
  <c r="AM680" i="2"/>
  <c r="K1106" i="2"/>
  <c r="K1109" i="2" s="1"/>
  <c r="L220" i="2"/>
  <c r="L210" i="2"/>
  <c r="N210" i="2" s="1"/>
  <c r="L224" i="2"/>
  <c r="AM85" i="2"/>
  <c r="AB269" i="2"/>
  <c r="AM65" i="2"/>
  <c r="AO65" i="2" s="1"/>
  <c r="AG255" i="2"/>
  <c r="AG245" i="2"/>
  <c r="AG258" i="2"/>
  <c r="AG252" i="2"/>
  <c r="W89" i="2"/>
  <c r="W920" i="2" s="1"/>
  <c r="R61" i="2"/>
  <c r="T61" i="2" s="1"/>
  <c r="R59" i="2"/>
  <c r="R63" i="2"/>
  <c r="R415" i="2"/>
  <c r="R438" i="2"/>
  <c r="T438" i="2" s="1"/>
  <c r="R17" i="2"/>
  <c r="R7" i="2"/>
  <c r="R36" i="2"/>
  <c r="R38" i="2"/>
  <c r="R21" i="2"/>
  <c r="R12" i="2"/>
  <c r="R37" i="2"/>
  <c r="R32" i="2"/>
  <c r="R27" i="2"/>
  <c r="R19" i="2"/>
  <c r="R20" i="2"/>
  <c r="R24" i="2"/>
  <c r="R34" i="2"/>
  <c r="R33" i="2"/>
  <c r="R16" i="2"/>
  <c r="R40" i="2"/>
  <c r="R29" i="2"/>
  <c r="R481" i="2"/>
  <c r="AM169" i="2"/>
  <c r="AO169" i="2" s="1"/>
  <c r="F16" i="2"/>
  <c r="F34" i="2"/>
  <c r="F41" i="2"/>
  <c r="F10" i="2"/>
  <c r="F21" i="2"/>
  <c r="F7" i="2"/>
  <c r="F27" i="2"/>
  <c r="F15" i="2"/>
  <c r="F28" i="2"/>
  <c r="F22" i="2"/>
  <c r="F36" i="2"/>
  <c r="H36" i="2" s="1"/>
  <c r="F17" i="2"/>
  <c r="F25" i="2"/>
  <c r="H25" i="2" s="1"/>
  <c r="F30" i="2"/>
  <c r="F35" i="2"/>
  <c r="F13" i="2"/>
  <c r="F24" i="2"/>
  <c r="F37" i="2"/>
  <c r="F31" i="2"/>
  <c r="F8" i="2"/>
  <c r="F19" i="2"/>
  <c r="F11" i="2"/>
  <c r="F18" i="2"/>
  <c r="F9" i="2"/>
  <c r="F23" i="2"/>
  <c r="F33" i="2"/>
  <c r="F40" i="2"/>
  <c r="F43" i="2"/>
  <c r="F38" i="2"/>
  <c r="F39" i="2"/>
  <c r="F29" i="2"/>
  <c r="R486" i="2"/>
  <c r="R476" i="2"/>
  <c r="R468" i="2"/>
  <c r="R479" i="2"/>
  <c r="R483" i="2"/>
  <c r="R487" i="2"/>
  <c r="R492" i="2"/>
  <c r="R475" i="2"/>
  <c r="R485" i="2"/>
  <c r="R474" i="2"/>
  <c r="R471" i="2"/>
  <c r="R469" i="2"/>
  <c r="R482" i="2"/>
  <c r="R478" i="2"/>
  <c r="R480" i="2"/>
  <c r="T480" i="2" s="1"/>
  <c r="R477" i="2"/>
  <c r="R491" i="2"/>
  <c r="R465" i="2"/>
  <c r="R467" i="2"/>
  <c r="R490" i="2"/>
  <c r="R473" i="2"/>
  <c r="R472" i="2"/>
  <c r="R495" i="2"/>
  <c r="R488" i="2"/>
  <c r="R494" i="2"/>
  <c r="R470" i="2"/>
  <c r="R466" i="2"/>
  <c r="T466" i="2" s="1"/>
  <c r="AM178" i="2"/>
  <c r="AO178" i="2" s="1"/>
  <c r="AM159" i="2"/>
  <c r="AO159" i="2" s="1"/>
  <c r="AM147" i="2"/>
  <c r="AM181" i="2"/>
  <c r="AO181" i="2" s="1"/>
  <c r="AM149" i="2"/>
  <c r="AM163" i="2"/>
  <c r="AO163" i="2" s="1"/>
  <c r="AM170" i="2"/>
  <c r="AO170" i="2" s="1"/>
  <c r="AM180" i="2"/>
  <c r="AO180" i="2" s="1"/>
  <c r="AM145" i="2"/>
  <c r="AO145" i="2" s="1"/>
  <c r="AM154" i="2"/>
  <c r="AO154" i="2" s="1"/>
  <c r="AM158" i="2"/>
  <c r="AO158" i="2" s="1"/>
  <c r="AM150" i="2"/>
  <c r="AO150" i="2" s="1"/>
  <c r="AM153" i="2"/>
  <c r="AO153" i="2" s="1"/>
  <c r="AM167" i="2"/>
  <c r="AO167" i="2" s="1"/>
  <c r="AM164" i="2"/>
  <c r="AO164" i="2" s="1"/>
  <c r="AM151" i="2"/>
  <c r="AM155" i="2"/>
  <c r="AO155" i="2" s="1"/>
  <c r="AM177" i="2"/>
  <c r="AO177" i="2" s="1"/>
  <c r="AM175" i="2"/>
  <c r="AO175" i="2" s="1"/>
  <c r="AM179" i="2"/>
  <c r="AO179" i="2" s="1"/>
  <c r="AM166" i="2"/>
  <c r="AO166" i="2" s="1"/>
  <c r="AM156" i="2"/>
  <c r="AO156" i="2" s="1"/>
  <c r="AM173" i="2"/>
  <c r="AO173" i="2" s="1"/>
  <c r="AM174" i="2"/>
  <c r="AM146" i="2"/>
  <c r="AM162" i="2"/>
  <c r="AO162" i="2" s="1"/>
  <c r="AM172" i="2"/>
  <c r="AO172" i="2" s="1"/>
  <c r="AM148" i="2"/>
  <c r="AO148" i="2" s="1"/>
  <c r="AM171" i="2"/>
  <c r="AO171" i="2" s="1"/>
  <c r="AM152" i="2"/>
  <c r="R489" i="2"/>
  <c r="R464" i="2"/>
  <c r="AM168" i="2"/>
  <c r="AO168" i="2" s="1"/>
  <c r="AM176" i="2"/>
  <c r="AO176" i="2" s="1"/>
  <c r="AM165" i="2"/>
  <c r="F32" i="2"/>
  <c r="AB79" i="2"/>
  <c r="AB63" i="2"/>
  <c r="AB82" i="2"/>
  <c r="AB87" i="2"/>
  <c r="AS202" i="2"/>
  <c r="AS199" i="2"/>
  <c r="AS208" i="2"/>
  <c r="AS210" i="2"/>
  <c r="AS205" i="2"/>
  <c r="AS196" i="2"/>
  <c r="AS204" i="2"/>
  <c r="AS224" i="2"/>
  <c r="AS203" i="2"/>
  <c r="AS197" i="2"/>
  <c r="AS214" i="2"/>
  <c r="AS226" i="2"/>
  <c r="AS219" i="2"/>
  <c r="AS200" i="2"/>
  <c r="AS207" i="2"/>
  <c r="AS223" i="2"/>
  <c r="AS201" i="2"/>
  <c r="AS209" i="2"/>
  <c r="AS212" i="2"/>
  <c r="AS195" i="2"/>
  <c r="AS217" i="2"/>
  <c r="AS215" i="2"/>
  <c r="AS211" i="2"/>
  <c r="AS198" i="2"/>
  <c r="AS221" i="2"/>
  <c r="AS213" i="2"/>
  <c r="AS222" i="2"/>
  <c r="AS225" i="2"/>
  <c r="AS216" i="2"/>
  <c r="AS206" i="2"/>
  <c r="AS220" i="2"/>
  <c r="AS218" i="2"/>
  <c r="AS1106" i="2"/>
  <c r="AS1109" i="2" s="1"/>
  <c r="BI129" i="2"/>
  <c r="BI112" i="2"/>
  <c r="BI113" i="2"/>
  <c r="BI128" i="2"/>
  <c r="BI117" i="2"/>
  <c r="BI121" i="2"/>
  <c r="BI131" i="2"/>
  <c r="BI126" i="2"/>
  <c r="BI118" i="2"/>
  <c r="BI120" i="2"/>
  <c r="BI122" i="2"/>
  <c r="BI110" i="2"/>
  <c r="BI114" i="2"/>
  <c r="BI109" i="2"/>
  <c r="BI111" i="2"/>
  <c r="BI115" i="2"/>
  <c r="BI125" i="2"/>
  <c r="BI106" i="2"/>
  <c r="BI104" i="2"/>
  <c r="BI108" i="2"/>
  <c r="BI107" i="2"/>
  <c r="BI102" i="2"/>
  <c r="BI124" i="2"/>
  <c r="BI130" i="2"/>
  <c r="BI123" i="2"/>
  <c r="BI116" i="2"/>
  <c r="BI127" i="2"/>
  <c r="BI103" i="2"/>
  <c r="BI105" i="2"/>
  <c r="BI119" i="2"/>
  <c r="L265" i="2"/>
  <c r="L257" i="2"/>
  <c r="L261" i="2"/>
  <c r="L246" i="2"/>
  <c r="L241" i="2"/>
  <c r="L256" i="2"/>
  <c r="L264" i="2"/>
  <c r="L262" i="2"/>
  <c r="R714" i="2"/>
  <c r="R685" i="2"/>
  <c r="R715" i="2"/>
  <c r="R728" i="2"/>
  <c r="R754" i="2"/>
  <c r="R780" i="2"/>
  <c r="AD613" i="2"/>
  <c r="R729" i="2"/>
  <c r="R739" i="2"/>
  <c r="T739" i="2" s="1"/>
  <c r="R769" i="2"/>
  <c r="L251" i="2"/>
  <c r="L247" i="2"/>
  <c r="L255" i="2"/>
  <c r="L268" i="2"/>
  <c r="L263" i="2"/>
  <c r="R703" i="2"/>
  <c r="R737" i="2"/>
  <c r="R686" i="2"/>
  <c r="T686" i="2" s="1"/>
  <c r="R742" i="2"/>
  <c r="R727" i="2"/>
  <c r="R765" i="2"/>
  <c r="R781" i="2"/>
  <c r="R689" i="2"/>
  <c r="R782" i="2"/>
  <c r="R730" i="2"/>
  <c r="R733" i="2"/>
  <c r="R748" i="2"/>
  <c r="R747" i="2"/>
  <c r="L128" i="2"/>
  <c r="L841" i="2"/>
  <c r="Q841" i="2"/>
  <c r="R768" i="2"/>
  <c r="R711" i="2"/>
  <c r="R749" i="2"/>
  <c r="R767" i="2"/>
  <c r="BD152" i="2"/>
  <c r="BD158" i="2"/>
  <c r="BD145" i="2"/>
  <c r="BD154" i="2"/>
  <c r="BD156" i="2"/>
  <c r="BD178" i="2"/>
  <c r="BD159" i="2"/>
  <c r="BD150" i="2"/>
  <c r="BD169" i="2"/>
  <c r="BD165" i="2"/>
  <c r="BD179" i="2"/>
  <c r="BD167" i="2"/>
  <c r="BD163" i="2"/>
  <c r="BD173" i="2"/>
  <c r="BD160" i="2"/>
  <c r="BD171" i="2"/>
  <c r="BD175" i="2"/>
  <c r="BD153" i="2"/>
  <c r="BD157" i="2"/>
  <c r="BD172" i="2"/>
  <c r="BD170" i="2"/>
  <c r="BD155" i="2"/>
  <c r="BD148" i="2"/>
  <c r="BD166" i="2"/>
  <c r="BD177" i="2"/>
  <c r="BD162" i="2"/>
  <c r="BD161" i="2"/>
  <c r="BD168" i="2"/>
  <c r="BD180" i="2"/>
  <c r="BD147" i="2"/>
  <c r="BD164" i="2"/>
  <c r="BD151" i="2"/>
  <c r="BD181" i="2"/>
  <c r="BD176" i="2"/>
  <c r="BD174" i="2"/>
  <c r="BD149" i="2"/>
  <c r="BD146" i="2"/>
  <c r="L108" i="2"/>
  <c r="L104" i="2"/>
  <c r="L115" i="2"/>
  <c r="L120" i="2"/>
  <c r="L114" i="2"/>
  <c r="L127" i="2"/>
  <c r="L126" i="2"/>
  <c r="L129" i="2"/>
  <c r="L103" i="2"/>
  <c r="L123" i="2"/>
  <c r="L130" i="2"/>
  <c r="L110" i="2"/>
  <c r="L113" i="2"/>
  <c r="L119" i="2"/>
  <c r="L105" i="2"/>
  <c r="L116" i="2"/>
  <c r="L124" i="2"/>
  <c r="L125" i="2"/>
  <c r="L117" i="2"/>
  <c r="L102" i="2"/>
  <c r="L131" i="2"/>
  <c r="L122" i="2"/>
  <c r="L107" i="2"/>
  <c r="R706" i="2"/>
  <c r="R709" i="2"/>
  <c r="R741" i="2"/>
  <c r="R790" i="2"/>
  <c r="R692" i="2"/>
  <c r="R736" i="2"/>
  <c r="R751" i="2"/>
  <c r="R708" i="2"/>
  <c r="R710" i="2"/>
  <c r="R687" i="2"/>
  <c r="R697" i="2"/>
  <c r="L260" i="2"/>
  <c r="L244" i="2"/>
  <c r="L245" i="2"/>
  <c r="L266" i="2"/>
  <c r="L249" i="2"/>
  <c r="R740" i="2"/>
  <c r="AD642" i="2"/>
  <c r="R698" i="2"/>
  <c r="R777" i="2"/>
  <c r="AD607" i="2"/>
  <c r="R773" i="2"/>
  <c r="R785" i="2"/>
  <c r="R688" i="2"/>
  <c r="R704" i="2"/>
  <c r="R746" i="2"/>
  <c r="T746" i="2" s="1"/>
  <c r="R713" i="2"/>
  <c r="T713" i="2" s="1"/>
  <c r="R694" i="2"/>
  <c r="T694" i="2" s="1"/>
  <c r="R693" i="2"/>
  <c r="R707" i="2"/>
  <c r="T707" i="2" s="1"/>
  <c r="R779" i="2"/>
  <c r="R775" i="2"/>
  <c r="T775" i="2" s="1"/>
  <c r="R772" i="2"/>
  <c r="R1131" i="2" s="1"/>
  <c r="AD582" i="2"/>
  <c r="AS584" i="2"/>
  <c r="AS622" i="2"/>
  <c r="AS648" i="2"/>
  <c r="AU648" i="2" s="1"/>
  <c r="AS669" i="2"/>
  <c r="AS657" i="2"/>
  <c r="AU657" i="2" s="1"/>
  <c r="AS643" i="2"/>
  <c r="AU643" i="2" s="1"/>
  <c r="AS653" i="2"/>
  <c r="AU653" i="2" s="1"/>
  <c r="AS551" i="2"/>
  <c r="AS555" i="2"/>
  <c r="AU555" i="2" s="1"/>
  <c r="AS628" i="2"/>
  <c r="AS652" i="2"/>
  <c r="AU652" i="2" s="1"/>
  <c r="AS623" i="2"/>
  <c r="AS577" i="2"/>
  <c r="AS621" i="2"/>
  <c r="AS578" i="2"/>
  <c r="AU578" i="2" s="1"/>
  <c r="AS598" i="2"/>
  <c r="AS558" i="2"/>
  <c r="AU558" i="2" s="1"/>
  <c r="AS613" i="2"/>
  <c r="AS579" i="2"/>
  <c r="AS650" i="2"/>
  <c r="AS553" i="2"/>
  <c r="AS616" i="2"/>
  <c r="AS660" i="2"/>
  <c r="AU660" i="2" s="1"/>
  <c r="AS610" i="2"/>
  <c r="AS655" i="2"/>
  <c r="AS574" i="2"/>
  <c r="AS620" i="2"/>
  <c r="AU620" i="2" s="1"/>
  <c r="AS618" i="2"/>
  <c r="AU618" i="2" s="1"/>
  <c r="AS601" i="2"/>
  <c r="AU601" i="2" s="1"/>
  <c r="AS608" i="2"/>
  <c r="AU608" i="2" s="1"/>
  <c r="AS670" i="2"/>
  <c r="AU670" i="2" s="1"/>
  <c r="AS575" i="2"/>
  <c r="AS627" i="2"/>
  <c r="AS576" i="2"/>
  <c r="AU576" i="2" s="1"/>
  <c r="AS644" i="2"/>
  <c r="AS617" i="2"/>
  <c r="AS665" i="2"/>
  <c r="AU665" i="2" s="1"/>
  <c r="AS583" i="2"/>
  <c r="AS659" i="2"/>
  <c r="AS566" i="2"/>
  <c r="AS667" i="2"/>
  <c r="AS645" i="2"/>
  <c r="AS642" i="2"/>
  <c r="AS570" i="2"/>
  <c r="AS611" i="2"/>
  <c r="AS656" i="2"/>
  <c r="AS614" i="2"/>
  <c r="AU614" i="2" s="1"/>
  <c r="AS612" i="2"/>
  <c r="AS624" i="2"/>
  <c r="AS604" i="2"/>
  <c r="AU604" i="2" s="1"/>
  <c r="AS564" i="2"/>
  <c r="AS647" i="2"/>
  <c r="AS619" i="2"/>
  <c r="AS563" i="2"/>
  <c r="AS567" i="2"/>
  <c r="AS600" i="2"/>
  <c r="AS646" i="2"/>
  <c r="AS581" i="2"/>
  <c r="AU581" i="2" s="1"/>
  <c r="AS556" i="2"/>
  <c r="AS615" i="2"/>
  <c r="AS603" i="2"/>
  <c r="AS641" i="2"/>
  <c r="AS565" i="2"/>
  <c r="AS662" i="2"/>
  <c r="AU662" i="2" s="1"/>
  <c r="AS661" i="2"/>
  <c r="AU661" i="2" s="1"/>
  <c r="AS626" i="2"/>
  <c r="AS664" i="2"/>
  <c r="AS568" i="2"/>
  <c r="AS562" i="2"/>
  <c r="AS580" i="2"/>
  <c r="AS605" i="2"/>
  <c r="AS560" i="2"/>
  <c r="AS658" i="2"/>
  <c r="AS552" i="2"/>
  <c r="AU552" i="2" s="1"/>
  <c r="AS685" i="2"/>
  <c r="AS753" i="2"/>
  <c r="AS701" i="2"/>
  <c r="AS782" i="2"/>
  <c r="AU782" i="2" s="1"/>
  <c r="AS690" i="2"/>
  <c r="AS789" i="2"/>
  <c r="BD664" i="2"/>
  <c r="BF664" i="2" s="1"/>
  <c r="BD651" i="2"/>
  <c r="BF651" i="2" s="1"/>
  <c r="BD556" i="2"/>
  <c r="BF556" i="2" s="1"/>
  <c r="BD656" i="2"/>
  <c r="BF656" i="2" s="1"/>
  <c r="BD611" i="2"/>
  <c r="BF611" i="2" s="1"/>
  <c r="BD600" i="2"/>
  <c r="BF600" i="2" s="1"/>
  <c r="BD661" i="2"/>
  <c r="BF661" i="2" s="1"/>
  <c r="BD553" i="2"/>
  <c r="BF553" i="2" s="1"/>
  <c r="BD573" i="2"/>
  <c r="BF573" i="2" s="1"/>
  <c r="BD614" i="2"/>
  <c r="BF614" i="2" s="1"/>
  <c r="BD578" i="2"/>
  <c r="BF578" i="2" s="1"/>
  <c r="BD647" i="2"/>
  <c r="BF647" i="2" s="1"/>
  <c r="BD560" i="2"/>
  <c r="BF560" i="2" s="1"/>
  <c r="BD552" i="2"/>
  <c r="BF552" i="2" s="1"/>
  <c r="BD609" i="2"/>
  <c r="BF609" i="2" s="1"/>
  <c r="BD619" i="2"/>
  <c r="BF619" i="2" s="1"/>
  <c r="BD666" i="2"/>
  <c r="BF666" i="2" s="1"/>
  <c r="BD607" i="2"/>
  <c r="BF607" i="2" s="1"/>
  <c r="BD653" i="2"/>
  <c r="BF653" i="2" s="1"/>
  <c r="BD620" i="2"/>
  <c r="BF620" i="2" s="1"/>
  <c r="BD570" i="2"/>
  <c r="BD581" i="2"/>
  <c r="BF581" i="2" s="1"/>
  <c r="BD625" i="2"/>
  <c r="BF625" i="2" s="1"/>
  <c r="BD602" i="2"/>
  <c r="BF602" i="2" s="1"/>
  <c r="BD667" i="2"/>
  <c r="BF667" i="2" s="1"/>
  <c r="BD616" i="2"/>
  <c r="BF616" i="2" s="1"/>
  <c r="BD646" i="2"/>
  <c r="BF646" i="2" s="1"/>
  <c r="BD662" i="2"/>
  <c r="BF662" i="2" s="1"/>
  <c r="BD549" i="2"/>
  <c r="BE1117" i="2" s="1"/>
  <c r="BE1119" i="2" s="1"/>
  <c r="BD580" i="2"/>
  <c r="BF580" i="2" s="1"/>
  <c r="AM487" i="2"/>
  <c r="AM479" i="2"/>
  <c r="AM470" i="2"/>
  <c r="W775" i="2"/>
  <c r="W781" i="2"/>
  <c r="W776" i="2"/>
  <c r="Y776" i="2" s="1"/>
  <c r="W771" i="2"/>
  <c r="W706" i="2"/>
  <c r="Y706" i="2" s="1"/>
  <c r="W690" i="2"/>
  <c r="W699" i="2"/>
  <c r="Y699" i="2" s="1"/>
  <c r="W704" i="2"/>
  <c r="W684" i="2"/>
  <c r="W737" i="2"/>
  <c r="W688" i="2"/>
  <c r="W687" i="2"/>
  <c r="W728" i="2"/>
  <c r="W790" i="2"/>
  <c r="W686" i="2"/>
  <c r="W740" i="2"/>
  <c r="W780" i="2"/>
  <c r="W713" i="2"/>
  <c r="W738" i="2"/>
  <c r="W689" i="2"/>
  <c r="W770" i="2"/>
  <c r="W700" i="2"/>
  <c r="Y700" i="2" s="1"/>
  <c r="W777" i="2"/>
  <c r="W757" i="2"/>
  <c r="Y757" i="2" s="1"/>
  <c r="W748" i="2"/>
  <c r="W732" i="2"/>
  <c r="Y732" i="2" s="1"/>
  <c r="W743" i="2"/>
  <c r="Y743" i="2" s="1"/>
  <c r="W788" i="2"/>
  <c r="W701" i="2"/>
  <c r="W695" i="2"/>
  <c r="W682" i="2"/>
  <c r="W787" i="2"/>
  <c r="W752" i="2"/>
  <c r="W764" i="2"/>
  <c r="W779" i="2"/>
  <c r="W710" i="2"/>
  <c r="W727" i="2"/>
  <c r="W744" i="2"/>
  <c r="W789" i="2"/>
  <c r="W778" i="2"/>
  <c r="Y778" i="2" s="1"/>
  <c r="W731" i="2"/>
  <c r="W792" i="2"/>
  <c r="Y792" i="2" s="1"/>
  <c r="W755" i="2"/>
  <c r="W784" i="2"/>
  <c r="W753" i="2"/>
  <c r="W703" i="2"/>
  <c r="W711" i="2"/>
  <c r="Y711" i="2" s="1"/>
  <c r="W683" i="2"/>
  <c r="W1124" i="2" s="1"/>
  <c r="W1126" i="2" s="1"/>
  <c r="W750" i="2"/>
  <c r="W739" i="2"/>
  <c r="W749" i="2"/>
  <c r="W736" i="2"/>
  <c r="W707" i="2"/>
  <c r="Y707" i="2" s="1"/>
  <c r="W694" i="2"/>
  <c r="W681" i="2"/>
  <c r="Y681" i="2" s="1"/>
  <c r="W786" i="2"/>
  <c r="W685" i="2"/>
  <c r="L109" i="2"/>
  <c r="L106" i="2"/>
  <c r="R743" i="2"/>
  <c r="R791" i="2"/>
  <c r="R752" i="2"/>
  <c r="R744" i="2"/>
  <c r="R776" i="2"/>
  <c r="R699" i="2"/>
  <c r="R745" i="2"/>
  <c r="R755" i="2"/>
  <c r="T755" i="2" s="1"/>
  <c r="AD568" i="2"/>
  <c r="R764" i="2"/>
  <c r="R770" i="2"/>
  <c r="R788" i="2"/>
  <c r="AD648" i="2"/>
  <c r="AD553" i="2"/>
  <c r="L240" i="2"/>
  <c r="L269" i="2"/>
  <c r="L250" i="2"/>
  <c r="L253" i="2"/>
  <c r="L258" i="2"/>
  <c r="N258" i="2" s="1"/>
  <c r="R734" i="2"/>
  <c r="R702" i="2"/>
  <c r="T702" i="2" s="1"/>
  <c r="R735" i="2"/>
  <c r="R696" i="2"/>
  <c r="R712" i="2"/>
  <c r="T712" i="2" s="1"/>
  <c r="R738" i="2"/>
  <c r="R681" i="2"/>
  <c r="R684" i="2"/>
  <c r="R732" i="2"/>
  <c r="T732" i="2" s="1"/>
  <c r="R783" i="2"/>
  <c r="R701" i="2"/>
  <c r="T701" i="2" s="1"/>
  <c r="R757" i="2"/>
  <c r="AD647" i="2"/>
  <c r="L252" i="2"/>
  <c r="R695" i="2"/>
  <c r="AG713" i="2"/>
  <c r="AG682" i="2"/>
  <c r="AG764" i="2"/>
  <c r="L112" i="2"/>
  <c r="L118" i="2"/>
  <c r="AM196" i="2"/>
  <c r="AO196" i="2" s="1"/>
  <c r="AM206" i="2"/>
  <c r="AM203" i="2"/>
  <c r="AM211" i="2"/>
  <c r="AM197" i="2"/>
  <c r="AM215" i="2"/>
  <c r="AM223" i="2"/>
  <c r="AM199" i="2"/>
  <c r="AM218" i="2"/>
  <c r="AO218" i="2" s="1"/>
  <c r="AM205" i="2"/>
  <c r="AM606" i="2"/>
  <c r="AM561" i="2"/>
  <c r="AY265" i="2"/>
  <c r="AY260" i="2"/>
  <c r="AY257" i="2"/>
  <c r="AY244" i="2"/>
  <c r="AY268" i="2"/>
  <c r="AY253" i="2"/>
  <c r="AY258" i="2"/>
  <c r="AY241" i="2"/>
  <c r="AY259" i="2"/>
  <c r="AY262" i="2"/>
  <c r="AY246" i="2"/>
  <c r="AY247" i="2"/>
  <c r="AY252" i="2"/>
  <c r="AY255" i="2"/>
  <c r="AY269" i="2"/>
  <c r="AY264" i="2"/>
  <c r="AY261" i="2"/>
  <c r="AY256" i="2"/>
  <c r="AY245" i="2"/>
  <c r="AY242" i="2"/>
  <c r="AY243" i="2"/>
  <c r="AY266" i="2"/>
  <c r="AY263" i="2"/>
  <c r="AY240" i="2"/>
  <c r="AY254" i="2"/>
  <c r="AY251" i="2"/>
  <c r="AY249" i="2"/>
  <c r="AY248" i="2"/>
  <c r="AY250" i="2"/>
  <c r="AY267" i="2"/>
  <c r="BD245" i="2"/>
  <c r="BD256" i="2"/>
  <c r="BD243" i="2"/>
  <c r="BD253" i="2"/>
  <c r="BD260" i="2"/>
  <c r="BD240" i="2"/>
  <c r="BD258" i="2"/>
  <c r="BD259" i="2"/>
  <c r="BD254" i="2"/>
  <c r="BD257" i="2"/>
  <c r="BD249" i="2"/>
  <c r="BD262" i="2"/>
  <c r="BD246" i="2"/>
  <c r="BD251" i="2"/>
  <c r="BD265" i="2"/>
  <c r="BD267" i="2"/>
  <c r="BD263" i="2"/>
  <c r="BD250" i="2"/>
  <c r="BD266" i="2"/>
  <c r="BD264" i="2"/>
  <c r="BD241" i="2"/>
  <c r="BD244" i="2"/>
  <c r="BD247" i="2"/>
  <c r="BD248" i="2"/>
  <c r="BD252" i="2"/>
  <c r="BD242" i="2"/>
  <c r="BD268" i="2"/>
  <c r="BD261" i="2"/>
  <c r="BD269" i="2"/>
  <c r="BD255" i="2"/>
  <c r="AM217" i="2"/>
  <c r="AM220" i="2"/>
  <c r="AM214" i="2"/>
  <c r="AO214" i="2" s="1"/>
  <c r="AM209" i="2"/>
  <c r="AM212" i="2"/>
  <c r="F437" i="2"/>
  <c r="F421" i="2"/>
  <c r="AS157" i="2"/>
  <c r="AS176" i="2"/>
  <c r="AS159" i="2"/>
  <c r="AS177" i="2"/>
  <c r="AS172" i="2"/>
  <c r="AS171" i="2"/>
  <c r="AS167" i="2"/>
  <c r="AS149" i="2"/>
  <c r="AS150" i="2"/>
  <c r="AS145" i="2"/>
  <c r="AS153" i="2"/>
  <c r="AS165" i="2"/>
  <c r="AS161" i="2"/>
  <c r="AS164" i="2"/>
  <c r="AS158" i="2"/>
  <c r="AS179" i="2"/>
  <c r="AS174" i="2"/>
  <c r="AS162" i="2"/>
  <c r="AS168" i="2"/>
  <c r="AS175" i="2"/>
  <c r="AS160" i="2"/>
  <c r="AS151" i="2"/>
  <c r="AS152" i="2"/>
  <c r="AS154" i="2"/>
  <c r="AS156" i="2"/>
  <c r="AS173" i="2"/>
  <c r="AS163" i="2"/>
  <c r="AS180" i="2"/>
  <c r="AS181" i="2"/>
  <c r="AS155" i="2"/>
  <c r="AS146" i="2"/>
  <c r="AS170" i="2"/>
  <c r="AS178" i="2"/>
  <c r="AS147" i="2"/>
  <c r="AS148" i="2"/>
  <c r="AS169" i="2"/>
  <c r="AS166" i="2"/>
  <c r="BN111" i="2"/>
  <c r="BN110" i="2"/>
  <c r="BN103" i="2"/>
  <c r="BN121" i="2"/>
  <c r="BN122" i="2"/>
  <c r="BN115" i="2"/>
  <c r="BN109" i="2"/>
  <c r="CB282" i="2"/>
  <c r="CB351" i="2"/>
  <c r="CB306" i="2"/>
  <c r="CB284" i="2"/>
  <c r="CB330" i="2"/>
  <c r="CB345" i="2"/>
  <c r="CB357" i="2"/>
  <c r="CB343" i="2"/>
  <c r="CB376" i="2"/>
  <c r="CB395" i="2"/>
  <c r="CB349" i="2"/>
  <c r="CB337" i="2"/>
  <c r="CB400" i="2"/>
  <c r="CB378" i="2"/>
  <c r="CB402" i="2"/>
  <c r="CB384" i="2"/>
  <c r="CB292" i="2"/>
  <c r="CB359" i="2"/>
  <c r="CB394" i="2"/>
  <c r="CB316" i="2"/>
  <c r="CB392" i="2"/>
  <c r="CB353" i="2"/>
  <c r="CB290" i="2"/>
  <c r="CB300" i="2"/>
  <c r="CB335" i="2"/>
  <c r="CB285" i="2"/>
  <c r="CB396" i="2"/>
  <c r="CB314" i="2"/>
  <c r="CB361" i="2"/>
  <c r="CB386" i="2"/>
  <c r="CB298" i="2"/>
  <c r="CB388" i="2"/>
  <c r="AY178" i="2"/>
  <c r="AY147" i="2"/>
  <c r="AY159" i="2"/>
  <c r="AY152" i="2"/>
  <c r="AY165" i="2"/>
  <c r="AY163" i="2"/>
  <c r="AY154" i="2"/>
  <c r="AY166" i="2"/>
  <c r="AY146" i="2"/>
  <c r="AY177" i="2"/>
  <c r="AY172" i="2"/>
  <c r="AY148" i="2"/>
  <c r="AY161" i="2"/>
  <c r="AY167" i="2"/>
  <c r="AY151" i="2"/>
  <c r="L195" i="2"/>
  <c r="L206" i="2"/>
  <c r="L209" i="2"/>
  <c r="L217" i="2"/>
  <c r="L225" i="2"/>
  <c r="L223" i="2"/>
  <c r="L216" i="2"/>
  <c r="L222" i="2"/>
  <c r="L207" i="2"/>
  <c r="L199" i="2"/>
  <c r="L215" i="2"/>
  <c r="L204" i="2"/>
  <c r="L226" i="2"/>
  <c r="L213" i="2"/>
  <c r="L219" i="2"/>
  <c r="L214" i="2"/>
  <c r="L218" i="2"/>
  <c r="L197" i="2"/>
  <c r="N197" i="2" s="1"/>
  <c r="L201" i="2"/>
  <c r="L205" i="2"/>
  <c r="L221" i="2"/>
  <c r="L198" i="2"/>
  <c r="L211" i="2"/>
  <c r="L208" i="2"/>
  <c r="L200" i="2"/>
  <c r="N200" i="2" s="1"/>
  <c r="AG647" i="2"/>
  <c r="AI647" i="2" s="1"/>
  <c r="AG561" i="2"/>
  <c r="AI561" i="2" s="1"/>
  <c r="AG556" i="2"/>
  <c r="AI556" i="2" s="1"/>
  <c r="AG610" i="2"/>
  <c r="AG654" i="2"/>
  <c r="AI654" i="2" s="1"/>
  <c r="AG564" i="2"/>
  <c r="AI564" i="2" s="1"/>
  <c r="AG612" i="2"/>
  <c r="AG550" i="2"/>
  <c r="AI550" i="2" s="1"/>
  <c r="AG618" i="2"/>
  <c r="AI618" i="2" s="1"/>
  <c r="AG626" i="2"/>
  <c r="AI626" i="2" s="1"/>
  <c r="AG551" i="2"/>
  <c r="AI551" i="2" s="1"/>
  <c r="AG660" i="2"/>
  <c r="AG575" i="2"/>
  <c r="AI575" i="2" s="1"/>
  <c r="AG598" i="2"/>
  <c r="AI598" i="2" s="1"/>
  <c r="BD223" i="2"/>
  <c r="BD214" i="2"/>
  <c r="BD204" i="2"/>
  <c r="BD212" i="2"/>
  <c r="BD218" i="2"/>
  <c r="BD195" i="2"/>
  <c r="BD208" i="2"/>
  <c r="BD203" i="2"/>
  <c r="BD226" i="2"/>
  <c r="BD206" i="2"/>
  <c r="BD196" i="2"/>
  <c r="BD201" i="2"/>
  <c r="BD221" i="2"/>
  <c r="BD210" i="2"/>
  <c r="BD211" i="2"/>
  <c r="AM208" i="2"/>
  <c r="AM207" i="2"/>
  <c r="AM226" i="2"/>
  <c r="AM219" i="2"/>
  <c r="AM225" i="2"/>
  <c r="AM198" i="2"/>
  <c r="BN439" i="2"/>
  <c r="BN445" i="2"/>
  <c r="AM253" i="2"/>
  <c r="AM266" i="2"/>
  <c r="AM244" i="2"/>
  <c r="AM255" i="2"/>
  <c r="AM241" i="2"/>
  <c r="AM256" i="2"/>
  <c r="AM252" i="2"/>
  <c r="AM263" i="2"/>
  <c r="AM265" i="2"/>
  <c r="AM254" i="2"/>
  <c r="BI57" i="2"/>
  <c r="BI68" i="2"/>
  <c r="BI85" i="2"/>
  <c r="BI70" i="2"/>
  <c r="BI58" i="2"/>
  <c r="BI59" i="2"/>
  <c r="BI88" i="2"/>
  <c r="L164" i="2"/>
  <c r="N164" i="2" s="1"/>
  <c r="L157" i="2"/>
  <c r="L180" i="2"/>
  <c r="N180" i="2" s="1"/>
  <c r="L150" i="2"/>
  <c r="L168" i="2"/>
  <c r="N168" i="2" s="1"/>
  <c r="L159" i="2"/>
  <c r="N159" i="2" s="1"/>
  <c r="L156" i="2"/>
  <c r="L153" i="2"/>
  <c r="L147" i="2"/>
  <c r="F266" i="2"/>
  <c r="F256" i="2"/>
  <c r="F249" i="2"/>
  <c r="F253" i="2"/>
  <c r="F261" i="2"/>
  <c r="F260" i="2"/>
  <c r="F254" i="2"/>
  <c r="AY204" i="2"/>
  <c r="AY221" i="2"/>
  <c r="AY208" i="2"/>
  <c r="AY225" i="2"/>
  <c r="AY224" i="2"/>
  <c r="AY203" i="2"/>
  <c r="AY196" i="2"/>
  <c r="AY215" i="2"/>
  <c r="AY195" i="2"/>
  <c r="AY202" i="2"/>
  <c r="AY205" i="2"/>
  <c r="AY212" i="2"/>
  <c r="AY197" i="2"/>
  <c r="AY220" i="2"/>
  <c r="AY200" i="2"/>
  <c r="AY218" i="2"/>
  <c r="AY217" i="2"/>
  <c r="AY219" i="2"/>
  <c r="AY213" i="2"/>
  <c r="AY199" i="2"/>
  <c r="AY209" i="2"/>
  <c r="AY214" i="2"/>
  <c r="AY223" i="2"/>
  <c r="AY207" i="2"/>
  <c r="AY216" i="2"/>
  <c r="AY201" i="2"/>
  <c r="AY226" i="2"/>
  <c r="AY210" i="2"/>
  <c r="AY198" i="2"/>
  <c r="AY211" i="2"/>
  <c r="AY206" i="2"/>
  <c r="AB80" i="2"/>
  <c r="AB85" i="2"/>
  <c r="AB68" i="2"/>
  <c r="AB65" i="2"/>
  <c r="AB73" i="2"/>
  <c r="AB72" i="2"/>
  <c r="AB57" i="2"/>
  <c r="AB74" i="2"/>
  <c r="AB88" i="2"/>
  <c r="AB70" i="2"/>
  <c r="AB64" i="2"/>
  <c r="BD64" i="2"/>
  <c r="BD76" i="2"/>
  <c r="BD63" i="2"/>
  <c r="BD69" i="2"/>
  <c r="BD83" i="2"/>
  <c r="BD66" i="2"/>
  <c r="BD78" i="2"/>
  <c r="BD61" i="2"/>
  <c r="BD71" i="2"/>
  <c r="BD86" i="2"/>
  <c r="BD80" i="2"/>
  <c r="BD79" i="2"/>
  <c r="BD77" i="2"/>
  <c r="BD57" i="2"/>
  <c r="BD62" i="2"/>
  <c r="BD73" i="2"/>
  <c r="BD88" i="2"/>
  <c r="BD72" i="2"/>
  <c r="BD59" i="2"/>
  <c r="BD82" i="2"/>
  <c r="BD87" i="2"/>
  <c r="BD74" i="2"/>
  <c r="BD65" i="2"/>
  <c r="BD68" i="2"/>
  <c r="BD67" i="2"/>
  <c r="BD70" i="2"/>
  <c r="BD81" i="2"/>
  <c r="BD84" i="2"/>
  <c r="BD60" i="2"/>
  <c r="BD58" i="2"/>
  <c r="BD75" i="2"/>
  <c r="BD85" i="2"/>
  <c r="W213" i="2"/>
  <c r="Y213" i="2" s="1"/>
  <c r="V1106" i="2"/>
  <c r="V1109" i="2" s="1"/>
  <c r="W206" i="2"/>
  <c r="W205" i="2"/>
  <c r="W221" i="2"/>
  <c r="Y221" i="2" s="1"/>
  <c r="W210" i="2"/>
  <c r="Y210" i="2" s="1"/>
  <c r="W209" i="2"/>
  <c r="Y209" i="2" s="1"/>
  <c r="W217" i="2"/>
  <c r="Y217" i="2" s="1"/>
  <c r="W203" i="2"/>
  <c r="Y203" i="2" s="1"/>
  <c r="W202" i="2"/>
  <c r="W220" i="2"/>
  <c r="Y220" i="2" s="1"/>
  <c r="W198" i="2"/>
  <c r="Y198" i="2" s="1"/>
  <c r="W223" i="2"/>
  <c r="W204" i="2"/>
  <c r="W199" i="2"/>
  <c r="W195" i="2"/>
  <c r="W201" i="2"/>
  <c r="W219" i="2"/>
  <c r="W196" i="2"/>
  <c r="W197" i="2"/>
  <c r="W216" i="2"/>
  <c r="W222" i="2"/>
  <c r="W226" i="2"/>
  <c r="W208" i="2"/>
  <c r="W211" i="2"/>
  <c r="W200" i="2"/>
  <c r="Y200" i="2" s="1"/>
  <c r="W215" i="2"/>
  <c r="Y215" i="2" s="1"/>
  <c r="W212" i="2"/>
  <c r="Y212" i="2" s="1"/>
  <c r="W207" i="2"/>
  <c r="W214" i="2"/>
  <c r="W224" i="2"/>
  <c r="W225" i="2"/>
  <c r="Y225" i="2" s="1"/>
  <c r="W218" i="2"/>
  <c r="Y218" i="2" s="1"/>
  <c r="BE1124" i="2"/>
  <c r="BE1126" i="2" s="1"/>
  <c r="AG739" i="2"/>
  <c r="AY563" i="2"/>
  <c r="BA563" i="2" s="1"/>
  <c r="AY445" i="2"/>
  <c r="AY584" i="2"/>
  <c r="BA584" i="2" s="1"/>
  <c r="AY443" i="2"/>
  <c r="AY551" i="2"/>
  <c r="BA551" i="2" s="1"/>
  <c r="AY421" i="2"/>
  <c r="AB69" i="2"/>
  <c r="AB59" i="2"/>
  <c r="AB58" i="2"/>
  <c r="AB78" i="2"/>
  <c r="BN224" i="2"/>
  <c r="BN205" i="2"/>
  <c r="BN221" i="2"/>
  <c r="BN201" i="2"/>
  <c r="BN195" i="2"/>
  <c r="BN222" i="2"/>
  <c r="BN214" i="2"/>
  <c r="AG730" i="2"/>
  <c r="AI730" i="2" s="1"/>
  <c r="AG693" i="2"/>
  <c r="AG705" i="2"/>
  <c r="AG732" i="2"/>
  <c r="AG691" i="2"/>
  <c r="AY416" i="2"/>
  <c r="AY435" i="2"/>
  <c r="AY448" i="2"/>
  <c r="AY440" i="2"/>
  <c r="AY420" i="2"/>
  <c r="AY568" i="2"/>
  <c r="BA568" i="2" s="1"/>
  <c r="AY550" i="2"/>
  <c r="AB62" i="2"/>
  <c r="AG767" i="2"/>
  <c r="AY414" i="2"/>
  <c r="AZ1112" i="2" s="1"/>
  <c r="AZ1114" i="2" s="1"/>
  <c r="AB41" i="2"/>
  <c r="AB32" i="2"/>
  <c r="AG768" i="2"/>
  <c r="AG765" i="2"/>
  <c r="L9" i="2"/>
  <c r="L23" i="2"/>
  <c r="L37" i="2"/>
  <c r="L7" i="2"/>
  <c r="L26" i="2"/>
  <c r="L27" i="2"/>
  <c r="L8" i="2"/>
  <c r="L25" i="2"/>
  <c r="L32" i="2"/>
  <c r="L33" i="2"/>
  <c r="L31" i="2"/>
  <c r="L11" i="2"/>
  <c r="L15" i="2"/>
  <c r="L35" i="2"/>
  <c r="L21" i="2"/>
  <c r="L34" i="2"/>
  <c r="L42" i="2"/>
  <c r="L16" i="2"/>
  <c r="L36" i="2"/>
  <c r="L43" i="2"/>
  <c r="L29" i="2"/>
  <c r="L19" i="2"/>
  <c r="L18" i="2"/>
  <c r="L41" i="2"/>
  <c r="L28" i="2"/>
  <c r="AG780" i="2"/>
  <c r="AG749" i="2"/>
  <c r="AG726" i="2"/>
  <c r="AG733" i="2"/>
  <c r="AY552" i="2"/>
  <c r="BA552" i="2" s="1"/>
  <c r="AY566" i="2"/>
  <c r="BA566" i="2" s="1"/>
  <c r="AY431" i="2"/>
  <c r="AB67" i="2"/>
  <c r="AB71" i="2"/>
  <c r="AB76" i="2"/>
  <c r="AB84" i="2"/>
  <c r="BN207" i="2"/>
  <c r="BN206" i="2"/>
  <c r="BN216" i="2"/>
  <c r="BN210" i="2"/>
  <c r="BN204" i="2"/>
  <c r="BN215" i="2"/>
  <c r="BN211" i="2"/>
  <c r="AG708" i="2"/>
  <c r="AG703" i="2"/>
  <c r="AG752" i="2"/>
  <c r="AG728" i="2"/>
  <c r="AG742" i="2"/>
  <c r="AY426" i="2"/>
  <c r="AY433" i="2"/>
  <c r="AB66" i="2"/>
  <c r="AB61" i="2"/>
  <c r="AG712" i="2"/>
  <c r="AG715" i="2"/>
  <c r="AG784" i="2"/>
  <c r="AT913" i="2"/>
  <c r="AT886" i="2"/>
  <c r="AT818" i="2"/>
  <c r="AT898" i="2"/>
  <c r="AT805" i="2"/>
  <c r="AT861" i="2"/>
  <c r="AT848" i="2"/>
  <c r="AT807" i="2"/>
  <c r="AT887" i="2"/>
  <c r="AT864" i="2"/>
  <c r="AT808" i="2"/>
  <c r="AT888" i="2"/>
  <c r="AT809" i="2"/>
  <c r="AT889" i="2"/>
  <c r="AT821" i="2"/>
  <c r="AT826" i="2"/>
  <c r="AT906" i="2"/>
  <c r="AT827" i="2"/>
  <c r="AT907" i="2"/>
  <c r="AT812" i="2"/>
  <c r="AT892" i="2"/>
  <c r="AT862" i="2"/>
  <c r="AT813" i="2"/>
  <c r="AT893" i="2"/>
  <c r="AT872" i="2"/>
  <c r="AT857" i="2"/>
  <c r="AT832" i="2"/>
  <c r="AT912" i="2"/>
  <c r="AT902" i="2"/>
  <c r="AT859" i="2"/>
  <c r="AT834" i="2"/>
  <c r="AT914" i="2"/>
  <c r="AT803" i="2"/>
  <c r="AT877" i="2"/>
  <c r="AT836" i="2"/>
  <c r="AT823" i="2"/>
  <c r="AT903" i="2"/>
  <c r="AU1147" i="2" s="1"/>
  <c r="AT824" i="2"/>
  <c r="AT904" i="2"/>
  <c r="AT825" i="2"/>
  <c r="AT905" i="2"/>
  <c r="AT852" i="2"/>
  <c r="AT853" i="2"/>
  <c r="AT828" i="2"/>
  <c r="AT908" i="2"/>
  <c r="AT860" i="2"/>
  <c r="AT819" i="2"/>
  <c r="AT899" i="2"/>
  <c r="AT901" i="2"/>
  <c r="AT804" i="2"/>
  <c r="AT849" i="2"/>
  <c r="AT850" i="2"/>
  <c r="AT851" i="2"/>
  <c r="AT806" i="2"/>
  <c r="AT868" i="2"/>
  <c r="AT869" i="2"/>
  <c r="AT854" i="2"/>
  <c r="AT855" i="2"/>
  <c r="AT863" i="2"/>
  <c r="AT830" i="2"/>
  <c r="AT910" i="2"/>
  <c r="AT820" i="2"/>
  <c r="AT815" i="2"/>
  <c r="AT895" i="2"/>
  <c r="AT800" i="2"/>
  <c r="AT874" i="2"/>
  <c r="AT817" i="2"/>
  <c r="AU1132" i="2" s="1"/>
  <c r="AT897" i="2"/>
  <c r="AT822" i="2"/>
  <c r="AT865" i="2"/>
  <c r="AT890" i="2"/>
  <c r="AT870" i="2"/>
  <c r="AT871" i="2"/>
  <c r="AT831" i="2"/>
  <c r="AT896" i="2"/>
  <c r="AT847" i="2"/>
  <c r="AT833" i="2"/>
  <c r="AT802" i="2"/>
  <c r="AT835" i="2"/>
  <c r="AT885" i="2"/>
  <c r="AT866" i="2"/>
  <c r="AT878" i="2"/>
  <c r="AT909" i="2"/>
  <c r="AT900" i="2"/>
  <c r="AT814" i="2"/>
  <c r="AT873" i="2"/>
  <c r="AT875" i="2"/>
  <c r="AT876" i="2"/>
  <c r="AT867" i="2"/>
  <c r="AT811" i="2"/>
  <c r="AT856" i="2"/>
  <c r="AT911" i="2"/>
  <c r="AT816" i="2"/>
  <c r="AT891" i="2"/>
  <c r="AT801" i="2"/>
  <c r="AT894" i="2"/>
  <c r="AT810" i="2"/>
  <c r="AT829" i="2"/>
  <c r="AT858" i="2"/>
  <c r="AU1133" i="2" s="1"/>
  <c r="AN903" i="2"/>
  <c r="AO1147" i="2" s="1"/>
  <c r="AN812" i="2"/>
  <c r="AN897" i="2"/>
  <c r="AN906" i="2"/>
  <c r="AN907" i="2"/>
  <c r="AN908" i="2"/>
  <c r="AN913" i="2"/>
  <c r="AN859" i="2"/>
  <c r="AN867" i="2"/>
  <c r="AN809" i="2"/>
  <c r="AN866" i="2"/>
  <c r="AN855" i="2"/>
  <c r="AN856" i="2"/>
  <c r="AN857" i="2"/>
  <c r="AN800" i="2"/>
  <c r="AN874" i="2"/>
  <c r="AN860" i="2"/>
  <c r="AN835" i="2"/>
  <c r="AN820" i="2"/>
  <c r="AN900" i="2"/>
  <c r="AN805" i="2"/>
  <c r="AN885" i="2"/>
  <c r="AN806" i="2"/>
  <c r="AN886" i="2"/>
  <c r="AN887" i="2"/>
  <c r="AN875" i="2"/>
  <c r="AN833" i="2"/>
  <c r="AN868" i="2"/>
  <c r="AN808" i="2"/>
  <c r="AN888" i="2"/>
  <c r="AN871" i="2"/>
  <c r="AN872" i="2"/>
  <c r="AN873" i="2"/>
  <c r="AN816" i="2"/>
  <c r="AN896" i="2"/>
  <c r="AN802" i="2"/>
  <c r="AN876" i="2"/>
  <c r="AN811" i="2"/>
  <c r="AN890" i="2"/>
  <c r="AN905" i="2"/>
  <c r="AN817" i="2"/>
  <c r="AO1132" i="2" s="1"/>
  <c r="AN825" i="2"/>
  <c r="AN892" i="2"/>
  <c r="AN891" i="2"/>
  <c r="AN889" i="2"/>
  <c r="AN826" i="2"/>
  <c r="AN810" i="2"/>
  <c r="AN824" i="2"/>
  <c r="AN904" i="2"/>
  <c r="AN813" i="2"/>
  <c r="AN893" i="2"/>
  <c r="AN814" i="2"/>
  <c r="AN894" i="2"/>
  <c r="AN815" i="2"/>
  <c r="AN895" i="2"/>
  <c r="AN832" i="2"/>
  <c r="AN912" i="2"/>
  <c r="AN818" i="2"/>
  <c r="AN898" i="2"/>
  <c r="AN803" i="2"/>
  <c r="AN877" i="2"/>
  <c r="AN862" i="2"/>
  <c r="AN847" i="2"/>
  <c r="AN848" i="2"/>
  <c r="AN849" i="2"/>
  <c r="AN851" i="2"/>
  <c r="AN801" i="2"/>
  <c r="AN850" i="2"/>
  <c r="AN910" i="2"/>
  <c r="AN831" i="2"/>
  <c r="AN819" i="2"/>
  <c r="AN878" i="2"/>
  <c r="AN864" i="2"/>
  <c r="AN852" i="2"/>
  <c r="AN807" i="2"/>
  <c r="AN911" i="2"/>
  <c r="AN861" i="2"/>
  <c r="AN821" i="2"/>
  <c r="AN902" i="2"/>
  <c r="AN823" i="2"/>
  <c r="AN870" i="2"/>
  <c r="AN853" i="2"/>
  <c r="AN827" i="2"/>
  <c r="AN829" i="2"/>
  <c r="AN858" i="2"/>
  <c r="AO1133" i="2" s="1"/>
  <c r="AN834" i="2"/>
  <c r="AN899" i="2"/>
  <c r="AN804" i="2"/>
  <c r="AN863" i="2"/>
  <c r="AN865" i="2"/>
  <c r="AN869" i="2"/>
  <c r="AN830" i="2"/>
  <c r="AN901" i="2"/>
  <c r="AN914" i="2"/>
  <c r="AN836" i="2"/>
  <c r="AN828" i="2"/>
  <c r="AN822" i="2"/>
  <c r="AN854" i="2"/>
  <c r="AN909" i="2"/>
  <c r="F742" i="2"/>
  <c r="H742" i="2" s="1"/>
  <c r="F771" i="2"/>
  <c r="H771" i="2" s="1"/>
  <c r="F702" i="2"/>
  <c r="H702" i="2" s="1"/>
  <c r="F741" i="2"/>
  <c r="H741" i="2" s="1"/>
  <c r="F733" i="2"/>
  <c r="H733" i="2" s="1"/>
  <c r="F743" i="2"/>
  <c r="H743" i="2" s="1"/>
  <c r="F714" i="2"/>
  <c r="H714" i="2" s="1"/>
  <c r="F748" i="2"/>
  <c r="H748" i="2" s="1"/>
  <c r="F766" i="2"/>
  <c r="H766" i="2" s="1"/>
  <c r="F755" i="2"/>
  <c r="H755" i="2" s="1"/>
  <c r="F681" i="2"/>
  <c r="H681" i="2" s="1"/>
  <c r="F701" i="2"/>
  <c r="H701" i="2" s="1"/>
  <c r="F738" i="2"/>
  <c r="H738" i="2" s="1"/>
  <c r="F691" i="2"/>
  <c r="H691" i="2" s="1"/>
  <c r="F775" i="2"/>
  <c r="H775" i="2" s="1"/>
  <c r="F695" i="2"/>
  <c r="H695" i="2" s="1"/>
  <c r="F774" i="2"/>
  <c r="H774" i="2" s="1"/>
  <c r="F694" i="2"/>
  <c r="H694" i="2" s="1"/>
  <c r="F687" i="2"/>
  <c r="H687" i="2" s="1"/>
  <c r="F751" i="2"/>
  <c r="H751" i="2" s="1"/>
  <c r="F786" i="2"/>
  <c r="H786" i="2" s="1"/>
  <c r="F726" i="2"/>
  <c r="H726" i="2" s="1"/>
  <c r="F732" i="2"/>
  <c r="H732" i="2" s="1"/>
  <c r="F727" i="2"/>
  <c r="H727" i="2" s="1"/>
  <c r="F715" i="2"/>
  <c r="H715" i="2" s="1"/>
  <c r="F731" i="2"/>
  <c r="H731" i="2" s="1"/>
  <c r="F778" i="2"/>
  <c r="H778" i="2" s="1"/>
  <c r="F698" i="2"/>
  <c r="H698" i="2" s="1"/>
  <c r="F705" i="2"/>
  <c r="F781" i="2"/>
  <c r="H781" i="2" s="1"/>
  <c r="F739" i="2"/>
  <c r="H739" i="2" s="1"/>
  <c r="F784" i="2"/>
  <c r="H784" i="2" s="1"/>
  <c r="F792" i="2"/>
  <c r="H792" i="2" s="1"/>
  <c r="F712" i="2"/>
  <c r="H712" i="2" s="1"/>
  <c r="F770" i="2"/>
  <c r="H770" i="2" s="1"/>
  <c r="F753" i="2"/>
  <c r="H753" i="2" s="1"/>
  <c r="F679" i="2"/>
  <c r="F752" i="2"/>
  <c r="H752" i="2" s="1"/>
  <c r="F707" i="2"/>
  <c r="H707" i="2" s="1"/>
  <c r="F686" i="2"/>
  <c r="H686" i="2" s="1"/>
  <c r="F735" i="2"/>
  <c r="H735" i="2" s="1"/>
  <c r="F690" i="2"/>
  <c r="H690" i="2" s="1"/>
  <c r="F780" i="2"/>
  <c r="H780" i="2" s="1"/>
  <c r="F700" i="2"/>
  <c r="H700" i="2" s="1"/>
  <c r="F769" i="2"/>
  <c r="H769" i="2" s="1"/>
  <c r="F779" i="2"/>
  <c r="H779" i="2" s="1"/>
  <c r="F699" i="2"/>
  <c r="H699" i="2" s="1"/>
  <c r="F688" i="2"/>
  <c r="H688" i="2" s="1"/>
  <c r="F756" i="2"/>
  <c r="H756" i="2" s="1"/>
  <c r="F682" i="2"/>
  <c r="H682" i="2" s="1"/>
  <c r="F768" i="2"/>
  <c r="H768" i="2" s="1"/>
  <c r="F793" i="2"/>
  <c r="H793" i="2" s="1"/>
  <c r="F713" i="2"/>
  <c r="H713" i="2" s="1"/>
  <c r="F745" i="2"/>
  <c r="H745" i="2" s="1"/>
  <c r="F776" i="2"/>
  <c r="H776" i="2" s="1"/>
  <c r="F696" i="2"/>
  <c r="H696" i="2" s="1"/>
  <c r="F730" i="2"/>
  <c r="H730" i="2" s="1"/>
  <c r="F737" i="2"/>
  <c r="H737" i="2" s="1"/>
  <c r="F787" i="2"/>
  <c r="H787" i="2" s="1"/>
  <c r="F736" i="2"/>
  <c r="H736" i="2" s="1"/>
  <c r="F703" i="2"/>
  <c r="H703" i="2" s="1"/>
  <c r="F740" i="2"/>
  <c r="H740" i="2" s="1"/>
  <c r="F697" i="2"/>
  <c r="H697" i="2" s="1"/>
  <c r="F791" i="2"/>
  <c r="F706" i="2"/>
  <c r="H706" i="2" s="1"/>
  <c r="F709" i="2"/>
  <c r="H709" i="2" s="1"/>
  <c r="F767" i="2"/>
  <c r="H767" i="2" s="1"/>
  <c r="F750" i="2"/>
  <c r="F747" i="2"/>
  <c r="H747" i="2" s="1"/>
  <c r="F685" i="2"/>
  <c r="H685" i="2" s="1"/>
  <c r="F757" i="2"/>
  <c r="H757" i="2" s="1"/>
  <c r="F749" i="2"/>
  <c r="H749" i="2" s="1"/>
  <c r="F782" i="2"/>
  <c r="H782" i="2" s="1"/>
  <c r="F711" i="2"/>
  <c r="H711" i="2" s="1"/>
  <c r="F785" i="2"/>
  <c r="H785" i="2" s="1"/>
  <c r="F693" i="2"/>
  <c r="H693" i="2" s="1"/>
  <c r="F744" i="2"/>
  <c r="H744" i="2" s="1"/>
  <c r="F734" i="2"/>
  <c r="H734" i="2" s="1"/>
  <c r="F746" i="2"/>
  <c r="H746" i="2" s="1"/>
  <c r="F764" i="2"/>
  <c r="H764" i="2" s="1"/>
  <c r="F683" i="2"/>
  <c r="F729" i="2"/>
  <c r="H729" i="2" s="1"/>
  <c r="F754" i="2"/>
  <c r="H754" i="2" s="1"/>
  <c r="F790" i="2"/>
  <c r="H790" i="2" s="1"/>
  <c r="F789" i="2"/>
  <c r="H789" i="2" s="1"/>
  <c r="F689" i="2"/>
  <c r="H689" i="2" s="1"/>
  <c r="F788" i="2"/>
  <c r="H788" i="2" s="1"/>
  <c r="F708" i="2"/>
  <c r="H708" i="2" s="1"/>
  <c r="F728" i="2"/>
  <c r="H728" i="2" s="1"/>
  <c r="F684" i="2"/>
  <c r="H684" i="2" s="1"/>
  <c r="F710" i="2"/>
  <c r="H710" i="2" s="1"/>
  <c r="F692" i="2"/>
  <c r="H692" i="2" s="1"/>
  <c r="F783" i="2"/>
  <c r="H783" i="2" s="1"/>
  <c r="F773" i="2"/>
  <c r="H773" i="2" s="1"/>
  <c r="F765" i="2"/>
  <c r="H765" i="2" s="1"/>
  <c r="F777" i="2"/>
  <c r="H777" i="2" s="1"/>
  <c r="F704" i="2"/>
  <c r="H704" i="2" s="1"/>
  <c r="F680" i="2"/>
  <c r="H680" i="2" s="1"/>
  <c r="F772" i="2"/>
  <c r="F1131" i="2" s="1"/>
  <c r="W552" i="2"/>
  <c r="Y552" i="2" s="1"/>
  <c r="W666" i="2"/>
  <c r="Y666" i="2" s="1"/>
  <c r="W654" i="2"/>
  <c r="Y654" i="2" s="1"/>
  <c r="W665" i="2"/>
  <c r="Y665" i="2" s="1"/>
  <c r="W550" i="2"/>
  <c r="W657" i="2"/>
  <c r="Y657" i="2" s="1"/>
  <c r="W625" i="2"/>
  <c r="Y625" i="2" s="1"/>
  <c r="W554" i="2"/>
  <c r="Y554" i="2" s="1"/>
  <c r="W561" i="2"/>
  <c r="Y561" i="2" s="1"/>
  <c r="W600" i="2"/>
  <c r="Y600" i="2" s="1"/>
  <c r="W608" i="2"/>
  <c r="Y608" i="2" s="1"/>
  <c r="W577" i="2"/>
  <c r="Y577" i="2" s="1"/>
  <c r="W565" i="2"/>
  <c r="Y565" i="2" s="1"/>
  <c r="W563" i="2"/>
  <c r="Y563" i="2" s="1"/>
  <c r="W659" i="2"/>
  <c r="Y659" i="2" s="1"/>
  <c r="W572" i="2"/>
  <c r="Y572" i="2" s="1"/>
  <c r="W576" i="2"/>
  <c r="Y576" i="2" s="1"/>
  <c r="W616" i="2"/>
  <c r="Y616" i="2" s="1"/>
  <c r="W556" i="2"/>
  <c r="Y556" i="2" s="1"/>
  <c r="W664" i="2"/>
  <c r="Y664" i="2" s="1"/>
  <c r="W623" i="2"/>
  <c r="Y623" i="2" s="1"/>
  <c r="W579" i="2"/>
  <c r="Y579" i="2" s="1"/>
  <c r="W606" i="2"/>
  <c r="Y606" i="2" s="1"/>
  <c r="W655" i="2"/>
  <c r="Y655" i="2" s="1"/>
  <c r="W650" i="2"/>
  <c r="Y650" i="2" s="1"/>
  <c r="W624" i="2"/>
  <c r="Y624" i="2" s="1"/>
  <c r="W571" i="2"/>
  <c r="Y571" i="2" s="1"/>
  <c r="W617" i="2"/>
  <c r="Y617" i="2" s="1"/>
  <c r="W605" i="2"/>
  <c r="Y605" i="2" s="1"/>
  <c r="W651" i="2"/>
  <c r="Y651" i="2" s="1"/>
  <c r="W621" i="2"/>
  <c r="Y621" i="2" s="1"/>
  <c r="W578" i="2"/>
  <c r="Y578" i="2" s="1"/>
  <c r="W669" i="2"/>
  <c r="Y669" i="2" s="1"/>
  <c r="W658" i="2"/>
  <c r="AB10" i="2"/>
  <c r="AB11" i="2"/>
  <c r="AB39" i="2"/>
  <c r="AB17" i="2"/>
  <c r="AB28" i="2"/>
  <c r="AB24" i="2"/>
  <c r="AB13" i="2"/>
  <c r="AB43" i="2"/>
  <c r="AB23" i="2"/>
  <c r="AB9" i="2"/>
  <c r="AB18" i="2"/>
  <c r="AB25" i="2"/>
  <c r="AB31" i="2"/>
  <c r="AB36" i="2"/>
  <c r="AB34" i="2"/>
  <c r="AB15" i="2"/>
  <c r="AB27" i="2"/>
  <c r="AB19" i="2"/>
  <c r="AB33" i="2"/>
  <c r="AB20" i="2"/>
  <c r="AB40" i="2"/>
  <c r="AB22" i="2"/>
  <c r="AB14" i="2"/>
  <c r="AB16" i="2"/>
  <c r="AB29" i="2"/>
  <c r="AB30" i="2"/>
  <c r="AB35" i="2"/>
  <c r="AB21" i="2"/>
  <c r="AB42" i="2"/>
  <c r="AB12" i="2"/>
  <c r="AB8" i="2"/>
  <c r="AY556" i="2"/>
  <c r="BA556" i="2" s="1"/>
  <c r="AY449" i="2"/>
  <c r="AY561" i="2"/>
  <c r="BA561" i="2" s="1"/>
  <c r="AY422" i="2"/>
  <c r="AY427" i="2"/>
  <c r="AY549" i="2"/>
  <c r="AY554" i="2"/>
  <c r="BA554" i="2" s="1"/>
  <c r="AY567" i="2"/>
  <c r="BA567" i="2" s="1"/>
  <c r="AY430" i="2"/>
  <c r="AY581" i="2"/>
  <c r="BA581" i="2" s="1"/>
  <c r="AY428" i="2"/>
  <c r="AY576" i="2"/>
  <c r="BA576" i="2" s="1"/>
  <c r="AY424" i="2"/>
  <c r="AY577" i="2"/>
  <c r="BA577" i="2" s="1"/>
  <c r="AY570" i="2"/>
  <c r="AY569" i="2"/>
  <c r="BA569" i="2" s="1"/>
  <c r="AY438" i="2"/>
  <c r="AY442" i="2"/>
  <c r="AY419" i="2"/>
  <c r="AY564" i="2"/>
  <c r="BA564" i="2" s="1"/>
  <c r="AY560" i="2"/>
  <c r="BA560" i="2" s="1"/>
  <c r="AY417" i="2"/>
  <c r="AY578" i="2"/>
  <c r="BA578" i="2" s="1"/>
  <c r="AY553" i="2"/>
  <c r="BA553" i="2" s="1"/>
  <c r="AY436" i="2"/>
  <c r="AY446" i="2"/>
  <c r="AY582" i="2"/>
  <c r="BA582" i="2" s="1"/>
  <c r="AG771" i="2"/>
  <c r="AG679" i="2"/>
  <c r="AG707" i="2"/>
  <c r="AG710" i="2"/>
  <c r="AG782" i="2"/>
  <c r="AG787" i="2"/>
  <c r="AG781" i="2"/>
  <c r="AG734" i="2"/>
  <c r="AG714" i="2"/>
  <c r="AG738" i="2"/>
  <c r="AG711" i="2"/>
  <c r="AG694" i="2"/>
  <c r="AG748" i="2"/>
  <c r="AG746" i="2"/>
  <c r="AG751" i="2"/>
  <c r="AG731" i="2"/>
  <c r="AG776" i="2"/>
  <c r="AG792" i="2"/>
  <c r="AG793" i="2"/>
  <c r="AG790" i="2"/>
  <c r="AG785" i="2"/>
  <c r="AG709" i="2"/>
  <c r="AG689" i="2"/>
  <c r="AG789" i="2"/>
  <c r="AG773" i="2"/>
  <c r="AG788" i="2"/>
  <c r="AG750" i="2"/>
  <c r="AG702" i="2"/>
  <c r="AG754" i="2"/>
  <c r="AG685" i="2"/>
  <c r="AG745" i="2"/>
  <c r="AG686" i="2"/>
  <c r="AG791" i="2"/>
  <c r="AG756" i="2"/>
  <c r="AG769" i="2"/>
  <c r="AG680" i="2"/>
  <c r="AG701" i="2"/>
  <c r="AG684" i="2"/>
  <c r="AG700" i="2"/>
  <c r="AG774" i="2"/>
  <c r="AG741" i="2"/>
  <c r="AG755" i="2"/>
  <c r="AG775" i="2"/>
  <c r="AG727" i="2"/>
  <c r="AG770" i="2"/>
  <c r="AG783" i="2"/>
  <c r="AG692" i="2"/>
  <c r="AG740" i="2"/>
  <c r="AG699" i="2"/>
  <c r="AG737" i="2"/>
  <c r="AG695" i="2"/>
  <c r="AG766" i="2"/>
  <c r="AG696" i="2"/>
  <c r="AG778" i="2"/>
  <c r="BN226" i="2"/>
  <c r="BN1106" i="2"/>
  <c r="BN1109" i="2" s="1"/>
  <c r="BN209" i="2"/>
  <c r="BN213" i="2"/>
  <c r="BN223" i="2"/>
  <c r="BN198" i="2"/>
  <c r="AG743" i="2"/>
  <c r="AG786" i="2"/>
  <c r="AG706" i="2"/>
  <c r="AG681" i="2"/>
  <c r="AG688" i="2"/>
  <c r="AY555" i="2"/>
  <c r="BA555" i="2" s="1"/>
  <c r="AY429" i="2"/>
  <c r="AY580" i="2"/>
  <c r="BA580" i="2" s="1"/>
  <c r="AY450" i="2"/>
  <c r="AY574" i="2"/>
  <c r="BA574" i="2" s="1"/>
  <c r="AY571" i="2"/>
  <c r="BA571" i="2" s="1"/>
  <c r="AY423" i="2"/>
  <c r="AB60" i="2"/>
  <c r="AB77" i="2"/>
  <c r="AB86" i="2"/>
  <c r="AB81" i="2"/>
  <c r="BN203" i="2"/>
  <c r="BN199" i="2"/>
  <c r="BN197" i="2"/>
  <c r="BN202" i="2"/>
  <c r="BN196" i="2"/>
  <c r="BN200" i="2"/>
  <c r="AG747" i="2"/>
  <c r="AG729" i="2"/>
  <c r="AG698" i="2"/>
  <c r="AY439" i="2"/>
  <c r="AY434" i="2"/>
  <c r="AY441" i="2"/>
  <c r="AY573" i="2"/>
  <c r="BA573" i="2" s="1"/>
  <c r="AY572" i="2"/>
  <c r="BA572" i="2" s="1"/>
  <c r="AB75" i="2"/>
  <c r="AG744" i="2"/>
  <c r="AB37" i="2"/>
  <c r="AB38" i="2"/>
  <c r="AG779" i="2"/>
  <c r="AG772" i="2"/>
  <c r="AH1131" i="2" s="1"/>
  <c r="AH1134" i="2" s="1"/>
  <c r="AH1142" i="2" s="1"/>
  <c r="W548" i="2"/>
  <c r="Y548" i="2" s="1"/>
  <c r="AZ900" i="2"/>
  <c r="AZ847" i="2"/>
  <c r="AZ822" i="2"/>
  <c r="AZ902" i="2"/>
  <c r="AZ809" i="2"/>
  <c r="AZ852" i="2"/>
  <c r="AZ853" i="2"/>
  <c r="AZ904" i="2"/>
  <c r="AZ854" i="2"/>
  <c r="AZ871" i="2"/>
  <c r="AZ872" i="2"/>
  <c r="AZ888" i="2"/>
  <c r="AZ857" i="2"/>
  <c r="AZ832" i="2"/>
  <c r="AZ912" i="2"/>
  <c r="AZ817" i="2"/>
  <c r="BA1132" i="2" s="1"/>
  <c r="AZ897" i="2"/>
  <c r="AZ802" i="2"/>
  <c r="AZ876" i="2"/>
  <c r="AZ861" i="2"/>
  <c r="AZ820" i="2"/>
  <c r="AZ807" i="2"/>
  <c r="AZ823" i="2"/>
  <c r="AZ849" i="2"/>
  <c r="AZ865" i="2"/>
  <c r="AZ887" i="2"/>
  <c r="AZ903" i="2"/>
  <c r="BA1147" i="2" s="1"/>
  <c r="AZ863" i="2"/>
  <c r="AZ848" i="2"/>
  <c r="AZ889" i="2"/>
  <c r="AZ905" i="2"/>
  <c r="AZ868" i="2"/>
  <c r="AZ867" i="2"/>
  <c r="AZ869" i="2"/>
  <c r="AZ851" i="2"/>
  <c r="AZ870" i="2"/>
  <c r="AZ866" i="2"/>
  <c r="AZ813" i="2"/>
  <c r="AZ893" i="2"/>
  <c r="AZ814" i="2"/>
  <c r="AZ894" i="2"/>
  <c r="AZ873" i="2"/>
  <c r="AZ805" i="2"/>
  <c r="AZ885" i="2"/>
  <c r="AZ864" i="2"/>
  <c r="AZ810" i="2"/>
  <c r="AZ890" i="2"/>
  <c r="AZ811" i="2"/>
  <c r="AZ891" i="2"/>
  <c r="AZ812" i="2"/>
  <c r="AZ892" i="2"/>
  <c r="AZ829" i="2"/>
  <c r="AZ909" i="2"/>
  <c r="AZ830" i="2"/>
  <c r="AZ910" i="2"/>
  <c r="AZ815" i="2"/>
  <c r="AZ895" i="2"/>
  <c r="AZ800" i="2"/>
  <c r="AZ874" i="2"/>
  <c r="AZ859" i="2"/>
  <c r="AZ834" i="2"/>
  <c r="AZ914" i="2"/>
  <c r="AZ819" i="2"/>
  <c r="AZ899" i="2"/>
  <c r="AZ862" i="2"/>
  <c r="AZ901" i="2"/>
  <c r="AZ908" i="2"/>
  <c r="AZ856" i="2"/>
  <c r="AZ896" i="2"/>
  <c r="AZ801" i="2"/>
  <c r="AZ824" i="2"/>
  <c r="AZ860" i="2"/>
  <c r="AZ878" i="2"/>
  <c r="AZ826" i="2"/>
  <c r="AZ825" i="2"/>
  <c r="AZ855" i="2"/>
  <c r="AZ831" i="2"/>
  <c r="AZ833" i="2"/>
  <c r="AZ898" i="2"/>
  <c r="AZ803" i="2"/>
  <c r="AZ806" i="2"/>
  <c r="AZ906" i="2"/>
  <c r="AZ827" i="2"/>
  <c r="AZ911" i="2"/>
  <c r="AZ816" i="2"/>
  <c r="AZ875" i="2"/>
  <c r="AZ808" i="2"/>
  <c r="AZ835" i="2"/>
  <c r="AZ804" i="2"/>
  <c r="AZ858" i="2"/>
  <c r="BA1133" i="2" s="1"/>
  <c r="AZ877" i="2"/>
  <c r="AZ821" i="2"/>
  <c r="AZ907" i="2"/>
  <c r="AZ818" i="2"/>
  <c r="AZ886" i="2"/>
  <c r="AZ828" i="2"/>
  <c r="AZ850" i="2"/>
  <c r="AZ836" i="2"/>
  <c r="AZ913" i="2"/>
  <c r="AY694" i="2"/>
  <c r="AY788" i="2"/>
  <c r="AY780" i="2"/>
  <c r="AY793" i="2"/>
  <c r="AY687" i="2"/>
  <c r="AY783" i="2"/>
  <c r="AY704" i="2"/>
  <c r="AY785" i="2"/>
  <c r="AY770" i="2"/>
  <c r="AY750" i="2"/>
  <c r="AY727" i="2"/>
  <c r="AY728" i="2"/>
  <c r="AY679" i="2"/>
  <c r="AY686" i="2"/>
  <c r="AY745" i="2"/>
  <c r="AY784" i="2"/>
  <c r="AY747" i="2"/>
  <c r="AY748" i="2"/>
  <c r="AY692" i="2"/>
  <c r="AY754" i="2"/>
  <c r="AY715" i="2"/>
  <c r="AY738" i="2"/>
  <c r="AY769" i="2"/>
  <c r="AY703" i="2"/>
  <c r="AY779" i="2"/>
  <c r="AY682" i="2"/>
  <c r="AY680" i="2"/>
  <c r="AY688" i="2"/>
  <c r="AY689" i="2"/>
  <c r="AY765" i="2"/>
  <c r="AY740" i="2"/>
  <c r="AY729" i="2"/>
  <c r="BI570" i="2"/>
  <c r="BI579" i="2"/>
  <c r="BI619" i="2"/>
  <c r="BK619" i="2" s="1"/>
  <c r="BI571" i="2"/>
  <c r="BK571" i="2" s="1"/>
  <c r="BI598" i="2"/>
  <c r="BK598" i="2" s="1"/>
  <c r="BI607" i="2"/>
  <c r="BK607" i="2" s="1"/>
  <c r="AS515" i="2"/>
  <c r="AU515" i="2" s="1"/>
  <c r="AS526" i="2"/>
  <c r="AU526" i="2" s="1"/>
  <c r="AS530" i="2"/>
  <c r="AU530" i="2" s="1"/>
  <c r="AS534" i="2"/>
  <c r="AU534" i="2" s="1"/>
  <c r="AS517" i="2"/>
  <c r="AS510" i="2"/>
  <c r="AU510" i="2" s="1"/>
  <c r="AS525" i="2"/>
  <c r="AU525" i="2" s="1"/>
  <c r="AS508" i="2"/>
  <c r="AS507" i="2"/>
  <c r="AU507" i="2" s="1"/>
  <c r="F119" i="2"/>
  <c r="F103" i="2"/>
  <c r="F118" i="2"/>
  <c r="F102" i="2"/>
  <c r="F115" i="2"/>
  <c r="H115" i="2" s="1"/>
  <c r="F108" i="2"/>
  <c r="F123" i="2"/>
  <c r="F104" i="2"/>
  <c r="F130" i="2"/>
  <c r="F114" i="2"/>
  <c r="F117" i="2"/>
  <c r="F121" i="2"/>
  <c r="F105" i="2"/>
  <c r="H105" i="2" s="1"/>
  <c r="F128" i="2"/>
  <c r="F124" i="2"/>
  <c r="F116" i="2"/>
  <c r="F111" i="2"/>
  <c r="F126" i="2"/>
  <c r="F110" i="2"/>
  <c r="F109" i="2"/>
  <c r="F107" i="2"/>
  <c r="F131" i="2"/>
  <c r="F112" i="2"/>
  <c r="F122" i="2"/>
  <c r="H122" i="2" s="1"/>
  <c r="F125" i="2"/>
  <c r="F113" i="2"/>
  <c r="F106" i="2"/>
  <c r="F120" i="2"/>
  <c r="F127" i="2"/>
  <c r="F129" i="2"/>
  <c r="AB123" i="2"/>
  <c r="AB127" i="2"/>
  <c r="AB112" i="2"/>
  <c r="AB121" i="2"/>
  <c r="AB124" i="2"/>
  <c r="AB120" i="2"/>
  <c r="AB109" i="2"/>
  <c r="AB108" i="2"/>
  <c r="AB110" i="2"/>
  <c r="AB122" i="2"/>
  <c r="AB102" i="2"/>
  <c r="AB106" i="2"/>
  <c r="AB107" i="2"/>
  <c r="AG82" i="2"/>
  <c r="AG74" i="2"/>
  <c r="AG73" i="2"/>
  <c r="AG76" i="2"/>
  <c r="AG59" i="2"/>
  <c r="AG78" i="2"/>
  <c r="AY17" i="2"/>
  <c r="AY27" i="2"/>
  <c r="AY34" i="2"/>
  <c r="AY20" i="2"/>
  <c r="AY33" i="2"/>
  <c r="AY30" i="2"/>
  <c r="AY13" i="2"/>
  <c r="AY9" i="2"/>
  <c r="AY18" i="2"/>
  <c r="AY21" i="2"/>
  <c r="AY11" i="2"/>
  <c r="AY23" i="2"/>
  <c r="AY36" i="2"/>
  <c r="AY8" i="2"/>
  <c r="AY19" i="2"/>
  <c r="AY12" i="2"/>
  <c r="AY42" i="2"/>
  <c r="AY37" i="2"/>
  <c r="AY28" i="2"/>
  <c r="AY29" i="2"/>
  <c r="AY14" i="2"/>
  <c r="AY41" i="2"/>
  <c r="AY25" i="2"/>
  <c r="AY43" i="2"/>
  <c r="AY10" i="2"/>
  <c r="AY40" i="2"/>
  <c r="AY7" i="2"/>
  <c r="AY24" i="2"/>
  <c r="AY26" i="2"/>
  <c r="AY38" i="2"/>
  <c r="AY32" i="2"/>
  <c r="AY16" i="2"/>
  <c r="AY31" i="2"/>
  <c r="BI262" i="2"/>
  <c r="BI266" i="2"/>
  <c r="BI249" i="2"/>
  <c r="BI241" i="2"/>
  <c r="BI240" i="2"/>
  <c r="BI258" i="2"/>
  <c r="BI245" i="2"/>
  <c r="BI255" i="2"/>
  <c r="BI256" i="2"/>
  <c r="BI264" i="2"/>
  <c r="BI243" i="2"/>
  <c r="BI254" i="2"/>
  <c r="BI247" i="2"/>
  <c r="BI253" i="2"/>
  <c r="BI257" i="2"/>
  <c r="BI248" i="2"/>
  <c r="BI263" i="2"/>
  <c r="BI260" i="2"/>
  <c r="BI268" i="2"/>
  <c r="BI252" i="2"/>
  <c r="BI242" i="2"/>
  <c r="BI250" i="2"/>
  <c r="BI267" i="2"/>
  <c r="BI251" i="2"/>
  <c r="BI269" i="2"/>
  <c r="BI261" i="2"/>
  <c r="BI259" i="2"/>
  <c r="BI246" i="2"/>
  <c r="BI265" i="2"/>
  <c r="BI244" i="2"/>
  <c r="AM779" i="2"/>
  <c r="AM736" i="2"/>
  <c r="AM709" i="2"/>
  <c r="AM735" i="2"/>
  <c r="AM792" i="2"/>
  <c r="AM773" i="2"/>
  <c r="AM727" i="2"/>
  <c r="AM692" i="2"/>
  <c r="AM686" i="2"/>
  <c r="AM693" i="2"/>
  <c r="AM782" i="2"/>
  <c r="AM751" i="2"/>
  <c r="AM776" i="2"/>
  <c r="AM748" i="2"/>
  <c r="AM750" i="2"/>
  <c r="AM785" i="2"/>
  <c r="AM729" i="2"/>
  <c r="AM737" i="2"/>
  <c r="AM786" i="2"/>
  <c r="AM754" i="2"/>
  <c r="AM770" i="2"/>
  <c r="AM734" i="2"/>
  <c r="AM730" i="2"/>
  <c r="AM784" i="2"/>
  <c r="AM767" i="2"/>
  <c r="AM774" i="2"/>
  <c r="AM738" i="2"/>
  <c r="AM701" i="2"/>
  <c r="AM747" i="2"/>
  <c r="AM752" i="2"/>
  <c r="AM708" i="2"/>
  <c r="R159" i="2"/>
  <c r="T159" i="2" s="1"/>
  <c r="R169" i="2"/>
  <c r="R146" i="2"/>
  <c r="R164" i="2"/>
  <c r="R171" i="2"/>
  <c r="R155" i="2"/>
  <c r="T155" i="2" s="1"/>
  <c r="R154" i="2"/>
  <c r="R145" i="2"/>
  <c r="T145" i="2" s="1"/>
  <c r="R173" i="2"/>
  <c r="R170" i="2"/>
  <c r="R168" i="2"/>
  <c r="R172" i="2"/>
  <c r="R179" i="2"/>
  <c r="R157" i="2"/>
  <c r="R151" i="2"/>
  <c r="R176" i="2"/>
  <c r="R177" i="2"/>
  <c r="T177" i="2" s="1"/>
  <c r="R160" i="2"/>
  <c r="R152" i="2"/>
  <c r="R167" i="2"/>
  <c r="R158" i="2"/>
  <c r="R149" i="2"/>
  <c r="R156" i="2"/>
  <c r="R153" i="2"/>
  <c r="R147" i="2"/>
  <c r="T147" i="2" s="1"/>
  <c r="R161" i="2"/>
  <c r="T161" i="2" s="1"/>
  <c r="R181" i="2"/>
  <c r="T181" i="2" s="1"/>
  <c r="R178" i="2"/>
  <c r="R174" i="2"/>
  <c r="R165" i="2"/>
  <c r="T165" i="2" s="1"/>
  <c r="R150" i="2"/>
  <c r="T150" i="2" s="1"/>
  <c r="R162" i="2"/>
  <c r="R166" i="2"/>
  <c r="T166" i="2" s="1"/>
  <c r="R163" i="2"/>
  <c r="T163" i="2" s="1"/>
  <c r="R148" i="2"/>
  <c r="R175" i="2"/>
  <c r="R180" i="2"/>
  <c r="AS520" i="2"/>
  <c r="AD564" i="2"/>
  <c r="AY691" i="2"/>
  <c r="BI703" i="2"/>
  <c r="BI729" i="2"/>
  <c r="AY772" i="2"/>
  <c r="AZ1131" i="2" s="1"/>
  <c r="BI748" i="2"/>
  <c r="BI765" i="2"/>
  <c r="BI790" i="2"/>
  <c r="BI752" i="2"/>
  <c r="BD416" i="2"/>
  <c r="BD446" i="2"/>
  <c r="BD450" i="2"/>
  <c r="BD441" i="2"/>
  <c r="BI616" i="2"/>
  <c r="BK616" i="2" s="1"/>
  <c r="BI609" i="2"/>
  <c r="BK609" i="2" s="1"/>
  <c r="BI568" i="2"/>
  <c r="BK568" i="2" s="1"/>
  <c r="BI644" i="2"/>
  <c r="BK644" i="2" s="1"/>
  <c r="BI646" i="2"/>
  <c r="BK646" i="2" s="1"/>
  <c r="BI624" i="2"/>
  <c r="BK624" i="2" s="1"/>
  <c r="BI623" i="2"/>
  <c r="BK623" i="2" s="1"/>
  <c r="BD434" i="2"/>
  <c r="AM694" i="2"/>
  <c r="AY714" i="2"/>
  <c r="AY730" i="2"/>
  <c r="AY746" i="2"/>
  <c r="AM714" i="2"/>
  <c r="AS521" i="2"/>
  <c r="AU521" i="2" s="1"/>
  <c r="AY743" i="2"/>
  <c r="AM766" i="2"/>
  <c r="AY35" i="2"/>
  <c r="BI613" i="2"/>
  <c r="BK613" i="2" s="1"/>
  <c r="AM697" i="2"/>
  <c r="BI669" i="2"/>
  <c r="BK669" i="2" s="1"/>
  <c r="BI665" i="2"/>
  <c r="BK665" i="2" s="1"/>
  <c r="BI660" i="2"/>
  <c r="BK660" i="2" s="1"/>
  <c r="AS582" i="2"/>
  <c r="AS548" i="2"/>
  <c r="AS606" i="2"/>
  <c r="AS554" i="2"/>
  <c r="AS747" i="2"/>
  <c r="AS697" i="2"/>
  <c r="AS715" i="2"/>
  <c r="BD649" i="2"/>
  <c r="BF649" i="2" s="1"/>
  <c r="BD568" i="2"/>
  <c r="BF568" i="2" s="1"/>
  <c r="BD654" i="2"/>
  <c r="BF654" i="2" s="1"/>
  <c r="BD579" i="2"/>
  <c r="BF579" i="2" s="1"/>
  <c r="BD615" i="2"/>
  <c r="BD624" i="2"/>
  <c r="BF624" i="2" s="1"/>
  <c r="BD551" i="2"/>
  <c r="BF551" i="2" s="1"/>
  <c r="BD582" i="2"/>
  <c r="BF582" i="2" s="1"/>
  <c r="BD558" i="2"/>
  <c r="BF558" i="2" s="1"/>
  <c r="AM483" i="2"/>
  <c r="AM466" i="2"/>
  <c r="AB691" i="2"/>
  <c r="AB731" i="2"/>
  <c r="L65" i="2"/>
  <c r="L69" i="2"/>
  <c r="L85" i="2"/>
  <c r="L81" i="2"/>
  <c r="L61" i="2"/>
  <c r="L86" i="2"/>
  <c r="L76" i="2"/>
  <c r="L71" i="2"/>
  <c r="R208" i="2"/>
  <c r="Q1106" i="2"/>
  <c r="Q1109" i="2" s="1"/>
  <c r="R215" i="2"/>
  <c r="R220" i="2"/>
  <c r="R209" i="2"/>
  <c r="R197" i="2"/>
  <c r="T197" i="2" s="1"/>
  <c r="R210" i="2"/>
  <c r="T210" i="2" s="1"/>
  <c r="R225" i="2"/>
  <c r="R222" i="2"/>
  <c r="R196" i="2"/>
  <c r="R204" i="2"/>
  <c r="R219" i="2"/>
  <c r="R221" i="2"/>
  <c r="R216" i="2"/>
  <c r="R214" i="2"/>
  <c r="T214" i="2" s="1"/>
  <c r="R203" i="2"/>
  <c r="R205" i="2"/>
  <c r="R217" i="2"/>
  <c r="R211" i="2"/>
  <c r="R223" i="2"/>
  <c r="R198" i="2"/>
  <c r="R206" i="2"/>
  <c r="R202" i="2"/>
  <c r="R201" i="2"/>
  <c r="R199" i="2"/>
  <c r="T199" i="2" s="1"/>
  <c r="R226" i="2"/>
  <c r="R207" i="2"/>
  <c r="R218" i="2"/>
  <c r="R224" i="2"/>
  <c r="R195" i="2"/>
  <c r="R212" i="2"/>
  <c r="T212" i="2" s="1"/>
  <c r="R213" i="2"/>
  <c r="R200" i="2"/>
  <c r="AG110" i="2"/>
  <c r="AG118" i="2"/>
  <c r="BI213" i="2"/>
  <c r="BI1106" i="2"/>
  <c r="BI1109" i="2" s="1"/>
  <c r="BI226" i="2"/>
  <c r="BI207" i="2"/>
  <c r="BI221" i="2"/>
  <c r="BI216" i="2"/>
  <c r="BI219" i="2"/>
  <c r="BI197" i="2"/>
  <c r="BI200" i="2"/>
  <c r="BI195" i="2"/>
  <c r="BI202" i="2"/>
  <c r="BI198" i="2"/>
  <c r="BI217" i="2"/>
  <c r="BI209" i="2"/>
  <c r="BI201" i="2"/>
  <c r="BI225" i="2"/>
  <c r="BI203" i="2"/>
  <c r="BI205" i="2"/>
  <c r="BI210" i="2"/>
  <c r="BI215" i="2"/>
  <c r="BI220" i="2"/>
  <c r="BI208" i="2"/>
  <c r="BI212" i="2"/>
  <c r="BI211" i="2"/>
  <c r="BI223" i="2"/>
  <c r="BI196" i="2"/>
  <c r="BI218" i="2"/>
  <c r="BI214" i="2"/>
  <c r="BI204" i="2"/>
  <c r="BI222" i="2"/>
  <c r="BI224" i="2"/>
  <c r="BI206" i="2"/>
  <c r="BI199" i="2"/>
  <c r="BD109" i="2"/>
  <c r="BD107" i="2"/>
  <c r="BD122" i="2"/>
  <c r="BD129" i="2"/>
  <c r="BD116" i="2"/>
  <c r="BD113" i="2"/>
  <c r="BD110" i="2"/>
  <c r="BD115" i="2"/>
  <c r="BD124" i="2"/>
  <c r="BD111" i="2"/>
  <c r="BD125" i="2"/>
  <c r="BD112" i="2"/>
  <c r="BD106" i="2"/>
  <c r="BD114" i="2"/>
  <c r="BD121" i="2"/>
  <c r="BD102" i="2"/>
  <c r="BD103" i="2"/>
  <c r="BD119" i="2"/>
  <c r="BD126" i="2"/>
  <c r="BD108" i="2"/>
  <c r="BD120" i="2"/>
  <c r="BD105" i="2"/>
  <c r="BD127" i="2"/>
  <c r="BD117" i="2"/>
  <c r="BD123" i="2"/>
  <c r="BD131" i="2"/>
  <c r="BD128" i="2"/>
  <c r="BD118" i="2"/>
  <c r="BD130" i="2"/>
  <c r="BD104" i="2"/>
  <c r="BI151" i="2"/>
  <c r="BI161" i="2"/>
  <c r="BI146" i="2"/>
  <c r="BI157" i="2"/>
  <c r="BI174" i="2"/>
  <c r="BI158" i="2"/>
  <c r="BI178" i="2"/>
  <c r="BI147" i="2"/>
  <c r="BI152" i="2"/>
  <c r="BI164" i="2"/>
  <c r="BI176" i="2"/>
  <c r="BI172" i="2"/>
  <c r="BI169" i="2"/>
  <c r="BI173" i="2"/>
  <c r="BI155" i="2"/>
  <c r="W163" i="2"/>
  <c r="W176" i="2"/>
  <c r="W164" i="2"/>
  <c r="W178" i="2"/>
  <c r="W171" i="2"/>
  <c r="W157" i="2"/>
  <c r="W145" i="2"/>
  <c r="W179" i="2"/>
  <c r="W148" i="2"/>
  <c r="Y148" i="2" s="1"/>
  <c r="W149" i="2"/>
  <c r="W146" i="2"/>
  <c r="W168" i="2"/>
  <c r="W156" i="2"/>
  <c r="W154" i="2"/>
  <c r="Y154" i="2" s="1"/>
  <c r="W153" i="2"/>
  <c r="W169" i="2"/>
  <c r="W172" i="2"/>
  <c r="W175" i="2"/>
  <c r="W160" i="2"/>
  <c r="W170" i="2"/>
  <c r="W166" i="2"/>
  <c r="W161" i="2"/>
  <c r="W180" i="2"/>
  <c r="W155" i="2"/>
  <c r="W158" i="2"/>
  <c r="W174" i="2"/>
  <c r="W173" i="2"/>
  <c r="W165" i="2"/>
  <c r="W150" i="2"/>
  <c r="W151" i="2"/>
  <c r="W167" i="2"/>
  <c r="W177" i="2"/>
  <c r="W159" i="2"/>
  <c r="W152" i="2"/>
  <c r="W147" i="2"/>
  <c r="W162" i="2"/>
  <c r="W181" i="2"/>
  <c r="AD571" i="2"/>
  <c r="AD654" i="2"/>
  <c r="AB105" i="2"/>
  <c r="BI750" i="2"/>
  <c r="BI772" i="2"/>
  <c r="BJ1131" i="2" s="1"/>
  <c r="BI735" i="2"/>
  <c r="BI751" i="2"/>
  <c r="BD430" i="2"/>
  <c r="BD415" i="2"/>
  <c r="BD442" i="2"/>
  <c r="BI554" i="2"/>
  <c r="BK554" i="2" s="1"/>
  <c r="BI667" i="2"/>
  <c r="BK667" i="2" s="1"/>
  <c r="BI664" i="2"/>
  <c r="BK664" i="2" s="1"/>
  <c r="BI629" i="2"/>
  <c r="BK629" i="2" s="1"/>
  <c r="BI552" i="2"/>
  <c r="BK552" i="2" s="1"/>
  <c r="BI600" i="2"/>
  <c r="BK600" i="2" s="1"/>
  <c r="BI574" i="2"/>
  <c r="BK574" i="2" s="1"/>
  <c r="AS523" i="2"/>
  <c r="AU523" i="2" s="1"/>
  <c r="AY731" i="2"/>
  <c r="AY790" i="2"/>
  <c r="AY690" i="2"/>
  <c r="AY706" i="2"/>
  <c r="AY768" i="2"/>
  <c r="AM710" i="2"/>
  <c r="AY764" i="2"/>
  <c r="AY767" i="2"/>
  <c r="BD431" i="2"/>
  <c r="BD429" i="2"/>
  <c r="BI626" i="2"/>
  <c r="BK626" i="2" s="1"/>
  <c r="AS519" i="2"/>
  <c r="AU519" i="2" s="1"/>
  <c r="AS514" i="2"/>
  <c r="AU514" i="2" s="1"/>
  <c r="AM700" i="2"/>
  <c r="BI584" i="2"/>
  <c r="BK584" i="2" s="1"/>
  <c r="R611" i="2"/>
  <c r="R561" i="2"/>
  <c r="R666" i="2"/>
  <c r="E1109" i="2"/>
  <c r="W702" i="2"/>
  <c r="W697" i="2"/>
  <c r="F20" i="2"/>
  <c r="F12" i="2"/>
  <c r="F42" i="2"/>
  <c r="AG21" i="2"/>
  <c r="AG14" i="2"/>
  <c r="AY125" i="2"/>
  <c r="AY122" i="2"/>
  <c r="AY116" i="2"/>
  <c r="AY112" i="2"/>
  <c r="AY103" i="2"/>
  <c r="AY110" i="2"/>
  <c r="AY128" i="2"/>
  <c r="AY109" i="2"/>
  <c r="AY118" i="2"/>
  <c r="AY106" i="2"/>
  <c r="AY114" i="2"/>
  <c r="AY131" i="2"/>
  <c r="AY105" i="2"/>
  <c r="AY102" i="2"/>
  <c r="AY124" i="2"/>
  <c r="AY120" i="2"/>
  <c r="AY119" i="2"/>
  <c r="AY121" i="2"/>
  <c r="AY111" i="2"/>
  <c r="AY130" i="2"/>
  <c r="AY127" i="2"/>
  <c r="AY117" i="2"/>
  <c r="AY107" i="2"/>
  <c r="AY129" i="2"/>
  <c r="AY113" i="2"/>
  <c r="AY108" i="2"/>
  <c r="AY115" i="2"/>
  <c r="AY126" i="2"/>
  <c r="AY123" i="2"/>
  <c r="AY104" i="2"/>
  <c r="R262" i="2"/>
  <c r="R242" i="2"/>
  <c r="R256" i="2"/>
  <c r="R254" i="2"/>
  <c r="R266" i="2"/>
  <c r="R265" i="2"/>
  <c r="R255" i="2"/>
  <c r="R243" i="2"/>
  <c r="R248" i="2"/>
  <c r="R253" i="2"/>
  <c r="R240" i="2"/>
  <c r="R245" i="2"/>
  <c r="R247" i="2"/>
  <c r="BN178" i="2"/>
  <c r="BN175" i="2"/>
  <c r="BN170" i="2"/>
  <c r="BN155" i="2"/>
  <c r="BN161" i="2"/>
  <c r="BN156" i="2"/>
  <c r="BN159" i="2"/>
  <c r="BN180" i="2"/>
  <c r="BN165" i="2"/>
  <c r="BN154" i="2"/>
  <c r="BN174" i="2"/>
  <c r="BN163" i="2"/>
  <c r="W268" i="2"/>
  <c r="W263" i="2"/>
  <c r="W249" i="2"/>
  <c r="W267" i="2"/>
  <c r="W240" i="2"/>
  <c r="W241" i="2"/>
  <c r="W252" i="2"/>
  <c r="W256" i="2"/>
  <c r="W261" i="2"/>
  <c r="W269" i="2"/>
  <c r="W253" i="2"/>
  <c r="W242" i="2"/>
  <c r="W245" i="2"/>
  <c r="W251" i="2"/>
  <c r="W255" i="2"/>
  <c r="W257" i="2"/>
  <c r="W265" i="2"/>
  <c r="W264" i="2"/>
  <c r="W244" i="2"/>
  <c r="W246" i="2"/>
  <c r="W243" i="2"/>
  <c r="W247" i="2"/>
  <c r="W260" i="2"/>
  <c r="W259" i="2"/>
  <c r="W266" i="2"/>
  <c r="W258" i="2"/>
  <c r="Y258" i="2" s="1"/>
  <c r="W262" i="2"/>
  <c r="W250" i="2"/>
  <c r="W248" i="2"/>
  <c r="W254" i="2"/>
  <c r="M262" i="2"/>
  <c r="M243" i="2"/>
  <c r="M257" i="2"/>
  <c r="M251" i="2"/>
  <c r="M241" i="2"/>
  <c r="M263" i="2"/>
  <c r="M252" i="2"/>
  <c r="M261" i="2"/>
  <c r="M246" i="2"/>
  <c r="M249" i="2"/>
  <c r="M267" i="2"/>
  <c r="M245" i="2"/>
  <c r="M266" i="2"/>
  <c r="M265" i="2"/>
  <c r="M250" i="2"/>
  <c r="M253" i="2"/>
  <c r="M248" i="2"/>
  <c r="N248" i="2" s="1"/>
  <c r="M259" i="2"/>
  <c r="M247" i="2"/>
  <c r="M269" i="2"/>
  <c r="M242" i="2"/>
  <c r="M255" i="2"/>
  <c r="M256" i="2"/>
  <c r="M264" i="2"/>
  <c r="M268" i="2"/>
  <c r="M254" i="2"/>
  <c r="M244" i="2"/>
  <c r="S24" i="2"/>
  <c r="S42" i="2"/>
  <c r="S12" i="2"/>
  <c r="S33" i="2"/>
  <c r="S11" i="2"/>
  <c r="S37" i="2"/>
  <c r="S10" i="2"/>
  <c r="S30" i="2"/>
  <c r="S7" i="2"/>
  <c r="S23" i="2"/>
  <c r="S17" i="2"/>
  <c r="S32" i="2"/>
  <c r="S8" i="2"/>
  <c r="S26" i="2"/>
  <c r="S41" i="2"/>
  <c r="S20" i="2"/>
  <c r="S40" i="2"/>
  <c r="S27" i="2"/>
  <c r="S16" i="2"/>
  <c r="S22" i="2"/>
  <c r="S13" i="2"/>
  <c r="S14" i="2"/>
  <c r="S36" i="2"/>
  <c r="S38" i="2"/>
  <c r="S29" i="2"/>
  <c r="S249" i="2"/>
  <c r="S259" i="2"/>
  <c r="S267" i="2"/>
  <c r="S244" i="2"/>
  <c r="S255" i="2"/>
  <c r="S248" i="2"/>
  <c r="S250" i="2"/>
  <c r="S260" i="2"/>
  <c r="S243" i="2"/>
  <c r="S264" i="2"/>
  <c r="S268" i="2"/>
  <c r="S245" i="2"/>
  <c r="S269" i="2"/>
  <c r="S254" i="2"/>
  <c r="S257" i="2"/>
  <c r="S242" i="2"/>
  <c r="S263" i="2"/>
  <c r="S240" i="2"/>
  <c r="S266" i="2"/>
  <c r="S246" i="2"/>
  <c r="S251" i="2"/>
  <c r="S241" i="2"/>
  <c r="S247" i="2"/>
  <c r="S253" i="2"/>
  <c r="S262" i="2"/>
  <c r="S265" i="2"/>
  <c r="S252" i="2"/>
  <c r="S261" i="2"/>
  <c r="S256" i="2"/>
  <c r="X71" i="2"/>
  <c r="Y71" i="2" s="1"/>
  <c r="X74" i="2"/>
  <c r="Y74" i="2" s="1"/>
  <c r="X76" i="2"/>
  <c r="Y76" i="2" s="1"/>
  <c r="X82" i="2"/>
  <c r="Y82" i="2" s="1"/>
  <c r="X72" i="2"/>
  <c r="Y72" i="2" s="1"/>
  <c r="X58" i="2"/>
  <c r="Y58" i="2" s="1"/>
  <c r="X59" i="2"/>
  <c r="Y59" i="2" s="1"/>
  <c r="X79" i="2"/>
  <c r="Y79" i="2" s="1"/>
  <c r="X57" i="2"/>
  <c r="Y57" i="2" s="1"/>
  <c r="X77" i="2"/>
  <c r="Y77" i="2" s="1"/>
  <c r="X85" i="2"/>
  <c r="Y85" i="2" s="1"/>
  <c r="X84" i="2"/>
  <c r="Y84" i="2" s="1"/>
  <c r="X80" i="2"/>
  <c r="Y80" i="2" s="1"/>
  <c r="X78" i="2"/>
  <c r="Y78" i="2" s="1"/>
  <c r="X73" i="2"/>
  <c r="Y73" i="2" s="1"/>
  <c r="X81" i="2"/>
  <c r="Y81" i="2" s="1"/>
  <c r="X83" i="2"/>
  <c r="Y83" i="2" s="1"/>
  <c r="X65" i="2"/>
  <c r="Y65" i="2" s="1"/>
  <c r="X64" i="2"/>
  <c r="Y64" i="2" s="1"/>
  <c r="X70" i="2"/>
  <c r="Y70" i="2" s="1"/>
  <c r="X63" i="2"/>
  <c r="Y63" i="2" s="1"/>
  <c r="X87" i="2"/>
  <c r="Y87" i="2" s="1"/>
  <c r="X67" i="2"/>
  <c r="Y67" i="2" s="1"/>
  <c r="X60" i="2"/>
  <c r="Y60" i="2" s="1"/>
  <c r="X86" i="2"/>
  <c r="Y86" i="2" s="1"/>
  <c r="X62" i="2"/>
  <c r="Y62" i="2" s="1"/>
  <c r="X88" i="2"/>
  <c r="Y88" i="2" s="1"/>
  <c r="AZ770" i="2"/>
  <c r="AZ747" i="2"/>
  <c r="AZ779" i="2"/>
  <c r="AZ699" i="2"/>
  <c r="AZ738" i="2"/>
  <c r="AH746" i="2"/>
  <c r="AZ753" i="2"/>
  <c r="AZ733" i="2"/>
  <c r="AZ741" i="2"/>
  <c r="AH774" i="2"/>
  <c r="AZ727" i="2"/>
  <c r="AH773" i="2"/>
  <c r="M771" i="2"/>
  <c r="AH705" i="2"/>
  <c r="AH782" i="2"/>
  <c r="M705" i="2"/>
  <c r="AH700" i="2"/>
  <c r="AH740" i="2"/>
  <c r="M756" i="2"/>
  <c r="G551" i="2"/>
  <c r="M682" i="2"/>
  <c r="AH790" i="2"/>
  <c r="AH439" i="2"/>
  <c r="AH425" i="2"/>
  <c r="AH421" i="2"/>
  <c r="X259" i="2"/>
  <c r="X75" i="2"/>
  <c r="Y75" i="2" s="1"/>
  <c r="G575" i="2"/>
  <c r="M776" i="2"/>
  <c r="M695" i="2"/>
  <c r="AH739" i="2"/>
  <c r="M260" i="2"/>
  <c r="X66" i="2"/>
  <c r="Y66" i="2" s="1"/>
  <c r="S34" i="2"/>
  <c r="AH770" i="2"/>
  <c r="AZ680" i="2"/>
  <c r="G1124" i="2"/>
  <c r="G1126" i="2" s="1"/>
  <c r="G569" i="2"/>
  <c r="S39" i="2"/>
  <c r="BE165" i="2"/>
  <c r="BE153" i="2"/>
  <c r="AH690" i="2"/>
  <c r="AZ749" i="2"/>
  <c r="AZ748" i="2"/>
  <c r="AZ731" i="2"/>
  <c r="AZ757" i="2"/>
  <c r="AZ712" i="2"/>
  <c r="AH704" i="2"/>
  <c r="AI704" i="2" s="1"/>
  <c r="AZ737" i="2"/>
  <c r="AZ751" i="2"/>
  <c r="AZ714" i="2"/>
  <c r="AZ715" i="2"/>
  <c r="AH752" i="2"/>
  <c r="AZ702" i="2"/>
  <c r="AH751" i="2"/>
  <c r="M733" i="2"/>
  <c r="AH766" i="2"/>
  <c r="M740" i="2"/>
  <c r="AH768" i="2"/>
  <c r="AH767" i="2"/>
  <c r="M240" i="2"/>
  <c r="X69" i="2"/>
  <c r="Y69" i="2" s="1"/>
  <c r="M736" i="2"/>
  <c r="S28" i="2"/>
  <c r="AH448" i="2"/>
  <c r="AH419" i="2"/>
  <c r="AH423" i="2"/>
  <c r="AH445" i="2"/>
  <c r="AH443" i="2"/>
  <c r="AH417" i="2"/>
  <c r="AH437" i="2"/>
  <c r="AH418" i="2"/>
  <c r="AH415" i="2"/>
  <c r="AH435" i="2"/>
  <c r="AH450" i="2"/>
  <c r="AH416" i="2"/>
  <c r="AH414" i="2"/>
  <c r="AI1112" i="2" s="1"/>
  <c r="AI1114" i="2" s="1"/>
  <c r="AH427" i="2"/>
  <c r="AH426" i="2"/>
  <c r="AH444" i="2"/>
  <c r="AH447" i="2"/>
  <c r="AH433" i="2"/>
  <c r="AH430" i="2"/>
  <c r="AH429" i="2"/>
  <c r="AH431" i="2"/>
  <c r="AI431" i="2" s="1"/>
  <c r="AH434" i="2"/>
  <c r="AH440" i="2"/>
  <c r="AH441" i="2"/>
  <c r="X254" i="2"/>
  <c r="X263" i="2"/>
  <c r="X252" i="2"/>
  <c r="X242" i="2"/>
  <c r="X253" i="2"/>
  <c r="X251" i="2"/>
  <c r="X266" i="2"/>
  <c r="X245" i="2"/>
  <c r="X268" i="2"/>
  <c r="X249" i="2"/>
  <c r="X257" i="2"/>
  <c r="X248" i="2"/>
  <c r="X247" i="2"/>
  <c r="X255" i="2"/>
  <c r="X243" i="2"/>
  <c r="X265" i="2"/>
  <c r="X264" i="2"/>
  <c r="X246" i="2"/>
  <c r="X241" i="2"/>
  <c r="X244" i="2"/>
  <c r="X267" i="2"/>
  <c r="X256" i="2"/>
  <c r="X269" i="2"/>
  <c r="X250" i="2"/>
  <c r="X260" i="2"/>
  <c r="G419" i="2"/>
  <c r="G416" i="2"/>
  <c r="G584" i="2"/>
  <c r="G558" i="2"/>
  <c r="G562" i="2"/>
  <c r="G563" i="2"/>
  <c r="G437" i="2"/>
  <c r="G444" i="2"/>
  <c r="G421" i="2"/>
  <c r="G415" i="2"/>
  <c r="G445" i="2"/>
  <c r="G556" i="2"/>
  <c r="G559" i="2"/>
  <c r="G576" i="2"/>
  <c r="G422" i="2"/>
  <c r="G429" i="2"/>
  <c r="G414" i="2"/>
  <c r="G1112" i="2" s="1"/>
  <c r="G1114" i="2" s="1"/>
  <c r="G430" i="2"/>
  <c r="G441" i="2"/>
  <c r="G568" i="2"/>
  <c r="G564" i="2"/>
  <c r="G423" i="2"/>
  <c r="G424" i="2"/>
  <c r="G549" i="2"/>
  <c r="G432" i="2"/>
  <c r="G443" i="2"/>
  <c r="G431" i="2"/>
  <c r="G581" i="2"/>
  <c r="G446" i="2"/>
  <c r="G561" i="2"/>
  <c r="G578" i="2"/>
  <c r="G553" i="2"/>
  <c r="G554" i="2"/>
  <c r="G571" i="2"/>
  <c r="G579" i="2"/>
  <c r="G428" i="2"/>
  <c r="H428" i="2" s="1"/>
  <c r="G436" i="2"/>
  <c r="G552" i="2"/>
  <c r="G418" i="2"/>
  <c r="G577" i="2"/>
  <c r="G583" i="2"/>
  <c r="G570" i="2"/>
  <c r="G557" i="2"/>
  <c r="G574" i="2"/>
  <c r="G433" i="2"/>
  <c r="G439" i="2"/>
  <c r="G440" i="2"/>
  <c r="G572" i="2"/>
  <c r="G566" i="2"/>
  <c r="G434" i="2"/>
  <c r="G442" i="2"/>
  <c r="G425" i="2"/>
  <c r="G420" i="2"/>
  <c r="G582" i="2"/>
  <c r="G426" i="2"/>
  <c r="G555" i="2"/>
  <c r="G449" i="2"/>
  <c r="G450" i="2"/>
  <c r="G573" i="2"/>
  <c r="G550" i="2"/>
  <c r="G560" i="2"/>
  <c r="G448" i="2"/>
  <c r="G447" i="2"/>
  <c r="G427" i="2"/>
  <c r="AZ774" i="2"/>
  <c r="AZ776" i="2"/>
  <c r="AZ713" i="2"/>
  <c r="AZ793" i="2"/>
  <c r="AZ696" i="2"/>
  <c r="AZ755" i="2"/>
  <c r="AZ698" i="2"/>
  <c r="AZ685" i="2"/>
  <c r="AZ781" i="2"/>
  <c r="AZ728" i="2"/>
  <c r="AZ704" i="2"/>
  <c r="AZ689" i="2"/>
  <c r="AZ788" i="2"/>
  <c r="AZ773" i="2"/>
  <c r="AZ777" i="2"/>
  <c r="AZ743" i="2"/>
  <c r="AZ784" i="2"/>
  <c r="AZ750" i="2"/>
  <c r="AZ789" i="2"/>
  <c r="AZ703" i="2"/>
  <c r="AZ736" i="2"/>
  <c r="AZ710" i="2"/>
  <c r="AZ765" i="2"/>
  <c r="AZ688" i="2"/>
  <c r="AZ705" i="2"/>
  <c r="AZ693" i="2"/>
  <c r="AZ754" i="2"/>
  <c r="AZ682" i="2"/>
  <c r="AZ730" i="2"/>
  <c r="AZ787" i="2"/>
  <c r="AZ766" i="2"/>
  <c r="AZ790" i="2"/>
  <c r="AZ746" i="2"/>
  <c r="AZ709" i="2"/>
  <c r="AZ782" i="2"/>
  <c r="AZ742" i="2"/>
  <c r="AZ739" i="2"/>
  <c r="AZ726" i="2"/>
  <c r="AZ735" i="2"/>
  <c r="AZ764" i="2"/>
  <c r="AH712" i="2"/>
  <c r="AH743" i="2"/>
  <c r="AH706" i="2"/>
  <c r="AH786" i="2"/>
  <c r="AH708" i="2"/>
  <c r="AH788" i="2"/>
  <c r="AH792" i="2"/>
  <c r="AH784" i="2"/>
  <c r="AH692" i="2"/>
  <c r="AH681" i="2"/>
  <c r="AH732" i="2"/>
  <c r="AH734" i="2"/>
  <c r="AH682" i="2"/>
  <c r="AH685" i="2"/>
  <c r="AH764" i="2"/>
  <c r="AH707" i="2"/>
  <c r="AH787" i="2"/>
  <c r="AH729" i="2"/>
  <c r="AH714" i="2"/>
  <c r="AH791" i="2"/>
  <c r="AH778" i="2"/>
  <c r="AH702" i="2"/>
  <c r="AH745" i="2"/>
  <c r="AH711" i="2"/>
  <c r="AH733" i="2"/>
  <c r="AH756" i="2"/>
  <c r="AH731" i="2"/>
  <c r="AH698" i="2"/>
  <c r="AH699" i="2"/>
  <c r="AH744" i="2"/>
  <c r="AH781" i="2"/>
  <c r="AH748" i="2"/>
  <c r="AH750" i="2"/>
  <c r="AH713" i="2"/>
  <c r="M728" i="2"/>
  <c r="M780" i="2"/>
  <c r="M686" i="2"/>
  <c r="M766" i="2"/>
  <c r="M703" i="2"/>
  <c r="M783" i="2"/>
  <c r="M688" i="2"/>
  <c r="M769" i="2"/>
  <c r="M712" i="2"/>
  <c r="M702" i="2"/>
  <c r="M767" i="2"/>
  <c r="M768" i="2"/>
  <c r="M689" i="2"/>
  <c r="M693" i="2"/>
  <c r="M680" i="2"/>
  <c r="M727" i="2"/>
  <c r="M748" i="2"/>
  <c r="M709" i="2"/>
  <c r="M789" i="2"/>
  <c r="M694" i="2"/>
  <c r="M774" i="2"/>
  <c r="M711" i="2"/>
  <c r="M754" i="2"/>
  <c r="M713" i="2"/>
  <c r="M757" i="2"/>
  <c r="M744" i="2"/>
  <c r="M784" i="2"/>
  <c r="M731" i="2"/>
  <c r="M753" i="2"/>
  <c r="M696" i="2"/>
  <c r="M729" i="2"/>
  <c r="M704" i="2"/>
  <c r="M701" i="2"/>
  <c r="M690" i="2"/>
  <c r="M786" i="2"/>
  <c r="M707" i="2"/>
  <c r="M752" i="2"/>
  <c r="M792" i="2"/>
  <c r="M681" i="2"/>
  <c r="M741" i="2"/>
  <c r="M698" i="2"/>
  <c r="M793" i="2"/>
  <c r="M699" i="2"/>
  <c r="M778" i="2"/>
  <c r="M730" i="2"/>
  <c r="M708" i="2"/>
  <c r="M782" i="2"/>
  <c r="M745" i="2"/>
  <c r="M775" i="2"/>
  <c r="M743" i="2"/>
  <c r="M747" i="2"/>
  <c r="M706" i="2"/>
  <c r="M735" i="2"/>
  <c r="M790" i="2"/>
  <c r="M697" i="2"/>
  <c r="M714" i="2"/>
  <c r="M715" i="2"/>
  <c r="M746" i="2"/>
  <c r="M791" i="2"/>
  <c r="M765" i="2"/>
  <c r="M785" i="2"/>
  <c r="M732" i="2"/>
  <c r="M750" i="2"/>
  <c r="M751" i="2"/>
  <c r="M710" i="2"/>
  <c r="M679" i="2"/>
  <c r="AZ707" i="2"/>
  <c r="AZ732" i="2"/>
  <c r="AZ785" i="2"/>
  <c r="AZ690" i="2"/>
  <c r="AZ700" i="2"/>
  <c r="AZ778" i="2"/>
  <c r="AZ697" i="2"/>
  <c r="AH688" i="2"/>
  <c r="AZ791" i="2"/>
  <c r="AZ694" i="2"/>
  <c r="AZ691" i="2"/>
  <c r="AZ708" i="2"/>
  <c r="BA708" i="2" s="1"/>
  <c r="AH736" i="2"/>
  <c r="AZ686" i="2"/>
  <c r="AH735" i="2"/>
  <c r="M692" i="2"/>
  <c r="AH686" i="2"/>
  <c r="M687" i="2"/>
  <c r="M683" i="2"/>
  <c r="M1124" i="2" s="1"/>
  <c r="M1126" i="2" s="1"/>
  <c r="AH757" i="2"/>
  <c r="M755" i="2"/>
  <c r="AH689" i="2"/>
  <c r="AH749" i="2"/>
  <c r="AH754" i="2"/>
  <c r="AH424" i="2"/>
  <c r="AH420" i="2"/>
  <c r="AH442" i="2"/>
  <c r="AH449" i="2"/>
  <c r="X61" i="2"/>
  <c r="Y61" i="2" s="1"/>
  <c r="G435" i="2"/>
  <c r="G580" i="2"/>
  <c r="AZ780" i="2"/>
  <c r="M691" i="2"/>
  <c r="AH680" i="2"/>
  <c r="M781" i="2"/>
  <c r="AZ771" i="2"/>
  <c r="M738" i="2"/>
  <c r="N738" i="2" s="1"/>
  <c r="AZ744" i="2"/>
  <c r="AH772" i="2"/>
  <c r="AI1131" i="2" s="1"/>
  <c r="AN433" i="2"/>
  <c r="AO433" i="2" s="1"/>
  <c r="AN435" i="2"/>
  <c r="AO435" i="2" s="1"/>
  <c r="AN414" i="2"/>
  <c r="AO1112" i="2" s="1"/>
  <c r="AO1114" i="2" s="1"/>
  <c r="AN416" i="2"/>
  <c r="AO416" i="2" s="1"/>
  <c r="AN423" i="2"/>
  <c r="AO423" i="2" s="1"/>
  <c r="AN441" i="2"/>
  <c r="AO441" i="2" s="1"/>
  <c r="AN437" i="2"/>
  <c r="AO437" i="2" s="1"/>
  <c r="AN425" i="2"/>
  <c r="AO425" i="2" s="1"/>
  <c r="AN436" i="2"/>
  <c r="AO436" i="2" s="1"/>
  <c r="AN434" i="2"/>
  <c r="AO434" i="2" s="1"/>
  <c r="AN426" i="2"/>
  <c r="AO426" i="2" s="1"/>
  <c r="BE689" i="2"/>
  <c r="BE688" i="2"/>
  <c r="BF688" i="2" s="1"/>
  <c r="BE757" i="2"/>
  <c r="AC483" i="2"/>
  <c r="AC491" i="2"/>
  <c r="AC478" i="2"/>
  <c r="AC490" i="2"/>
  <c r="AC486" i="2"/>
  <c r="AC480" i="2"/>
  <c r="AC476" i="2"/>
  <c r="AC495" i="2"/>
  <c r="AC467" i="2"/>
  <c r="AC481" i="2"/>
  <c r="AC464" i="2"/>
  <c r="AC479" i="2"/>
  <c r="AC482" i="2"/>
  <c r="AC475" i="2"/>
  <c r="BE706" i="2"/>
  <c r="S522" i="2"/>
  <c r="S665" i="2"/>
  <c r="S791" i="2"/>
  <c r="S507" i="2"/>
  <c r="S535" i="2"/>
  <c r="S514" i="2"/>
  <c r="S647" i="2"/>
  <c r="S782" i="2"/>
  <c r="S649" i="2"/>
  <c r="S783" i="2"/>
  <c r="S781" i="2"/>
  <c r="S511" i="2"/>
  <c r="S524" i="2"/>
  <c r="S516" i="2"/>
  <c r="S527" i="2"/>
  <c r="AC436" i="2"/>
  <c r="AC445" i="2"/>
  <c r="AC433" i="2"/>
  <c r="AC440" i="2"/>
  <c r="AC437" i="2"/>
  <c r="AC418" i="2"/>
  <c r="AC416" i="2"/>
  <c r="AC438" i="2"/>
  <c r="AC419" i="2"/>
  <c r="AC443" i="2"/>
  <c r="AC435" i="2"/>
  <c r="AC448" i="2"/>
  <c r="AC429" i="2"/>
  <c r="AD429" i="2" s="1"/>
  <c r="BE159" i="2"/>
  <c r="BE175" i="2"/>
  <c r="BE150" i="2"/>
  <c r="BE164" i="2"/>
  <c r="BE166" i="2"/>
  <c r="BE172" i="2"/>
  <c r="BE151" i="2"/>
  <c r="BE169" i="2"/>
  <c r="BE156" i="2"/>
  <c r="BE168" i="2"/>
  <c r="BE154" i="2"/>
  <c r="BE171" i="2"/>
  <c r="BE157" i="2"/>
  <c r="BE158" i="2"/>
  <c r="BE181" i="2"/>
  <c r="BE146" i="2"/>
  <c r="BE180" i="2"/>
  <c r="BE163" i="2"/>
  <c r="BE167" i="2"/>
  <c r="BE170" i="2"/>
  <c r="BE173" i="2"/>
  <c r="BE174" i="2"/>
  <c r="BE145" i="2"/>
  <c r="BE147" i="2"/>
  <c r="BE178" i="2"/>
  <c r="BE179" i="2"/>
  <c r="BE160" i="2"/>
  <c r="BE149" i="2"/>
  <c r="BE161" i="2"/>
  <c r="BE162" i="2"/>
  <c r="AN23" i="2"/>
  <c r="AN40" i="2"/>
  <c r="AN27" i="2"/>
  <c r="AN15" i="2"/>
  <c r="AN9" i="2"/>
  <c r="AN22" i="2"/>
  <c r="AN8" i="2"/>
  <c r="AN13" i="2"/>
  <c r="AN43" i="2"/>
  <c r="AN12" i="2"/>
  <c r="AN31" i="2"/>
  <c r="AN7" i="2"/>
  <c r="AN25" i="2"/>
  <c r="AN17" i="2"/>
  <c r="AN19" i="2"/>
  <c r="AN20" i="2"/>
  <c r="AN38" i="2"/>
  <c r="AN29" i="2"/>
  <c r="AN28" i="2"/>
  <c r="AN16" i="2"/>
  <c r="AN33" i="2"/>
  <c r="AN35" i="2"/>
  <c r="AN36" i="2"/>
  <c r="AN21" i="2"/>
  <c r="S81" i="2"/>
  <c r="S66" i="2"/>
  <c r="S68" i="2"/>
  <c r="S85" i="2"/>
  <c r="S57" i="2"/>
  <c r="S62" i="2"/>
  <c r="S82" i="2"/>
  <c r="S64" i="2"/>
  <c r="S73" i="2"/>
  <c r="T73" i="2" s="1"/>
  <c r="S78" i="2"/>
  <c r="S60" i="2"/>
  <c r="S63" i="2"/>
  <c r="S67" i="2"/>
  <c r="S59" i="2"/>
  <c r="S80" i="2"/>
  <c r="S58" i="2"/>
  <c r="AN146" i="2"/>
  <c r="AN151" i="2"/>
  <c r="AN149" i="2"/>
  <c r="S152" i="2"/>
  <c r="S158" i="2"/>
  <c r="S178" i="2"/>
  <c r="S180" i="2"/>
  <c r="S153" i="2"/>
  <c r="S156" i="2"/>
  <c r="S168" i="2"/>
  <c r="S174" i="2"/>
  <c r="S160" i="2"/>
  <c r="S149" i="2"/>
  <c r="S169" i="2"/>
  <c r="S170" i="2"/>
  <c r="S175" i="2"/>
  <c r="S173" i="2"/>
  <c r="S176" i="2"/>
  <c r="S148" i="2"/>
  <c r="X114" i="2"/>
  <c r="X128" i="2"/>
  <c r="X107" i="2"/>
  <c r="V454" i="2"/>
  <c r="X445" i="2" s="1"/>
  <c r="V499" i="2"/>
  <c r="BH454" i="2"/>
  <c r="BH540" i="2"/>
  <c r="AH683" i="2"/>
  <c r="AI1124" i="2" s="1"/>
  <c r="AI1126" i="2" s="1"/>
  <c r="AH737" i="2"/>
  <c r="AH684" i="2"/>
  <c r="AH738" i="2"/>
  <c r="AH687" i="2"/>
  <c r="AH765" i="2"/>
  <c r="AH783" i="2"/>
  <c r="AH755" i="2"/>
  <c r="AH726" i="2"/>
  <c r="AH695" i="2"/>
  <c r="AH779" i="2"/>
  <c r="AH701" i="2"/>
  <c r="AH703" i="2"/>
  <c r="AH747" i="2"/>
  <c r="AH753" i="2"/>
  <c r="AH728" i="2"/>
  <c r="AH775" i="2"/>
  <c r="AH742" i="2"/>
  <c r="AH696" i="2"/>
  <c r="AH793" i="2"/>
  <c r="AH769" i="2"/>
  <c r="AH709" i="2"/>
  <c r="AH710" i="2"/>
  <c r="M737" i="2"/>
  <c r="M734" i="2"/>
  <c r="M700" i="2"/>
  <c r="M764" i="2"/>
  <c r="M772" i="2"/>
  <c r="M1131" i="2" s="1"/>
  <c r="M726" i="2"/>
  <c r="M749" i="2"/>
  <c r="M788" i="2"/>
  <c r="M777" i="2"/>
  <c r="M742" i="2"/>
  <c r="BC273" i="2"/>
  <c r="BE244" i="2" s="1"/>
  <c r="BC230" i="2"/>
  <c r="BE224" i="2" s="1"/>
  <c r="CA320" i="2"/>
  <c r="AK365" i="2"/>
  <c r="CA365" i="2"/>
  <c r="AK406" i="2"/>
  <c r="CC350" i="2" s="1"/>
  <c r="S669" i="2"/>
  <c r="S513" i="2"/>
  <c r="X103" i="2"/>
  <c r="S510" i="2"/>
  <c r="AN26" i="2"/>
  <c r="BE155" i="2"/>
  <c r="X104" i="2"/>
  <c r="AH789" i="2"/>
  <c r="AC450" i="2"/>
  <c r="M684" i="2"/>
  <c r="M779" i="2"/>
  <c r="S77" i="2"/>
  <c r="AH780" i="2"/>
  <c r="AK320" i="2"/>
  <c r="S523" i="2"/>
  <c r="S508" i="2"/>
  <c r="S509" i="2"/>
  <c r="S74" i="2"/>
  <c r="BE177" i="2"/>
  <c r="S69" i="2"/>
  <c r="S520" i="2"/>
  <c r="S171" i="2"/>
  <c r="AC414" i="2"/>
  <c r="AC1112" i="2" s="1"/>
  <c r="AC1114" i="2" s="1"/>
  <c r="AC417" i="2"/>
  <c r="S79" i="2"/>
  <c r="BE176" i="2"/>
  <c r="AN24" i="2"/>
  <c r="AH679" i="2"/>
  <c r="BE704" i="2"/>
  <c r="BE770" i="2"/>
  <c r="BF770" i="2" s="1"/>
  <c r="BE708" i="2"/>
  <c r="BE703" i="2"/>
  <c r="BF703" i="2" s="1"/>
  <c r="BE786" i="2"/>
  <c r="BE775" i="2"/>
  <c r="BE682" i="2"/>
  <c r="BE679" i="2"/>
  <c r="BF679" i="2" s="1"/>
  <c r="BE686" i="2"/>
  <c r="BE690" i="2"/>
  <c r="BE771" i="2"/>
  <c r="BF771" i="2" s="1"/>
  <c r="AH715" i="2"/>
  <c r="V540" i="2"/>
  <c r="S652" i="2"/>
  <c r="S667" i="2"/>
  <c r="S530" i="2"/>
  <c r="S662" i="2"/>
  <c r="T662" i="2" s="1"/>
  <c r="S512" i="2"/>
  <c r="S529" i="2"/>
  <c r="S164" i="2"/>
  <c r="S72" i="2"/>
  <c r="S146" i="2"/>
  <c r="S71" i="2"/>
  <c r="S765" i="2"/>
  <c r="BE152" i="2"/>
  <c r="S83" i="2"/>
  <c r="AH785" i="2"/>
  <c r="AN11" i="2"/>
  <c r="S65" i="2"/>
  <c r="BE148" i="2"/>
  <c r="S151" i="2"/>
  <c r="S76" i="2"/>
  <c r="AH697" i="2"/>
  <c r="BH499" i="2"/>
  <c r="AW454" i="2"/>
  <c r="AZ440" i="2" s="1"/>
  <c r="K499" i="2"/>
  <c r="M479" i="2" s="1"/>
  <c r="S493" i="2"/>
  <c r="T493" i="2" s="1"/>
  <c r="AW365" i="2"/>
  <c r="S448" i="2"/>
  <c r="AW320" i="2"/>
  <c r="S434" i="2"/>
  <c r="BJ244" i="2"/>
  <c r="BJ247" i="2"/>
  <c r="BJ251" i="2"/>
  <c r="BJ255" i="2"/>
  <c r="BJ267" i="2"/>
  <c r="BJ264" i="2"/>
  <c r="BJ257" i="2"/>
  <c r="BJ261" i="2"/>
  <c r="BJ254" i="2"/>
  <c r="BJ263" i="2"/>
  <c r="BJ266" i="2"/>
  <c r="BJ258" i="2"/>
  <c r="BJ253" i="2"/>
  <c r="BJ240" i="2"/>
  <c r="BJ245" i="2"/>
  <c r="BJ250" i="2"/>
  <c r="BJ248" i="2"/>
  <c r="BJ243" i="2"/>
  <c r="BJ252" i="2"/>
  <c r="BJ246" i="2"/>
  <c r="BJ265" i="2"/>
  <c r="BJ260" i="2"/>
  <c r="BJ269" i="2"/>
  <c r="BJ259" i="2"/>
  <c r="BJ268" i="2"/>
  <c r="BJ262" i="2"/>
  <c r="BJ241" i="2"/>
  <c r="BJ256" i="2"/>
  <c r="BJ249" i="2"/>
  <c r="BJ242" i="2"/>
  <c r="E365" i="2"/>
  <c r="E320" i="2"/>
  <c r="E406" i="2"/>
  <c r="BM230" i="2"/>
  <c r="BM185" i="2"/>
  <c r="BM273" i="2"/>
  <c r="BM47" i="2"/>
  <c r="BO17" i="2" s="1"/>
  <c r="BP17" i="2" s="1"/>
  <c r="BM92" i="2"/>
  <c r="BM135" i="2"/>
  <c r="BO118" i="2" s="1"/>
  <c r="BC365" i="2"/>
  <c r="BC320" i="2"/>
  <c r="BE424" i="2" s="1"/>
  <c r="BC406" i="2"/>
  <c r="AD659" i="2"/>
  <c r="X204" i="2"/>
  <c r="X219" i="2"/>
  <c r="X205" i="2"/>
  <c r="X207" i="2"/>
  <c r="X222" i="2"/>
  <c r="X226" i="2"/>
  <c r="X223" i="2"/>
  <c r="AO130" i="2"/>
  <c r="BH406" i="2"/>
  <c r="BH320" i="2"/>
  <c r="BH365" i="2"/>
  <c r="BH230" i="2"/>
  <c r="BJ214" i="2" s="1"/>
  <c r="BH185" i="2"/>
  <c r="BJ159" i="2" s="1"/>
  <c r="BH92" i="2"/>
  <c r="BH47" i="2"/>
  <c r="BH135" i="2"/>
  <c r="BJ128" i="2" s="1"/>
  <c r="AN484" i="2"/>
  <c r="AN478" i="2"/>
  <c r="AN494" i="2"/>
  <c r="AN474" i="2"/>
  <c r="AZ472" i="2"/>
  <c r="AZ484" i="2"/>
  <c r="AZ487" i="2"/>
  <c r="M441" i="2"/>
  <c r="N441" i="2" s="1"/>
  <c r="M450" i="2"/>
  <c r="N450" i="2" s="1"/>
  <c r="M421" i="2"/>
  <c r="N421" i="2" s="1"/>
  <c r="M420" i="2"/>
  <c r="N420" i="2" s="1"/>
  <c r="M414" i="2"/>
  <c r="M423" i="2"/>
  <c r="N423" i="2" s="1"/>
  <c r="M419" i="2"/>
  <c r="N419" i="2" s="1"/>
  <c r="M426" i="2"/>
  <c r="N426" i="2" s="1"/>
  <c r="M416" i="2"/>
  <c r="N416" i="2" s="1"/>
  <c r="M447" i="2"/>
  <c r="N447" i="2" s="1"/>
  <c r="M438" i="2"/>
  <c r="N438" i="2" s="1"/>
  <c r="AF406" i="2"/>
  <c r="M204" i="2"/>
  <c r="M202" i="2"/>
  <c r="N202" i="2" s="1"/>
  <c r="M198" i="2"/>
  <c r="M199" i="2"/>
  <c r="M205" i="2"/>
  <c r="M218" i="2"/>
  <c r="M208" i="2"/>
  <c r="M207" i="2"/>
  <c r="M211" i="2"/>
  <c r="M195" i="2"/>
  <c r="M221" i="2"/>
  <c r="M206" i="2"/>
  <c r="M224" i="2"/>
  <c r="AN200" i="2"/>
  <c r="AN197" i="2"/>
  <c r="AN207" i="2"/>
  <c r="AN222" i="2"/>
  <c r="AN208" i="2"/>
  <c r="AN199" i="2"/>
  <c r="AN204" i="2"/>
  <c r="AN223" i="2"/>
  <c r="AN203" i="2"/>
  <c r="AN205" i="2"/>
  <c r="AN224" i="2"/>
  <c r="AN210" i="2"/>
  <c r="AN213" i="2"/>
  <c r="AN209" i="2"/>
  <c r="AN195" i="2"/>
  <c r="AN215" i="2"/>
  <c r="AN202" i="2"/>
  <c r="AN220" i="2"/>
  <c r="AN219" i="2"/>
  <c r="AN221" i="2"/>
  <c r="S195" i="2"/>
  <c r="S215" i="2"/>
  <c r="S202" i="2"/>
  <c r="S207" i="2"/>
  <c r="S206" i="2"/>
  <c r="S205" i="2"/>
  <c r="S218" i="2"/>
  <c r="S223" i="2"/>
  <c r="S222" i="2"/>
  <c r="S216" i="2"/>
  <c r="S204" i="2"/>
  <c r="S200" i="2"/>
  <c r="S203" i="2"/>
  <c r="BJ679" i="2"/>
  <c r="BJ742" i="2"/>
  <c r="BJ701" i="2"/>
  <c r="BJ744" i="2"/>
  <c r="BJ705" i="2"/>
  <c r="BJ708" i="2"/>
  <c r="BJ740" i="2"/>
  <c r="BJ781" i="2"/>
  <c r="BJ686" i="2"/>
  <c r="BJ766" i="2"/>
  <c r="BJ786" i="2"/>
  <c r="BJ747" i="2"/>
  <c r="BJ696" i="2"/>
  <c r="BJ713" i="2"/>
  <c r="BJ702" i="2"/>
  <c r="BJ782" i="2"/>
  <c r="AZ695" i="2"/>
  <c r="AZ745" i="2"/>
  <c r="AQ185" i="2"/>
  <c r="AT147" i="2" s="1"/>
  <c r="AQ230" i="2"/>
  <c r="AT210" i="2" s="1"/>
  <c r="S31" i="2"/>
  <c r="S43" i="2"/>
  <c r="S19" i="2"/>
  <c r="S35" i="2"/>
  <c r="S25" i="2"/>
  <c r="S21" i="2"/>
  <c r="AH485" i="2"/>
  <c r="AI485" i="2" s="1"/>
  <c r="AH468" i="2"/>
  <c r="AI468" i="2" s="1"/>
  <c r="AH470" i="2"/>
  <c r="AI470" i="2" s="1"/>
  <c r="AH487" i="2"/>
  <c r="AI487" i="2" s="1"/>
  <c r="AH476" i="2"/>
  <c r="AI476" i="2" s="1"/>
  <c r="AH469" i="2"/>
  <c r="AI469" i="2" s="1"/>
  <c r="AH464" i="2"/>
  <c r="AI464" i="2" s="1"/>
  <c r="AH483" i="2"/>
  <c r="AI483" i="2" s="1"/>
  <c r="AH481" i="2"/>
  <c r="AI481" i="2" s="1"/>
  <c r="AH486" i="2"/>
  <c r="AI486" i="2" s="1"/>
  <c r="AH482" i="2"/>
  <c r="AI482" i="2" s="1"/>
  <c r="AH465" i="2"/>
  <c r="AI465" i="2" s="1"/>
  <c r="X13" i="2"/>
  <c r="X30" i="2"/>
  <c r="X18" i="2"/>
  <c r="X34" i="2"/>
  <c r="S495" i="2"/>
  <c r="G104" i="2"/>
  <c r="G118" i="2"/>
  <c r="G117" i="2"/>
  <c r="G123" i="2"/>
  <c r="G102" i="2"/>
  <c r="G132" i="2" s="1"/>
  <c r="G921" i="2" s="1"/>
  <c r="G131" i="2"/>
  <c r="G124" i="2"/>
  <c r="G130" i="2"/>
  <c r="G113" i="2"/>
  <c r="G112" i="2"/>
  <c r="G120" i="2"/>
  <c r="G126" i="2"/>
  <c r="G108" i="2"/>
  <c r="G114" i="2"/>
  <c r="G127" i="2"/>
  <c r="G107" i="2"/>
  <c r="G119" i="2"/>
  <c r="G116" i="2"/>
  <c r="G110" i="2"/>
  <c r="G111" i="2"/>
  <c r="G125" i="2"/>
  <c r="G103" i="2"/>
  <c r="G106" i="2"/>
  <c r="G109" i="2"/>
  <c r="G128" i="2"/>
  <c r="G121" i="2"/>
  <c r="BM320" i="2"/>
  <c r="BM406" i="2"/>
  <c r="BO645" i="2" s="1"/>
  <c r="BM365" i="2"/>
  <c r="BO620" i="2" s="1"/>
  <c r="AW185" i="2"/>
  <c r="AZ167" i="2" s="1"/>
  <c r="AW273" i="2"/>
  <c r="AZ258" i="2" s="1"/>
  <c r="AW230" i="2"/>
  <c r="AZ226" i="2" s="1"/>
  <c r="K205" i="13"/>
  <c r="L205" i="13" s="1"/>
  <c r="L201" i="13"/>
  <c r="L232" i="13" s="1"/>
  <c r="X736" i="2"/>
  <c r="X679" i="2"/>
  <c r="X680" i="2"/>
  <c r="X793" i="2"/>
  <c r="X788" i="2"/>
  <c r="X747" i="2"/>
  <c r="X696" i="2"/>
  <c r="X683" i="2"/>
  <c r="X691" i="2"/>
  <c r="X697" i="2"/>
  <c r="X689" i="2"/>
  <c r="X712" i="2"/>
  <c r="X755" i="2"/>
  <c r="X701" i="2"/>
  <c r="X713" i="2"/>
  <c r="X748" i="2"/>
  <c r="X705" i="2"/>
  <c r="X777" i="2"/>
  <c r="X769" i="2"/>
  <c r="X731" i="2"/>
  <c r="X682" i="2"/>
  <c r="X756" i="2"/>
  <c r="X727" i="2"/>
  <c r="X702" i="2"/>
  <c r="X687" i="2"/>
  <c r="X767" i="2"/>
  <c r="X704" i="2"/>
  <c r="X787" i="2"/>
  <c r="X749" i="2"/>
  <c r="X692" i="2"/>
  <c r="X772" i="2"/>
  <c r="X1131" i="2" s="1"/>
  <c r="X709" i="2"/>
  <c r="X752" i="2"/>
  <c r="X786" i="2"/>
  <c r="X698" i="2"/>
  <c r="X779" i="2"/>
  <c r="X765" i="2"/>
  <c r="X703" i="2"/>
  <c r="X784" i="2"/>
  <c r="X730" i="2"/>
  <c r="X789" i="2"/>
  <c r="X708" i="2"/>
  <c r="X790" i="2"/>
  <c r="X774" i="2"/>
  <c r="X714" i="2"/>
  <c r="X782" i="2"/>
  <c r="X729" i="2"/>
  <c r="X690" i="2"/>
  <c r="X734" i="2"/>
  <c r="X685" i="2"/>
  <c r="X740" i="2"/>
  <c r="X746" i="2"/>
  <c r="X737" i="2"/>
  <c r="X791" i="2"/>
  <c r="X783" i="2"/>
  <c r="X686" i="2"/>
  <c r="X770" i="2"/>
  <c r="X768" i="2"/>
  <c r="X693" i="2"/>
  <c r="X753" i="2"/>
  <c r="X738" i="2"/>
  <c r="X728" i="2"/>
  <c r="X739" i="2"/>
  <c r="X745" i="2"/>
  <c r="X733" i="2"/>
  <c r="X750" i="2"/>
  <c r="X785" i="2"/>
  <c r="Y785" i="2" s="1"/>
  <c r="X695" i="2"/>
  <c r="X775" i="2"/>
  <c r="X754" i="2"/>
  <c r="X744" i="2"/>
  <c r="AQ47" i="2"/>
  <c r="AQ92" i="2"/>
  <c r="AT66" i="2" s="1"/>
  <c r="AQ135" i="2"/>
  <c r="G129" i="2"/>
  <c r="AZ470" i="2"/>
  <c r="BA470" i="2" s="1"/>
  <c r="AZ468" i="2"/>
  <c r="AZ474" i="2"/>
  <c r="AZ478" i="2"/>
  <c r="AZ495" i="2"/>
  <c r="AZ481" i="2"/>
  <c r="M445" i="2"/>
  <c r="N445" i="2" s="1"/>
  <c r="M443" i="2"/>
  <c r="N443" i="2" s="1"/>
  <c r="M427" i="2"/>
  <c r="N427" i="2" s="1"/>
  <c r="M449" i="2"/>
  <c r="N449" i="2" s="1"/>
  <c r="M415" i="2"/>
  <c r="N415" i="2" s="1"/>
  <c r="M431" i="2"/>
  <c r="N431" i="2" s="1"/>
  <c r="M429" i="2"/>
  <c r="N429" i="2" s="1"/>
  <c r="M432" i="2"/>
  <c r="M428" i="2"/>
  <c r="N428" i="2" s="1"/>
  <c r="M422" i="2"/>
  <c r="N422" i="2" s="1"/>
  <c r="M437" i="2"/>
  <c r="N437" i="2" s="1"/>
  <c r="M435" i="2"/>
  <c r="N435" i="2" s="1"/>
  <c r="M433" i="2"/>
  <c r="N433" i="2" s="1"/>
  <c r="M444" i="2"/>
  <c r="N444" i="2" s="1"/>
  <c r="M425" i="2"/>
  <c r="N425" i="2" s="1"/>
  <c r="M442" i="2"/>
  <c r="N442" i="2" s="1"/>
  <c r="M417" i="2"/>
  <c r="N417" i="2" s="1"/>
  <c r="M434" i="2"/>
  <c r="N434" i="2" s="1"/>
  <c r="M430" i="2"/>
  <c r="N430" i="2" s="1"/>
  <c r="M439" i="2"/>
  <c r="N439" i="2" s="1"/>
  <c r="M418" i="2"/>
  <c r="N418" i="2" s="1"/>
  <c r="M448" i="2"/>
  <c r="N448" i="2" s="1"/>
  <c r="M446" i="2"/>
  <c r="N446" i="2" s="1"/>
  <c r="AN165" i="2"/>
  <c r="AN174" i="2"/>
  <c r="AN152" i="2"/>
  <c r="S167" i="2"/>
  <c r="S172" i="2"/>
  <c r="S162" i="2"/>
  <c r="S154" i="2"/>
  <c r="AH517" i="2"/>
  <c r="AH523" i="2"/>
  <c r="AH527" i="2"/>
  <c r="AI527" i="2" s="1"/>
  <c r="AH510" i="2"/>
  <c r="AH536" i="2"/>
  <c r="AH514" i="2"/>
  <c r="AH512" i="2"/>
  <c r="AH521" i="2"/>
  <c r="AH508" i="2"/>
  <c r="G518" i="2"/>
  <c r="G520" i="2"/>
  <c r="G525" i="2"/>
  <c r="G656" i="2"/>
  <c r="G526" i="2"/>
  <c r="G536" i="2"/>
  <c r="G650" i="2"/>
  <c r="G652" i="2"/>
  <c r="G535" i="2"/>
  <c r="G669" i="2"/>
  <c r="G513" i="2"/>
  <c r="G670" i="2"/>
  <c r="G529" i="2"/>
  <c r="G512" i="2"/>
  <c r="G511" i="2"/>
  <c r="G649" i="2"/>
  <c r="G653" i="2"/>
  <c r="G516" i="2"/>
  <c r="G533" i="2"/>
  <c r="X7" i="2"/>
  <c r="X24" i="2"/>
  <c r="BJ693" i="2"/>
  <c r="BJ769" i="2"/>
  <c r="BJ750" i="2"/>
  <c r="BJ736" i="2"/>
  <c r="BJ739" i="2"/>
  <c r="BJ682" i="2"/>
  <c r="BJ756" i="2"/>
  <c r="BJ684" i="2"/>
  <c r="BJ764" i="2"/>
  <c r="BJ727" i="2"/>
  <c r="BJ690" i="2"/>
  <c r="BJ785" i="2"/>
  <c r="BJ681" i="2"/>
  <c r="BJ755" i="2"/>
  <c r="BJ698" i="2"/>
  <c r="BJ778" i="2"/>
  <c r="BJ700" i="2"/>
  <c r="BJ780" i="2"/>
  <c r="BJ743" i="2"/>
  <c r="BJ706" i="2"/>
  <c r="BJ732" i="2"/>
  <c r="BJ770" i="2"/>
  <c r="BJ692" i="2"/>
  <c r="BJ689" i="2"/>
  <c r="BJ680" i="2"/>
  <c r="BJ697" i="2"/>
  <c r="BK697" i="2" s="1"/>
  <c r="BJ777" i="2"/>
  <c r="BJ714" i="2"/>
  <c r="BJ726" i="2"/>
  <c r="BJ685" i="2"/>
  <c r="BJ765" i="2"/>
  <c r="AZ711" i="2"/>
  <c r="AZ767" i="2"/>
  <c r="AZ687" i="2"/>
  <c r="AZ783" i="2"/>
  <c r="AZ679" i="2"/>
  <c r="AZ729" i="2"/>
  <c r="AA406" i="2"/>
  <c r="AA320" i="2"/>
  <c r="AO559" i="2"/>
  <c r="H64" i="2"/>
  <c r="AN251" i="2"/>
  <c r="AN240" i="2"/>
  <c r="AN254" i="2"/>
  <c r="AN256" i="2"/>
  <c r="AN243" i="2"/>
  <c r="AN245" i="2"/>
  <c r="AN259" i="2"/>
  <c r="AN260" i="2"/>
  <c r="AN253" i="2"/>
  <c r="AN249" i="2"/>
  <c r="AN247" i="2"/>
  <c r="AN261" i="2"/>
  <c r="AN241" i="2"/>
  <c r="AN246" i="2"/>
  <c r="AN269" i="2"/>
  <c r="AN265" i="2"/>
  <c r="AN255" i="2"/>
  <c r="AN242" i="2"/>
  <c r="AN257" i="2"/>
  <c r="AN262" i="2"/>
  <c r="X121" i="2"/>
  <c r="X102" i="2"/>
  <c r="X125" i="2"/>
  <c r="X124" i="2"/>
  <c r="X127" i="2"/>
  <c r="X119" i="2"/>
  <c r="X106" i="2"/>
  <c r="X105" i="2"/>
  <c r="X108" i="2"/>
  <c r="X120" i="2"/>
  <c r="Y120" i="2" s="1"/>
  <c r="X130" i="2"/>
  <c r="X111" i="2"/>
  <c r="X129" i="2"/>
  <c r="X110" i="2"/>
  <c r="X118" i="2"/>
  <c r="X112" i="2"/>
  <c r="X115" i="2"/>
  <c r="X116" i="2"/>
  <c r="X113" i="2"/>
  <c r="X123" i="2"/>
  <c r="BM540" i="2"/>
  <c r="BM499" i="2"/>
  <c r="BO470" i="2" s="1"/>
  <c r="AF273" i="2"/>
  <c r="AF230" i="2"/>
  <c r="AH210" i="2" s="1"/>
  <c r="AF185" i="2"/>
  <c r="AH664" i="2"/>
  <c r="AH571" i="2"/>
  <c r="AH557" i="2"/>
  <c r="AH559" i="2"/>
  <c r="Q406" i="2"/>
  <c r="Q365" i="2"/>
  <c r="Q320" i="2"/>
  <c r="BC499" i="2"/>
  <c r="BC540" i="2"/>
  <c r="BC454" i="2"/>
  <c r="G39" i="2"/>
  <c r="G43" i="2"/>
  <c r="G21" i="2"/>
  <c r="G42" i="2"/>
  <c r="G37" i="2"/>
  <c r="G32" i="2"/>
  <c r="G8" i="2"/>
  <c r="G11" i="2"/>
  <c r="G38" i="2"/>
  <c r="G24" i="2"/>
  <c r="G41" i="2"/>
  <c r="G29" i="2"/>
  <c r="G14" i="2"/>
  <c r="G16" i="2"/>
  <c r="G33" i="2"/>
  <c r="G19" i="2"/>
  <c r="G27" i="2"/>
  <c r="G18" i="2"/>
  <c r="G30" i="2"/>
  <c r="G35" i="2"/>
  <c r="G7" i="2"/>
  <c r="G44" i="2" s="1"/>
  <c r="G919" i="2" s="1"/>
  <c r="G40" i="2"/>
  <c r="G10" i="2"/>
  <c r="G9" i="2"/>
  <c r="G12" i="2"/>
  <c r="G23" i="2"/>
  <c r="G34" i="2"/>
  <c r="G20" i="2"/>
  <c r="AN464" i="2"/>
  <c r="AN476" i="2"/>
  <c r="AN480" i="2"/>
  <c r="AN485" i="2"/>
  <c r="AN493" i="2"/>
  <c r="AN466" i="2"/>
  <c r="AN487" i="2"/>
  <c r="AN495" i="2"/>
  <c r="AN467" i="2"/>
  <c r="AN488" i="2"/>
  <c r="AN486" i="2"/>
  <c r="AN470" i="2"/>
  <c r="AN483" i="2"/>
  <c r="AN481" i="2"/>
  <c r="AN479" i="2"/>
  <c r="AN472" i="2"/>
  <c r="AN477" i="2"/>
  <c r="AN490" i="2"/>
  <c r="AO490" i="2" s="1"/>
  <c r="AN465" i="2"/>
  <c r="AN469" i="2"/>
  <c r="AN492" i="2"/>
  <c r="AN482" i="2"/>
  <c r="BM454" i="2"/>
  <c r="M214" i="2"/>
  <c r="M215" i="2"/>
  <c r="M220" i="2"/>
  <c r="S9" i="2"/>
  <c r="S18" i="2"/>
  <c r="S15" i="2"/>
  <c r="T15" i="2" s="1"/>
  <c r="X216" i="2"/>
  <c r="X197" i="2"/>
  <c r="X211" i="2"/>
  <c r="X199" i="2"/>
  <c r="X214" i="2"/>
  <c r="X202" i="2"/>
  <c r="AN448" i="2"/>
  <c r="AO448" i="2" s="1"/>
  <c r="AN444" i="2"/>
  <c r="AO444" i="2" s="1"/>
  <c r="AN442" i="2"/>
  <c r="AO442" i="2" s="1"/>
  <c r="AN438" i="2"/>
  <c r="AO438" i="2" s="1"/>
  <c r="AN419" i="2"/>
  <c r="AN449" i="2"/>
  <c r="AO449" i="2" s="1"/>
  <c r="AN428" i="2"/>
  <c r="AO428" i="2" s="1"/>
  <c r="AN443" i="2"/>
  <c r="AO443" i="2" s="1"/>
  <c r="AN424" i="2"/>
  <c r="AO424" i="2" s="1"/>
  <c r="AN422" i="2"/>
  <c r="AO422" i="2" s="1"/>
  <c r="AN450" i="2"/>
  <c r="AO450" i="2" s="1"/>
  <c r="AN446" i="2"/>
  <c r="AO446" i="2" s="1"/>
  <c r="AN427" i="2"/>
  <c r="AO427" i="2" s="1"/>
  <c r="AN440" i="2"/>
  <c r="AO440" i="2" s="1"/>
  <c r="AN421" i="2"/>
  <c r="AO421" i="2" s="1"/>
  <c r="AN430" i="2"/>
  <c r="AO430" i="2" s="1"/>
  <c r="AN445" i="2"/>
  <c r="AO445" i="2" s="1"/>
  <c r="AN439" i="2"/>
  <c r="AO439" i="2" s="1"/>
  <c r="AN418" i="2"/>
  <c r="AO418" i="2" s="1"/>
  <c r="AN431" i="2"/>
  <c r="AO431" i="2" s="1"/>
  <c r="AN429" i="2"/>
  <c r="AO429" i="2" s="1"/>
  <c r="AN432" i="2"/>
  <c r="AN415" i="2"/>
  <c r="AO415" i="2" s="1"/>
  <c r="AN447" i="2"/>
  <c r="AO447" i="2" s="1"/>
  <c r="AN420" i="2"/>
  <c r="AO420" i="2" s="1"/>
  <c r="AT492" i="2"/>
  <c r="AU492" i="2" s="1"/>
  <c r="AT491" i="2"/>
  <c r="AT471" i="2"/>
  <c r="AT487" i="2"/>
  <c r="AH438" i="2"/>
  <c r="AH432" i="2"/>
  <c r="AH428" i="2"/>
  <c r="AH436" i="2"/>
  <c r="S492" i="2"/>
  <c r="AF320" i="2"/>
  <c r="AQ273" i="2"/>
  <c r="G1015" i="2"/>
  <c r="H1015" i="2" s="1"/>
  <c r="G1092" i="2"/>
  <c r="H1092" i="2" s="1"/>
  <c r="G1087" i="2"/>
  <c r="H1087" i="2" s="1"/>
  <c r="G1043" i="2"/>
  <c r="H1043" i="2" s="1"/>
  <c r="G1017" i="2"/>
  <c r="H1017" i="2" s="1"/>
  <c r="G1036" i="2"/>
  <c r="H1036" i="2" s="1"/>
  <c r="G1097" i="2"/>
  <c r="H1097" i="2" s="1"/>
  <c r="G1008" i="2"/>
  <c r="H1008" i="2" s="1"/>
  <c r="G1050" i="2"/>
  <c r="H1050" i="2" s="1"/>
  <c r="G1074" i="2"/>
  <c r="H1074" i="2" s="1"/>
  <c r="G1082" i="2"/>
  <c r="H1082" i="2" s="1"/>
  <c r="G1011" i="2"/>
  <c r="H1011" i="2" s="1"/>
  <c r="G995" i="2"/>
  <c r="H995" i="2" s="1"/>
  <c r="G1039" i="2"/>
  <c r="H1039" i="2" s="1"/>
  <c r="G1094" i="2"/>
  <c r="H1094" i="2" s="1"/>
  <c r="G1013" i="2"/>
  <c r="H1013" i="2" s="1"/>
  <c r="G1038" i="2"/>
  <c r="H1038" i="2" s="1"/>
  <c r="G1020" i="2"/>
  <c r="H1020" i="2" s="1"/>
  <c r="G988" i="2"/>
  <c r="H988" i="2" s="1"/>
  <c r="G1054" i="2"/>
  <c r="H1054" i="2" s="1"/>
  <c r="G1086" i="2"/>
  <c r="H1086" i="2" s="1"/>
  <c r="G1010" i="2"/>
  <c r="H1010" i="2" s="1"/>
  <c r="G994" i="2"/>
  <c r="H994" i="2" s="1"/>
  <c r="G1049" i="2"/>
  <c r="H1049" i="2" s="1"/>
  <c r="G1057" i="2"/>
  <c r="H1057" i="2" s="1"/>
  <c r="G1065" i="2"/>
  <c r="H1065" i="2" s="1"/>
  <c r="G1079" i="2"/>
  <c r="H1079" i="2" s="1"/>
  <c r="G1093" i="2"/>
  <c r="H1093" i="2" s="1"/>
  <c r="G1091" i="2"/>
  <c r="H1091" i="2" s="1"/>
  <c r="G993" i="2"/>
  <c r="H993" i="2" s="1"/>
  <c r="G1012" i="2"/>
  <c r="H1012" i="2" s="1"/>
  <c r="G1064" i="2"/>
  <c r="H1064" i="2" s="1"/>
  <c r="G1019" i="2"/>
  <c r="H1019" i="2" s="1"/>
  <c r="G1037" i="2"/>
  <c r="H1037" i="2" s="1"/>
  <c r="G1021" i="2"/>
  <c r="H1021" i="2" s="1"/>
  <c r="G1099" i="2"/>
  <c r="H1099" i="2" s="1"/>
  <c r="G1052" i="2"/>
  <c r="H1052" i="2" s="1"/>
  <c r="G1014" i="2"/>
  <c r="H1014" i="2" s="1"/>
  <c r="G1047" i="2"/>
  <c r="H1047" i="2" s="1"/>
  <c r="G1063" i="2"/>
  <c r="H1063" i="2" s="1"/>
  <c r="G1085" i="2"/>
  <c r="H1085" i="2" s="1"/>
  <c r="G1009" i="2"/>
  <c r="H1009" i="2" s="1"/>
  <c r="G1040" i="2"/>
  <c r="H1040" i="2" s="1"/>
  <c r="G1101" i="2"/>
  <c r="H1101" i="2" s="1"/>
  <c r="G1000" i="2"/>
  <c r="H1000" i="2" s="1"/>
  <c r="G1056" i="2"/>
  <c r="H1056" i="2" s="1"/>
  <c r="G1076" i="2"/>
  <c r="H1076" i="2" s="1"/>
  <c r="G1084" i="2"/>
  <c r="H1084" i="2" s="1"/>
  <c r="G1007" i="2"/>
  <c r="H1007" i="2" s="1"/>
  <c r="G991" i="2"/>
  <c r="H991" i="2" s="1"/>
  <c r="G1041" i="2"/>
  <c r="H1041" i="2" s="1"/>
  <c r="G1096" i="2"/>
  <c r="H1096" i="2" s="1"/>
  <c r="G1005" i="2"/>
  <c r="H1005" i="2" s="1"/>
  <c r="G1042" i="2"/>
  <c r="H1042" i="2" s="1"/>
  <c r="G1016" i="2"/>
  <c r="H1016" i="2" s="1"/>
  <c r="G1044" i="2"/>
  <c r="H1044" i="2" s="1"/>
  <c r="G1058" i="2"/>
  <c r="H1058" i="2" s="1"/>
  <c r="G1022" i="2"/>
  <c r="H1022" i="2" s="1"/>
  <c r="G1006" i="2"/>
  <c r="H1006" i="2" s="1"/>
  <c r="G990" i="2"/>
  <c r="H990" i="2" s="1"/>
  <c r="G1051" i="2"/>
  <c r="H1051" i="2" s="1"/>
  <c r="G1059" i="2"/>
  <c r="G1073" i="2"/>
  <c r="H1073" i="2" s="1"/>
  <c r="G1081" i="2"/>
  <c r="H1081" i="2" s="1"/>
  <c r="G1100" i="2"/>
  <c r="H1100" i="2" s="1"/>
  <c r="G1034" i="2"/>
  <c r="G1001" i="2"/>
  <c r="H1001" i="2" s="1"/>
  <c r="G1095" i="2"/>
  <c r="H1095" i="2" s="1"/>
  <c r="G1046" i="2"/>
  <c r="H1046" i="2" s="1"/>
  <c r="G1080" i="2"/>
  <c r="H1080" i="2" s="1"/>
  <c r="G999" i="2"/>
  <c r="H999" i="2" s="1"/>
  <c r="G1090" i="2"/>
  <c r="H1090" i="2" s="1"/>
  <c r="G989" i="2"/>
  <c r="H989" i="2" s="1"/>
  <c r="G996" i="2"/>
  <c r="H996" i="2" s="1"/>
  <c r="G1072" i="2"/>
  <c r="G998" i="2"/>
  <c r="H998" i="2" s="1"/>
  <c r="G1055" i="2"/>
  <c r="H1055" i="2" s="1"/>
  <c r="G1077" i="2"/>
  <c r="H1077" i="2" s="1"/>
  <c r="G987" i="2"/>
  <c r="G992" i="2"/>
  <c r="H992" i="2" s="1"/>
  <c r="G1060" i="2"/>
  <c r="H1060" i="2" s="1"/>
  <c r="G1078" i="2"/>
  <c r="H1078" i="2" s="1"/>
  <c r="G1023" i="2"/>
  <c r="H1023" i="2" s="1"/>
  <c r="G1003" i="2"/>
  <c r="H1003" i="2" s="1"/>
  <c r="G1035" i="2"/>
  <c r="H1035" i="2" s="1"/>
  <c r="G1088" i="2"/>
  <c r="H1088" i="2" s="1"/>
  <c r="G1098" i="2"/>
  <c r="H1098" i="2" s="1"/>
  <c r="G997" i="2"/>
  <c r="H997" i="2" s="1"/>
  <c r="G1089" i="2"/>
  <c r="H1089" i="2" s="1"/>
  <c r="G1004" i="2"/>
  <c r="H1004" i="2" s="1"/>
  <c r="G1048" i="2"/>
  <c r="H1048" i="2" s="1"/>
  <c r="G1062" i="2"/>
  <c r="H1062" i="2" s="1"/>
  <c r="G1018" i="2"/>
  <c r="G1002" i="2"/>
  <c r="H1002" i="2" s="1"/>
  <c r="G1045" i="2"/>
  <c r="H1045" i="2" s="1"/>
  <c r="G1053" i="2"/>
  <c r="H1053" i="2" s="1"/>
  <c r="G1061" i="2"/>
  <c r="H1061" i="2" s="1"/>
  <c r="G1075" i="2"/>
  <c r="H1075" i="2" s="1"/>
  <c r="G1083" i="2"/>
  <c r="H1083" i="2" s="1"/>
  <c r="S474" i="2"/>
  <c r="G1131" i="2"/>
  <c r="G875" i="2"/>
  <c r="G895" i="2"/>
  <c r="G834" i="2"/>
  <c r="G876" i="2"/>
  <c r="G816" i="2"/>
  <c r="G903" i="2"/>
  <c r="G1147" i="2" s="1"/>
  <c r="G860" i="2"/>
  <c r="G873" i="2"/>
  <c r="G887" i="2"/>
  <c r="G911" i="2"/>
  <c r="G818" i="2"/>
  <c r="G831" i="2"/>
  <c r="S84" i="2"/>
  <c r="S87" i="2"/>
  <c r="AF47" i="2"/>
  <c r="AF92" i="2"/>
  <c r="AF135" i="2"/>
  <c r="E185" i="2"/>
  <c r="E230" i="2"/>
  <c r="E273" i="2"/>
  <c r="BF1117" i="2"/>
  <c r="BF1119" i="2" s="1"/>
  <c r="G914" i="2"/>
  <c r="AN30" i="2"/>
  <c r="G913" i="2"/>
  <c r="G863" i="2"/>
  <c r="G821" i="2"/>
  <c r="G874" i="2"/>
  <c r="G804" i="2"/>
  <c r="G835" i="2"/>
  <c r="AN473" i="2"/>
  <c r="AN489" i="2"/>
  <c r="AN128" i="2"/>
  <c r="AO128" i="2" s="1"/>
  <c r="AN129" i="2"/>
  <c r="AO129" i="2" s="1"/>
  <c r="AN103" i="2"/>
  <c r="AN113" i="2"/>
  <c r="AO113" i="2" s="1"/>
  <c r="AN112" i="2"/>
  <c r="AO112" i="2" s="1"/>
  <c r="AN104" i="2"/>
  <c r="AO104" i="2" s="1"/>
  <c r="AN125" i="2"/>
  <c r="AO125" i="2" s="1"/>
  <c r="AN119" i="2"/>
  <c r="AO119" i="2" s="1"/>
  <c r="AN109" i="2"/>
  <c r="AO109" i="2" s="1"/>
  <c r="AN108" i="2"/>
  <c r="AO108" i="2" s="1"/>
  <c r="AN116" i="2"/>
  <c r="AO116" i="2" s="1"/>
  <c r="S120" i="2"/>
  <c r="S124" i="2"/>
  <c r="S105" i="2"/>
  <c r="S108" i="2"/>
  <c r="AW92" i="2"/>
  <c r="AW135" i="2"/>
  <c r="AW47" i="2"/>
  <c r="S179" i="2"/>
  <c r="S157" i="2"/>
  <c r="AN14" i="2"/>
  <c r="AN491" i="2"/>
  <c r="G901" i="2"/>
  <c r="G859" i="2"/>
  <c r="G817" i="2"/>
  <c r="G1132" i="2" s="1"/>
  <c r="G858" i="2"/>
  <c r="G1133" i="2" s="1"/>
  <c r="G899" i="2"/>
  <c r="G826" i="2"/>
  <c r="K87" i="3"/>
  <c r="L87" i="3" s="1"/>
  <c r="F91" i="3"/>
  <c r="D92" i="3"/>
  <c r="D93" i="3" s="1"/>
  <c r="F93" i="3" s="1"/>
  <c r="S468" i="2"/>
  <c r="AT483" i="2"/>
  <c r="AT473" i="2"/>
  <c r="AB185" i="2"/>
  <c r="AB273" i="2"/>
  <c r="AB230" i="2"/>
  <c r="X261" i="2"/>
  <c r="X262" i="2"/>
  <c r="X240" i="2"/>
  <c r="AB47" i="2"/>
  <c r="AB92" i="2"/>
  <c r="AB135" i="2"/>
  <c r="AN217" i="2"/>
  <c r="AN198" i="2"/>
  <c r="AN211" i="2"/>
  <c r="AN226" i="2"/>
  <c r="G897" i="2"/>
  <c r="G847" i="2"/>
  <c r="G813" i="2"/>
  <c r="G912" i="2"/>
  <c r="G832" i="2"/>
  <c r="G877" i="2"/>
  <c r="G810" i="2"/>
  <c r="H87" i="3"/>
  <c r="I87" i="3" s="1"/>
  <c r="C92" i="3"/>
  <c r="C93" i="3" s="1"/>
  <c r="E91" i="3"/>
  <c r="G85" i="3"/>
  <c r="J85" i="3"/>
  <c r="AN471" i="2"/>
  <c r="AN60" i="2"/>
  <c r="BC92" i="2"/>
  <c r="BC47" i="2"/>
  <c r="BC135" i="2"/>
  <c r="K47" i="2"/>
  <c r="K92" i="2"/>
  <c r="K135" i="2"/>
  <c r="AN252" i="2"/>
  <c r="AN258" i="2"/>
  <c r="AN268" i="2"/>
  <c r="AN267" i="2"/>
  <c r="AA732" i="2"/>
  <c r="AC732" i="2" s="1"/>
  <c r="AA730" i="2"/>
  <c r="AC730" i="2" s="1"/>
  <c r="AA736" i="2"/>
  <c r="AC736" i="2" s="1"/>
  <c r="AA735" i="2"/>
  <c r="AC735" i="2" s="1"/>
  <c r="AA767" i="2"/>
  <c r="AC767" i="2" s="1"/>
  <c r="AA791" i="2"/>
  <c r="AA711" i="2"/>
  <c r="AC711" i="2" s="1"/>
  <c r="AA690" i="2"/>
  <c r="AC690" i="2" s="1"/>
  <c r="AA739" i="2"/>
  <c r="AC739" i="2" s="1"/>
  <c r="AA777" i="2"/>
  <c r="AC777" i="2" s="1"/>
  <c r="AA733" i="2"/>
  <c r="AC733" i="2" s="1"/>
  <c r="AA685" i="2"/>
  <c r="AC685" i="2" s="1"/>
  <c r="AA756" i="2"/>
  <c r="AC756" i="2" s="1"/>
  <c r="AA709" i="2"/>
  <c r="AC709" i="2" s="1"/>
  <c r="AA727" i="2"/>
  <c r="AC727" i="2" s="1"/>
  <c r="AA699" i="2"/>
  <c r="AC699" i="2" s="1"/>
  <c r="AA737" i="2"/>
  <c r="AC737" i="2" s="1"/>
  <c r="AA765" i="2"/>
  <c r="AC765" i="2" s="1"/>
  <c r="AA741" i="2"/>
  <c r="AC741" i="2" s="1"/>
  <c r="AD741" i="2" s="1"/>
  <c r="AA682" i="2"/>
  <c r="AC682" i="2" s="1"/>
  <c r="AA780" i="2"/>
  <c r="AC780" i="2" s="1"/>
  <c r="AA747" i="2"/>
  <c r="AC747" i="2" s="1"/>
  <c r="AA769" i="2"/>
  <c r="AC769" i="2" s="1"/>
  <c r="AA746" i="2"/>
  <c r="AC746" i="2" s="1"/>
  <c r="AA704" i="2"/>
  <c r="AC704" i="2" s="1"/>
  <c r="AA786" i="2"/>
  <c r="AC786" i="2" s="1"/>
  <c r="AA729" i="2"/>
  <c r="AC729" i="2" s="1"/>
  <c r="AA787" i="2"/>
  <c r="AC787" i="2" s="1"/>
  <c r="AA785" i="2"/>
  <c r="AC785" i="2" s="1"/>
  <c r="AA714" i="2"/>
  <c r="AC714" i="2" s="1"/>
  <c r="AA751" i="2"/>
  <c r="AC751" i="2" s="1"/>
  <c r="AA784" i="2"/>
  <c r="AC784" i="2" s="1"/>
  <c r="AA702" i="2"/>
  <c r="AC702" i="2" s="1"/>
  <c r="AA753" i="2"/>
  <c r="AC753" i="2" s="1"/>
  <c r="AA790" i="2"/>
  <c r="AC790" i="2" s="1"/>
  <c r="AA744" i="2"/>
  <c r="AC744" i="2" s="1"/>
  <c r="AA755" i="2"/>
  <c r="AC755" i="2" s="1"/>
  <c r="AA696" i="2"/>
  <c r="AC696" i="2" s="1"/>
  <c r="AA782" i="2"/>
  <c r="AC782" i="2" s="1"/>
  <c r="AA684" i="2"/>
  <c r="AC684" i="2" s="1"/>
  <c r="AA681" i="2"/>
  <c r="AC681" i="2" s="1"/>
  <c r="AA734" i="2"/>
  <c r="AC734" i="2" s="1"/>
  <c r="AA726" i="2"/>
  <c r="AC726" i="2" s="1"/>
  <c r="AA689" i="2"/>
  <c r="AC689" i="2" s="1"/>
  <c r="AA752" i="2"/>
  <c r="AC752" i="2" s="1"/>
  <c r="AA764" i="2"/>
  <c r="AC764" i="2" s="1"/>
  <c r="AA731" i="2"/>
  <c r="AC731" i="2" s="1"/>
  <c r="AA706" i="2"/>
  <c r="AC706" i="2" s="1"/>
  <c r="AA789" i="2"/>
  <c r="AC789" i="2" s="1"/>
  <c r="AA788" i="2"/>
  <c r="AC788" i="2" s="1"/>
  <c r="AA779" i="2"/>
  <c r="AC779" i="2" s="1"/>
  <c r="AA775" i="2"/>
  <c r="AC775" i="2" s="1"/>
  <c r="AA772" i="2"/>
  <c r="AC772" i="2" s="1"/>
  <c r="AC1131" i="2" s="1"/>
  <c r="AA745" i="2"/>
  <c r="AC745" i="2" s="1"/>
  <c r="AA695" i="2"/>
  <c r="AC695" i="2" s="1"/>
  <c r="AA694" i="2"/>
  <c r="AC694" i="2" s="1"/>
  <c r="AA783" i="2"/>
  <c r="AC783" i="2" s="1"/>
  <c r="AA680" i="2"/>
  <c r="AC680" i="2" s="1"/>
  <c r="AA776" i="2"/>
  <c r="AC776" i="2" s="1"/>
  <c r="AA748" i="2"/>
  <c r="AC748" i="2" s="1"/>
  <c r="AA698" i="2"/>
  <c r="AC698" i="2" s="1"/>
  <c r="AA793" i="2"/>
  <c r="AC793" i="2" s="1"/>
  <c r="AA750" i="2"/>
  <c r="AA701" i="2"/>
  <c r="AC701" i="2" s="1"/>
  <c r="AA683" i="2"/>
  <c r="AA1124" i="2" s="1"/>
  <c r="AA1126" i="2" s="1"/>
  <c r="AA710" i="2"/>
  <c r="AC710" i="2" s="1"/>
  <c r="AA743" i="2"/>
  <c r="AC743" i="2" s="1"/>
  <c r="AA715" i="2"/>
  <c r="AC715" i="2" s="1"/>
  <c r="AA738" i="2"/>
  <c r="AC738" i="2" s="1"/>
  <c r="AA781" i="2"/>
  <c r="AC781" i="2" s="1"/>
  <c r="AA692" i="2"/>
  <c r="AC692" i="2" s="1"/>
  <c r="AA713" i="2"/>
  <c r="AC713" i="2" s="1"/>
  <c r="AA749" i="2"/>
  <c r="AC749" i="2" s="1"/>
  <c r="AA697" i="2"/>
  <c r="AC697" i="2" s="1"/>
  <c r="AD657" i="2"/>
  <c r="AD666" i="2"/>
  <c r="AD616" i="2"/>
  <c r="BN44" i="2"/>
  <c r="BO919" i="2" s="1"/>
  <c r="AD559" i="2"/>
  <c r="AD624" i="2"/>
  <c r="AD600" i="2"/>
  <c r="H523" i="2"/>
  <c r="AD579" i="2"/>
  <c r="AD661" i="2"/>
  <c r="AD576" i="2"/>
  <c r="AD612" i="2"/>
  <c r="AD598" i="2"/>
  <c r="AD625" i="2"/>
  <c r="AD603" i="2"/>
  <c r="BI812" i="2"/>
  <c r="BK812" i="2" s="1"/>
  <c r="BL812" i="2" s="1"/>
  <c r="V366" i="13"/>
  <c r="Y11" i="13"/>
  <c r="Z11" i="13" s="1"/>
  <c r="L215" i="13"/>
  <c r="M215" i="13" s="1"/>
  <c r="I189" i="13"/>
  <c r="AO958" i="2" s="1"/>
  <c r="AK781" i="2" s="1"/>
  <c r="AN781" i="2" s="1"/>
  <c r="K297" i="13"/>
  <c r="L297" i="13" s="1"/>
  <c r="M297" i="13" s="1"/>
  <c r="Y25" i="13"/>
  <c r="Z25" i="13" s="1"/>
  <c r="L307" i="13"/>
  <c r="M307" i="13" s="1"/>
  <c r="Y71" i="13"/>
  <c r="L325" i="13"/>
  <c r="M325" i="13" s="1"/>
  <c r="F97" i="3"/>
  <c r="G97" i="3" s="1"/>
  <c r="H97" i="3" s="1"/>
  <c r="I97" i="3" s="1"/>
  <c r="L324" i="13"/>
  <c r="M324" i="13" s="1"/>
  <c r="D98" i="3"/>
  <c r="D99" i="3" s="1"/>
  <c r="E99" i="3" s="1"/>
  <c r="Y39" i="13"/>
  <c r="L293" i="13"/>
  <c r="M293" i="13" s="1"/>
  <c r="L246" i="13"/>
  <c r="M246" i="13" s="1"/>
  <c r="Y53" i="13"/>
  <c r="L202" i="13"/>
  <c r="L233" i="13" s="1"/>
  <c r="X75" i="13"/>
  <c r="V87" i="13" s="1"/>
  <c r="Y72" i="13"/>
  <c r="I37" i="13"/>
  <c r="X43" i="13"/>
  <c r="Y43" i="13" s="1"/>
  <c r="X104" i="13"/>
  <c r="V116" i="13" s="1"/>
  <c r="Y73" i="13"/>
  <c r="L234" i="13"/>
  <c r="X166" i="13"/>
  <c r="Y166" i="13" s="1"/>
  <c r="I340" i="13"/>
  <c r="I250" i="13"/>
  <c r="Y15" i="13"/>
  <c r="Z15" i="13" s="1"/>
  <c r="V27" i="13"/>
  <c r="I277" i="13"/>
  <c r="V300" i="13"/>
  <c r="BF969" i="2" s="1"/>
  <c r="BS930" i="2"/>
  <c r="BS932" i="2" s="1"/>
  <c r="K939" i="2"/>
  <c r="BS937" i="2"/>
  <c r="BS939" i="2" s="1"/>
  <c r="AD655" i="2"/>
  <c r="AD628" i="2"/>
  <c r="BF783" i="2"/>
  <c r="AD581" i="2"/>
  <c r="L451" i="2"/>
  <c r="L936" i="2" s="1"/>
  <c r="AD567" i="2"/>
  <c r="AD626" i="2"/>
  <c r="T117" i="2"/>
  <c r="N667" i="2"/>
  <c r="AD667" i="2"/>
  <c r="AD550" i="2"/>
  <c r="AD644" i="2"/>
  <c r="AD584" i="2"/>
  <c r="AD650" i="2"/>
  <c r="AZ671" i="2"/>
  <c r="BA946" i="2" s="1"/>
  <c r="N645" i="2"/>
  <c r="AD622" i="2"/>
  <c r="AO127" i="2"/>
  <c r="AS270" i="2"/>
  <c r="AT926" i="2" s="1"/>
  <c r="F908" i="2"/>
  <c r="H908" i="2" s="1"/>
  <c r="F857" i="2"/>
  <c r="H857" i="2" s="1"/>
  <c r="AD670" i="2"/>
  <c r="F885" i="2"/>
  <c r="H885" i="2" s="1"/>
  <c r="F897" i="2"/>
  <c r="BF765" i="2"/>
  <c r="F823" i="2"/>
  <c r="H823" i="2" s="1"/>
  <c r="F852" i="2"/>
  <c r="H852" i="2" s="1"/>
  <c r="AD653" i="2"/>
  <c r="F853" i="2"/>
  <c r="H853" i="2" s="1"/>
  <c r="F872" i="2"/>
  <c r="H872" i="2" s="1"/>
  <c r="BF693" i="2"/>
  <c r="F830" i="2"/>
  <c r="H830" i="2" s="1"/>
  <c r="F914" i="2"/>
  <c r="F803" i="2"/>
  <c r="H803" i="2" s="1"/>
  <c r="F868" i="2"/>
  <c r="H868" i="2" s="1"/>
  <c r="AD614" i="2"/>
  <c r="AD572" i="2"/>
  <c r="AD601" i="2"/>
  <c r="BP711" i="2"/>
  <c r="AD617" i="2"/>
  <c r="W262" i="13"/>
  <c r="X262" i="13" s="1"/>
  <c r="V267" i="13"/>
  <c r="AO110" i="2"/>
  <c r="AD549" i="2"/>
  <c r="AD1117" i="2" s="1"/>
  <c r="AD1119" i="2" s="1"/>
  <c r="BK783" i="2"/>
  <c r="BD939" i="2"/>
  <c r="BD963" i="2"/>
  <c r="Y642" i="2"/>
  <c r="AD599" i="2"/>
  <c r="BF728" i="2"/>
  <c r="AB585" i="2"/>
  <c r="AB944" i="2" s="1"/>
  <c r="BS921" i="2"/>
  <c r="AD552" i="2"/>
  <c r="BF680" i="2"/>
  <c r="AD565" i="2"/>
  <c r="BF769" i="2"/>
  <c r="AC671" i="2"/>
  <c r="AC946" i="2" s="1"/>
  <c r="AB630" i="2"/>
  <c r="AB945" i="2" s="1"/>
  <c r="AB1148" i="2" s="1"/>
  <c r="AI562" i="2"/>
  <c r="V922" i="2"/>
  <c r="AD570" i="2"/>
  <c r="BP686" i="2"/>
  <c r="Q947" i="2"/>
  <c r="AC537" i="2"/>
  <c r="AC938" i="2" s="1"/>
  <c r="AM947" i="2"/>
  <c r="AD649" i="2"/>
  <c r="BD947" i="2"/>
  <c r="BF714" i="2"/>
  <c r="AA939" i="2"/>
  <c r="BI939" i="2"/>
  <c r="BN947" i="2"/>
  <c r="V269" i="13"/>
  <c r="Y257" i="13"/>
  <c r="V239" i="13"/>
  <c r="V241" i="13" s="1"/>
  <c r="AU969" i="2" s="1"/>
  <c r="V208" i="13"/>
  <c r="AO969" i="2" s="1"/>
  <c r="Y206" i="13"/>
  <c r="AF905" i="2"/>
  <c r="AF889" i="2"/>
  <c r="AF868" i="2"/>
  <c r="AF852" i="2"/>
  <c r="AF827" i="2"/>
  <c r="AF811" i="2"/>
  <c r="AF904" i="2"/>
  <c r="AF888" i="2"/>
  <c r="AF867" i="2"/>
  <c r="AF851" i="2"/>
  <c r="AF826" i="2"/>
  <c r="AF810" i="2"/>
  <c r="AF903" i="2"/>
  <c r="AG1147" i="2" s="1"/>
  <c r="AG1150" i="2" s="1"/>
  <c r="AF887" i="2"/>
  <c r="AF866" i="2"/>
  <c r="AF850" i="2"/>
  <c r="AF825" i="2"/>
  <c r="AF809" i="2"/>
  <c r="AF902" i="2"/>
  <c r="AF886" i="2"/>
  <c r="AF865" i="2"/>
  <c r="AF849" i="2"/>
  <c r="AF824" i="2"/>
  <c r="AF808" i="2"/>
  <c r="AF901" i="2"/>
  <c r="AF885" i="2"/>
  <c r="AF864" i="2"/>
  <c r="AF848" i="2"/>
  <c r="AF823" i="2"/>
  <c r="AF807" i="2"/>
  <c r="AF900" i="2"/>
  <c r="AF863" i="2"/>
  <c r="AF847" i="2"/>
  <c r="AF822" i="2"/>
  <c r="AF806" i="2"/>
  <c r="AF899" i="2"/>
  <c r="AF878" i="2"/>
  <c r="AF862" i="2"/>
  <c r="AF821" i="2"/>
  <c r="AF805" i="2"/>
  <c r="AF914" i="2"/>
  <c r="AF898" i="2"/>
  <c r="AF877" i="2"/>
  <c r="AF861" i="2"/>
  <c r="AF836" i="2"/>
  <c r="AF820" i="2"/>
  <c r="AF804" i="2"/>
  <c r="AF913" i="2"/>
  <c r="AF897" i="2"/>
  <c r="AF876" i="2"/>
  <c r="AF860" i="2"/>
  <c r="AF835" i="2"/>
  <c r="AF819" i="2"/>
  <c r="AF803" i="2"/>
  <c r="AF912" i="2"/>
  <c r="AF896" i="2"/>
  <c r="AF875" i="2"/>
  <c r="AF859" i="2"/>
  <c r="AF834" i="2"/>
  <c r="AF818" i="2"/>
  <c r="AF802" i="2"/>
  <c r="AF911" i="2"/>
  <c r="AF895" i="2"/>
  <c r="AF874" i="2"/>
  <c r="AF858" i="2"/>
  <c r="AG1133" i="2" s="1"/>
  <c r="AF833" i="2"/>
  <c r="AF817" i="2"/>
  <c r="AG1132" i="2" s="1"/>
  <c r="AG1134" i="2" s="1"/>
  <c r="AF801" i="2"/>
  <c r="AF910" i="2"/>
  <c r="AF894" i="2"/>
  <c r="AF873" i="2"/>
  <c r="AF857" i="2"/>
  <c r="AF832" i="2"/>
  <c r="AF816" i="2"/>
  <c r="AF800" i="2"/>
  <c r="AF909" i="2"/>
  <c r="AF893" i="2"/>
  <c r="AF872" i="2"/>
  <c r="AF856" i="2"/>
  <c r="AF831" i="2"/>
  <c r="AF815" i="2"/>
  <c r="AF908" i="2"/>
  <c r="AF892" i="2"/>
  <c r="AF871" i="2"/>
  <c r="AF855" i="2"/>
  <c r="AF830" i="2"/>
  <c r="AF814" i="2"/>
  <c r="AF907" i="2"/>
  <c r="AF891" i="2"/>
  <c r="AF870" i="2"/>
  <c r="AF854" i="2"/>
  <c r="AF829" i="2"/>
  <c r="AF813" i="2"/>
  <c r="AF906" i="2"/>
  <c r="AF890" i="2"/>
  <c r="AF869" i="2"/>
  <c r="AF853" i="2"/>
  <c r="AF828" i="2"/>
  <c r="AF812" i="2"/>
  <c r="AM451" i="2"/>
  <c r="AN936" i="2" s="1"/>
  <c r="BJ630" i="2"/>
  <c r="BK945" i="2" s="1"/>
  <c r="BL1148" i="2" s="1"/>
  <c r="BJ837" i="2"/>
  <c r="BJ972" i="2" s="1"/>
  <c r="BF705" i="2"/>
  <c r="AD575" i="2"/>
  <c r="W537" i="2"/>
  <c r="W938" i="2" s="1"/>
  <c r="AD662" i="2"/>
  <c r="AD574" i="2"/>
  <c r="AS922" i="2"/>
  <c r="BV932" i="2"/>
  <c r="BN939" i="2"/>
  <c r="BO837" i="2"/>
  <c r="BO972" i="2" s="1"/>
  <c r="H869" i="2"/>
  <c r="AG963" i="2"/>
  <c r="AD668" i="2"/>
  <c r="BF695" i="2"/>
  <c r="BI927" i="2"/>
  <c r="AB227" i="2"/>
  <c r="AB925" i="2" s="1"/>
  <c r="BJ915" i="2"/>
  <c r="BJ974" i="2" s="1"/>
  <c r="AD627" i="2"/>
  <c r="F849" i="2"/>
  <c r="H849" i="2" s="1"/>
  <c r="G716" i="2"/>
  <c r="G960" i="2" s="1"/>
  <c r="AY89" i="2"/>
  <c r="AZ920" i="2" s="1"/>
  <c r="X585" i="2"/>
  <c r="X944" i="2" s="1"/>
  <c r="BI537" i="2"/>
  <c r="BJ938" i="2" s="1"/>
  <c r="AE975" i="2"/>
  <c r="AG496" i="2"/>
  <c r="AH937" i="2" s="1"/>
  <c r="BO915" i="2"/>
  <c r="BO974" i="2" s="1"/>
  <c r="BJ585" i="2"/>
  <c r="BK944" i="2" s="1"/>
  <c r="BP733" i="2"/>
  <c r="BP792" i="2"/>
  <c r="L630" i="2"/>
  <c r="L945" i="2" s="1"/>
  <c r="L1148" i="2" s="1"/>
  <c r="BI963" i="2"/>
  <c r="BP690" i="2"/>
  <c r="BA479" i="2"/>
  <c r="AA947" i="2"/>
  <c r="N668" i="2"/>
  <c r="BJ671" i="2"/>
  <c r="BK946" i="2" s="1"/>
  <c r="G794" i="2"/>
  <c r="G962" i="2" s="1"/>
  <c r="F227" i="2"/>
  <c r="F925" i="2" s="1"/>
  <c r="N570" i="2"/>
  <c r="L671" i="2"/>
  <c r="L946" i="2" s="1"/>
  <c r="BJ879" i="2"/>
  <c r="BJ973" i="2" s="1"/>
  <c r="E963" i="2"/>
  <c r="BP791" i="2"/>
  <c r="BF687" i="2"/>
  <c r="N564" i="2"/>
  <c r="AB671" i="2"/>
  <c r="AB946" i="2" s="1"/>
  <c r="E975" i="2"/>
  <c r="X671" i="2"/>
  <c r="X946" i="2" s="1"/>
  <c r="BP767" i="2"/>
  <c r="Q963" i="2"/>
  <c r="AG927" i="2"/>
  <c r="K947" i="2"/>
  <c r="E939" i="2"/>
  <c r="BP740" i="2"/>
  <c r="V947" i="2"/>
  <c r="L585" i="2"/>
  <c r="L944" i="2" s="1"/>
  <c r="G758" i="2"/>
  <c r="G961" i="2" s="1"/>
  <c r="BD496" i="2"/>
  <c r="BE937" i="2" s="1"/>
  <c r="N575" i="2"/>
  <c r="AM132" i="2"/>
  <c r="AN921" i="2" s="1"/>
  <c r="E947" i="2"/>
  <c r="AC630" i="2"/>
  <c r="AC945" i="2" s="1"/>
  <c r="AC1148" i="2" s="1"/>
  <c r="AC585" i="2"/>
  <c r="AC944" i="2" s="1"/>
  <c r="BI947" i="2"/>
  <c r="X630" i="2"/>
  <c r="X945" i="2" s="1"/>
  <c r="X1148" i="2" s="1"/>
  <c r="BE630" i="2"/>
  <c r="BF945" i="2" s="1"/>
  <c r="BG1148" i="2" s="1"/>
  <c r="BX932" i="2"/>
  <c r="BE671" i="2"/>
  <c r="BF946" i="2" s="1"/>
  <c r="BE585" i="2"/>
  <c r="BF944" i="2" s="1"/>
  <c r="BF559" i="2"/>
  <c r="K963" i="2"/>
  <c r="AY947" i="2"/>
  <c r="AY927" i="2"/>
  <c r="AM927" i="2"/>
  <c r="BV938" i="2"/>
  <c r="BD927" i="2"/>
  <c r="Q939" i="2"/>
  <c r="AZ585" i="2"/>
  <c r="BA944" i="2" s="1"/>
  <c r="AY963" i="2"/>
  <c r="AS939" i="2"/>
  <c r="AG947" i="2"/>
  <c r="AS927" i="2"/>
  <c r="BN963" i="2"/>
  <c r="AM939" i="2"/>
  <c r="AO417" i="2"/>
  <c r="V963" i="2"/>
  <c r="AY939" i="2"/>
  <c r="CA406" i="2"/>
  <c r="BF681" i="2"/>
  <c r="BS925" i="2"/>
  <c r="Q927" i="2"/>
  <c r="BN922" i="2"/>
  <c r="AS947" i="2"/>
  <c r="BZ406" i="2"/>
  <c r="BN927" i="2"/>
  <c r="BI922" i="2"/>
  <c r="BV925" i="2"/>
  <c r="BS963" i="2"/>
  <c r="E927" i="2"/>
  <c r="BV924" i="2"/>
  <c r="BD922" i="2"/>
  <c r="C927" i="2"/>
  <c r="BS924" i="2"/>
  <c r="AY922" i="2"/>
  <c r="AM922" i="2"/>
  <c r="BS919" i="2"/>
  <c r="I922" i="2"/>
  <c r="AW927" i="2"/>
  <c r="BS926" i="2"/>
  <c r="AG922" i="2"/>
  <c r="BS920" i="2"/>
  <c r="C922" i="2"/>
  <c r="AZ630" i="2"/>
  <c r="BA945" i="2" s="1"/>
  <c r="BB1148" i="2" s="1"/>
  <c r="AA922" i="2"/>
  <c r="AG939" i="2"/>
  <c r="V939" i="2"/>
  <c r="BV936" i="2"/>
  <c r="Q922" i="2"/>
  <c r="K922" i="2"/>
  <c r="BV919" i="2"/>
  <c r="V927" i="2"/>
  <c r="BV937" i="2"/>
  <c r="BV921" i="2"/>
  <c r="BV926" i="2"/>
  <c r="G89" i="2"/>
  <c r="G920" i="2" s="1"/>
  <c r="AS963" i="2"/>
  <c r="K927" i="2"/>
  <c r="BV920" i="2"/>
  <c r="E922" i="2"/>
  <c r="AA927" i="2"/>
  <c r="X132" i="13"/>
  <c r="BP689" i="2" l="1"/>
  <c r="T102" i="2"/>
  <c r="BP768" i="2"/>
  <c r="BF729" i="2"/>
  <c r="T106" i="2"/>
  <c r="T703" i="2"/>
  <c r="AO621" i="2"/>
  <c r="AU433" i="2"/>
  <c r="AU686" i="2"/>
  <c r="AO655" i="2"/>
  <c r="T109" i="2"/>
  <c r="AU563" i="2"/>
  <c r="AU616" i="2"/>
  <c r="N146" i="2"/>
  <c r="BF730" i="2"/>
  <c r="BF726" i="2"/>
  <c r="BF749" i="2"/>
  <c r="BF692" i="2"/>
  <c r="AD492" i="2"/>
  <c r="H28" i="2"/>
  <c r="AU699" i="2"/>
  <c r="T743" i="2"/>
  <c r="BF790" i="2"/>
  <c r="BF684" i="2"/>
  <c r="Y126" i="2"/>
  <c r="AD469" i="2"/>
  <c r="BP734" i="2"/>
  <c r="AU656" i="2"/>
  <c r="BF750" i="2"/>
  <c r="Y766" i="2"/>
  <c r="BF775" i="2"/>
  <c r="Y196" i="2"/>
  <c r="AU438" i="2"/>
  <c r="N172" i="2"/>
  <c r="Y201" i="2"/>
  <c r="Y694" i="2"/>
  <c r="AI627" i="2"/>
  <c r="BF789" i="2"/>
  <c r="BF696" i="2"/>
  <c r="BK738" i="2"/>
  <c r="Y781" i="2"/>
  <c r="AI617" i="2"/>
  <c r="N174" i="2"/>
  <c r="AO643" i="2"/>
  <c r="AU512" i="2"/>
  <c r="BP765" i="2"/>
  <c r="BP747" i="2"/>
  <c r="BP704" i="2"/>
  <c r="BF701" i="2"/>
  <c r="BF713" i="2"/>
  <c r="BF683" i="2"/>
  <c r="BG1124" i="2" s="1"/>
  <c r="BG1126" i="2" s="1"/>
  <c r="Y710" i="2"/>
  <c r="AO652" i="2"/>
  <c r="AU738" i="2"/>
  <c r="AI663" i="2"/>
  <c r="T680" i="2"/>
  <c r="AU439" i="2"/>
  <c r="BP714" i="2"/>
  <c r="BF746" i="2"/>
  <c r="BP727" i="2"/>
  <c r="BF712" i="2"/>
  <c r="BF745" i="2"/>
  <c r="Y688" i="2"/>
  <c r="T679" i="2"/>
  <c r="BA701" i="2"/>
  <c r="AU517" i="2"/>
  <c r="T601" i="2"/>
  <c r="BF755" i="2"/>
  <c r="BA513" i="2"/>
  <c r="AU513" i="2"/>
  <c r="AO18" i="2"/>
  <c r="T623" i="2"/>
  <c r="BF785" i="2"/>
  <c r="N162" i="2"/>
  <c r="AU689" i="2"/>
  <c r="AU529" i="2"/>
  <c r="N179" i="2"/>
  <c r="T613" i="2"/>
  <c r="Y751" i="2"/>
  <c r="AO612" i="2"/>
  <c r="AU735" i="2"/>
  <c r="BF694" i="2"/>
  <c r="Y206" i="2"/>
  <c r="AD485" i="2"/>
  <c r="AU582" i="2"/>
  <c r="N165" i="2"/>
  <c r="AO557" i="2"/>
  <c r="BF708" i="2"/>
  <c r="BF704" i="2"/>
  <c r="H59" i="2"/>
  <c r="BP681" i="2"/>
  <c r="BP785" i="2"/>
  <c r="BF738" i="2"/>
  <c r="AI554" i="2"/>
  <c r="AO645" i="2"/>
  <c r="AP1131" i="2" s="1"/>
  <c r="AU536" i="2"/>
  <c r="H519" i="2"/>
  <c r="BP783" i="2"/>
  <c r="BP683" i="2"/>
  <c r="BQ1124" i="2" s="1"/>
  <c r="BQ1126" i="2" s="1"/>
  <c r="Y764" i="2"/>
  <c r="T692" i="2"/>
  <c r="T578" i="2"/>
  <c r="BF791" i="2"/>
  <c r="BF685" i="2"/>
  <c r="T735" i="2"/>
  <c r="T415" i="2"/>
  <c r="AU707" i="2"/>
  <c r="BA471" i="2"/>
  <c r="BP712" i="2"/>
  <c r="T741" i="2"/>
  <c r="T552" i="2"/>
  <c r="BK753" i="2"/>
  <c r="AU776" i="2"/>
  <c r="T737" i="2"/>
  <c r="Y726" i="2"/>
  <c r="T618" i="2"/>
  <c r="AU427" i="2"/>
  <c r="BP774" i="2"/>
  <c r="Y208" i="2"/>
  <c r="AO606" i="2"/>
  <c r="T620" i="2"/>
  <c r="BK687" i="2"/>
  <c r="T417" i="2"/>
  <c r="BP684" i="2"/>
  <c r="BP701" i="2"/>
  <c r="BF782" i="2"/>
  <c r="BF780" i="2"/>
  <c r="BF776" i="2"/>
  <c r="T475" i="2"/>
  <c r="Y773" i="2"/>
  <c r="T576" i="2"/>
  <c r="N154" i="2"/>
  <c r="H532" i="2"/>
  <c r="AO562" i="2"/>
  <c r="AU708" i="2"/>
  <c r="BF764" i="2"/>
  <c r="BF751" i="2"/>
  <c r="BP743" i="2"/>
  <c r="BF727" i="2"/>
  <c r="BF768" i="2"/>
  <c r="BF781" i="2"/>
  <c r="BF715" i="2"/>
  <c r="BF699" i="2"/>
  <c r="BF682" i="2"/>
  <c r="AU508" i="2"/>
  <c r="T494" i="2"/>
  <c r="H15" i="2"/>
  <c r="N175" i="2"/>
  <c r="T115" i="2"/>
  <c r="H83" i="2"/>
  <c r="Y741" i="2"/>
  <c r="BP773" i="2"/>
  <c r="BF743" i="2"/>
  <c r="BP726" i="2"/>
  <c r="BP753" i="2"/>
  <c r="BP680" i="2"/>
  <c r="Y684" i="2"/>
  <c r="AI583" i="2"/>
  <c r="T621" i="2"/>
  <c r="BP735" i="2"/>
  <c r="BF757" i="2"/>
  <c r="BA491" i="2"/>
  <c r="BA473" i="2"/>
  <c r="T625" i="2"/>
  <c r="AI609" i="2"/>
  <c r="AO34" i="2"/>
  <c r="T508" i="2"/>
  <c r="AU646" i="2"/>
  <c r="Y117" i="2"/>
  <c r="H508" i="2"/>
  <c r="H655" i="2"/>
  <c r="AO85" i="2"/>
  <c r="AD425" i="2"/>
  <c r="BF731" i="2"/>
  <c r="Y771" i="2"/>
  <c r="T584" i="2"/>
  <c r="H26" i="2"/>
  <c r="BP707" i="2"/>
  <c r="BP784" i="2"/>
  <c r="BF787" i="2"/>
  <c r="BF711" i="2"/>
  <c r="BE758" i="2"/>
  <c r="BF961" i="2" s="1"/>
  <c r="AH630" i="2"/>
  <c r="AI945" i="2" s="1"/>
  <c r="AJ1148" i="2" s="1"/>
  <c r="AI563" i="2"/>
  <c r="AU734" i="2"/>
  <c r="BA530" i="2"/>
  <c r="AU573" i="2"/>
  <c r="AI599" i="2"/>
  <c r="AO609" i="2"/>
  <c r="AI552" i="2"/>
  <c r="N167" i="2"/>
  <c r="AO41" i="2"/>
  <c r="AO578" i="2"/>
  <c r="BP793" i="2"/>
  <c r="BP782" i="2"/>
  <c r="BP710" i="2"/>
  <c r="BF732" i="2"/>
  <c r="BF697" i="2"/>
  <c r="AO668" i="2"/>
  <c r="BF690" i="2"/>
  <c r="BP770" i="2"/>
  <c r="BP698" i="2"/>
  <c r="BP748" i="2"/>
  <c r="BF756" i="2"/>
  <c r="BF786" i="2"/>
  <c r="BF706" i="2"/>
  <c r="AU488" i="2"/>
  <c r="BP788" i="2"/>
  <c r="BP754" i="2"/>
  <c r="BP730" i="2"/>
  <c r="BP769" i="2"/>
  <c r="BP771" i="2"/>
  <c r="BP713" i="2"/>
  <c r="BP694" i="2"/>
  <c r="BP781" i="2"/>
  <c r="BP736" i="2"/>
  <c r="AU713" i="2"/>
  <c r="BP778" i="2"/>
  <c r="BP749" i="2"/>
  <c r="BP789" i="2"/>
  <c r="BP692" i="2"/>
  <c r="BP695" i="2"/>
  <c r="BP697" i="2"/>
  <c r="BP700" i="2"/>
  <c r="BP737" i="2"/>
  <c r="BP738" i="2"/>
  <c r="BP709" i="2"/>
  <c r="BF777" i="2"/>
  <c r="BF709" i="2"/>
  <c r="BF737" i="2"/>
  <c r="T127" i="2"/>
  <c r="H664" i="2"/>
  <c r="T695" i="2"/>
  <c r="AU511" i="2"/>
  <c r="BP731" i="2"/>
  <c r="AI612" i="2"/>
  <c r="AO468" i="2"/>
  <c r="H483" i="2"/>
  <c r="AI567" i="2"/>
  <c r="BP679" i="2"/>
  <c r="AI584" i="2"/>
  <c r="T441" i="2"/>
  <c r="T748" i="2"/>
  <c r="H66" i="2"/>
  <c r="AI616" i="2"/>
  <c r="BP708" i="2"/>
  <c r="BP693" i="2"/>
  <c r="BP790" i="2"/>
  <c r="BF778" i="2"/>
  <c r="BP751" i="2"/>
  <c r="BF698" i="2"/>
  <c r="BF740" i="2"/>
  <c r="BF774" i="2"/>
  <c r="BF784" i="2"/>
  <c r="T704" i="2"/>
  <c r="T467" i="2"/>
  <c r="T610" i="2"/>
  <c r="BP688" i="2"/>
  <c r="Y735" i="2"/>
  <c r="AU773" i="2"/>
  <c r="BP696" i="2"/>
  <c r="BP775" i="2"/>
  <c r="BP744" i="2"/>
  <c r="BD716" i="2"/>
  <c r="BE960" i="2" s="1"/>
  <c r="BP764" i="2"/>
  <c r="BF767" i="2"/>
  <c r="BF766" i="2"/>
  <c r="BF710" i="2"/>
  <c r="AT537" i="2"/>
  <c r="AU938" i="2" s="1"/>
  <c r="BF754" i="2"/>
  <c r="BF734" i="2"/>
  <c r="Y224" i="2"/>
  <c r="T751" i="2"/>
  <c r="H82" i="2"/>
  <c r="AU752" i="2"/>
  <c r="BP757" i="2"/>
  <c r="Y780" i="2"/>
  <c r="T742" i="2"/>
  <c r="Y162" i="2"/>
  <c r="F801" i="2"/>
  <c r="H801" i="2" s="1"/>
  <c r="F860" i="2"/>
  <c r="H860" i="2" s="1"/>
  <c r="F892" i="2"/>
  <c r="H892" i="2" s="1"/>
  <c r="F819" i="2"/>
  <c r="H819" i="2" s="1"/>
  <c r="F901" i="2"/>
  <c r="F834" i="2"/>
  <c r="H834" i="2" s="1"/>
  <c r="BA786" i="2"/>
  <c r="T418" i="2"/>
  <c r="BD758" i="2"/>
  <c r="BE961" i="2" s="1"/>
  <c r="F833" i="2"/>
  <c r="H833" i="2" s="1"/>
  <c r="F887" i="2"/>
  <c r="H887" i="2" s="1"/>
  <c r="F873" i="2"/>
  <c r="H873" i="2" s="1"/>
  <c r="F815" i="2"/>
  <c r="H815" i="2" s="1"/>
  <c r="F820" i="2"/>
  <c r="H820" i="2" s="1"/>
  <c r="F891" i="2"/>
  <c r="H891" i="2" s="1"/>
  <c r="F828" i="2"/>
  <c r="H828" i="2" s="1"/>
  <c r="F866" i="2"/>
  <c r="H866" i="2" s="1"/>
  <c r="F821" i="2"/>
  <c r="H821" i="2" s="1"/>
  <c r="F824" i="2"/>
  <c r="H824" i="2" s="1"/>
  <c r="F877" i="2"/>
  <c r="H877" i="2" s="1"/>
  <c r="F875" i="2"/>
  <c r="F832" i="2"/>
  <c r="H832" i="2" s="1"/>
  <c r="AU522" i="2"/>
  <c r="BP756" i="2"/>
  <c r="F806" i="2"/>
  <c r="H806" i="2" s="1"/>
  <c r="F812" i="2"/>
  <c r="H812" i="2" s="1"/>
  <c r="F871" i="2"/>
  <c r="H871" i="2" s="1"/>
  <c r="F835" i="2"/>
  <c r="H835" i="2" s="1"/>
  <c r="F813" i="2"/>
  <c r="H813" i="2" s="1"/>
  <c r="F805" i="2"/>
  <c r="H805" i="2" s="1"/>
  <c r="F911" i="2"/>
  <c r="H911" i="2" s="1"/>
  <c r="T211" i="2"/>
  <c r="F855" i="2"/>
  <c r="H855" i="2" s="1"/>
  <c r="H531" i="2"/>
  <c r="BF772" i="2"/>
  <c r="BG1131" i="2" s="1"/>
  <c r="F907" i="2"/>
  <c r="H907" i="2" s="1"/>
  <c r="F886" i="2"/>
  <c r="H886" i="2" s="1"/>
  <c r="F804" i="2"/>
  <c r="H804" i="2" s="1"/>
  <c r="F906" i="2"/>
  <c r="H906" i="2" s="1"/>
  <c r="F870" i="2"/>
  <c r="H870" i="2" s="1"/>
  <c r="F816" i="2"/>
  <c r="H816" i="2" s="1"/>
  <c r="AZ438" i="2"/>
  <c r="BA438" i="2" s="1"/>
  <c r="T690" i="2"/>
  <c r="BA526" i="2"/>
  <c r="F876" i="2"/>
  <c r="H876" i="2" s="1"/>
  <c r="T574" i="2"/>
  <c r="T682" i="2"/>
  <c r="F858" i="2"/>
  <c r="H858" i="2" s="1"/>
  <c r="H1133" i="2" s="1"/>
  <c r="T689" i="2"/>
  <c r="T622" i="2"/>
  <c r="F893" i="2"/>
  <c r="H893" i="2" s="1"/>
  <c r="BA482" i="2"/>
  <c r="AO604" i="2"/>
  <c r="BN716" i="2"/>
  <c r="BO960" i="2" s="1"/>
  <c r="BP702" i="2"/>
  <c r="BF779" i="2"/>
  <c r="BP766" i="2"/>
  <c r="BE879" i="2"/>
  <c r="BE973" i="2" s="1"/>
  <c r="BE837" i="2"/>
  <c r="BE972" i="2" s="1"/>
  <c r="BE915" i="2"/>
  <c r="BE974" i="2" s="1"/>
  <c r="AO605" i="2"/>
  <c r="F888" i="2"/>
  <c r="H888" i="2" s="1"/>
  <c r="F827" i="2"/>
  <c r="H827" i="2" s="1"/>
  <c r="F895" i="2"/>
  <c r="H895" i="2" s="1"/>
  <c r="F848" i="2"/>
  <c r="H848" i="2" s="1"/>
  <c r="F847" i="2"/>
  <c r="AU564" i="2"/>
  <c r="F898" i="2"/>
  <c r="H898" i="2" s="1"/>
  <c r="F861" i="2"/>
  <c r="H861" i="2" s="1"/>
  <c r="F865" i="2"/>
  <c r="H865" i="2" s="1"/>
  <c r="F899" i="2"/>
  <c r="H899" i="2" s="1"/>
  <c r="F862" i="2"/>
  <c r="H862" i="2" s="1"/>
  <c r="T699" i="2"/>
  <c r="AU613" i="2"/>
  <c r="AO657" i="2"/>
  <c r="F913" i="2"/>
  <c r="H913" i="2" s="1"/>
  <c r="F817" i="2"/>
  <c r="F1132" i="2" s="1"/>
  <c r="F851" i="2"/>
  <c r="H851" i="2" s="1"/>
  <c r="BF686" i="2"/>
  <c r="AO603" i="2"/>
  <c r="BP786" i="2"/>
  <c r="BP715" i="2"/>
  <c r="F890" i="2"/>
  <c r="H890" i="2" s="1"/>
  <c r="F829" i="2"/>
  <c r="H829" i="2" s="1"/>
  <c r="F814" i="2"/>
  <c r="H814" i="2" s="1"/>
  <c r="F802" i="2"/>
  <c r="H802" i="2" s="1"/>
  <c r="F810" i="2"/>
  <c r="H810" i="2" s="1"/>
  <c r="F854" i="2"/>
  <c r="H854" i="2" s="1"/>
  <c r="F836" i="2"/>
  <c r="H836" i="2" s="1"/>
  <c r="F811" i="2"/>
  <c r="H811" i="2" s="1"/>
  <c r="F905" i="2"/>
  <c r="H905" i="2" s="1"/>
  <c r="F831" i="2"/>
  <c r="H831" i="2" s="1"/>
  <c r="F878" i="2"/>
  <c r="H878" i="2" s="1"/>
  <c r="F808" i="2"/>
  <c r="H808" i="2" s="1"/>
  <c r="T744" i="2"/>
  <c r="AU598" i="2"/>
  <c r="AU557" i="2"/>
  <c r="BK733" i="2"/>
  <c r="F822" i="2"/>
  <c r="H822" i="2" s="1"/>
  <c r="F894" i="2"/>
  <c r="H894" i="2" s="1"/>
  <c r="F903" i="2"/>
  <c r="F1147" i="2" s="1"/>
  <c r="F912" i="2"/>
  <c r="H912" i="2" s="1"/>
  <c r="F910" i="2"/>
  <c r="H910" i="2" s="1"/>
  <c r="F867" i="2"/>
  <c r="H867" i="2" s="1"/>
  <c r="F818" i="2"/>
  <c r="H818" i="2" s="1"/>
  <c r="F800" i="2"/>
  <c r="H800" i="2" s="1"/>
  <c r="F809" i="2"/>
  <c r="H809" i="2" s="1"/>
  <c r="F825" i="2"/>
  <c r="H825" i="2" s="1"/>
  <c r="F856" i="2"/>
  <c r="H856" i="2" s="1"/>
  <c r="F904" i="2"/>
  <c r="H904" i="2" s="1"/>
  <c r="T752" i="2"/>
  <c r="T714" i="2"/>
  <c r="T464" i="2"/>
  <c r="AD488" i="2"/>
  <c r="N536" i="2"/>
  <c r="AO582" i="2"/>
  <c r="BP777" i="2"/>
  <c r="BQ1131" i="2"/>
  <c r="F807" i="2"/>
  <c r="H807" i="2" s="1"/>
  <c r="F896" i="2"/>
  <c r="H896" i="2" s="1"/>
  <c r="AU664" i="2"/>
  <c r="F859" i="2"/>
  <c r="H859" i="2" s="1"/>
  <c r="F850" i="2"/>
  <c r="H850" i="2" s="1"/>
  <c r="F874" i="2"/>
  <c r="H874" i="2" s="1"/>
  <c r="F889" i="2"/>
  <c r="H889" i="2" s="1"/>
  <c r="F826" i="2"/>
  <c r="H826" i="2" s="1"/>
  <c r="F900" i="2"/>
  <c r="H900" i="2" s="1"/>
  <c r="F864" i="2"/>
  <c r="H864" i="2" s="1"/>
  <c r="F909" i="2"/>
  <c r="H909" i="2" s="1"/>
  <c r="F902" i="2"/>
  <c r="H902" i="2" s="1"/>
  <c r="F863" i="2"/>
  <c r="H863" i="2" s="1"/>
  <c r="T561" i="2"/>
  <c r="AO627" i="2"/>
  <c r="BN794" i="2"/>
  <c r="BO962" i="2" s="1"/>
  <c r="T125" i="2"/>
  <c r="H612" i="2"/>
  <c r="AO611" i="2"/>
  <c r="BK737" i="2"/>
  <c r="BP732" i="2"/>
  <c r="AU745" i="2"/>
  <c r="BP682" i="2"/>
  <c r="N170" i="2"/>
  <c r="H509" i="2"/>
  <c r="AO659" i="2"/>
  <c r="AD434" i="2"/>
  <c r="Y27" i="2"/>
  <c r="T442" i="2"/>
  <c r="BP750" i="2"/>
  <c r="T558" i="2"/>
  <c r="BP742" i="2"/>
  <c r="AZ421" i="2"/>
  <c r="BA421" i="2" s="1"/>
  <c r="AD484" i="2"/>
  <c r="AZ442" i="2"/>
  <c r="BA442" i="2" s="1"/>
  <c r="BF689" i="2"/>
  <c r="AO225" i="2"/>
  <c r="T568" i="2"/>
  <c r="T581" i="2"/>
  <c r="AO579" i="2"/>
  <c r="BD794" i="2"/>
  <c r="BE962" i="2" s="1"/>
  <c r="AO602" i="2"/>
  <c r="AO608" i="2"/>
  <c r="AU423" i="2"/>
  <c r="AU727" i="2"/>
  <c r="AO598" i="2"/>
  <c r="H663" i="2"/>
  <c r="BP706" i="2"/>
  <c r="AO563" i="2"/>
  <c r="H430" i="2"/>
  <c r="AO212" i="2"/>
  <c r="AU562" i="2"/>
  <c r="AU619" i="2"/>
  <c r="AU553" i="2"/>
  <c r="AU577" i="2"/>
  <c r="T697" i="2"/>
  <c r="T715" i="2"/>
  <c r="T489" i="2"/>
  <c r="T582" i="2"/>
  <c r="N148" i="2"/>
  <c r="N149" i="2"/>
  <c r="T126" i="2"/>
  <c r="T110" i="2"/>
  <c r="H514" i="2"/>
  <c r="AU783" i="2"/>
  <c r="T428" i="2"/>
  <c r="T443" i="2"/>
  <c r="T422" i="2"/>
  <c r="AU424" i="2"/>
  <c r="AO560" i="2"/>
  <c r="AU785" i="2"/>
  <c r="AI516" i="2"/>
  <c r="AU740" i="2"/>
  <c r="T726" i="2"/>
  <c r="T224" i="2"/>
  <c r="T221" i="2"/>
  <c r="AO561" i="2"/>
  <c r="T684" i="2"/>
  <c r="AU560" i="2"/>
  <c r="AU568" i="2"/>
  <c r="H13" i="2"/>
  <c r="T559" i="2"/>
  <c r="T554" i="2"/>
  <c r="AD430" i="2"/>
  <c r="AD465" i="2"/>
  <c r="AU445" i="2"/>
  <c r="T122" i="2"/>
  <c r="T575" i="2"/>
  <c r="AO573" i="2"/>
  <c r="T431" i="2"/>
  <c r="AU709" i="2"/>
  <c r="AO647" i="2"/>
  <c r="AO576" i="2"/>
  <c r="AO568" i="2"/>
  <c r="AU706" i="2"/>
  <c r="AU415" i="2"/>
  <c r="AU688" i="2"/>
  <c r="AU774" i="2"/>
  <c r="AU739" i="2"/>
  <c r="M182" i="2"/>
  <c r="M924" i="2" s="1"/>
  <c r="BO758" i="2"/>
  <c r="BP961" i="2" s="1"/>
  <c r="N679" i="2"/>
  <c r="T213" i="2"/>
  <c r="T225" i="2"/>
  <c r="AU685" i="2"/>
  <c r="AU565" i="2"/>
  <c r="AU556" i="2"/>
  <c r="T693" i="2"/>
  <c r="T710" i="2"/>
  <c r="T706" i="2"/>
  <c r="H31" i="2"/>
  <c r="AU607" i="2"/>
  <c r="AU443" i="2"/>
  <c r="AU449" i="2"/>
  <c r="AU418" i="2"/>
  <c r="AO553" i="2"/>
  <c r="T445" i="2"/>
  <c r="AU431" i="2"/>
  <c r="AU417" i="2"/>
  <c r="AO548" i="2"/>
  <c r="AO623" i="2"/>
  <c r="AO551" i="2"/>
  <c r="AU694" i="2"/>
  <c r="AU714" i="2"/>
  <c r="AU778" i="2"/>
  <c r="AD493" i="2"/>
  <c r="AU710" i="2"/>
  <c r="AO624" i="2"/>
  <c r="Y549" i="2"/>
  <c r="Y1117" i="2" s="1"/>
  <c r="Y1119" i="2" s="1"/>
  <c r="AZ443" i="2"/>
  <c r="AZ444" i="2"/>
  <c r="BA444" i="2" s="1"/>
  <c r="H583" i="2"/>
  <c r="N147" i="2"/>
  <c r="AU641" i="2"/>
  <c r="AU621" i="2"/>
  <c r="AU622" i="2"/>
  <c r="T688" i="2"/>
  <c r="T729" i="2"/>
  <c r="H22" i="2"/>
  <c r="BA476" i="2"/>
  <c r="T627" i="2"/>
  <c r="AD471" i="2"/>
  <c r="AD444" i="2"/>
  <c r="N171" i="2"/>
  <c r="T121" i="2"/>
  <c r="T668" i="2"/>
  <c r="T612" i="2"/>
  <c r="T567" i="2"/>
  <c r="H647" i="2"/>
  <c r="BA507" i="2"/>
  <c r="AU681" i="2"/>
  <c r="H642" i="2"/>
  <c r="AU755" i="2"/>
  <c r="AU479" i="2"/>
  <c r="AU768" i="2"/>
  <c r="AZ441" i="2"/>
  <c r="BA441" i="2" s="1"/>
  <c r="AZ450" i="2"/>
  <c r="BA450" i="2" s="1"/>
  <c r="AZ447" i="2"/>
  <c r="BA447" i="2" s="1"/>
  <c r="BA706" i="2"/>
  <c r="T201" i="2"/>
  <c r="T220" i="2"/>
  <c r="AU554" i="2"/>
  <c r="N153" i="2"/>
  <c r="AU603" i="2"/>
  <c r="AU624" i="2"/>
  <c r="AU655" i="2"/>
  <c r="AO61" i="2"/>
  <c r="AO79" i="2"/>
  <c r="AU666" i="2"/>
  <c r="T606" i="2"/>
  <c r="T560" i="2"/>
  <c r="AU450" i="2"/>
  <c r="N152" i="2"/>
  <c r="T553" i="2"/>
  <c r="BA519" i="2"/>
  <c r="BA523" i="2"/>
  <c r="AU751" i="2"/>
  <c r="AU748" i="2"/>
  <c r="H660" i="2"/>
  <c r="AO641" i="2"/>
  <c r="AO660" i="2"/>
  <c r="AO607" i="2"/>
  <c r="AU712" i="2"/>
  <c r="AU687" i="2"/>
  <c r="H524" i="2"/>
  <c r="AU764" i="2"/>
  <c r="BK694" i="2"/>
  <c r="BK767" i="2"/>
  <c r="AO575" i="2"/>
  <c r="AO580" i="2"/>
  <c r="BE267" i="2"/>
  <c r="AZ439" i="2"/>
  <c r="BA439" i="2" s="1"/>
  <c r="AZ416" i="2"/>
  <c r="BA416" i="2" s="1"/>
  <c r="AU715" i="2"/>
  <c r="AU606" i="2"/>
  <c r="AU789" i="2"/>
  <c r="AU753" i="2"/>
  <c r="AU600" i="2"/>
  <c r="AU575" i="2"/>
  <c r="AU610" i="2"/>
  <c r="AU669" i="2"/>
  <c r="AU790" i="2"/>
  <c r="BA490" i="2"/>
  <c r="AU561" i="2"/>
  <c r="T609" i="2"/>
  <c r="AU437" i="2"/>
  <c r="AU430" i="2"/>
  <c r="T104" i="2"/>
  <c r="T113" i="2"/>
  <c r="AU572" i="2"/>
  <c r="H644" i="2"/>
  <c r="H610" i="2"/>
  <c r="H607" i="2"/>
  <c r="AO581" i="2"/>
  <c r="AO626" i="2"/>
  <c r="AU729" i="2"/>
  <c r="AU421" i="2"/>
  <c r="AU786" i="2"/>
  <c r="T691" i="2"/>
  <c r="AU728" i="2"/>
  <c r="AO629" i="2"/>
  <c r="S585" i="2"/>
  <c r="S944" i="2" s="1"/>
  <c r="AO663" i="2"/>
  <c r="H661" i="2"/>
  <c r="T447" i="2"/>
  <c r="AU692" i="2"/>
  <c r="AN585" i="2"/>
  <c r="AO944" i="2" s="1"/>
  <c r="T18" i="2"/>
  <c r="N764" i="2"/>
  <c r="AD448" i="2"/>
  <c r="AD440" i="2"/>
  <c r="H422" i="2"/>
  <c r="AU611" i="2"/>
  <c r="AU667" i="2"/>
  <c r="AU627" i="2"/>
  <c r="AU584" i="2"/>
  <c r="T779" i="2"/>
  <c r="T698" i="2"/>
  <c r="T603" i="2"/>
  <c r="T550" i="2"/>
  <c r="N178" i="2"/>
  <c r="T107" i="2"/>
  <c r="T118" i="2"/>
  <c r="N169" i="2"/>
  <c r="AI448" i="2"/>
  <c r="T573" i="2"/>
  <c r="N155" i="2"/>
  <c r="H507" i="2"/>
  <c r="H521" i="2"/>
  <c r="H517" i="2"/>
  <c r="BA516" i="2"/>
  <c r="H668" i="2"/>
  <c r="H665" i="2"/>
  <c r="AU420" i="2"/>
  <c r="AO599" i="2"/>
  <c r="AO555" i="2"/>
  <c r="AO567" i="2"/>
  <c r="AO617" i="2"/>
  <c r="AO554" i="2"/>
  <c r="AO577" i="2"/>
  <c r="AU680" i="2"/>
  <c r="AU743" i="2"/>
  <c r="AU744" i="2"/>
  <c r="AU696" i="2"/>
  <c r="S716" i="2"/>
  <c r="S960" i="2" s="1"/>
  <c r="AO620" i="2"/>
  <c r="AO556" i="2"/>
  <c r="AN671" i="2"/>
  <c r="AO946" i="2" s="1"/>
  <c r="AN630" i="2"/>
  <c r="AO945" i="2" s="1"/>
  <c r="AP1148" i="2" s="1"/>
  <c r="BP728" i="2"/>
  <c r="Y156" i="2"/>
  <c r="T226" i="2"/>
  <c r="T196" i="2"/>
  <c r="AU647" i="2"/>
  <c r="AU650" i="2"/>
  <c r="AU551" i="2"/>
  <c r="T736" i="2"/>
  <c r="T709" i="2"/>
  <c r="T733" i="2"/>
  <c r="T465" i="2"/>
  <c r="BA475" i="2"/>
  <c r="T564" i="2"/>
  <c r="Y23" i="2"/>
  <c r="AI757" i="2"/>
  <c r="T116" i="2"/>
  <c r="T131" i="2"/>
  <c r="T626" i="2"/>
  <c r="T607" i="2"/>
  <c r="H645" i="2"/>
  <c r="AD421" i="2"/>
  <c r="AO653" i="2"/>
  <c r="AO552" i="2"/>
  <c r="T437" i="2"/>
  <c r="AU737" i="2"/>
  <c r="AO667" i="2"/>
  <c r="AO601" i="2"/>
  <c r="N254" i="2"/>
  <c r="T198" i="2"/>
  <c r="T209" i="2"/>
  <c r="T208" i="2"/>
  <c r="AI776" i="2"/>
  <c r="AU605" i="2"/>
  <c r="AU659" i="2"/>
  <c r="AU644" i="2"/>
  <c r="AU579" i="2"/>
  <c r="T711" i="2"/>
  <c r="T730" i="2"/>
  <c r="AU609" i="2"/>
  <c r="AU663" i="2"/>
  <c r="AD473" i="2"/>
  <c r="T111" i="2"/>
  <c r="T129" i="2"/>
  <c r="T599" i="2"/>
  <c r="T577" i="2"/>
  <c r="T569" i="2"/>
  <c r="H530" i="2"/>
  <c r="H522" i="2"/>
  <c r="BA536" i="2"/>
  <c r="BA515" i="2"/>
  <c r="AU691" i="2"/>
  <c r="AU777" i="2"/>
  <c r="AU704" i="2"/>
  <c r="T419" i="2"/>
  <c r="AU775" i="2"/>
  <c r="AO550" i="2"/>
  <c r="AO669" i="2"/>
  <c r="AT630" i="2"/>
  <c r="AU945" i="2" s="1"/>
  <c r="AV1148" i="2" s="1"/>
  <c r="AT585" i="2"/>
  <c r="AU944" i="2" s="1"/>
  <c r="AT451" i="2"/>
  <c r="AU936" i="2" s="1"/>
  <c r="BF570" i="2"/>
  <c r="AI658" i="2"/>
  <c r="AU1117" i="2"/>
  <c r="AU1119" i="2" s="1"/>
  <c r="BP1134" i="2"/>
  <c r="BP1142" i="2" s="1"/>
  <c r="BK726" i="2"/>
  <c r="T217" i="2"/>
  <c r="Y658" i="2"/>
  <c r="Y671" i="2" s="1"/>
  <c r="Y946" i="2" s="1"/>
  <c r="H705" i="2"/>
  <c r="N156" i="2"/>
  <c r="T696" i="2"/>
  <c r="AU615" i="2"/>
  <c r="AU612" i="2"/>
  <c r="AU570" i="2"/>
  <c r="AU566" i="2"/>
  <c r="AU617" i="2"/>
  <c r="AU623" i="2"/>
  <c r="T687" i="2"/>
  <c r="T749" i="2"/>
  <c r="BA467" i="2"/>
  <c r="AU550" i="2"/>
  <c r="AU602" i="2"/>
  <c r="AU419" i="2"/>
  <c r="AU434" i="2"/>
  <c r="AU426" i="2"/>
  <c r="AO521" i="2"/>
  <c r="AI570" i="2"/>
  <c r="T128" i="2"/>
  <c r="N173" i="2"/>
  <c r="N166" i="2"/>
  <c r="N177" i="2"/>
  <c r="N517" i="2"/>
  <c r="N525" i="2"/>
  <c r="T615" i="2"/>
  <c r="H646" i="2"/>
  <c r="BF658" i="2"/>
  <c r="AO570" i="2"/>
  <c r="AO665" i="2"/>
  <c r="AO558" i="2"/>
  <c r="AO564" i="2"/>
  <c r="T432" i="2"/>
  <c r="AO658" i="2"/>
  <c r="AO600" i="2"/>
  <c r="AO666" i="2"/>
  <c r="BA486" i="2"/>
  <c r="N711" i="2"/>
  <c r="N792" i="2"/>
  <c r="AO12" i="2"/>
  <c r="N615" i="2"/>
  <c r="AU702" i="2"/>
  <c r="AO622" i="2"/>
  <c r="AC750" i="2"/>
  <c r="AU520" i="2"/>
  <c r="BK570" i="2"/>
  <c r="AU658" i="2"/>
  <c r="BK658" i="2"/>
  <c r="T570" i="2"/>
  <c r="H477" i="2"/>
  <c r="AC791" i="2"/>
  <c r="AD791" i="2" s="1"/>
  <c r="AO432" i="2"/>
  <c r="N432" i="2"/>
  <c r="Y705" i="2"/>
  <c r="Y165" i="2"/>
  <c r="Y155" i="2"/>
  <c r="Y178" i="2"/>
  <c r="H750" i="2"/>
  <c r="H791" i="2"/>
  <c r="N157" i="2"/>
  <c r="AU690" i="2"/>
  <c r="AU567" i="2"/>
  <c r="T740" i="2"/>
  <c r="N255" i="2"/>
  <c r="H17" i="2"/>
  <c r="AI615" i="2"/>
  <c r="BA615" i="2"/>
  <c r="BA630" i="2" s="1"/>
  <c r="BB945" i="2" s="1"/>
  <c r="BC1148" i="2" s="1"/>
  <c r="AD489" i="2"/>
  <c r="AU436" i="2"/>
  <c r="Y17" i="2"/>
  <c r="T114" i="2"/>
  <c r="N161" i="2"/>
  <c r="T521" i="2"/>
  <c r="N510" i="2"/>
  <c r="T556" i="2"/>
  <c r="H515" i="2"/>
  <c r="AU733" i="2"/>
  <c r="AU750" i="2"/>
  <c r="AI520" i="2"/>
  <c r="H654" i="2"/>
  <c r="H658" i="2"/>
  <c r="H495" i="2"/>
  <c r="H492" i="2"/>
  <c r="H486" i="2"/>
  <c r="T705" i="2"/>
  <c r="AO616" i="2"/>
  <c r="AO615" i="2"/>
  <c r="AI532" i="2"/>
  <c r="AD520" i="2"/>
  <c r="AD537" i="2" s="1"/>
  <c r="AD938" i="2" s="1"/>
  <c r="T440" i="2"/>
  <c r="AU444" i="2"/>
  <c r="Y41" i="2"/>
  <c r="T429" i="2"/>
  <c r="T444" i="2"/>
  <c r="AO642" i="2"/>
  <c r="AO529" i="2"/>
  <c r="BK709" i="2"/>
  <c r="T766" i="2"/>
  <c r="Y615" i="2"/>
  <c r="Y630" i="2" s="1"/>
  <c r="Y945" i="2" s="1"/>
  <c r="N658" i="2"/>
  <c r="N671" i="2" s="1"/>
  <c r="N946" i="2" s="1"/>
  <c r="AO646" i="2"/>
  <c r="T658" i="2"/>
  <c r="AU432" i="2"/>
  <c r="AC705" i="2"/>
  <c r="AD705" i="2" s="1"/>
  <c r="G1304" i="2"/>
  <c r="G1312" i="2" s="1"/>
  <c r="H1274" i="2"/>
  <c r="G1226" i="2"/>
  <c r="G1310" i="2" s="1"/>
  <c r="H1276" i="2" s="1"/>
  <c r="H1226" i="2"/>
  <c r="H1310" i="2" s="1"/>
  <c r="H1236" i="2"/>
  <c r="H1268" i="2" s="1"/>
  <c r="H1311" i="2" s="1"/>
  <c r="G1268" i="2"/>
  <c r="G1311" i="2" s="1"/>
  <c r="H1277" i="2" s="1"/>
  <c r="BO716" i="2"/>
  <c r="BP960" i="2" s="1"/>
  <c r="BP772" i="2"/>
  <c r="BO794" i="2"/>
  <c r="BP962" i="2" s="1"/>
  <c r="T219" i="2"/>
  <c r="BA570" i="2"/>
  <c r="AO266" i="2"/>
  <c r="AO206" i="2"/>
  <c r="AU580" i="2"/>
  <c r="AU626" i="2"/>
  <c r="AU583" i="2"/>
  <c r="AU574" i="2"/>
  <c r="AU628" i="2"/>
  <c r="T708" i="2"/>
  <c r="BA477" i="2"/>
  <c r="AU559" i="2"/>
  <c r="AU654" i="2"/>
  <c r="T551" i="2"/>
  <c r="AU569" i="2"/>
  <c r="BK615" i="2"/>
  <c r="BA658" i="2"/>
  <c r="BA671" i="2" s="1"/>
  <c r="BB946" i="2" s="1"/>
  <c r="AU441" i="2"/>
  <c r="AU446" i="2"/>
  <c r="AO574" i="2"/>
  <c r="AO566" i="2"/>
  <c r="AO651" i="2"/>
  <c r="AO584" i="2"/>
  <c r="AT671" i="2"/>
  <c r="AU946" i="2" s="1"/>
  <c r="AU756" i="2"/>
  <c r="N744" i="2"/>
  <c r="AD477" i="2"/>
  <c r="AU791" i="2"/>
  <c r="Y570" i="2"/>
  <c r="AU766" i="2"/>
  <c r="BK784" i="2"/>
  <c r="AO530" i="2"/>
  <c r="H1059" i="2"/>
  <c r="H1018" i="2"/>
  <c r="AO217" i="2"/>
  <c r="AO525" i="2"/>
  <c r="AO524" i="2"/>
  <c r="AI521" i="2"/>
  <c r="AO507" i="2"/>
  <c r="AO26" i="2"/>
  <c r="N778" i="2"/>
  <c r="BA726" i="2"/>
  <c r="N731" i="2"/>
  <c r="BA709" i="2"/>
  <c r="Y708" i="2"/>
  <c r="AO22" i="2"/>
  <c r="AI682" i="2"/>
  <c r="AO535" i="2"/>
  <c r="AO527" i="2"/>
  <c r="AO520" i="2"/>
  <c r="BK700" i="2"/>
  <c r="N688" i="2"/>
  <c r="BK714" i="2"/>
  <c r="BA487" i="2"/>
  <c r="AU793" i="2"/>
  <c r="AU749" i="2"/>
  <c r="AU470" i="2"/>
  <c r="AD443" i="2"/>
  <c r="BA710" i="2"/>
  <c r="H570" i="2"/>
  <c r="H561" i="2"/>
  <c r="H576" i="2"/>
  <c r="BA753" i="2"/>
  <c r="AD706" i="2"/>
  <c r="AD744" i="2"/>
  <c r="AD784" i="2"/>
  <c r="AD735" i="2"/>
  <c r="BK713" i="2"/>
  <c r="BK254" i="2"/>
  <c r="T60" i="2"/>
  <c r="T68" i="2"/>
  <c r="H440" i="2"/>
  <c r="T14" i="2"/>
  <c r="AU788" i="2"/>
  <c r="BK787" i="2"/>
  <c r="BK754" i="2"/>
  <c r="BI805" i="2"/>
  <c r="BK805" i="2" s="1"/>
  <c r="BL805" i="2" s="1"/>
  <c r="AD773" i="2"/>
  <c r="AD686" i="2"/>
  <c r="BI832" i="2"/>
  <c r="BK832" i="2" s="1"/>
  <c r="BL832" i="2" s="1"/>
  <c r="AD766" i="2"/>
  <c r="BI855" i="2"/>
  <c r="BK855" i="2" s="1"/>
  <c r="BL855" i="2" s="1"/>
  <c r="BI870" i="2"/>
  <c r="BK870" i="2" s="1"/>
  <c r="BL870" i="2" s="1"/>
  <c r="BI904" i="2"/>
  <c r="BK904" i="2" s="1"/>
  <c r="BL904" i="2" s="1"/>
  <c r="BI862" i="2"/>
  <c r="BK862" i="2" s="1"/>
  <c r="BL862" i="2" s="1"/>
  <c r="BI892" i="2"/>
  <c r="BK892" i="2" s="1"/>
  <c r="BL892" i="2" s="1"/>
  <c r="BI859" i="2"/>
  <c r="BK859" i="2" s="1"/>
  <c r="BL859" i="2" s="1"/>
  <c r="Y331" i="13"/>
  <c r="Z331" i="13" s="1"/>
  <c r="BI817" i="2"/>
  <c r="BJ1132" i="2" s="1"/>
  <c r="BI887" i="2"/>
  <c r="BK887" i="2" s="1"/>
  <c r="BL887" i="2" s="1"/>
  <c r="BI806" i="2"/>
  <c r="BK806" i="2" s="1"/>
  <c r="BL806" i="2" s="1"/>
  <c r="Y35" i="2"/>
  <c r="AD768" i="2"/>
  <c r="H598" i="2"/>
  <c r="H528" i="2"/>
  <c r="AU746" i="2"/>
  <c r="H476" i="2"/>
  <c r="AU736" i="2"/>
  <c r="T602" i="2"/>
  <c r="S630" i="2"/>
  <c r="S945" i="2" s="1"/>
  <c r="S1148" i="2" s="1"/>
  <c r="T776" i="2"/>
  <c r="T754" i="2"/>
  <c r="N533" i="2"/>
  <c r="H628" i="2"/>
  <c r="BA492" i="2"/>
  <c r="BK699" i="2"/>
  <c r="BK730" i="2"/>
  <c r="AT215" i="2"/>
  <c r="AU215" i="2" s="1"/>
  <c r="N516" i="2"/>
  <c r="BA510" i="2"/>
  <c r="BI815" i="2"/>
  <c r="BK815" i="2" s="1"/>
  <c r="BL815" i="2" s="1"/>
  <c r="BI886" i="2"/>
  <c r="BK886" i="2" s="1"/>
  <c r="BL886" i="2" s="1"/>
  <c r="BI813" i="2"/>
  <c r="BK813" i="2" s="1"/>
  <c r="BL813" i="2" s="1"/>
  <c r="BI890" i="2"/>
  <c r="BK890" i="2" s="1"/>
  <c r="BL890" i="2" s="1"/>
  <c r="BI874" i="2"/>
  <c r="BK874" i="2" s="1"/>
  <c r="BL874" i="2" s="1"/>
  <c r="BI876" i="2"/>
  <c r="BK876" i="2" s="1"/>
  <c r="BL876" i="2" s="1"/>
  <c r="BI905" i="2"/>
  <c r="BK905" i="2" s="1"/>
  <c r="BL905" i="2" s="1"/>
  <c r="BI885" i="2"/>
  <c r="BK885" i="2" s="1"/>
  <c r="BL885" i="2" s="1"/>
  <c r="BI877" i="2"/>
  <c r="BK877" i="2" s="1"/>
  <c r="BL877" i="2" s="1"/>
  <c r="BI913" i="2"/>
  <c r="BK913" i="2" s="1"/>
  <c r="BL913" i="2" s="1"/>
  <c r="BI857" i="2"/>
  <c r="BK857" i="2" s="1"/>
  <c r="BL857" i="2" s="1"/>
  <c r="BI809" i="2"/>
  <c r="BK809" i="2" s="1"/>
  <c r="BL809" i="2" s="1"/>
  <c r="BI818" i="2"/>
  <c r="BK818" i="2" s="1"/>
  <c r="BL818" i="2" s="1"/>
  <c r="AT57" i="2"/>
  <c r="AU57" i="2" s="1"/>
  <c r="BK690" i="2"/>
  <c r="T487" i="2"/>
  <c r="AO73" i="2"/>
  <c r="AD426" i="2"/>
  <c r="AD449" i="2"/>
  <c r="Y33" i="2"/>
  <c r="Y9" i="2"/>
  <c r="AO517" i="2"/>
  <c r="N520" i="2"/>
  <c r="N527" i="2"/>
  <c r="T648" i="2"/>
  <c r="T643" i="2"/>
  <c r="T750" i="2"/>
  <c r="BK757" i="2"/>
  <c r="N739" i="2"/>
  <c r="BK774" i="2"/>
  <c r="N790" i="2"/>
  <c r="BI900" i="2"/>
  <c r="BK900" i="2" s="1"/>
  <c r="BL900" i="2" s="1"/>
  <c r="BI811" i="2"/>
  <c r="BK811" i="2" s="1"/>
  <c r="BL811" i="2" s="1"/>
  <c r="BI804" i="2"/>
  <c r="BK804" i="2" s="1"/>
  <c r="BL804" i="2" s="1"/>
  <c r="BI810" i="2"/>
  <c r="BK810" i="2" s="1"/>
  <c r="BL810" i="2" s="1"/>
  <c r="BI899" i="2"/>
  <c r="BK899" i="2" s="1"/>
  <c r="BL899" i="2" s="1"/>
  <c r="BI895" i="2"/>
  <c r="BK895" i="2" s="1"/>
  <c r="BL895" i="2" s="1"/>
  <c r="BI824" i="2"/>
  <c r="BK824" i="2" s="1"/>
  <c r="BL824" i="2" s="1"/>
  <c r="BI866" i="2"/>
  <c r="BK866" i="2" s="1"/>
  <c r="BL866" i="2" s="1"/>
  <c r="M1117" i="2"/>
  <c r="M1119" i="2" s="1"/>
  <c r="Y106" i="2"/>
  <c r="AD482" i="2"/>
  <c r="Y158" i="2"/>
  <c r="Y172" i="2"/>
  <c r="T738" i="2"/>
  <c r="BA480" i="2"/>
  <c r="BA488" i="2"/>
  <c r="AO63" i="2"/>
  <c r="AO59" i="2"/>
  <c r="AO78" i="2"/>
  <c r="T656" i="2"/>
  <c r="Y15" i="2"/>
  <c r="N524" i="2"/>
  <c r="T598" i="2"/>
  <c r="N507" i="2"/>
  <c r="H620" i="2"/>
  <c r="H466" i="2"/>
  <c r="T439" i="2"/>
  <c r="AD427" i="2"/>
  <c r="T420" i="2"/>
  <c r="T792" i="2"/>
  <c r="BI820" i="2"/>
  <c r="BK820" i="2" s="1"/>
  <c r="BL820" i="2" s="1"/>
  <c r="BI896" i="2"/>
  <c r="BK896" i="2" s="1"/>
  <c r="BL896" i="2" s="1"/>
  <c r="BI849" i="2"/>
  <c r="BK849" i="2" s="1"/>
  <c r="BL849" i="2" s="1"/>
  <c r="BI853" i="2"/>
  <c r="BK853" i="2" s="1"/>
  <c r="BL853" i="2" s="1"/>
  <c r="BK770" i="2"/>
  <c r="BK747" i="2"/>
  <c r="BK744" i="2"/>
  <c r="AD483" i="2"/>
  <c r="BI906" i="2"/>
  <c r="BK906" i="2" s="1"/>
  <c r="BL906" i="2" s="1"/>
  <c r="BI800" i="2"/>
  <c r="BK800" i="2" s="1"/>
  <c r="BL800" i="2" s="1"/>
  <c r="BI828" i="2"/>
  <c r="BK828" i="2" s="1"/>
  <c r="BL828" i="2" s="1"/>
  <c r="BI848" i="2"/>
  <c r="BK848" i="2" s="1"/>
  <c r="BL848" i="2" s="1"/>
  <c r="BI914" i="2"/>
  <c r="BK914" i="2" s="1"/>
  <c r="BL914" i="2" s="1"/>
  <c r="BI909" i="2"/>
  <c r="BK909" i="2" s="1"/>
  <c r="BL909" i="2" s="1"/>
  <c r="BI852" i="2"/>
  <c r="BK852" i="2" s="1"/>
  <c r="BL852" i="2" s="1"/>
  <c r="BI830" i="2"/>
  <c r="BK830" i="2" s="1"/>
  <c r="BL830" i="2" s="1"/>
  <c r="BI867" i="2"/>
  <c r="BK867" i="2" s="1"/>
  <c r="BL867" i="2" s="1"/>
  <c r="BI888" i="2"/>
  <c r="BK888" i="2" s="1"/>
  <c r="BL888" i="2" s="1"/>
  <c r="BI816" i="2"/>
  <c r="BK816" i="2" s="1"/>
  <c r="BL816" i="2" s="1"/>
  <c r="BI803" i="2"/>
  <c r="BK803" i="2" s="1"/>
  <c r="BL803" i="2" s="1"/>
  <c r="BI897" i="2"/>
  <c r="BK897" i="2" s="1"/>
  <c r="BL897" i="2" s="1"/>
  <c r="N745" i="2"/>
  <c r="N713" i="2"/>
  <c r="AU747" i="2"/>
  <c r="BA740" i="2"/>
  <c r="N209" i="2"/>
  <c r="T785" i="2"/>
  <c r="T481" i="2"/>
  <c r="AO77" i="2"/>
  <c r="BA532" i="2"/>
  <c r="Y8" i="2"/>
  <c r="BA684" i="2"/>
  <c r="T526" i="2"/>
  <c r="N508" i="2"/>
  <c r="N514" i="2"/>
  <c r="N534" i="2"/>
  <c r="H471" i="2"/>
  <c r="BK791" i="2"/>
  <c r="T427" i="2"/>
  <c r="AU792" i="2"/>
  <c r="AU476" i="2"/>
  <c r="BK779" i="2"/>
  <c r="AO465" i="2"/>
  <c r="AO480" i="2"/>
  <c r="AT79" i="2"/>
  <c r="AU79" i="2" s="1"/>
  <c r="X431" i="2"/>
  <c r="Y431" i="2" s="1"/>
  <c r="BE419" i="2"/>
  <c r="BF419" i="2" s="1"/>
  <c r="AD436" i="2"/>
  <c r="AI420" i="2"/>
  <c r="H450" i="2"/>
  <c r="Y177" i="2"/>
  <c r="Y170" i="2"/>
  <c r="Y179" i="2"/>
  <c r="BA692" i="2"/>
  <c r="AI693" i="2"/>
  <c r="T788" i="2"/>
  <c r="T790" i="2"/>
  <c r="T727" i="2"/>
  <c r="T477" i="2"/>
  <c r="BA485" i="2"/>
  <c r="AO87" i="2"/>
  <c r="AO84" i="2"/>
  <c r="AU482" i="2"/>
  <c r="AD441" i="2"/>
  <c r="Y39" i="2"/>
  <c r="Y21" i="2"/>
  <c r="AO86" i="2"/>
  <c r="AO526" i="2"/>
  <c r="AD728" i="2"/>
  <c r="N518" i="2"/>
  <c r="N522" i="2"/>
  <c r="T525" i="2"/>
  <c r="T619" i="2"/>
  <c r="H617" i="2"/>
  <c r="AO250" i="2"/>
  <c r="AU466" i="2"/>
  <c r="AI533" i="2"/>
  <c r="AI528" i="2"/>
  <c r="AI534" i="2"/>
  <c r="H624" i="2"/>
  <c r="H626" i="2"/>
  <c r="T774" i="2"/>
  <c r="T450" i="2"/>
  <c r="H465" i="2"/>
  <c r="AD439" i="2"/>
  <c r="AD432" i="2"/>
  <c r="AT220" i="2"/>
  <c r="AU220" i="2" s="1"/>
  <c r="Y129" i="2"/>
  <c r="BJ161" i="2"/>
  <c r="BK161" i="2" s="1"/>
  <c r="X443" i="2"/>
  <c r="Y443" i="2" s="1"/>
  <c r="BE446" i="2"/>
  <c r="BF446" i="2" s="1"/>
  <c r="BK708" i="2"/>
  <c r="BK742" i="2"/>
  <c r="AO224" i="2"/>
  <c r="AI424" i="2"/>
  <c r="N750" i="2"/>
  <c r="N699" i="2"/>
  <c r="N729" i="2"/>
  <c r="N686" i="2"/>
  <c r="AI417" i="2"/>
  <c r="T666" i="2"/>
  <c r="Y167" i="2"/>
  <c r="Y180" i="2"/>
  <c r="Y145" i="2"/>
  <c r="BK703" i="2"/>
  <c r="AI741" i="2"/>
  <c r="T757" i="2"/>
  <c r="T745" i="2"/>
  <c r="T471" i="2"/>
  <c r="BK773" i="2"/>
  <c r="AO68" i="2"/>
  <c r="BA489" i="2"/>
  <c r="BA520" i="2"/>
  <c r="T654" i="2"/>
  <c r="AD447" i="2"/>
  <c r="AU495" i="2"/>
  <c r="Y16" i="2"/>
  <c r="AO512" i="2"/>
  <c r="BA752" i="2"/>
  <c r="N519" i="2"/>
  <c r="T644" i="2"/>
  <c r="T661" i="2"/>
  <c r="H614" i="2"/>
  <c r="AU469" i="2"/>
  <c r="H473" i="2"/>
  <c r="H478" i="2"/>
  <c r="AU485" i="2"/>
  <c r="T421" i="2"/>
  <c r="H468" i="2"/>
  <c r="BK746" i="2"/>
  <c r="BK685" i="2"/>
  <c r="T75" i="2"/>
  <c r="N523" i="2"/>
  <c r="BK711" i="2"/>
  <c r="AU780" i="2"/>
  <c r="AT226" i="2"/>
  <c r="AU226" i="2" s="1"/>
  <c r="Y124" i="2"/>
  <c r="BK727" i="2"/>
  <c r="X438" i="2"/>
  <c r="Y438" i="2" s="1"/>
  <c r="BK696" i="2"/>
  <c r="BK686" i="2"/>
  <c r="BK679" i="2"/>
  <c r="AO24" i="2"/>
  <c r="N749" i="2"/>
  <c r="N700" i="2"/>
  <c r="AO7" i="2"/>
  <c r="AO15" i="2"/>
  <c r="T665" i="2"/>
  <c r="AD481" i="2"/>
  <c r="BK751" i="2"/>
  <c r="Y151" i="2"/>
  <c r="Y174" i="2"/>
  <c r="Y175" i="2"/>
  <c r="Y157" i="2"/>
  <c r="AD691" i="2"/>
  <c r="AI727" i="2"/>
  <c r="N226" i="2"/>
  <c r="T476" i="2"/>
  <c r="BK728" i="2"/>
  <c r="BA469" i="2"/>
  <c r="T517" i="2"/>
  <c r="Y43" i="2"/>
  <c r="Y32" i="2"/>
  <c r="AO532" i="2"/>
  <c r="AO513" i="2"/>
  <c r="AD687" i="2"/>
  <c r="AD757" i="2"/>
  <c r="N196" i="2"/>
  <c r="N535" i="2"/>
  <c r="N521" i="2"/>
  <c r="BA534" i="2"/>
  <c r="H627" i="2"/>
  <c r="H621" i="2"/>
  <c r="H667" i="2"/>
  <c r="H494" i="2"/>
  <c r="H487" i="2"/>
  <c r="T731" i="2"/>
  <c r="AI777" i="2"/>
  <c r="AI519" i="2"/>
  <c r="AI511" i="2"/>
  <c r="T771" i="2"/>
  <c r="H481" i="2"/>
  <c r="N773" i="2"/>
  <c r="BK776" i="2"/>
  <c r="BK768" i="2"/>
  <c r="T660" i="2"/>
  <c r="AU757" i="2"/>
  <c r="Y173" i="2"/>
  <c r="Y153" i="2"/>
  <c r="Y146" i="2"/>
  <c r="AI771" i="2"/>
  <c r="T767" i="2"/>
  <c r="AO536" i="2"/>
  <c r="BO157" i="2"/>
  <c r="BP157" i="2" s="1"/>
  <c r="BO154" i="2"/>
  <c r="BP154" i="2" s="1"/>
  <c r="BK693" i="2"/>
  <c r="AT77" i="2"/>
  <c r="AU77" i="2" s="1"/>
  <c r="AT67" i="2"/>
  <c r="AU67" i="2" s="1"/>
  <c r="AT69" i="2"/>
  <c r="AU69" i="2" s="1"/>
  <c r="AT87" i="2"/>
  <c r="AU87" i="2" s="1"/>
  <c r="AT62" i="2"/>
  <c r="AU62" i="2" s="1"/>
  <c r="AT58" i="2"/>
  <c r="AU58" i="2" s="1"/>
  <c r="N222" i="2"/>
  <c r="AO69" i="2"/>
  <c r="AD423" i="2"/>
  <c r="BA681" i="2"/>
  <c r="AO514" i="2"/>
  <c r="Y31" i="2"/>
  <c r="N203" i="2"/>
  <c r="H470" i="2"/>
  <c r="H600" i="2"/>
  <c r="H604" i="2"/>
  <c r="H601" i="2"/>
  <c r="AI529" i="2"/>
  <c r="H608" i="2"/>
  <c r="H475" i="2"/>
  <c r="AI509" i="2"/>
  <c r="Y37" i="2"/>
  <c r="BK731" i="2"/>
  <c r="BO116" i="2"/>
  <c r="BP116" i="2" s="1"/>
  <c r="CC303" i="2"/>
  <c r="CD303" i="2" s="1"/>
  <c r="AZ255" i="2"/>
  <c r="BA255" i="2" s="1"/>
  <c r="AZ240" i="2"/>
  <c r="BA240" i="2" s="1"/>
  <c r="CC384" i="2"/>
  <c r="CD384" i="2" s="1"/>
  <c r="BO111" i="2"/>
  <c r="BP111" i="2" s="1"/>
  <c r="BK736" i="2"/>
  <c r="BA778" i="2"/>
  <c r="N765" i="2"/>
  <c r="N704" i="2"/>
  <c r="N769" i="2"/>
  <c r="BA773" i="2"/>
  <c r="BA755" i="2"/>
  <c r="H423" i="2"/>
  <c r="H415" i="2"/>
  <c r="N736" i="2"/>
  <c r="Y168" i="2"/>
  <c r="BK790" i="2"/>
  <c r="BK729" i="2"/>
  <c r="N216" i="2"/>
  <c r="T488" i="2"/>
  <c r="T490" i="2"/>
  <c r="T469" i="2"/>
  <c r="T479" i="2"/>
  <c r="AO62" i="2"/>
  <c r="AO71" i="2"/>
  <c r="BA533" i="2"/>
  <c r="T600" i="2"/>
  <c r="AU474" i="2"/>
  <c r="AD700" i="2"/>
  <c r="T534" i="2"/>
  <c r="BA529" i="2"/>
  <c r="AI525" i="2"/>
  <c r="H605" i="2"/>
  <c r="T778" i="2"/>
  <c r="T784" i="2"/>
  <c r="N215" i="2"/>
  <c r="AO477" i="2"/>
  <c r="BK777" i="2"/>
  <c r="Y7" i="2"/>
  <c r="BA167" i="2"/>
  <c r="BE433" i="2"/>
  <c r="BF433" i="2" s="1"/>
  <c r="AO21" i="2"/>
  <c r="BA742" i="2"/>
  <c r="H555" i="2"/>
  <c r="BA768" i="2"/>
  <c r="Y149" i="2"/>
  <c r="AI691" i="2"/>
  <c r="T770" i="2"/>
  <c r="AO88" i="2"/>
  <c r="AO83" i="2"/>
  <c r="BA508" i="2"/>
  <c r="T653" i="2"/>
  <c r="AU475" i="2"/>
  <c r="AU478" i="2"/>
  <c r="AD778" i="2"/>
  <c r="Y42" i="2"/>
  <c r="Y40" i="2"/>
  <c r="Y29" i="2"/>
  <c r="AO518" i="2"/>
  <c r="AO509" i="2"/>
  <c r="T518" i="2"/>
  <c r="T533" i="2"/>
  <c r="N532" i="2"/>
  <c r="T536" i="2"/>
  <c r="T616" i="2"/>
  <c r="T628" i="2"/>
  <c r="BA521" i="2"/>
  <c r="AU742" i="2"/>
  <c r="AU705" i="2"/>
  <c r="AI524" i="2"/>
  <c r="H480" i="2"/>
  <c r="H622" i="2"/>
  <c r="H602" i="2"/>
  <c r="BA517" i="2"/>
  <c r="AD415" i="2"/>
  <c r="AU490" i="2"/>
  <c r="AU467" i="2"/>
  <c r="N709" i="2"/>
  <c r="Y25" i="2"/>
  <c r="BK789" i="2"/>
  <c r="AD707" i="2"/>
  <c r="AI428" i="2"/>
  <c r="AO247" i="2"/>
  <c r="BK755" i="2"/>
  <c r="BK682" i="2"/>
  <c r="H525" i="2"/>
  <c r="Y698" i="2"/>
  <c r="AO19" i="2"/>
  <c r="AO8" i="2"/>
  <c r="AO27" i="2"/>
  <c r="BF157" i="2"/>
  <c r="BF159" i="2"/>
  <c r="H580" i="2"/>
  <c r="H579" i="2"/>
  <c r="N776" i="2"/>
  <c r="T611" i="2"/>
  <c r="BK752" i="2"/>
  <c r="AO244" i="2"/>
  <c r="N225" i="2"/>
  <c r="T747" i="2"/>
  <c r="T769" i="2"/>
  <c r="T685" i="2"/>
  <c r="T473" i="2"/>
  <c r="T491" i="2"/>
  <c r="T482" i="2"/>
  <c r="BK691" i="2"/>
  <c r="BA464" i="2"/>
  <c r="AO82" i="2"/>
  <c r="AO67" i="2"/>
  <c r="AO248" i="2"/>
  <c r="N787" i="2"/>
  <c r="BA528" i="2"/>
  <c r="T614" i="2"/>
  <c r="T650" i="2"/>
  <c r="AD431" i="2"/>
  <c r="AU481" i="2"/>
  <c r="AU480" i="2"/>
  <c r="Y20" i="2"/>
  <c r="AO519" i="2"/>
  <c r="N511" i="2"/>
  <c r="N509" i="2"/>
  <c r="T629" i="2"/>
  <c r="T670" i="2"/>
  <c r="T659" i="2"/>
  <c r="T605" i="2"/>
  <c r="AU465" i="2"/>
  <c r="AI531" i="2"/>
  <c r="H623" i="2"/>
  <c r="H484" i="2"/>
  <c r="AU472" i="2"/>
  <c r="BK745" i="2"/>
  <c r="T426" i="2"/>
  <c r="BA734" i="2"/>
  <c r="AI507" i="2"/>
  <c r="T446" i="2"/>
  <c r="H488" i="2"/>
  <c r="H464" i="2"/>
  <c r="AD712" i="2"/>
  <c r="AI522" i="2"/>
  <c r="AD422" i="2"/>
  <c r="T756" i="2"/>
  <c r="Y12" i="2"/>
  <c r="H490" i="2"/>
  <c r="AN537" i="2"/>
  <c r="AO938" i="2" s="1"/>
  <c r="AU464" i="2"/>
  <c r="BK710" i="2"/>
  <c r="AU726" i="2"/>
  <c r="BI834" i="2"/>
  <c r="BK834" i="2" s="1"/>
  <c r="BL834" i="2" s="1"/>
  <c r="BI902" i="2"/>
  <c r="BK902" i="2" s="1"/>
  <c r="BL902" i="2" s="1"/>
  <c r="BI872" i="2"/>
  <c r="BK872" i="2" s="1"/>
  <c r="BL872" i="2" s="1"/>
  <c r="BI814" i="2"/>
  <c r="BK814" i="2" s="1"/>
  <c r="BL814" i="2" s="1"/>
  <c r="BI864" i="2"/>
  <c r="BK864" i="2" s="1"/>
  <c r="BL864" i="2" s="1"/>
  <c r="BI891" i="2"/>
  <c r="BK891" i="2" s="1"/>
  <c r="BL891" i="2" s="1"/>
  <c r="BI826" i="2"/>
  <c r="BK826" i="2" s="1"/>
  <c r="BL826" i="2" s="1"/>
  <c r="BI822" i="2"/>
  <c r="BK822" i="2" s="1"/>
  <c r="BL822" i="2" s="1"/>
  <c r="BI910" i="2"/>
  <c r="BK910" i="2" s="1"/>
  <c r="BL910" i="2" s="1"/>
  <c r="BI898" i="2"/>
  <c r="BK898" i="2" s="1"/>
  <c r="BL898" i="2" s="1"/>
  <c r="BI829" i="2"/>
  <c r="BK829" i="2" s="1"/>
  <c r="BL829" i="2" s="1"/>
  <c r="BI908" i="2"/>
  <c r="BK908" i="2" s="1"/>
  <c r="BL908" i="2" s="1"/>
  <c r="BI860" i="2"/>
  <c r="BK860" i="2" s="1"/>
  <c r="BL860" i="2" s="1"/>
  <c r="BI901" i="2"/>
  <c r="BK901" i="2" s="1"/>
  <c r="BL901" i="2" s="1"/>
  <c r="BI889" i="2"/>
  <c r="BK889" i="2" s="1"/>
  <c r="BL889" i="2" s="1"/>
  <c r="BI854" i="2"/>
  <c r="BK854" i="2" s="1"/>
  <c r="BL854" i="2" s="1"/>
  <c r="BI807" i="2"/>
  <c r="BK807" i="2" s="1"/>
  <c r="BL807" i="2" s="1"/>
  <c r="BI911" i="2"/>
  <c r="BK911" i="2" s="1"/>
  <c r="BL911" i="2" s="1"/>
  <c r="BI847" i="2"/>
  <c r="BK847" i="2" s="1"/>
  <c r="BL847" i="2" s="1"/>
  <c r="BI825" i="2"/>
  <c r="BK825" i="2" s="1"/>
  <c r="BL825" i="2" s="1"/>
  <c r="BI819" i="2"/>
  <c r="BK819" i="2" s="1"/>
  <c r="BL819" i="2" s="1"/>
  <c r="BI893" i="2"/>
  <c r="BK893" i="2" s="1"/>
  <c r="BL893" i="2" s="1"/>
  <c r="BI831" i="2"/>
  <c r="BK831" i="2" s="1"/>
  <c r="BL831" i="2" s="1"/>
  <c r="BI835" i="2"/>
  <c r="BK835" i="2" s="1"/>
  <c r="BL835" i="2" s="1"/>
  <c r="BI873" i="2"/>
  <c r="BK873" i="2" s="1"/>
  <c r="BL873" i="2" s="1"/>
  <c r="BI833" i="2"/>
  <c r="BK833" i="2" s="1"/>
  <c r="BL833" i="2" s="1"/>
  <c r="BI868" i="2"/>
  <c r="BK868" i="2" s="1"/>
  <c r="BL868" i="2" s="1"/>
  <c r="BI802" i="2"/>
  <c r="BK802" i="2" s="1"/>
  <c r="BL802" i="2" s="1"/>
  <c r="BI801" i="2"/>
  <c r="BK801" i="2" s="1"/>
  <c r="BL801" i="2" s="1"/>
  <c r="BI878" i="2"/>
  <c r="BK878" i="2" s="1"/>
  <c r="BL878" i="2" s="1"/>
  <c r="BI871" i="2"/>
  <c r="BK871" i="2" s="1"/>
  <c r="BL871" i="2" s="1"/>
  <c r="BI856" i="2"/>
  <c r="BK856" i="2" s="1"/>
  <c r="BL856" i="2" s="1"/>
  <c r="BI836" i="2"/>
  <c r="BK836" i="2" s="1"/>
  <c r="BL836" i="2" s="1"/>
  <c r="BI903" i="2"/>
  <c r="BJ1147" i="2" s="1"/>
  <c r="BJ1150" i="2" s="1"/>
  <c r="BI869" i="2"/>
  <c r="BK869" i="2" s="1"/>
  <c r="BL869" i="2" s="1"/>
  <c r="BI894" i="2"/>
  <c r="BK894" i="2" s="1"/>
  <c r="BL894" i="2" s="1"/>
  <c r="BI865" i="2"/>
  <c r="BK865" i="2" s="1"/>
  <c r="BL865" i="2" s="1"/>
  <c r="BI912" i="2"/>
  <c r="BK912" i="2" s="1"/>
  <c r="BL912" i="2" s="1"/>
  <c r="BI907" i="2"/>
  <c r="BK907" i="2" s="1"/>
  <c r="BL907" i="2" s="1"/>
  <c r="BI823" i="2"/>
  <c r="BK823" i="2" s="1"/>
  <c r="BL823" i="2" s="1"/>
  <c r="BI827" i="2"/>
  <c r="BK827" i="2" s="1"/>
  <c r="BL827" i="2" s="1"/>
  <c r="BI863" i="2"/>
  <c r="BK863" i="2" s="1"/>
  <c r="BL863" i="2" s="1"/>
  <c r="BI851" i="2"/>
  <c r="BK851" i="2" s="1"/>
  <c r="BL851" i="2" s="1"/>
  <c r="BI861" i="2"/>
  <c r="BK861" i="2" s="1"/>
  <c r="BL861" i="2" s="1"/>
  <c r="BI850" i="2"/>
  <c r="BK850" i="2" s="1"/>
  <c r="BL850" i="2" s="1"/>
  <c r="BI875" i="2"/>
  <c r="BK875" i="2" s="1"/>
  <c r="BL875" i="2" s="1"/>
  <c r="BI858" i="2"/>
  <c r="BJ1133" i="2" s="1"/>
  <c r="BI821" i="2"/>
  <c r="BK821" i="2" s="1"/>
  <c r="BL821" i="2" s="1"/>
  <c r="AD747" i="2"/>
  <c r="BJ129" i="2"/>
  <c r="BK129" i="2" s="1"/>
  <c r="AO488" i="2"/>
  <c r="BK706" i="2"/>
  <c r="BK766" i="2"/>
  <c r="N767" i="2"/>
  <c r="Y147" i="2"/>
  <c r="Y164" i="2"/>
  <c r="BA769" i="2"/>
  <c r="N201" i="2"/>
  <c r="N219" i="2"/>
  <c r="T773" i="2"/>
  <c r="T478" i="2"/>
  <c r="AO80" i="2"/>
  <c r="Y19" i="2"/>
  <c r="AO534" i="2"/>
  <c r="N529" i="2"/>
  <c r="H618" i="2"/>
  <c r="T531" i="2"/>
  <c r="BA518" i="2"/>
  <c r="BK707" i="2"/>
  <c r="AT758" i="2"/>
  <c r="AU961" i="2" s="1"/>
  <c r="AU730" i="2"/>
  <c r="BK771" i="2"/>
  <c r="M537" i="2"/>
  <c r="M938" i="2" s="1"/>
  <c r="M630" i="2"/>
  <c r="M945" i="2" s="1"/>
  <c r="M1148" i="2" s="1"/>
  <c r="BJ116" i="2"/>
  <c r="BK116" i="2" s="1"/>
  <c r="AT60" i="2"/>
  <c r="AU60" i="2" s="1"/>
  <c r="AT64" i="2"/>
  <c r="AU64" i="2" s="1"/>
  <c r="AT61" i="2"/>
  <c r="AU61" i="2" s="1"/>
  <c r="Y712" i="2"/>
  <c r="Y793" i="2"/>
  <c r="Y161" i="2"/>
  <c r="Y176" i="2"/>
  <c r="AO263" i="2"/>
  <c r="T485" i="2"/>
  <c r="AO64" i="2"/>
  <c r="AO70" i="2"/>
  <c r="T515" i="2"/>
  <c r="H429" i="2"/>
  <c r="AO533" i="2"/>
  <c r="N531" i="2"/>
  <c r="T642" i="2"/>
  <c r="T655" i="2"/>
  <c r="H651" i="2"/>
  <c r="H613" i="2"/>
  <c r="BA511" i="2"/>
  <c r="H625" i="2"/>
  <c r="H489" i="2"/>
  <c r="T436" i="2"/>
  <c r="AZ537" i="2"/>
  <c r="BA938" i="2" s="1"/>
  <c r="BK704" i="2"/>
  <c r="BJ104" i="2"/>
  <c r="BK104" i="2" s="1"/>
  <c r="BJ201" i="2"/>
  <c r="BK201" i="2" s="1"/>
  <c r="AT71" i="2"/>
  <c r="AU71" i="2" s="1"/>
  <c r="BK769" i="2"/>
  <c r="H533" i="2"/>
  <c r="AO36" i="2"/>
  <c r="BK735" i="2"/>
  <c r="Y150" i="2"/>
  <c r="Y171" i="2"/>
  <c r="Y163" i="2"/>
  <c r="AU697" i="2"/>
  <c r="T777" i="2"/>
  <c r="AO72" i="2"/>
  <c r="AO81" i="2"/>
  <c r="AO76" i="2"/>
  <c r="T641" i="2"/>
  <c r="AD420" i="2"/>
  <c r="Y11" i="2"/>
  <c r="Y22" i="2"/>
  <c r="N515" i="2"/>
  <c r="N513" i="2"/>
  <c r="N530" i="2"/>
  <c r="T657" i="2"/>
  <c r="H616" i="2"/>
  <c r="AU484" i="2"/>
  <c r="AI526" i="2"/>
  <c r="H615" i="2"/>
  <c r="AU493" i="2"/>
  <c r="AI535" i="2"/>
  <c r="H467" i="2"/>
  <c r="T430" i="2"/>
  <c r="N734" i="2"/>
  <c r="AO57" i="2"/>
  <c r="H23" i="2"/>
  <c r="H425" i="2"/>
  <c r="AI449" i="2"/>
  <c r="T793" i="2"/>
  <c r="T10" i="2"/>
  <c r="BK788" i="2"/>
  <c r="AI415" i="2"/>
  <c r="CC381" i="2"/>
  <c r="CD381" i="2" s="1"/>
  <c r="AT83" i="2"/>
  <c r="AU83" i="2" s="1"/>
  <c r="T86" i="2"/>
  <c r="T425" i="2"/>
  <c r="M585" i="2"/>
  <c r="M944" i="2" s="1"/>
  <c r="M492" i="2"/>
  <c r="N492" i="2" s="1"/>
  <c r="CC396" i="2"/>
  <c r="CD396" i="2" s="1"/>
  <c r="BA694" i="2"/>
  <c r="AO523" i="2"/>
  <c r="AO29" i="2"/>
  <c r="AD775" i="2"/>
  <c r="CE309" i="2"/>
  <c r="N528" i="2"/>
  <c r="N259" i="2"/>
  <c r="G496" i="2"/>
  <c r="G937" i="2" s="1"/>
  <c r="T787" i="2"/>
  <c r="CE343" i="2"/>
  <c r="T483" i="2"/>
  <c r="Y14" i="2"/>
  <c r="H424" i="2"/>
  <c r="AU693" i="2"/>
  <c r="N774" i="2"/>
  <c r="N604" i="2"/>
  <c r="BO482" i="2"/>
  <c r="BP482" i="2" s="1"/>
  <c r="CC290" i="2"/>
  <c r="CD290" i="2" s="1"/>
  <c r="Y119" i="2"/>
  <c r="N730" i="2"/>
  <c r="BK688" i="2"/>
  <c r="M671" i="2"/>
  <c r="M946" i="2" s="1"/>
  <c r="CE339" i="2"/>
  <c r="CE284" i="2"/>
  <c r="AO486" i="2"/>
  <c r="AT65" i="2"/>
  <c r="AU65" i="2" s="1"/>
  <c r="N213" i="2"/>
  <c r="AD495" i="2"/>
  <c r="BA685" i="2"/>
  <c r="N526" i="2"/>
  <c r="X182" i="2"/>
  <c r="X924" i="2" s="1"/>
  <c r="AB1150" i="2"/>
  <c r="AT63" i="2"/>
  <c r="AU63" i="2" s="1"/>
  <c r="BO31" i="2"/>
  <c r="BP31" i="2" s="1"/>
  <c r="BK695" i="2"/>
  <c r="N249" i="2"/>
  <c r="H472" i="2"/>
  <c r="AD793" i="2"/>
  <c r="BE200" i="2"/>
  <c r="BF200" i="2" s="1"/>
  <c r="BK248" i="2"/>
  <c r="BF161" i="2"/>
  <c r="N260" i="2"/>
  <c r="AI271" i="13"/>
  <c r="N786" i="2"/>
  <c r="T768" i="2"/>
  <c r="BK712" i="2"/>
  <c r="T532" i="2"/>
  <c r="AD424" i="2"/>
  <c r="T484" i="2"/>
  <c r="Y10" i="2"/>
  <c r="BK764" i="2"/>
  <c r="H444" i="2"/>
  <c r="Y160" i="2"/>
  <c r="AU489" i="2"/>
  <c r="AI425" i="2"/>
  <c r="T28" i="2"/>
  <c r="T435" i="2"/>
  <c r="AT716" i="2"/>
  <c r="AU960" i="2" s="1"/>
  <c r="AD694" i="2"/>
  <c r="BA679" i="2"/>
  <c r="AO481" i="2"/>
  <c r="AO476" i="2"/>
  <c r="BK732" i="2"/>
  <c r="BK681" i="2"/>
  <c r="H516" i="2"/>
  <c r="Y693" i="2"/>
  <c r="BK782" i="2"/>
  <c r="AO478" i="2"/>
  <c r="H560" i="2"/>
  <c r="AO549" i="2"/>
  <c r="AP1117" i="2" s="1"/>
  <c r="AP1119" i="2" s="1"/>
  <c r="AD715" i="2"/>
  <c r="AD748" i="2"/>
  <c r="AD689" i="2"/>
  <c r="AD787" i="2"/>
  <c r="AO471" i="2"/>
  <c r="AU473" i="2"/>
  <c r="AO30" i="2"/>
  <c r="AI664" i="2"/>
  <c r="BK778" i="2"/>
  <c r="H653" i="2"/>
  <c r="H526" i="2"/>
  <c r="AI512" i="2"/>
  <c r="Y767" i="2"/>
  <c r="Y34" i="2"/>
  <c r="AO221" i="2"/>
  <c r="T76" i="2"/>
  <c r="N788" i="2"/>
  <c r="AO25" i="2"/>
  <c r="AO9" i="2"/>
  <c r="N695" i="2"/>
  <c r="N264" i="2"/>
  <c r="N261" i="2"/>
  <c r="BK715" i="2"/>
  <c r="BF164" i="2"/>
  <c r="AD467" i="2"/>
  <c r="H562" i="2"/>
  <c r="AO781" i="2"/>
  <c r="AD692" i="2"/>
  <c r="AD736" i="2"/>
  <c r="AU483" i="2"/>
  <c r="Y202" i="2"/>
  <c r="Y115" i="2"/>
  <c r="Y121" i="2"/>
  <c r="AO265" i="2"/>
  <c r="BK692" i="2"/>
  <c r="BK756" i="2"/>
  <c r="AO474" i="2"/>
  <c r="Y222" i="2"/>
  <c r="Y204" i="2"/>
  <c r="T523" i="2"/>
  <c r="Y104" i="2"/>
  <c r="T58" i="2"/>
  <c r="T64" i="2"/>
  <c r="AO16" i="2"/>
  <c r="AO20" i="2"/>
  <c r="AO13" i="2"/>
  <c r="AI749" i="2"/>
  <c r="N715" i="2"/>
  <c r="N757" i="2"/>
  <c r="N748" i="2"/>
  <c r="N712" i="2"/>
  <c r="BA766" i="2"/>
  <c r="H573" i="2"/>
  <c r="H426" i="2"/>
  <c r="T268" i="2"/>
  <c r="T22" i="2"/>
  <c r="BW930" i="2"/>
  <c r="BW932" i="2" s="1"/>
  <c r="AD698" i="2"/>
  <c r="AD681" i="2"/>
  <c r="BK705" i="2"/>
  <c r="T83" i="2"/>
  <c r="AO28" i="2"/>
  <c r="AD445" i="2"/>
  <c r="N692" i="2"/>
  <c r="N746" i="2"/>
  <c r="N693" i="2"/>
  <c r="T549" i="2"/>
  <c r="T1117" i="2" s="1"/>
  <c r="T1119" i="2" s="1"/>
  <c r="BK684" i="2"/>
  <c r="AO200" i="2"/>
  <c r="AI697" i="2"/>
  <c r="AD464" i="2"/>
  <c r="N735" i="2"/>
  <c r="N689" i="2"/>
  <c r="N703" i="2"/>
  <c r="H442" i="2"/>
  <c r="H418" i="2"/>
  <c r="H584" i="2"/>
  <c r="AI439" i="2"/>
  <c r="AD790" i="2"/>
  <c r="AD729" i="2"/>
  <c r="AO198" i="2"/>
  <c r="AO485" i="2"/>
  <c r="Y777" i="2"/>
  <c r="T765" i="2"/>
  <c r="AO33" i="2"/>
  <c r="T647" i="2"/>
  <c r="AD475" i="2"/>
  <c r="AD480" i="2"/>
  <c r="AI689" i="2"/>
  <c r="N706" i="2"/>
  <c r="N741" i="2"/>
  <c r="N768" i="2"/>
  <c r="H448" i="2"/>
  <c r="H582" i="2"/>
  <c r="H443" i="2"/>
  <c r="AI426" i="2"/>
  <c r="N733" i="2"/>
  <c r="BJ1124" i="2"/>
  <c r="BJ1126" i="2" s="1"/>
  <c r="BK683" i="2"/>
  <c r="BL1124" i="2" s="1"/>
  <c r="BL1126" i="2" s="1"/>
  <c r="AD713" i="2"/>
  <c r="BK689" i="2"/>
  <c r="BK785" i="2"/>
  <c r="AT1131" i="2"/>
  <c r="AU772" i="2"/>
  <c r="AV1131" i="2" s="1"/>
  <c r="AM44" i="2"/>
  <c r="AN919" i="2" s="1"/>
  <c r="AI559" i="2"/>
  <c r="AO31" i="2"/>
  <c r="AU779" i="2"/>
  <c r="BD44" i="2"/>
  <c r="BE919" i="2" s="1"/>
  <c r="T414" i="2"/>
  <c r="T1112" i="2" s="1"/>
  <c r="T1114" i="2" s="1"/>
  <c r="BA713" i="2"/>
  <c r="T267" i="2"/>
  <c r="T38" i="2"/>
  <c r="T32" i="2"/>
  <c r="T30" i="2"/>
  <c r="AD734" i="2"/>
  <c r="AD730" i="2"/>
  <c r="AO268" i="2"/>
  <c r="AO14" i="2"/>
  <c r="Y214" i="2"/>
  <c r="H14" i="2"/>
  <c r="Y112" i="2"/>
  <c r="Y111" i="2"/>
  <c r="AI517" i="2"/>
  <c r="AO35" i="2"/>
  <c r="AO17" i="2"/>
  <c r="AO40" i="2"/>
  <c r="AD479" i="2"/>
  <c r="N691" i="2"/>
  <c r="N791" i="2"/>
  <c r="N697" i="2"/>
  <c r="N782" i="2"/>
  <c r="N681" i="2"/>
  <c r="N754" i="2"/>
  <c r="BA739" i="2"/>
  <c r="BA774" i="2"/>
  <c r="H566" i="2"/>
  <c r="H436" i="2"/>
  <c r="H419" i="2"/>
  <c r="AI751" i="2"/>
  <c r="T39" i="2"/>
  <c r="AI739" i="2"/>
  <c r="N682" i="2"/>
  <c r="N771" i="2"/>
  <c r="T42" i="2"/>
  <c r="N770" i="2"/>
  <c r="AD693" i="2"/>
  <c r="AD679" i="2"/>
  <c r="BK734" i="2"/>
  <c r="BK793" i="2"/>
  <c r="BK741" i="2"/>
  <c r="BK749" i="2"/>
  <c r="H599" i="2"/>
  <c r="AU486" i="2"/>
  <c r="AD755" i="2"/>
  <c r="AD756" i="2"/>
  <c r="AU487" i="2"/>
  <c r="AO482" i="2"/>
  <c r="Y118" i="2"/>
  <c r="Y130" i="2"/>
  <c r="AO242" i="2"/>
  <c r="AO246" i="2"/>
  <c r="AO249" i="2"/>
  <c r="BK680" i="2"/>
  <c r="BK739" i="2"/>
  <c r="H669" i="2"/>
  <c r="BA478" i="2"/>
  <c r="BK702" i="2"/>
  <c r="BK701" i="2"/>
  <c r="AO223" i="2"/>
  <c r="Y219" i="2"/>
  <c r="BP118" i="2"/>
  <c r="N479" i="2"/>
  <c r="AO11" i="2"/>
  <c r="AO38" i="2"/>
  <c r="AO43" i="2"/>
  <c r="AO23" i="2"/>
  <c r="Y267" i="2"/>
  <c r="N740" i="2"/>
  <c r="H551" i="2"/>
  <c r="N705" i="2"/>
  <c r="BA699" i="2"/>
  <c r="AU784" i="2"/>
  <c r="AD688" i="2"/>
  <c r="AD792" i="2"/>
  <c r="AD754" i="2"/>
  <c r="AD742" i="2"/>
  <c r="AD703" i="2"/>
  <c r="L328" i="13"/>
  <c r="M328" i="13" s="1"/>
  <c r="M201" i="13"/>
  <c r="AD740" i="2"/>
  <c r="AD774" i="2"/>
  <c r="G630" i="2"/>
  <c r="G945" i="2" s="1"/>
  <c r="G1148" i="2" s="1"/>
  <c r="G1150" i="2" s="1"/>
  <c r="G1153" i="2" s="1"/>
  <c r="H897" i="2"/>
  <c r="BO119" i="2"/>
  <c r="BP119" i="2" s="1"/>
  <c r="AZ164" i="2"/>
  <c r="BA164" i="2" s="1"/>
  <c r="BE201" i="2"/>
  <c r="BF201" i="2" s="1"/>
  <c r="BO172" i="2"/>
  <c r="BP172" i="2" s="1"/>
  <c r="M471" i="2"/>
  <c r="N471" i="2" s="1"/>
  <c r="CC305" i="2"/>
  <c r="CD305" i="2" s="1"/>
  <c r="CE303" i="2"/>
  <c r="CE336" i="2"/>
  <c r="CC295" i="2"/>
  <c r="CD295" i="2" s="1"/>
  <c r="CC353" i="2"/>
  <c r="CD353" i="2" s="1"/>
  <c r="CE290" i="2"/>
  <c r="CC342" i="2"/>
  <c r="CD342" i="2" s="1"/>
  <c r="CE298" i="2"/>
  <c r="CC380" i="2"/>
  <c r="CD380" i="2" s="1"/>
  <c r="BO127" i="2"/>
  <c r="BP127" i="2" s="1"/>
  <c r="BJ160" i="2"/>
  <c r="BK160" i="2" s="1"/>
  <c r="BE199" i="2"/>
  <c r="BF199" i="2" s="1"/>
  <c r="BE222" i="2"/>
  <c r="BF222" i="2" s="1"/>
  <c r="Y152" i="2"/>
  <c r="AI694" i="2"/>
  <c r="N223" i="2"/>
  <c r="AD770" i="2"/>
  <c r="T664" i="2"/>
  <c r="T651" i="2"/>
  <c r="AI513" i="2"/>
  <c r="H603" i="2"/>
  <c r="BA775" i="2"/>
  <c r="AK764" i="2"/>
  <c r="AN764" i="2" s="1"/>
  <c r="AO764" i="2" s="1"/>
  <c r="CC313" i="2"/>
  <c r="CD313" i="2" s="1"/>
  <c r="BO126" i="2"/>
  <c r="BP126" i="2" s="1"/>
  <c r="AZ173" i="2"/>
  <c r="BA173" i="2" s="1"/>
  <c r="BE221" i="2"/>
  <c r="BF221" i="2" s="1"/>
  <c r="M473" i="2"/>
  <c r="N473" i="2" s="1"/>
  <c r="CC397" i="2"/>
  <c r="CD397" i="2" s="1"/>
  <c r="CC382" i="2"/>
  <c r="CD382" i="2" s="1"/>
  <c r="CC352" i="2"/>
  <c r="CD352" i="2" s="1"/>
  <c r="CC391" i="2"/>
  <c r="CD391" i="2" s="1"/>
  <c r="CC377" i="2"/>
  <c r="CD377" i="2" s="1"/>
  <c r="CC359" i="2"/>
  <c r="CD359" i="2" s="1"/>
  <c r="CC395" i="2"/>
  <c r="CD395" i="2" s="1"/>
  <c r="CC358" i="2"/>
  <c r="CD358" i="2" s="1"/>
  <c r="BO115" i="2"/>
  <c r="BP115" i="2" s="1"/>
  <c r="BJ166" i="2"/>
  <c r="BK166" i="2" s="1"/>
  <c r="Y181" i="2"/>
  <c r="Y159" i="2"/>
  <c r="Y166" i="2"/>
  <c r="T734" i="2"/>
  <c r="T780" i="2"/>
  <c r="T472" i="2"/>
  <c r="T528" i="2"/>
  <c r="Y38" i="2"/>
  <c r="AO510" i="2"/>
  <c r="AD708" i="2"/>
  <c r="T646" i="2"/>
  <c r="H629" i="2"/>
  <c r="BA525" i="2"/>
  <c r="H491" i="2"/>
  <c r="H474" i="2"/>
  <c r="T786" i="2"/>
  <c r="AI530" i="2"/>
  <c r="H469" i="2"/>
  <c r="H619" i="2"/>
  <c r="CE331" i="2"/>
  <c r="BJ176" i="2"/>
  <c r="BK176" i="2" s="1"/>
  <c r="BO166" i="2"/>
  <c r="BP166" i="2" s="1"/>
  <c r="M477" i="2"/>
  <c r="CC392" i="2"/>
  <c r="CD392" i="2" s="1"/>
  <c r="CC346" i="2"/>
  <c r="CD346" i="2" s="1"/>
  <c r="CE332" i="2"/>
  <c r="CE396" i="2"/>
  <c r="CC402" i="2"/>
  <c r="CD402" i="2" s="1"/>
  <c r="CE392" i="2"/>
  <c r="CE376" i="2"/>
  <c r="CC351" i="2"/>
  <c r="CD351" i="2" s="1"/>
  <c r="BJ156" i="2"/>
  <c r="BK156" i="2" s="1"/>
  <c r="BJ178" i="2"/>
  <c r="BK178" i="2" s="1"/>
  <c r="Y169" i="2"/>
  <c r="N217" i="2"/>
  <c r="AU701" i="2"/>
  <c r="AU695" i="2"/>
  <c r="AO75" i="2"/>
  <c r="AO74" i="2"/>
  <c r="BA522" i="2"/>
  <c r="T645" i="2"/>
  <c r="AU494" i="2"/>
  <c r="Y28" i="2"/>
  <c r="Y26" i="2"/>
  <c r="AO66" i="2"/>
  <c r="H611" i="2"/>
  <c r="AI515" i="2"/>
  <c r="H606" i="2"/>
  <c r="H482" i="2"/>
  <c r="T789" i="2"/>
  <c r="BA696" i="2"/>
  <c r="T510" i="2"/>
  <c r="AI705" i="2"/>
  <c r="AI433" i="2"/>
  <c r="T667" i="2"/>
  <c r="Y102" i="2"/>
  <c r="AD417" i="2"/>
  <c r="Y103" i="2"/>
  <c r="H420" i="2"/>
  <c r="T69" i="2"/>
  <c r="H556" i="2"/>
  <c r="N243" i="2"/>
  <c r="AT794" i="2"/>
  <c r="AU962" i="2" s="1"/>
  <c r="S758" i="2"/>
  <c r="S961" i="2" s="1"/>
  <c r="AU769" i="2"/>
  <c r="AU771" i="2"/>
  <c r="M270" i="2"/>
  <c r="M926" i="2" s="1"/>
  <c r="AD779" i="2"/>
  <c r="T87" i="2"/>
  <c r="BA683" i="2"/>
  <c r="BB1124" i="2" s="1"/>
  <c r="BB1126" i="2" s="1"/>
  <c r="AU471" i="2"/>
  <c r="BO42" i="2"/>
  <c r="BP42" i="2" s="1"/>
  <c r="X429" i="2"/>
  <c r="Y429" i="2" s="1"/>
  <c r="X416" i="2"/>
  <c r="Y416" i="2" s="1"/>
  <c r="X414" i="2"/>
  <c r="X1112" i="2" s="1"/>
  <c r="X1114" i="2" s="1"/>
  <c r="X425" i="2"/>
  <c r="Y425" i="2" s="1"/>
  <c r="Y738" i="2"/>
  <c r="Y789" i="2"/>
  <c r="Y749" i="2"/>
  <c r="Y682" i="2"/>
  <c r="Y755" i="2"/>
  <c r="BE442" i="2"/>
  <c r="BF442" i="2" s="1"/>
  <c r="BE434" i="2"/>
  <c r="BF434" i="2" s="1"/>
  <c r="BE427" i="2"/>
  <c r="BF427" i="2" s="1"/>
  <c r="X420" i="2"/>
  <c r="Y420" i="2" s="1"/>
  <c r="S451" i="2"/>
  <c r="S936" i="2" s="1"/>
  <c r="T78" i="2"/>
  <c r="AD419" i="2"/>
  <c r="AD437" i="2"/>
  <c r="T507" i="2"/>
  <c r="N755" i="2"/>
  <c r="BA700" i="2"/>
  <c r="H432" i="2"/>
  <c r="AI700" i="2"/>
  <c r="AI708" i="2"/>
  <c r="AI733" i="2"/>
  <c r="AO515" i="2"/>
  <c r="T753" i="2"/>
  <c r="N252" i="2"/>
  <c r="H29" i="2"/>
  <c r="H35" i="2"/>
  <c r="AD701" i="2"/>
  <c r="AD696" i="2"/>
  <c r="T108" i="2"/>
  <c r="AU491" i="2"/>
  <c r="AO479" i="2"/>
  <c r="H650" i="2"/>
  <c r="AI508" i="2"/>
  <c r="X418" i="2"/>
  <c r="Y418" i="2" s="1"/>
  <c r="X419" i="2"/>
  <c r="Y419" i="2" s="1"/>
  <c r="X424" i="2"/>
  <c r="Y424" i="2" s="1"/>
  <c r="BE436" i="2"/>
  <c r="BF436" i="2" s="1"/>
  <c r="BE445" i="2"/>
  <c r="BF445" i="2" s="1"/>
  <c r="BE438" i="2"/>
  <c r="BF438" i="2" s="1"/>
  <c r="T43" i="2"/>
  <c r="BK786" i="2"/>
  <c r="X428" i="2"/>
  <c r="Y428" i="2" s="1"/>
  <c r="T77" i="2"/>
  <c r="T67" i="2"/>
  <c r="N732" i="2"/>
  <c r="N696" i="2"/>
  <c r="N780" i="2"/>
  <c r="H574" i="2"/>
  <c r="H553" i="2"/>
  <c r="BA741" i="2"/>
  <c r="AU645" i="2"/>
  <c r="T470" i="2"/>
  <c r="BA509" i="2"/>
  <c r="AU698" i="2"/>
  <c r="AD749" i="2"/>
  <c r="AD783" i="2"/>
  <c r="AD789" i="2"/>
  <c r="AO240" i="2"/>
  <c r="AI510" i="2"/>
  <c r="BO37" i="2"/>
  <c r="BP37" i="2" s="1"/>
  <c r="X439" i="2"/>
  <c r="Y439" i="2" s="1"/>
  <c r="X423" i="2"/>
  <c r="Y423" i="2" s="1"/>
  <c r="BE440" i="2"/>
  <c r="BF440" i="2" s="1"/>
  <c r="BE450" i="2"/>
  <c r="BF450" i="2" s="1"/>
  <c r="BE416" i="2"/>
  <c r="BF416" i="2" s="1"/>
  <c r="T448" i="2"/>
  <c r="AI765" i="2"/>
  <c r="Y114" i="2"/>
  <c r="BF163" i="2"/>
  <c r="BF175" i="2"/>
  <c r="BA735" i="2"/>
  <c r="BA777" i="2"/>
  <c r="H578" i="2"/>
  <c r="H445" i="2"/>
  <c r="T13" i="2"/>
  <c r="T11" i="2"/>
  <c r="N253" i="2"/>
  <c r="T486" i="2"/>
  <c r="H427" i="2"/>
  <c r="BA705" i="2"/>
  <c r="T264" i="2"/>
  <c r="AI419" i="2"/>
  <c r="AI435" i="2"/>
  <c r="BN89" i="2"/>
  <c r="BO920" i="2" s="1"/>
  <c r="T79" i="2"/>
  <c r="H609" i="2"/>
  <c r="H564" i="2"/>
  <c r="AD438" i="2"/>
  <c r="H449" i="2"/>
  <c r="N714" i="2"/>
  <c r="AD418" i="2"/>
  <c r="H434" i="2"/>
  <c r="AD785" i="2"/>
  <c r="AN227" i="2"/>
  <c r="AO925" i="2" s="1"/>
  <c r="AC683" i="2"/>
  <c r="AD690" i="2"/>
  <c r="AO165" i="2"/>
  <c r="AI793" i="2"/>
  <c r="H559" i="2"/>
  <c r="N250" i="2"/>
  <c r="N245" i="2"/>
  <c r="AO151" i="2"/>
  <c r="H11" i="2"/>
  <c r="N727" i="2"/>
  <c r="N707" i="2"/>
  <c r="N708" i="2"/>
  <c r="AI437" i="2"/>
  <c r="AD737" i="2"/>
  <c r="AD704" i="2"/>
  <c r="T529" i="2"/>
  <c r="T246" i="2"/>
  <c r="AI434" i="2"/>
  <c r="AI430" i="2"/>
  <c r="AI442" i="2"/>
  <c r="AI443" i="2"/>
  <c r="H536" i="2"/>
  <c r="Y745" i="2"/>
  <c r="BF424" i="2"/>
  <c r="H563" i="2"/>
  <c r="T8" i="2"/>
  <c r="AD709" i="2"/>
  <c r="BA791" i="2"/>
  <c r="T242" i="2"/>
  <c r="AM671" i="2"/>
  <c r="AN946" i="2" s="1"/>
  <c r="AA1131" i="2"/>
  <c r="AD782" i="2"/>
  <c r="AD727" i="2"/>
  <c r="H670" i="2"/>
  <c r="AI514" i="2"/>
  <c r="AI523" i="2"/>
  <c r="Y727" i="2"/>
  <c r="AI753" i="2"/>
  <c r="T527" i="2"/>
  <c r="AO414" i="2"/>
  <c r="AP1112" i="2" s="1"/>
  <c r="AP1114" i="2" s="1"/>
  <c r="T36" i="2"/>
  <c r="T16" i="2"/>
  <c r="BA730" i="2"/>
  <c r="AI688" i="2"/>
  <c r="AI712" i="2"/>
  <c r="N269" i="2"/>
  <c r="T782" i="2"/>
  <c r="N247" i="2"/>
  <c r="BA481" i="2"/>
  <c r="N702" i="2"/>
  <c r="AI421" i="2"/>
  <c r="H446" i="2"/>
  <c r="Y113" i="2"/>
  <c r="AD478" i="2"/>
  <c r="H433" i="2"/>
  <c r="BA776" i="2"/>
  <c r="AD702" i="2"/>
  <c r="AD767" i="2"/>
  <c r="AI736" i="2"/>
  <c r="AD738" i="2"/>
  <c r="AD780" i="2"/>
  <c r="BA771" i="2"/>
  <c r="T652" i="2"/>
  <c r="T649" i="2"/>
  <c r="N726" i="2"/>
  <c r="H439" i="2"/>
  <c r="T535" i="2"/>
  <c r="X89" i="2"/>
  <c r="X920" i="2" s="1"/>
  <c r="BK549" i="2"/>
  <c r="BL1117" i="2" s="1"/>
  <c r="BL1119" i="2" s="1"/>
  <c r="AO491" i="2"/>
  <c r="Y730" i="2"/>
  <c r="BE716" i="2"/>
  <c r="BF960" i="2" s="1"/>
  <c r="H901" i="2"/>
  <c r="H414" i="2"/>
  <c r="H1112" i="2" s="1"/>
  <c r="H1114" i="2" s="1"/>
  <c r="AD710" i="2"/>
  <c r="AD788" i="2"/>
  <c r="AD777" i="2"/>
  <c r="AO226" i="2"/>
  <c r="BP645" i="2"/>
  <c r="BA695" i="2"/>
  <c r="AO209" i="2"/>
  <c r="N198" i="2"/>
  <c r="AI781" i="2"/>
  <c r="AH758" i="2"/>
  <c r="AI961" i="2" s="1"/>
  <c r="AI745" i="2"/>
  <c r="BA698" i="2"/>
  <c r="AI441" i="2"/>
  <c r="AI418" i="2"/>
  <c r="BA751" i="2"/>
  <c r="AI690" i="2"/>
  <c r="T262" i="2"/>
  <c r="T251" i="2"/>
  <c r="T263" i="2"/>
  <c r="T249" i="2"/>
  <c r="N266" i="2"/>
  <c r="AI698" i="2"/>
  <c r="AI681" i="2"/>
  <c r="AI774" i="2"/>
  <c r="AI686" i="2"/>
  <c r="AI790" i="2"/>
  <c r="AI731" i="2"/>
  <c r="N240" i="2"/>
  <c r="N263" i="2"/>
  <c r="H9" i="2"/>
  <c r="AD732" i="2"/>
  <c r="BA749" i="2"/>
  <c r="BA707" i="2"/>
  <c r="BA733" i="2"/>
  <c r="AI423" i="2"/>
  <c r="AI440" i="2"/>
  <c r="AI447" i="2"/>
  <c r="AI450" i="2"/>
  <c r="Y709" i="2"/>
  <c r="N267" i="2"/>
  <c r="AI536" i="2"/>
  <c r="AD739" i="2"/>
  <c r="BA781" i="2"/>
  <c r="AD776" i="2"/>
  <c r="AD726" i="2"/>
  <c r="AD769" i="2"/>
  <c r="AD733" i="2"/>
  <c r="AO492" i="2"/>
  <c r="Y125" i="2"/>
  <c r="H513" i="2"/>
  <c r="Y729" i="2"/>
  <c r="Y696" i="2"/>
  <c r="Y680" i="2"/>
  <c r="T31" i="2"/>
  <c r="T204" i="2"/>
  <c r="T202" i="2"/>
  <c r="AO195" i="2"/>
  <c r="N779" i="2"/>
  <c r="T783" i="2"/>
  <c r="AD476" i="2"/>
  <c r="N793" i="2"/>
  <c r="H550" i="2"/>
  <c r="H572" i="2"/>
  <c r="H577" i="2"/>
  <c r="T683" i="2"/>
  <c r="T1124" i="2" s="1"/>
  <c r="T1126" i="2" s="1"/>
  <c r="AO489" i="2"/>
  <c r="T9" i="2"/>
  <c r="AO472" i="2"/>
  <c r="AO495" i="2"/>
  <c r="H520" i="2"/>
  <c r="Y782" i="2"/>
  <c r="Y786" i="2"/>
  <c r="Y692" i="2"/>
  <c r="T82" i="2"/>
  <c r="N698" i="2"/>
  <c r="N752" i="2"/>
  <c r="N701" i="2"/>
  <c r="H557" i="2"/>
  <c r="H431" i="2"/>
  <c r="H441" i="2"/>
  <c r="AI429" i="2"/>
  <c r="BA702" i="2"/>
  <c r="BA757" i="2"/>
  <c r="T26" i="2"/>
  <c r="T105" i="2"/>
  <c r="AU66" i="2"/>
  <c r="BA711" i="2"/>
  <c r="Y24" i="2"/>
  <c r="H535" i="2"/>
  <c r="H518" i="2"/>
  <c r="Y445" i="2"/>
  <c r="AD450" i="2"/>
  <c r="H435" i="2"/>
  <c r="BA732" i="2"/>
  <c r="N694" i="2"/>
  <c r="N766" i="2"/>
  <c r="BA787" i="2"/>
  <c r="BA693" i="2"/>
  <c r="H416" i="2"/>
  <c r="BA737" i="2"/>
  <c r="N251" i="2"/>
  <c r="BN270" i="2"/>
  <c r="BO926" i="2" s="1"/>
  <c r="H103" i="2"/>
  <c r="H114" i="2"/>
  <c r="H131" i="2"/>
  <c r="BK255" i="2"/>
  <c r="BA687" i="2"/>
  <c r="H129" i="2"/>
  <c r="H128" i="2"/>
  <c r="H108" i="2"/>
  <c r="H113" i="2"/>
  <c r="BK241" i="2"/>
  <c r="BK252" i="2"/>
  <c r="BK251" i="2"/>
  <c r="T152" i="2"/>
  <c r="AB182" i="2"/>
  <c r="AB924" i="2" s="1"/>
  <c r="T154" i="2"/>
  <c r="H126" i="2"/>
  <c r="T146" i="2"/>
  <c r="AS89" i="2"/>
  <c r="AT920" i="2" s="1"/>
  <c r="AI414" i="2"/>
  <c r="AJ1112" i="2" s="1"/>
  <c r="AJ1114" i="2" s="1"/>
  <c r="AY537" i="2"/>
  <c r="AZ938" i="2" s="1"/>
  <c r="BI716" i="2"/>
  <c r="BJ960" i="2" s="1"/>
  <c r="T772" i="2"/>
  <c r="T1131" i="2" s="1"/>
  <c r="AO473" i="2"/>
  <c r="BF549" i="2"/>
  <c r="BG1117" i="2" s="1"/>
  <c r="BG1119" i="2" s="1"/>
  <c r="Y105" i="2"/>
  <c r="BK698" i="2"/>
  <c r="AD771" i="2"/>
  <c r="Y734" i="2"/>
  <c r="Y765" i="2"/>
  <c r="Y687" i="2"/>
  <c r="Y962" i="2" s="1"/>
  <c r="Y963" i="2" s="1"/>
  <c r="Y788" i="2"/>
  <c r="Y1147" i="2" s="1"/>
  <c r="Y736" i="2"/>
  <c r="AO213" i="2"/>
  <c r="BF176" i="2"/>
  <c r="AI742" i="2"/>
  <c r="BF162" i="2"/>
  <c r="BF158" i="2"/>
  <c r="AD435" i="2"/>
  <c r="AD433" i="2"/>
  <c r="AD491" i="2"/>
  <c r="N747" i="2"/>
  <c r="N784" i="2"/>
  <c r="AI427" i="2"/>
  <c r="BF153" i="2"/>
  <c r="T245" i="2"/>
  <c r="AB537" i="2"/>
  <c r="AB938" i="2" s="1"/>
  <c r="AD682" i="2"/>
  <c r="AO252" i="2"/>
  <c r="AI210" i="2"/>
  <c r="AO493" i="2"/>
  <c r="AO243" i="2"/>
  <c r="AO210" i="2"/>
  <c r="T520" i="2"/>
  <c r="N684" i="2"/>
  <c r="BF155" i="2"/>
  <c r="T513" i="2"/>
  <c r="BF178" i="2"/>
  <c r="BF173" i="2"/>
  <c r="T522" i="2"/>
  <c r="N690" i="2"/>
  <c r="BF165" i="2"/>
  <c r="H575" i="2"/>
  <c r="T252" i="2"/>
  <c r="T257" i="2"/>
  <c r="T33" i="2"/>
  <c r="AS44" i="2"/>
  <c r="AT919" i="2" s="1"/>
  <c r="AD743" i="2"/>
  <c r="BK128" i="2"/>
  <c r="AO470" i="2"/>
  <c r="Y110" i="2"/>
  <c r="AO260" i="2"/>
  <c r="Y18" i="2"/>
  <c r="T25" i="2"/>
  <c r="AO204" i="2"/>
  <c r="N206" i="2"/>
  <c r="N199" i="2"/>
  <c r="T434" i="2"/>
  <c r="AI715" i="2"/>
  <c r="N737" i="2"/>
  <c r="Y107" i="2"/>
  <c r="T62" i="2"/>
  <c r="BF147" i="2"/>
  <c r="T511" i="2"/>
  <c r="AD490" i="2"/>
  <c r="N785" i="2"/>
  <c r="N753" i="2"/>
  <c r="AI416" i="2"/>
  <c r="T41" i="2"/>
  <c r="T148" i="2"/>
  <c r="BA690" i="2"/>
  <c r="BA689" i="2"/>
  <c r="BA715" i="2"/>
  <c r="BA779" i="2"/>
  <c r="BK246" i="2"/>
  <c r="T168" i="2"/>
  <c r="BA691" i="2"/>
  <c r="BA747" i="2"/>
  <c r="T151" i="2"/>
  <c r="T156" i="2"/>
  <c r="BA770" i="2"/>
  <c r="AG227" i="2"/>
  <c r="AH925" i="2" s="1"/>
  <c r="W132" i="2"/>
  <c r="W921" i="2" s="1"/>
  <c r="BI451" i="2"/>
  <c r="BJ936" i="2" s="1"/>
  <c r="AB716" i="2"/>
  <c r="AB960" i="2" s="1"/>
  <c r="F537" i="2"/>
  <c r="F938" i="2" s="1"/>
  <c r="AM585" i="2"/>
  <c r="AN944" i="2" s="1"/>
  <c r="AD781" i="2"/>
  <c r="AD745" i="2"/>
  <c r="Y211" i="2"/>
  <c r="AO467" i="2"/>
  <c r="AO464" i="2"/>
  <c r="AI1134" i="2"/>
  <c r="AI1142" i="2" s="1"/>
  <c r="BK780" i="2"/>
  <c r="H511" i="2"/>
  <c r="Y791" i="2"/>
  <c r="Y756" i="2"/>
  <c r="Y747" i="2"/>
  <c r="Y679" i="2"/>
  <c r="BA226" i="2"/>
  <c r="H111" i="2"/>
  <c r="H107" i="2"/>
  <c r="H130" i="2"/>
  <c r="T35" i="2"/>
  <c r="AO219" i="2"/>
  <c r="AO494" i="2"/>
  <c r="BK159" i="2"/>
  <c r="T74" i="2"/>
  <c r="BF244" i="2"/>
  <c r="T516" i="2"/>
  <c r="T514" i="2"/>
  <c r="BA697" i="2"/>
  <c r="BA789" i="2"/>
  <c r="AI445" i="2"/>
  <c r="BA712" i="2"/>
  <c r="AI740" i="2"/>
  <c r="T265" i="2"/>
  <c r="T241" i="2"/>
  <c r="F630" i="2"/>
  <c r="F945" i="2" s="1"/>
  <c r="F1148" i="2" s="1"/>
  <c r="F1150" i="2" s="1"/>
  <c r="AO211" i="2"/>
  <c r="AI438" i="2"/>
  <c r="H10" i="2"/>
  <c r="H8" i="2"/>
  <c r="AO199" i="2"/>
  <c r="BK259" i="2"/>
  <c r="T72" i="2"/>
  <c r="T509" i="2"/>
  <c r="AI687" i="2"/>
  <c r="T170" i="2"/>
  <c r="T80" i="2"/>
  <c r="BA744" i="2"/>
  <c r="AI713" i="2"/>
  <c r="AI702" i="2"/>
  <c r="BA728" i="2"/>
  <c r="H552" i="2"/>
  <c r="Y243" i="2"/>
  <c r="Y266" i="2"/>
  <c r="T23" i="2"/>
  <c r="N242" i="2"/>
  <c r="W1134" i="2"/>
  <c r="W1142" i="2" s="1"/>
  <c r="BN585" i="2"/>
  <c r="BO944" i="2" s="1"/>
  <c r="AD746" i="2"/>
  <c r="AD685" i="2"/>
  <c r="H43" i="2"/>
  <c r="BA495" i="2"/>
  <c r="T66" i="2"/>
  <c r="BF149" i="2"/>
  <c r="BF171" i="2"/>
  <c r="AD486" i="2"/>
  <c r="H554" i="2"/>
  <c r="T40" i="2"/>
  <c r="T24" i="2"/>
  <c r="BD227" i="2"/>
  <c r="BE925" i="2" s="1"/>
  <c r="L794" i="2"/>
  <c r="L962" i="2" s="1"/>
  <c r="R89" i="2"/>
  <c r="R920" i="2" s="1"/>
  <c r="F496" i="2"/>
  <c r="F937" i="2" s="1"/>
  <c r="AD684" i="2"/>
  <c r="F671" i="2"/>
  <c r="F946" i="2" s="1"/>
  <c r="W451" i="2"/>
  <c r="W936" i="2" s="1"/>
  <c r="AD695" i="2"/>
  <c r="AD751" i="2"/>
  <c r="AD711" i="2"/>
  <c r="AO267" i="2"/>
  <c r="AO60" i="2"/>
  <c r="T84" i="2"/>
  <c r="AO469" i="2"/>
  <c r="H34" i="2"/>
  <c r="H30" i="2"/>
  <c r="H33" i="2"/>
  <c r="BP470" i="2"/>
  <c r="AO261" i="2"/>
  <c r="H512" i="2"/>
  <c r="T495" i="2"/>
  <c r="T19" i="2"/>
  <c r="AO205" i="2"/>
  <c r="BA484" i="2"/>
  <c r="T71" i="2"/>
  <c r="T57" i="2"/>
  <c r="T81" i="2"/>
  <c r="N687" i="2"/>
  <c r="N751" i="2"/>
  <c r="H571" i="2"/>
  <c r="H569" i="2"/>
  <c r="T259" i="2"/>
  <c r="T12" i="2"/>
  <c r="AS758" i="2"/>
  <c r="AT961" i="2" s="1"/>
  <c r="F585" i="2"/>
  <c r="F944" i="2" s="1"/>
  <c r="AD697" i="2"/>
  <c r="AD764" i="2"/>
  <c r="AD753" i="2"/>
  <c r="AD714" i="2"/>
  <c r="BA440" i="2"/>
  <c r="Y127" i="2"/>
  <c r="AO257" i="2"/>
  <c r="AO269" i="2"/>
  <c r="AO259" i="2"/>
  <c r="H529" i="2"/>
  <c r="Y746" i="2"/>
  <c r="AO484" i="2"/>
  <c r="T512" i="2"/>
  <c r="AI695" i="2"/>
  <c r="T63" i="2"/>
  <c r="T85" i="2"/>
  <c r="AI750" i="2"/>
  <c r="AI692" i="2"/>
  <c r="T269" i="2"/>
  <c r="AG537" i="2"/>
  <c r="AH938" i="2" s="1"/>
  <c r="T468" i="2"/>
  <c r="AI432" i="2"/>
  <c r="AI557" i="2"/>
  <c r="Y123" i="2"/>
  <c r="AO245" i="2"/>
  <c r="H649" i="2"/>
  <c r="H652" i="2"/>
  <c r="H656" i="2"/>
  <c r="Y744" i="2"/>
  <c r="Y739" i="2"/>
  <c r="Y790" i="2"/>
  <c r="Y713" i="2"/>
  <c r="AO222" i="2"/>
  <c r="Y207" i="2"/>
  <c r="T65" i="2"/>
  <c r="N742" i="2"/>
  <c r="AI769" i="2"/>
  <c r="AI775" i="2"/>
  <c r="AI726" i="2"/>
  <c r="BF166" i="2"/>
  <c r="T524" i="2"/>
  <c r="N781" i="2"/>
  <c r="N743" i="2"/>
  <c r="AI711" i="2"/>
  <c r="AI707" i="2"/>
  <c r="AI786" i="2"/>
  <c r="H581" i="2"/>
  <c r="H568" i="2"/>
  <c r="H558" i="2"/>
  <c r="T244" i="2"/>
  <c r="T7" i="2"/>
  <c r="L758" i="2"/>
  <c r="L961" i="2" s="1"/>
  <c r="F182" i="2"/>
  <c r="F924" i="2" s="1"/>
  <c r="BD537" i="2"/>
  <c r="BE938" i="2" s="1"/>
  <c r="Y262" i="2"/>
  <c r="W837" i="2"/>
  <c r="W972" i="2" s="1"/>
  <c r="BA767" i="2"/>
  <c r="AI792" i="2"/>
  <c r="Y244" i="2"/>
  <c r="R537" i="2"/>
  <c r="R938" i="2" s="1"/>
  <c r="L716" i="2"/>
  <c r="L960" i="2" s="1"/>
  <c r="CB362" i="2"/>
  <c r="W915" i="2"/>
  <c r="W974" i="2" s="1"/>
  <c r="W879" i="2"/>
  <c r="W973" i="2" s="1"/>
  <c r="BN451" i="2"/>
  <c r="BO936" i="2" s="1"/>
  <c r="W44" i="2"/>
  <c r="W919" i="2" s="1"/>
  <c r="L496" i="2"/>
  <c r="L937" i="2" s="1"/>
  <c r="BI44" i="2"/>
  <c r="BJ919" i="2" s="1"/>
  <c r="CB403" i="2"/>
  <c r="BI496" i="2"/>
  <c r="BJ937" i="2" s="1"/>
  <c r="W496" i="2"/>
  <c r="W937" i="2" s="1"/>
  <c r="AG182" i="2"/>
  <c r="AH924" i="2" s="1"/>
  <c r="AB794" i="2"/>
  <c r="AB962" i="2" s="1"/>
  <c r="AG451" i="2"/>
  <c r="AH936" i="2" s="1"/>
  <c r="BN671" i="2"/>
  <c r="BO946" i="2" s="1"/>
  <c r="R716" i="2"/>
  <c r="R960" i="2" s="1"/>
  <c r="AB879" i="2"/>
  <c r="AB973" i="2" s="1"/>
  <c r="AB837" i="2"/>
  <c r="AB972" i="2" s="1"/>
  <c r="AB915" i="2"/>
  <c r="AB974" i="2" s="1"/>
  <c r="BN537" i="2"/>
  <c r="BO938" i="2" s="1"/>
  <c r="AB758" i="2"/>
  <c r="AB961" i="2" s="1"/>
  <c r="R132" i="2"/>
  <c r="R921" i="2" s="1"/>
  <c r="AS132" i="2"/>
  <c r="AT921" i="2" s="1"/>
  <c r="AB1134" i="2"/>
  <c r="AB1142" i="2" s="1"/>
  <c r="AT1124" i="2"/>
  <c r="AT1126" i="2" s="1"/>
  <c r="AU683" i="2"/>
  <c r="AV1124" i="2" s="1"/>
  <c r="AV1126" i="2" s="1"/>
  <c r="AS496" i="2"/>
  <c r="AT937" i="2" s="1"/>
  <c r="F89" i="2"/>
  <c r="F920" i="2" s="1"/>
  <c r="L537" i="2"/>
  <c r="L938" i="2" s="1"/>
  <c r="AS451" i="2"/>
  <c r="AT936" i="2" s="1"/>
  <c r="AD765" i="2"/>
  <c r="R630" i="2"/>
  <c r="R945" i="2" s="1"/>
  <c r="R1148" i="2" s="1"/>
  <c r="AB496" i="2"/>
  <c r="AB937" i="2" s="1"/>
  <c r="T681" i="2"/>
  <c r="AD680" i="2"/>
  <c r="AD786" i="2"/>
  <c r="Y240" i="2"/>
  <c r="T124" i="2"/>
  <c r="H20" i="2"/>
  <c r="AI571" i="2"/>
  <c r="AO251" i="2"/>
  <c r="T167" i="2"/>
  <c r="BA474" i="2"/>
  <c r="Y750" i="2"/>
  <c r="Y728" i="2"/>
  <c r="Y685" i="2"/>
  <c r="Y701" i="2"/>
  <c r="H123" i="2"/>
  <c r="Y30" i="2"/>
  <c r="T218" i="2"/>
  <c r="AO207" i="2"/>
  <c r="BK256" i="2"/>
  <c r="N789" i="2"/>
  <c r="N680" i="2"/>
  <c r="BA736" i="2"/>
  <c r="AI766" i="2"/>
  <c r="T37" i="2"/>
  <c r="R451" i="2"/>
  <c r="R936" i="2" s="1"/>
  <c r="AB451" i="2"/>
  <c r="AB936" i="2" s="1"/>
  <c r="AD752" i="2"/>
  <c r="AO258" i="2"/>
  <c r="T120" i="2"/>
  <c r="AI436" i="2"/>
  <c r="H41" i="2"/>
  <c r="Y116" i="2"/>
  <c r="AO262" i="2"/>
  <c r="AO256" i="2"/>
  <c r="BA468" i="2"/>
  <c r="Y775" i="2"/>
  <c r="Y733" i="2"/>
  <c r="Y770" i="2"/>
  <c r="Y714" i="2"/>
  <c r="Y752" i="2"/>
  <c r="Y691" i="2"/>
  <c r="Y13" i="2"/>
  <c r="AO220" i="2"/>
  <c r="AO197" i="2"/>
  <c r="T530" i="2"/>
  <c r="T669" i="2"/>
  <c r="N777" i="2"/>
  <c r="N783" i="2"/>
  <c r="AI734" i="2"/>
  <c r="T261" i="2"/>
  <c r="T260" i="2"/>
  <c r="AM537" i="2"/>
  <c r="AN938" i="2" s="1"/>
  <c r="AY671" i="2"/>
  <c r="AZ946" i="2" s="1"/>
  <c r="R585" i="2"/>
  <c r="R944" i="2" s="1"/>
  <c r="AD699" i="2"/>
  <c r="AU414" i="2"/>
  <c r="AV1112" i="2" s="1"/>
  <c r="AV1114" i="2" s="1"/>
  <c r="N220" i="2"/>
  <c r="Y108" i="2"/>
  <c r="AO254" i="2"/>
  <c r="Y753" i="2"/>
  <c r="Y731" i="2"/>
  <c r="Y748" i="2"/>
  <c r="AO202" i="2"/>
  <c r="AI789" i="2"/>
  <c r="BF224" i="2"/>
  <c r="AI710" i="2"/>
  <c r="Y128" i="2"/>
  <c r="AI680" i="2"/>
  <c r="AI735" i="2"/>
  <c r="N710" i="2"/>
  <c r="N775" i="2"/>
  <c r="N728" i="2"/>
  <c r="BA782" i="2"/>
  <c r="H447" i="2"/>
  <c r="H437" i="2"/>
  <c r="AI444" i="2"/>
  <c r="N756" i="2"/>
  <c r="T250" i="2"/>
  <c r="T20" i="2"/>
  <c r="N256" i="2"/>
  <c r="N257" i="2"/>
  <c r="BW1112" i="2"/>
  <c r="BW1114" i="2" s="1"/>
  <c r="AG270" i="2"/>
  <c r="AH926" i="2" s="1"/>
  <c r="AG794" i="2"/>
  <c r="AH962" i="2" s="1"/>
  <c r="AM496" i="2"/>
  <c r="AN937" i="2" s="1"/>
  <c r="AM716" i="2"/>
  <c r="AN960" i="2" s="1"/>
  <c r="BK750" i="2"/>
  <c r="H125" i="2"/>
  <c r="H119" i="2"/>
  <c r="T207" i="2"/>
  <c r="BK249" i="2"/>
  <c r="BK268" i="2"/>
  <c r="BK267" i="2"/>
  <c r="AI747" i="2"/>
  <c r="T160" i="2"/>
  <c r="BA785" i="2"/>
  <c r="BA754" i="2"/>
  <c r="Y265" i="2"/>
  <c r="Y248" i="2"/>
  <c r="Y245" i="2"/>
  <c r="AY794" i="2"/>
  <c r="AZ962" i="2" s="1"/>
  <c r="AY758" i="2"/>
  <c r="AZ961" i="2" s="1"/>
  <c r="AG716" i="2"/>
  <c r="AH960" i="2" s="1"/>
  <c r="AT837" i="2"/>
  <c r="AT972" i="2" s="1"/>
  <c r="L270" i="2"/>
  <c r="L926" i="2" s="1"/>
  <c r="AM182" i="2"/>
  <c r="AN924" i="2" s="1"/>
  <c r="R44" i="2"/>
  <c r="R919" i="2" s="1"/>
  <c r="W794" i="2"/>
  <c r="W962" i="2" s="1"/>
  <c r="AY496" i="2"/>
  <c r="AZ937" i="2" s="1"/>
  <c r="BA729" i="2"/>
  <c r="H127" i="2"/>
  <c r="T215" i="2"/>
  <c r="Y223" i="2"/>
  <c r="BK245" i="2"/>
  <c r="BK257" i="2"/>
  <c r="T169" i="2"/>
  <c r="BA784" i="2"/>
  <c r="AG44" i="2"/>
  <c r="AH919" i="2" s="1"/>
  <c r="BI182" i="2"/>
  <c r="BJ924" i="2" s="1"/>
  <c r="BD451" i="2"/>
  <c r="BE936" i="2" s="1"/>
  <c r="BI671" i="2"/>
  <c r="BJ946" i="2" s="1"/>
  <c r="Y261" i="2"/>
  <c r="T157" i="2"/>
  <c r="Y216" i="2"/>
  <c r="BK243" i="2"/>
  <c r="T149" i="2"/>
  <c r="BA688" i="2"/>
  <c r="BA703" i="2"/>
  <c r="BA743" i="2"/>
  <c r="BA793" i="2"/>
  <c r="Y268" i="2"/>
  <c r="AI767" i="2"/>
  <c r="T253" i="2"/>
  <c r="AB132" i="2"/>
  <c r="AB921" i="2" s="1"/>
  <c r="N244" i="2"/>
  <c r="H21" i="2"/>
  <c r="Y754" i="2"/>
  <c r="Y768" i="2"/>
  <c r="AI756" i="2"/>
  <c r="AI685" i="2"/>
  <c r="AI788" i="2"/>
  <c r="Y269" i="2"/>
  <c r="Y241" i="2"/>
  <c r="AB44" i="2"/>
  <c r="AB919" i="2" s="1"/>
  <c r="F1124" i="2"/>
  <c r="F1126" i="2" s="1"/>
  <c r="H683" i="2"/>
  <c r="H1124" i="2" s="1"/>
  <c r="H1126" i="2" s="1"/>
  <c r="AU1134" i="2"/>
  <c r="AU1142" i="2" s="1"/>
  <c r="AS227" i="2"/>
  <c r="AT925" i="2" s="1"/>
  <c r="AH1117" i="2"/>
  <c r="AH1119" i="2" s="1"/>
  <c r="AI549" i="2"/>
  <c r="AJ1117" i="2" s="1"/>
  <c r="AJ1119" i="2" s="1"/>
  <c r="AO58" i="2"/>
  <c r="AM89" i="2"/>
  <c r="AN920" i="2" s="1"/>
  <c r="AT1117" i="2"/>
  <c r="AT1119" i="2" s="1"/>
  <c r="AU549" i="2"/>
  <c r="AV1117" i="2" s="1"/>
  <c r="AV1119" i="2" s="1"/>
  <c r="AO147" i="2"/>
  <c r="AY630" i="2"/>
  <c r="AZ945" i="2" s="1"/>
  <c r="BA1148" i="2" s="1"/>
  <c r="BA1150" i="2" s="1"/>
  <c r="BA1153" i="2" s="1"/>
  <c r="T474" i="2"/>
  <c r="H16" i="2"/>
  <c r="H24" i="2"/>
  <c r="T205" i="2"/>
  <c r="N208" i="2"/>
  <c r="AI679" i="2"/>
  <c r="AI755" i="2"/>
  <c r="AI738" i="2"/>
  <c r="T59" i="2"/>
  <c r="AM758" i="2"/>
  <c r="AN961" i="2" s="1"/>
  <c r="BN227" i="2"/>
  <c r="BO925" i="2" s="1"/>
  <c r="R794" i="2"/>
  <c r="R962" i="2" s="1"/>
  <c r="BI794" i="2"/>
  <c r="BJ962" i="2" s="1"/>
  <c r="AS794" i="2"/>
  <c r="AT962" i="2" s="1"/>
  <c r="Y199" i="2"/>
  <c r="T29" i="2"/>
  <c r="BF267" i="2"/>
  <c r="N214" i="2"/>
  <c r="H12" i="2"/>
  <c r="H7" i="2"/>
  <c r="H44" i="2" s="1"/>
  <c r="H919" i="2" s="1"/>
  <c r="H38" i="2"/>
  <c r="H37" i="2"/>
  <c r="H39" i="2"/>
  <c r="AO174" i="2"/>
  <c r="Y686" i="2"/>
  <c r="Y774" i="2"/>
  <c r="Y779" i="2"/>
  <c r="Y787" i="2"/>
  <c r="Y702" i="2"/>
  <c r="T21" i="2"/>
  <c r="BK781" i="2"/>
  <c r="T222" i="2"/>
  <c r="BA472" i="2"/>
  <c r="Y226" i="2"/>
  <c r="CD350" i="2"/>
  <c r="AI779" i="2"/>
  <c r="AI783" i="2"/>
  <c r="AI684" i="2"/>
  <c r="BF160" i="2"/>
  <c r="BF145" i="2"/>
  <c r="BF167" i="2"/>
  <c r="BF154" i="2"/>
  <c r="BF151" i="2"/>
  <c r="BF150" i="2"/>
  <c r="T781" i="2"/>
  <c r="AI778" i="2"/>
  <c r="AI787" i="2"/>
  <c r="Y251" i="2"/>
  <c r="Y263" i="2"/>
  <c r="AI752" i="2"/>
  <c r="T34" i="2"/>
  <c r="AI746" i="2"/>
  <c r="T240" i="2"/>
  <c r="T17" i="2"/>
  <c r="W758" i="2"/>
  <c r="W961" i="2" s="1"/>
  <c r="AS671" i="2"/>
  <c r="AT946" i="2" s="1"/>
  <c r="AB270" i="2"/>
  <c r="AB926" i="2" s="1"/>
  <c r="T492" i="2"/>
  <c r="AU147" i="2"/>
  <c r="AO483" i="2"/>
  <c r="H19" i="2"/>
  <c r="H42" i="2"/>
  <c r="AO255" i="2"/>
  <c r="BK765" i="2"/>
  <c r="BK743" i="2"/>
  <c r="AU210" i="2"/>
  <c r="Y783" i="2"/>
  <c r="Y740" i="2"/>
  <c r="Y784" i="2"/>
  <c r="Y704" i="2"/>
  <c r="Y769" i="2"/>
  <c r="Y689" i="2"/>
  <c r="H102" i="2"/>
  <c r="H132" i="2" s="1"/>
  <c r="H921" i="2" s="1"/>
  <c r="H104" i="2"/>
  <c r="BK740" i="2"/>
  <c r="T200" i="2"/>
  <c r="AO215" i="2"/>
  <c r="N224" i="2"/>
  <c r="N211" i="2"/>
  <c r="N205" i="2"/>
  <c r="N204" i="2"/>
  <c r="BK253" i="2"/>
  <c r="BK244" i="2"/>
  <c r="BF148" i="2"/>
  <c r="T171" i="2"/>
  <c r="AI709" i="2"/>
  <c r="AI737" i="2"/>
  <c r="BF179" i="2"/>
  <c r="BF174" i="2"/>
  <c r="BF168" i="2"/>
  <c r="BF172" i="2"/>
  <c r="AI754" i="2"/>
  <c r="AI748" i="2"/>
  <c r="AI791" i="2"/>
  <c r="AI784" i="2"/>
  <c r="BA764" i="2"/>
  <c r="BA790" i="2"/>
  <c r="BA682" i="2"/>
  <c r="Y260" i="2"/>
  <c r="Y264" i="2"/>
  <c r="Y247" i="2"/>
  <c r="Y253" i="2"/>
  <c r="Y254" i="2"/>
  <c r="BA748" i="2"/>
  <c r="BA738" i="2"/>
  <c r="T256" i="2"/>
  <c r="T243" i="2"/>
  <c r="T255" i="2"/>
  <c r="T27" i="2"/>
  <c r="N268" i="2"/>
  <c r="N246" i="2"/>
  <c r="N241" i="2"/>
  <c r="N262" i="2"/>
  <c r="BN182" i="2"/>
  <c r="BO924" i="2" s="1"/>
  <c r="R270" i="2"/>
  <c r="R926" i="2" s="1"/>
  <c r="W716" i="2"/>
  <c r="W960" i="2" s="1"/>
  <c r="AT879" i="2"/>
  <c r="AT973" i="2" s="1"/>
  <c r="F270" i="2"/>
  <c r="F926" i="2" s="1"/>
  <c r="L182" i="2"/>
  <c r="L924" i="2" s="1"/>
  <c r="AM270" i="2"/>
  <c r="AN926" i="2" s="1"/>
  <c r="AG671" i="2"/>
  <c r="AH946" i="2" s="1"/>
  <c r="AG630" i="2"/>
  <c r="AH945" i="2" s="1"/>
  <c r="AI1148" i="2" s="1"/>
  <c r="AI1150" i="2" s="1"/>
  <c r="AI1153" i="2" s="1"/>
  <c r="L227" i="2"/>
  <c r="L925" i="2" s="1"/>
  <c r="AY182" i="2"/>
  <c r="AZ924" i="2" s="1"/>
  <c r="CB317" i="2"/>
  <c r="BN132" i="2"/>
  <c r="BO921" i="2" s="1"/>
  <c r="F451" i="2"/>
  <c r="F936" i="2" s="1"/>
  <c r="AM227" i="2"/>
  <c r="AN925" i="2" s="1"/>
  <c r="R758" i="2"/>
  <c r="R961" i="2" s="1"/>
  <c r="F44" i="2"/>
  <c r="F919" i="2" s="1"/>
  <c r="AY451" i="2"/>
  <c r="AZ936" i="2" s="1"/>
  <c r="R496" i="2"/>
  <c r="R937" i="2" s="1"/>
  <c r="AG585" i="2"/>
  <c r="AH944" i="2" s="1"/>
  <c r="BA258" i="2"/>
  <c r="H772" i="2"/>
  <c r="H1131" i="2" s="1"/>
  <c r="AO487" i="2"/>
  <c r="H40" i="2"/>
  <c r="H18" i="2"/>
  <c r="H32" i="2"/>
  <c r="Y703" i="2"/>
  <c r="Y697" i="2"/>
  <c r="H109" i="2"/>
  <c r="BA745" i="2"/>
  <c r="N207" i="2"/>
  <c r="BK250" i="2"/>
  <c r="BK258" i="2"/>
  <c r="BK261" i="2"/>
  <c r="BF152" i="2"/>
  <c r="AI703" i="2"/>
  <c r="T174" i="2"/>
  <c r="T180" i="2"/>
  <c r="AO149" i="2"/>
  <c r="BF180" i="2"/>
  <c r="BF156" i="2"/>
  <c r="AI764" i="2"/>
  <c r="AI732" i="2"/>
  <c r="BA704" i="2"/>
  <c r="AI768" i="2"/>
  <c r="BA714" i="2"/>
  <c r="BA680" i="2"/>
  <c r="AG89" i="2"/>
  <c r="AH920" i="2" s="1"/>
  <c r="BI585" i="2"/>
  <c r="BJ944" i="2" s="1"/>
  <c r="AY716" i="2"/>
  <c r="AZ960" i="2" s="1"/>
  <c r="AZ837" i="2"/>
  <c r="AZ972" i="2" s="1"/>
  <c r="AZ915" i="2"/>
  <c r="AZ974" i="2" s="1"/>
  <c r="AZ879" i="2"/>
  <c r="AZ973" i="2" s="1"/>
  <c r="AI610" i="2"/>
  <c r="AI630" i="2" s="1"/>
  <c r="AJ945" i="2" s="1"/>
  <c r="AK1148" i="2" s="1"/>
  <c r="R900" i="2"/>
  <c r="R836" i="2"/>
  <c r="R804" i="2"/>
  <c r="R821" i="2"/>
  <c r="R902" i="2"/>
  <c r="R864" i="2"/>
  <c r="R807" i="2"/>
  <c r="R888" i="2"/>
  <c r="R808" i="2"/>
  <c r="R889" i="2"/>
  <c r="R851" i="2"/>
  <c r="R810" i="2"/>
  <c r="R891" i="2"/>
  <c r="R811" i="2"/>
  <c r="R892" i="2"/>
  <c r="R812" i="2"/>
  <c r="R893" i="2"/>
  <c r="R871" i="2"/>
  <c r="R872" i="2"/>
  <c r="R815" i="2"/>
  <c r="R896" i="2"/>
  <c r="R874" i="2"/>
  <c r="R859" i="2"/>
  <c r="R834" i="2"/>
  <c r="R885" i="2"/>
  <c r="R835" i="2"/>
  <c r="R901" i="2"/>
  <c r="R832" i="2"/>
  <c r="R800" i="2"/>
  <c r="R847" i="2"/>
  <c r="R806" i="2"/>
  <c r="R887" i="2"/>
  <c r="R823" i="2"/>
  <c r="R904" i="2"/>
  <c r="R824" i="2"/>
  <c r="R905" i="2"/>
  <c r="R867" i="2"/>
  <c r="R826" i="2"/>
  <c r="R907" i="2"/>
  <c r="R827" i="2"/>
  <c r="R908" i="2"/>
  <c r="R828" i="2"/>
  <c r="R909" i="2"/>
  <c r="R813" i="2"/>
  <c r="R894" i="2"/>
  <c r="R814" i="2"/>
  <c r="R895" i="2"/>
  <c r="R831" i="2"/>
  <c r="R912" i="2"/>
  <c r="R897" i="2"/>
  <c r="R801" i="2"/>
  <c r="R875" i="2"/>
  <c r="R860" i="2"/>
  <c r="R861" i="2"/>
  <c r="R878" i="2"/>
  <c r="R820" i="2"/>
  <c r="R863" i="2"/>
  <c r="R822" i="2"/>
  <c r="R903" i="2"/>
  <c r="R1147" i="2" s="1"/>
  <c r="R849" i="2"/>
  <c r="R850" i="2"/>
  <c r="R809" i="2"/>
  <c r="R890" i="2"/>
  <c r="R852" i="2"/>
  <c r="R853" i="2"/>
  <c r="R854" i="2"/>
  <c r="R829" i="2"/>
  <c r="R910" i="2"/>
  <c r="R830" i="2"/>
  <c r="R911" i="2"/>
  <c r="R857" i="2"/>
  <c r="R913" i="2"/>
  <c r="R817" i="2"/>
  <c r="R1132" i="2" s="1"/>
  <c r="R898" i="2"/>
  <c r="R802" i="2"/>
  <c r="R876" i="2"/>
  <c r="R803" i="2"/>
  <c r="R877" i="2"/>
  <c r="R862" i="2"/>
  <c r="R886" i="2"/>
  <c r="R906" i="2"/>
  <c r="R855" i="2"/>
  <c r="R819" i="2"/>
  <c r="R873" i="2"/>
  <c r="R825" i="2"/>
  <c r="R869" i="2"/>
  <c r="R914" i="2"/>
  <c r="R816" i="2"/>
  <c r="R848" i="2"/>
  <c r="R868" i="2"/>
  <c r="R870" i="2"/>
  <c r="R818" i="2"/>
  <c r="R866" i="2"/>
  <c r="R899" i="2"/>
  <c r="R805" i="2"/>
  <c r="R865" i="2"/>
  <c r="R856" i="2"/>
  <c r="R858" i="2"/>
  <c r="R1133" i="2" s="1"/>
  <c r="R833" i="2"/>
  <c r="N150" i="2"/>
  <c r="BI132" i="2"/>
  <c r="BJ921" i="2" s="1"/>
  <c r="AB89" i="2"/>
  <c r="AB920" i="2" s="1"/>
  <c r="AU642" i="2"/>
  <c r="AM630" i="2"/>
  <c r="AN945" i="2" s="1"/>
  <c r="AO1148" i="2" s="1"/>
  <c r="AO1150" i="2" s="1"/>
  <c r="AO1153" i="2" s="1"/>
  <c r="T764" i="2"/>
  <c r="AS630" i="2"/>
  <c r="AT945" i="2" s="1"/>
  <c r="AU1148" i="2" s="1"/>
  <c r="AU1150" i="2" s="1"/>
  <c r="AU1153" i="2" s="1"/>
  <c r="T179" i="2"/>
  <c r="BA1134" i="2"/>
  <c r="BA1142" i="2" s="1"/>
  <c r="AO466" i="2"/>
  <c r="H27" i="2"/>
  <c r="AO152" i="2"/>
  <c r="Y737" i="2"/>
  <c r="H120" i="2"/>
  <c r="T216" i="2"/>
  <c r="N221" i="2"/>
  <c r="BK266" i="2"/>
  <c r="BF170" i="2"/>
  <c r="BF146" i="2"/>
  <c r="BF169" i="2"/>
  <c r="AI743" i="2"/>
  <c r="Y252" i="2"/>
  <c r="BA727" i="2"/>
  <c r="BV1106" i="2"/>
  <c r="BV1109" i="2" s="1"/>
  <c r="L89" i="2"/>
  <c r="L920" i="2" s="1"/>
  <c r="BD630" i="2"/>
  <c r="BE945" i="2" s="1"/>
  <c r="BF1148" i="2" s="1"/>
  <c r="BF1150" i="2" s="1"/>
  <c r="BF1153" i="2" s="1"/>
  <c r="AM794" i="2"/>
  <c r="AN962" i="2" s="1"/>
  <c r="BI758" i="2"/>
  <c r="BJ961" i="2" s="1"/>
  <c r="AG758" i="2"/>
  <c r="AH961" i="2" s="1"/>
  <c r="BI89" i="2"/>
  <c r="BJ920" i="2" s="1"/>
  <c r="AS182" i="2"/>
  <c r="AT924" i="2" s="1"/>
  <c r="AI660" i="2"/>
  <c r="BD182" i="2"/>
  <c r="BE924" i="2" s="1"/>
  <c r="L904" i="2"/>
  <c r="L835" i="2"/>
  <c r="L805" i="2"/>
  <c r="L872" i="2"/>
  <c r="L878" i="2"/>
  <c r="L812" i="2"/>
  <c r="L814" i="2"/>
  <c r="L891" i="2"/>
  <c r="L856" i="2"/>
  <c r="L822" i="2"/>
  <c r="L863" i="2"/>
  <c r="L900" i="2"/>
  <c r="L828" i="2"/>
  <c r="L829" i="2"/>
  <c r="L870" i="2"/>
  <c r="L868" i="2"/>
  <c r="L857" i="2"/>
  <c r="L858" i="2"/>
  <c r="L1133" i="2" s="1"/>
  <c r="L859" i="2"/>
  <c r="L834" i="2"/>
  <c r="L914" i="2"/>
  <c r="L807" i="2"/>
  <c r="L887" i="2"/>
  <c r="L866" i="2"/>
  <c r="L809" i="2"/>
  <c r="L847" i="2"/>
  <c r="L907" i="2"/>
  <c r="L908" i="2"/>
  <c r="L910" i="2"/>
  <c r="L851" i="2"/>
  <c r="L813" i="2"/>
  <c r="L854" i="2"/>
  <c r="L892" i="2"/>
  <c r="L821" i="2"/>
  <c r="L862" i="2"/>
  <c r="L899" i="2"/>
  <c r="L867" i="2"/>
  <c r="L869" i="2"/>
  <c r="L905" i="2"/>
  <c r="L810" i="2"/>
  <c r="L890" i="2"/>
  <c r="L873" i="2"/>
  <c r="L800" i="2"/>
  <c r="L874" i="2"/>
  <c r="L801" i="2"/>
  <c r="L875" i="2"/>
  <c r="L860" i="2"/>
  <c r="L823" i="2"/>
  <c r="L903" i="2"/>
  <c r="L1147" i="2" s="1"/>
  <c r="L1150" i="2" s="1"/>
  <c r="L808" i="2"/>
  <c r="L888" i="2"/>
  <c r="L806" i="2"/>
  <c r="L811" i="2"/>
  <c r="L885" i="2"/>
  <c r="L853" i="2"/>
  <c r="L889" i="2"/>
  <c r="L819" i="2"/>
  <c r="L861" i="2"/>
  <c r="L894" i="2"/>
  <c r="L827" i="2"/>
  <c r="L901" i="2"/>
  <c r="L902" i="2"/>
  <c r="L804" i="2"/>
  <c r="L826" i="2"/>
  <c r="L906" i="2"/>
  <c r="L815" i="2"/>
  <c r="L895" i="2"/>
  <c r="L816" i="2"/>
  <c r="L896" i="2"/>
  <c r="L817" i="2"/>
  <c r="L1132" i="2" s="1"/>
  <c r="L897" i="2"/>
  <c r="L802" i="2"/>
  <c r="L876" i="2"/>
  <c r="L849" i="2"/>
  <c r="L824" i="2"/>
  <c r="L836" i="2"/>
  <c r="L911" i="2"/>
  <c r="L913" i="2"/>
  <c r="L865" i="2"/>
  <c r="L833" i="2"/>
  <c r="L898" i="2"/>
  <c r="L850" i="2"/>
  <c r="L871" i="2"/>
  <c r="L877" i="2"/>
  <c r="L848" i="2"/>
  <c r="L820" i="2"/>
  <c r="L893" i="2"/>
  <c r="L832" i="2"/>
  <c r="L912" i="2"/>
  <c r="L909" i="2"/>
  <c r="L864" i="2"/>
  <c r="L803" i="2"/>
  <c r="L830" i="2"/>
  <c r="L831" i="2"/>
  <c r="L886" i="2"/>
  <c r="L855" i="2"/>
  <c r="L825" i="2"/>
  <c r="L852" i="2"/>
  <c r="L818" i="2"/>
  <c r="T728" i="2"/>
  <c r="AS716" i="2"/>
  <c r="AT960" i="2" s="1"/>
  <c r="BD671" i="2"/>
  <c r="BE946" i="2" s="1"/>
  <c r="BK772" i="2"/>
  <c r="BL1131" i="2" s="1"/>
  <c r="BA772" i="2"/>
  <c r="BB1131" i="2" s="1"/>
  <c r="AO241" i="2"/>
  <c r="AO253" i="2"/>
  <c r="Y695" i="2"/>
  <c r="Y690" i="2"/>
  <c r="H121" i="2"/>
  <c r="H116" i="2"/>
  <c r="T206" i="2"/>
  <c r="T195" i="2"/>
  <c r="AO203" i="2"/>
  <c r="AO208" i="2"/>
  <c r="N195" i="2"/>
  <c r="N218" i="2"/>
  <c r="BK260" i="2"/>
  <c r="BK264" i="2"/>
  <c r="BF177" i="2"/>
  <c r="T173" i="2"/>
  <c r="T158" i="2"/>
  <c r="AO146" i="2"/>
  <c r="BF181" i="2"/>
  <c r="T791" i="2"/>
  <c r="BA780" i="2"/>
  <c r="H421" i="2"/>
  <c r="Y255" i="2"/>
  <c r="Y249" i="2"/>
  <c r="T254" i="2"/>
  <c r="N265" i="2"/>
  <c r="AG132" i="2"/>
  <c r="AH921" i="2" s="1"/>
  <c r="W630" i="2"/>
  <c r="W945" i="2" s="1"/>
  <c r="W1148" i="2" s="1"/>
  <c r="W1150" i="2" s="1"/>
  <c r="W671" i="2"/>
  <c r="W946" i="2" s="1"/>
  <c r="W585" i="2"/>
  <c r="W944" i="2" s="1"/>
  <c r="AN879" i="2"/>
  <c r="AN973" i="2" s="1"/>
  <c r="AN915" i="2"/>
  <c r="AN974" i="2" s="1"/>
  <c r="AN837" i="2"/>
  <c r="AN972" i="2" s="1"/>
  <c r="AT915" i="2"/>
  <c r="AT974" i="2" s="1"/>
  <c r="L44" i="2"/>
  <c r="L919" i="2" s="1"/>
  <c r="AY585" i="2"/>
  <c r="AZ944" i="2" s="1"/>
  <c r="AY227" i="2"/>
  <c r="AZ925" i="2" s="1"/>
  <c r="BD270" i="2"/>
  <c r="BE926" i="2" s="1"/>
  <c r="AY270" i="2"/>
  <c r="AZ926" i="2" s="1"/>
  <c r="L132" i="2"/>
  <c r="L921" i="2" s="1"/>
  <c r="BK748" i="2"/>
  <c r="W227" i="2"/>
  <c r="W925" i="2" s="1"/>
  <c r="BA550" i="2"/>
  <c r="R671" i="2"/>
  <c r="R946" i="2" s="1"/>
  <c r="Y197" i="2"/>
  <c r="H106" i="2"/>
  <c r="H110" i="2"/>
  <c r="H124" i="2"/>
  <c r="H117" i="2"/>
  <c r="Y205" i="2"/>
  <c r="BK269" i="2"/>
  <c r="T164" i="2"/>
  <c r="AI780" i="2"/>
  <c r="AI728" i="2"/>
  <c r="AI701" i="2"/>
  <c r="T176" i="2"/>
  <c r="T178" i="2"/>
  <c r="AI714" i="2"/>
  <c r="AI706" i="2"/>
  <c r="BA765" i="2"/>
  <c r="Y250" i="2"/>
  <c r="Y242" i="2"/>
  <c r="AI773" i="2"/>
  <c r="AY132" i="2"/>
  <c r="AZ921" i="2" s="1"/>
  <c r="BF615" i="2"/>
  <c r="Y195" i="2"/>
  <c r="BD585" i="2"/>
  <c r="BE944" i="2" s="1"/>
  <c r="AS537" i="2"/>
  <c r="AT938" i="2" s="1"/>
  <c r="BI630" i="2"/>
  <c r="BJ945" i="2" s="1"/>
  <c r="AI772" i="2"/>
  <c r="AJ1131" i="2" s="1"/>
  <c r="T162" i="2"/>
  <c r="H112" i="2"/>
  <c r="H118" i="2"/>
  <c r="T203" i="2"/>
  <c r="BK242" i="2"/>
  <c r="BK262" i="2"/>
  <c r="BK240" i="2"/>
  <c r="BK263" i="2"/>
  <c r="BK247" i="2"/>
  <c r="AI785" i="2"/>
  <c r="AI696" i="2"/>
  <c r="BA686" i="2"/>
  <c r="AI744" i="2"/>
  <c r="AI729" i="2"/>
  <c r="BA750" i="2"/>
  <c r="Y257" i="2"/>
  <c r="AI770" i="2"/>
  <c r="AI782" i="2"/>
  <c r="T247" i="2"/>
  <c r="T266" i="2"/>
  <c r="BI227" i="2"/>
  <c r="BJ925" i="2" s="1"/>
  <c r="R227" i="2"/>
  <c r="R925" i="2" s="1"/>
  <c r="AS585" i="2"/>
  <c r="AT944" i="2" s="1"/>
  <c r="AU548" i="2"/>
  <c r="Y550" i="2"/>
  <c r="AZ1117" i="2"/>
  <c r="BA549" i="2"/>
  <c r="BB1117" i="2" s="1"/>
  <c r="BB1119" i="2" s="1"/>
  <c r="F758" i="2"/>
  <c r="F961" i="2" s="1"/>
  <c r="BD89" i="2"/>
  <c r="BE920" i="2" s="1"/>
  <c r="Y89" i="2"/>
  <c r="Y920" i="2" s="1"/>
  <c r="R182" i="2"/>
  <c r="R924" i="2" s="1"/>
  <c r="BI270" i="2"/>
  <c r="BJ926" i="2" s="1"/>
  <c r="BK579" i="2"/>
  <c r="F794" i="2"/>
  <c r="F962" i="2" s="1"/>
  <c r="AD731" i="2"/>
  <c r="BA783" i="2"/>
  <c r="T172" i="2"/>
  <c r="T223" i="2"/>
  <c r="BK214" i="2"/>
  <c r="BK265" i="2"/>
  <c r="T175" i="2"/>
  <c r="T153" i="2"/>
  <c r="AI699" i="2"/>
  <c r="BA746" i="2"/>
  <c r="BA788" i="2"/>
  <c r="Y256" i="2"/>
  <c r="Y246" i="2"/>
  <c r="BA731" i="2"/>
  <c r="Y259" i="2"/>
  <c r="T248" i="2"/>
  <c r="W270" i="2"/>
  <c r="W926" i="2" s="1"/>
  <c r="W182" i="2"/>
  <c r="W924" i="2" s="1"/>
  <c r="BD132" i="2"/>
  <c r="BE921" i="2" s="1"/>
  <c r="AY44" i="2"/>
  <c r="AZ919" i="2" s="1"/>
  <c r="F132" i="2"/>
  <c r="F921" i="2" s="1"/>
  <c r="F716" i="2"/>
  <c r="F960" i="2" s="1"/>
  <c r="H679" i="2"/>
  <c r="AC496" i="2"/>
  <c r="AC937" i="2" s="1"/>
  <c r="G671" i="2"/>
  <c r="G946" i="2" s="1"/>
  <c r="S89" i="2"/>
  <c r="S920" i="2" s="1"/>
  <c r="AK773" i="2"/>
  <c r="AN773" i="2" s="1"/>
  <c r="AO773" i="2" s="1"/>
  <c r="Y772" i="2"/>
  <c r="Y1131" i="2" s="1"/>
  <c r="CE380" i="2"/>
  <c r="CC378" i="2"/>
  <c r="CD378" i="2" s="1"/>
  <c r="CC386" i="2"/>
  <c r="CD386" i="2" s="1"/>
  <c r="BJ173" i="2"/>
  <c r="BK173" i="2" s="1"/>
  <c r="BE216" i="2"/>
  <c r="BF216" i="2" s="1"/>
  <c r="BE211" i="2"/>
  <c r="BF211" i="2" s="1"/>
  <c r="M466" i="2"/>
  <c r="N466" i="2" s="1"/>
  <c r="M472" i="2"/>
  <c r="N472" i="2" s="1"/>
  <c r="M495" i="2"/>
  <c r="N495" i="2" s="1"/>
  <c r="M481" i="2"/>
  <c r="N481" i="2" s="1"/>
  <c r="CC390" i="2"/>
  <c r="CD390" i="2" s="1"/>
  <c r="CC354" i="2"/>
  <c r="CD354" i="2" s="1"/>
  <c r="CC349" i="2"/>
  <c r="CD349" i="2" s="1"/>
  <c r="CC293" i="2"/>
  <c r="CD293" i="2" s="1"/>
  <c r="CE399" i="2"/>
  <c r="CC339" i="2"/>
  <c r="CD339" i="2" s="1"/>
  <c r="CC301" i="2"/>
  <c r="CD301" i="2" s="1"/>
  <c r="CC333" i="2"/>
  <c r="CD333" i="2" s="1"/>
  <c r="CC343" i="2"/>
  <c r="CD343" i="2" s="1"/>
  <c r="CE313" i="2"/>
  <c r="CC374" i="2"/>
  <c r="CD374" i="2" s="1"/>
  <c r="CC338" i="2"/>
  <c r="CD338" i="2" s="1"/>
  <c r="CC292" i="2"/>
  <c r="CD292" i="2" s="1"/>
  <c r="CC340" i="2"/>
  <c r="CD340" i="2" s="1"/>
  <c r="CE349" i="2"/>
  <c r="CE378" i="2"/>
  <c r="CC299" i="2"/>
  <c r="CD299" i="2" s="1"/>
  <c r="CC307" i="2"/>
  <c r="CD307" i="2" s="1"/>
  <c r="CC336" i="2"/>
  <c r="CD336" i="2" s="1"/>
  <c r="CC297" i="2"/>
  <c r="CD297" i="2" s="1"/>
  <c r="CC298" i="2"/>
  <c r="CD298" i="2" s="1"/>
  <c r="CC393" i="2"/>
  <c r="CD393" i="2" s="1"/>
  <c r="CE353" i="2"/>
  <c r="CC311" i="2"/>
  <c r="CD311" i="2" s="1"/>
  <c r="CC399" i="2"/>
  <c r="CD399" i="2" s="1"/>
  <c r="CE359" i="2"/>
  <c r="CC379" i="2"/>
  <c r="CD379" i="2" s="1"/>
  <c r="CE357" i="2"/>
  <c r="CE354" i="2"/>
  <c r="CE306" i="2"/>
  <c r="CC300" i="2"/>
  <c r="CD300" i="2" s="1"/>
  <c r="CC344" i="2"/>
  <c r="CD344" i="2" s="1"/>
  <c r="BJ154" i="2"/>
  <c r="BK154" i="2" s="1"/>
  <c r="BJ158" i="2"/>
  <c r="BK158" i="2" s="1"/>
  <c r="BJ175" i="2"/>
  <c r="BK175" i="2" s="1"/>
  <c r="BJ167" i="2"/>
  <c r="BK167" i="2" s="1"/>
  <c r="BJ148" i="2"/>
  <c r="BK148" i="2" s="1"/>
  <c r="BE220" i="2"/>
  <c r="BF220" i="2" s="1"/>
  <c r="BE205" i="2"/>
  <c r="BF205" i="2" s="1"/>
  <c r="BE203" i="2"/>
  <c r="BF203" i="2" s="1"/>
  <c r="AC451" i="2"/>
  <c r="AC936" i="2" s="1"/>
  <c r="AH537" i="2"/>
  <c r="AI938" i="2" s="1"/>
  <c r="AZ794" i="2"/>
  <c r="BA962" i="2" s="1"/>
  <c r="G451" i="2"/>
  <c r="G936" i="2" s="1"/>
  <c r="AN182" i="2"/>
  <c r="AO924" i="2" s="1"/>
  <c r="M794" i="2"/>
  <c r="M962" i="2" s="1"/>
  <c r="N683" i="2"/>
  <c r="N1124" i="2" s="1"/>
  <c r="N1126" i="2" s="1"/>
  <c r="I217" i="13"/>
  <c r="L217" i="13" s="1"/>
  <c r="M217" i="13" s="1"/>
  <c r="AK757" i="2"/>
  <c r="AN757" i="2" s="1"/>
  <c r="AO757" i="2" s="1"/>
  <c r="AK747" i="2"/>
  <c r="AN747" i="2" s="1"/>
  <c r="AO747" i="2" s="1"/>
  <c r="CC387" i="2"/>
  <c r="CD387" i="2" s="1"/>
  <c r="CE374" i="2"/>
  <c r="BE213" i="2"/>
  <c r="BF213" i="2" s="1"/>
  <c r="BE223" i="2"/>
  <c r="BF223" i="2" s="1"/>
  <c r="BO629" i="2"/>
  <c r="BP629" i="2" s="1"/>
  <c r="AZ215" i="2"/>
  <c r="BA215" i="2" s="1"/>
  <c r="M474" i="2"/>
  <c r="N474" i="2" s="1"/>
  <c r="M488" i="2"/>
  <c r="N488" i="2" s="1"/>
  <c r="M484" i="2"/>
  <c r="N484" i="2" s="1"/>
  <c r="BO656" i="2"/>
  <c r="BP656" i="2" s="1"/>
  <c r="CC347" i="2"/>
  <c r="CD347" i="2" s="1"/>
  <c r="CC309" i="2"/>
  <c r="CD309" i="2" s="1"/>
  <c r="CC296" i="2"/>
  <c r="CD296" i="2" s="1"/>
  <c r="CC394" i="2"/>
  <c r="CD394" i="2" s="1"/>
  <c r="CE340" i="2"/>
  <c r="CC294" i="2"/>
  <c r="CD294" i="2" s="1"/>
  <c r="CC361" i="2"/>
  <c r="CD361" i="2" s="1"/>
  <c r="CC288" i="2"/>
  <c r="CD288" i="2" s="1"/>
  <c r="CC335" i="2"/>
  <c r="CD335" i="2" s="1"/>
  <c r="CC281" i="2"/>
  <c r="CD281" i="2" s="1"/>
  <c r="CC331" i="2"/>
  <c r="CD331" i="2" s="1"/>
  <c r="CC285" i="2"/>
  <c r="CD285" i="2" s="1"/>
  <c r="CC376" i="2"/>
  <c r="CD376" i="2" s="1"/>
  <c r="CC287" i="2"/>
  <c r="CD287" i="2" s="1"/>
  <c r="CE397" i="2"/>
  <c r="CC314" i="2"/>
  <c r="CD314" i="2" s="1"/>
  <c r="CE360" i="2"/>
  <c r="CE316" i="2"/>
  <c r="CE337" i="2"/>
  <c r="CE300" i="2"/>
  <c r="CE387" i="2"/>
  <c r="CE361" i="2"/>
  <c r="CC308" i="2"/>
  <c r="CD308" i="2" s="1"/>
  <c r="CE394" i="2"/>
  <c r="CC388" i="2"/>
  <c r="CD388" i="2" s="1"/>
  <c r="CC360" i="2"/>
  <c r="CD360" i="2" s="1"/>
  <c r="CC315" i="2"/>
  <c r="CD315" i="2" s="1"/>
  <c r="CE402" i="2"/>
  <c r="CE344" i="2"/>
  <c r="CC383" i="2"/>
  <c r="CD383" i="2" s="1"/>
  <c r="CC306" i="2"/>
  <c r="CD306" i="2" s="1"/>
  <c r="CE338" i="2"/>
  <c r="BJ177" i="2"/>
  <c r="BK177" i="2" s="1"/>
  <c r="BJ165" i="2"/>
  <c r="BK165" i="2" s="1"/>
  <c r="BJ168" i="2"/>
  <c r="BK168" i="2" s="1"/>
  <c r="BJ145" i="2"/>
  <c r="BK145" i="2" s="1"/>
  <c r="BJ180" i="2"/>
  <c r="BK180" i="2" s="1"/>
  <c r="BJ162" i="2"/>
  <c r="BK162" i="2" s="1"/>
  <c r="BO21" i="2"/>
  <c r="BP21" i="2" s="1"/>
  <c r="BE218" i="2"/>
  <c r="BF218" i="2" s="1"/>
  <c r="BE437" i="2"/>
  <c r="BF437" i="2" s="1"/>
  <c r="BE429" i="2"/>
  <c r="BF429" i="2" s="1"/>
  <c r="BE449" i="2"/>
  <c r="BF449" i="2" s="1"/>
  <c r="BE430" i="2"/>
  <c r="BF430" i="2" s="1"/>
  <c r="BE423" i="2"/>
  <c r="BF423" i="2" s="1"/>
  <c r="BE219" i="2"/>
  <c r="BF219" i="2" s="1"/>
  <c r="BE202" i="2"/>
  <c r="BF202" i="2" s="1"/>
  <c r="BE794" i="2"/>
  <c r="BF962" i="2" s="1"/>
  <c r="AZ758" i="2"/>
  <c r="BA961" i="2" s="1"/>
  <c r="S182" i="2"/>
  <c r="S924" i="2" s="1"/>
  <c r="BJ794" i="2"/>
  <c r="BK962" i="2" s="1"/>
  <c r="G585" i="2"/>
  <c r="G944" i="2" s="1"/>
  <c r="S227" i="2"/>
  <c r="S925" i="2" s="1"/>
  <c r="S270" i="2"/>
  <c r="S926" i="2" s="1"/>
  <c r="CC401" i="2"/>
  <c r="CD401" i="2" s="1"/>
  <c r="CE351" i="2"/>
  <c r="CE384" i="2"/>
  <c r="BE226" i="2"/>
  <c r="BF226" i="2" s="1"/>
  <c r="BE195" i="2"/>
  <c r="BF195" i="2" s="1"/>
  <c r="BE210" i="2"/>
  <c r="BF210" i="2" s="1"/>
  <c r="M487" i="2"/>
  <c r="N487" i="2" s="1"/>
  <c r="M485" i="2"/>
  <c r="N485" i="2" s="1"/>
  <c r="M469" i="2"/>
  <c r="N469" i="2" s="1"/>
  <c r="CC334" i="2"/>
  <c r="CD334" i="2" s="1"/>
  <c r="BO660" i="2"/>
  <c r="BP660" i="2" s="1"/>
  <c r="CE375" i="2"/>
  <c r="CC302" i="2"/>
  <c r="CD302" i="2" s="1"/>
  <c r="CC337" i="2"/>
  <c r="CD337" i="2" s="1"/>
  <c r="CC356" i="2"/>
  <c r="CD356" i="2" s="1"/>
  <c r="CE295" i="2"/>
  <c r="CE287" i="2"/>
  <c r="CC389" i="2"/>
  <c r="CD389" i="2" s="1"/>
  <c r="CC316" i="2"/>
  <c r="CD316" i="2" s="1"/>
  <c r="CC348" i="2"/>
  <c r="CD348" i="2" s="1"/>
  <c r="CC291" i="2"/>
  <c r="CD291" i="2" s="1"/>
  <c r="CE386" i="2"/>
  <c r="CC286" i="2"/>
  <c r="CD286" i="2" s="1"/>
  <c r="CE285" i="2"/>
  <c r="CC312" i="2"/>
  <c r="CD312" i="2" s="1"/>
  <c r="CE400" i="2"/>
  <c r="CE395" i="2"/>
  <c r="CE388" i="2"/>
  <c r="CE314" i="2"/>
  <c r="CC289" i="2"/>
  <c r="CD289" i="2" s="1"/>
  <c r="CE299" i="2"/>
  <c r="CE347" i="2"/>
  <c r="CE352" i="2"/>
  <c r="CE330" i="2"/>
  <c r="CE292" i="2"/>
  <c r="CE308" i="2"/>
  <c r="CE282" i="2"/>
  <c r="CE310" i="2"/>
  <c r="CE377" i="2"/>
  <c r="CC385" i="2"/>
  <c r="CD385" i="2" s="1"/>
  <c r="CE345" i="2"/>
  <c r="CE335" i="2"/>
  <c r="CC283" i="2"/>
  <c r="CD283" i="2" s="1"/>
  <c r="BJ174" i="2"/>
  <c r="BK174" i="2" s="1"/>
  <c r="BJ179" i="2"/>
  <c r="BK179" i="2" s="1"/>
  <c r="BJ149" i="2"/>
  <c r="BK149" i="2" s="1"/>
  <c r="BJ152" i="2"/>
  <c r="BK152" i="2" s="1"/>
  <c r="BJ164" i="2"/>
  <c r="BK164" i="2" s="1"/>
  <c r="BO20" i="2"/>
  <c r="BP20" i="2" s="1"/>
  <c r="BO15" i="2"/>
  <c r="BP15" i="2" s="1"/>
  <c r="BE422" i="2"/>
  <c r="BF422" i="2" s="1"/>
  <c r="BE432" i="2"/>
  <c r="BE447" i="2"/>
  <c r="BF447" i="2" s="1"/>
  <c r="BE417" i="2"/>
  <c r="BF417" i="2" s="1"/>
  <c r="BE428" i="2"/>
  <c r="BF428" i="2" s="1"/>
  <c r="BE439" i="2"/>
  <c r="BF439" i="2" s="1"/>
  <c r="AD414" i="2"/>
  <c r="AD1112" i="2" s="1"/>
  <c r="AD1114" i="2" s="1"/>
  <c r="N772" i="2"/>
  <c r="N1131" i="2" s="1"/>
  <c r="G1117" i="2"/>
  <c r="G1119" i="2" s="1"/>
  <c r="H549" i="2"/>
  <c r="H1117" i="2" s="1"/>
  <c r="H1119" i="2" s="1"/>
  <c r="X486" i="2"/>
  <c r="Y486" i="2" s="1"/>
  <c r="X465" i="2"/>
  <c r="Y465" i="2" s="1"/>
  <c r="X474" i="2"/>
  <c r="Y474" i="2" s="1"/>
  <c r="X484" i="2"/>
  <c r="Y484" i="2" s="1"/>
  <c r="X472" i="2"/>
  <c r="Y472" i="2" s="1"/>
  <c r="X478" i="2"/>
  <c r="Y478" i="2" s="1"/>
  <c r="X495" i="2"/>
  <c r="Y495" i="2" s="1"/>
  <c r="X493" i="2"/>
  <c r="Y493" i="2" s="1"/>
  <c r="X476" i="2"/>
  <c r="Y476" i="2" s="1"/>
  <c r="X488" i="2"/>
  <c r="Y488" i="2" s="1"/>
  <c r="X468" i="2"/>
  <c r="Y468" i="2" s="1"/>
  <c r="X492" i="2"/>
  <c r="Y492" i="2" s="1"/>
  <c r="X464" i="2"/>
  <c r="X489" i="2"/>
  <c r="Y489" i="2" s="1"/>
  <c r="X481" i="2"/>
  <c r="Y481" i="2" s="1"/>
  <c r="X466" i="2"/>
  <c r="Y466" i="2" s="1"/>
  <c r="X471" i="2"/>
  <c r="Y471" i="2" s="1"/>
  <c r="X477" i="2"/>
  <c r="X487" i="2"/>
  <c r="Y487" i="2" s="1"/>
  <c r="X467" i="2"/>
  <c r="Y467" i="2" s="1"/>
  <c r="X480" i="2"/>
  <c r="Y480" i="2" s="1"/>
  <c r="X470" i="2"/>
  <c r="Y470" i="2" s="1"/>
  <c r="X491" i="2"/>
  <c r="Y491" i="2" s="1"/>
  <c r="X490" i="2"/>
  <c r="Y490" i="2" s="1"/>
  <c r="X483" i="2"/>
  <c r="Y483" i="2" s="1"/>
  <c r="X479" i="2"/>
  <c r="Y479" i="2" s="1"/>
  <c r="X473" i="2"/>
  <c r="Y473" i="2" s="1"/>
  <c r="X482" i="2"/>
  <c r="Y482" i="2" s="1"/>
  <c r="X485" i="2"/>
  <c r="Y485" i="2" s="1"/>
  <c r="X494" i="2"/>
  <c r="Y494" i="2" s="1"/>
  <c r="X475" i="2"/>
  <c r="Y475" i="2" s="1"/>
  <c r="X469" i="2"/>
  <c r="Y469" i="2" s="1"/>
  <c r="X794" i="2"/>
  <c r="X962" i="2" s="1"/>
  <c r="M716" i="2"/>
  <c r="M960" i="2" s="1"/>
  <c r="AN89" i="2"/>
  <c r="AO920" i="2" s="1"/>
  <c r="AT496" i="2"/>
  <c r="AU937" i="2" s="1"/>
  <c r="AN44" i="2"/>
  <c r="AO919" i="2" s="1"/>
  <c r="AD416" i="2"/>
  <c r="AZ199" i="2"/>
  <c r="BA199" i="2" s="1"/>
  <c r="BO114" i="2"/>
  <c r="BP114" i="2" s="1"/>
  <c r="BO128" i="2"/>
  <c r="BP128" i="2" s="1"/>
  <c r="BO107" i="2"/>
  <c r="BP107" i="2" s="1"/>
  <c r="BO125" i="2"/>
  <c r="BP125" i="2" s="1"/>
  <c r="BO110" i="2"/>
  <c r="BP110" i="2" s="1"/>
  <c r="BO106" i="2"/>
  <c r="BP106" i="2" s="1"/>
  <c r="BO129" i="2"/>
  <c r="BP129" i="2" s="1"/>
  <c r="BO180" i="2"/>
  <c r="BP180" i="2" s="1"/>
  <c r="BO165" i="2"/>
  <c r="BP165" i="2" s="1"/>
  <c r="BO151" i="2"/>
  <c r="BP151" i="2" s="1"/>
  <c r="X442" i="2"/>
  <c r="Y442" i="2" s="1"/>
  <c r="X440" i="2"/>
  <c r="Y440" i="2" s="1"/>
  <c r="X441" i="2"/>
  <c r="Y441" i="2" s="1"/>
  <c r="X417" i="2"/>
  <c r="Y417" i="2" s="1"/>
  <c r="X444" i="2"/>
  <c r="Y444" i="2" s="1"/>
  <c r="X448" i="2"/>
  <c r="Y448" i="2" s="1"/>
  <c r="X434" i="2"/>
  <c r="Y434" i="2" s="1"/>
  <c r="X422" i="2"/>
  <c r="Y422" i="2" s="1"/>
  <c r="X450" i="2"/>
  <c r="Y450" i="2" s="1"/>
  <c r="X449" i="2"/>
  <c r="Y449" i="2" s="1"/>
  <c r="X415" i="2"/>
  <c r="X427" i="2"/>
  <c r="Y427" i="2" s="1"/>
  <c r="X432" i="2"/>
  <c r="X446" i="2"/>
  <c r="Y446" i="2" s="1"/>
  <c r="X430" i="2"/>
  <c r="Y430" i="2" s="1"/>
  <c r="X435" i="2"/>
  <c r="Y435" i="2" s="1"/>
  <c r="X421" i="2"/>
  <c r="Y421" i="2" s="1"/>
  <c r="X447" i="2"/>
  <c r="Y447" i="2" s="1"/>
  <c r="X426" i="2"/>
  <c r="Y426" i="2" s="1"/>
  <c r="X433" i="2"/>
  <c r="Y433" i="2" s="1"/>
  <c r="BO643" i="2"/>
  <c r="BP643" i="2" s="1"/>
  <c r="BO662" i="2"/>
  <c r="BP662" i="2" s="1"/>
  <c r="BO654" i="2"/>
  <c r="BP654" i="2" s="1"/>
  <c r="BO665" i="2"/>
  <c r="BP665" i="2" s="1"/>
  <c r="BO650" i="2"/>
  <c r="BP650" i="2" s="1"/>
  <c r="BE246" i="2"/>
  <c r="BF246" i="2" s="1"/>
  <c r="BE249" i="2"/>
  <c r="BF249" i="2" s="1"/>
  <c r="BE268" i="2"/>
  <c r="BF268" i="2" s="1"/>
  <c r="BE240" i="2"/>
  <c r="BF240" i="2" s="1"/>
  <c r="BE243" i="2"/>
  <c r="BF243" i="2" s="1"/>
  <c r="BE262" i="2"/>
  <c r="BF262" i="2" s="1"/>
  <c r="BE263" i="2"/>
  <c r="BF263" i="2" s="1"/>
  <c r="BE253" i="2"/>
  <c r="BF253" i="2" s="1"/>
  <c r="BE255" i="2"/>
  <c r="BF255" i="2" s="1"/>
  <c r="BE256" i="2"/>
  <c r="BF256" i="2" s="1"/>
  <c r="BE259" i="2"/>
  <c r="BF259" i="2" s="1"/>
  <c r="BE250" i="2"/>
  <c r="BF250" i="2" s="1"/>
  <c r="BE242" i="2"/>
  <c r="BF242" i="2" s="1"/>
  <c r="BE265" i="2"/>
  <c r="BF265" i="2" s="1"/>
  <c r="BE266" i="2"/>
  <c r="BF266" i="2" s="1"/>
  <c r="BE269" i="2"/>
  <c r="BF269" i="2" s="1"/>
  <c r="BE252" i="2"/>
  <c r="BF252" i="2" s="1"/>
  <c r="BE254" i="2"/>
  <c r="BF254" i="2" s="1"/>
  <c r="BE258" i="2"/>
  <c r="BF258" i="2" s="1"/>
  <c r="BE248" i="2"/>
  <c r="BF248" i="2" s="1"/>
  <c r="BE264" i="2"/>
  <c r="BF264" i="2" s="1"/>
  <c r="BE251" i="2"/>
  <c r="BF251" i="2" s="1"/>
  <c r="BE261" i="2"/>
  <c r="BF261" i="2" s="1"/>
  <c r="BE241" i="2"/>
  <c r="BF241" i="2" s="1"/>
  <c r="BE260" i="2"/>
  <c r="BF260" i="2" s="1"/>
  <c r="BE245" i="2"/>
  <c r="BF245" i="2" s="1"/>
  <c r="S496" i="2"/>
  <c r="S937" i="2" s="1"/>
  <c r="S537" i="2"/>
  <c r="S938" i="2" s="1"/>
  <c r="AH794" i="2"/>
  <c r="AI962" i="2" s="1"/>
  <c r="AH716" i="2"/>
  <c r="AI960" i="2" s="1"/>
  <c r="S794" i="2"/>
  <c r="S962" i="2" s="1"/>
  <c r="S671" i="2"/>
  <c r="S946" i="2" s="1"/>
  <c r="BE247" i="2"/>
  <c r="BF247" i="2" s="1"/>
  <c r="AZ204" i="2"/>
  <c r="BA204" i="2" s="1"/>
  <c r="BO659" i="2"/>
  <c r="BP659" i="2" s="1"/>
  <c r="AT166" i="2"/>
  <c r="AU166" i="2" s="1"/>
  <c r="AT170" i="2"/>
  <c r="AU170" i="2" s="1"/>
  <c r="AT163" i="2"/>
  <c r="AU163" i="2" s="1"/>
  <c r="AT180" i="2"/>
  <c r="AU180" i="2" s="1"/>
  <c r="X437" i="2"/>
  <c r="Y437" i="2" s="1"/>
  <c r="BJ103" i="2"/>
  <c r="BK103" i="2" s="1"/>
  <c r="BJ119" i="2"/>
  <c r="BK119" i="2" s="1"/>
  <c r="BJ123" i="2"/>
  <c r="BK123" i="2" s="1"/>
  <c r="BJ108" i="2"/>
  <c r="BK108" i="2" s="1"/>
  <c r="BJ113" i="2"/>
  <c r="BK113" i="2" s="1"/>
  <c r="BJ107" i="2"/>
  <c r="BK107" i="2" s="1"/>
  <c r="BJ478" i="2"/>
  <c r="BK478" i="2" s="1"/>
  <c r="BJ469" i="2"/>
  <c r="BK469" i="2" s="1"/>
  <c r="BJ485" i="2"/>
  <c r="BK485" i="2" s="1"/>
  <c r="BJ487" i="2"/>
  <c r="BK487" i="2" s="1"/>
  <c r="BJ470" i="2"/>
  <c r="BK470" i="2" s="1"/>
  <c r="BJ491" i="2"/>
  <c r="BK491" i="2" s="1"/>
  <c r="BJ493" i="2"/>
  <c r="BK493" i="2" s="1"/>
  <c r="BJ479" i="2"/>
  <c r="BK479" i="2" s="1"/>
  <c r="BJ465" i="2"/>
  <c r="BK465" i="2" s="1"/>
  <c r="BJ486" i="2"/>
  <c r="BK486" i="2" s="1"/>
  <c r="BJ488" i="2"/>
  <c r="BK488" i="2" s="1"/>
  <c r="BJ473" i="2"/>
  <c r="BK473" i="2" s="1"/>
  <c r="BJ474" i="2"/>
  <c r="BK474" i="2" s="1"/>
  <c r="BJ476" i="2"/>
  <c r="BK476" i="2" s="1"/>
  <c r="BJ480" i="2"/>
  <c r="BK480" i="2" s="1"/>
  <c r="BJ494" i="2"/>
  <c r="BK494" i="2" s="1"/>
  <c r="BJ466" i="2"/>
  <c r="BK466" i="2" s="1"/>
  <c r="BJ495" i="2"/>
  <c r="BK495" i="2" s="1"/>
  <c r="BJ481" i="2"/>
  <c r="BK481" i="2" s="1"/>
  <c r="BJ467" i="2"/>
  <c r="BK467" i="2" s="1"/>
  <c r="BJ468" i="2"/>
  <c r="BK468" i="2" s="1"/>
  <c r="BJ489" i="2"/>
  <c r="BK489" i="2" s="1"/>
  <c r="BJ490" i="2"/>
  <c r="BK490" i="2" s="1"/>
  <c r="BJ492" i="2"/>
  <c r="BK492" i="2" s="1"/>
  <c r="BJ464" i="2"/>
  <c r="BJ482" i="2"/>
  <c r="BK482" i="2" s="1"/>
  <c r="BJ483" i="2"/>
  <c r="BK483" i="2" s="1"/>
  <c r="BJ471" i="2"/>
  <c r="BK471" i="2" s="1"/>
  <c r="BJ475" i="2"/>
  <c r="BK475" i="2" s="1"/>
  <c r="BJ477" i="2"/>
  <c r="BJ484" i="2"/>
  <c r="BK484" i="2" s="1"/>
  <c r="BJ472" i="2"/>
  <c r="BK472" i="2" s="1"/>
  <c r="AI683" i="2"/>
  <c r="AJ1124" i="2" s="1"/>
  <c r="AJ1126" i="2" s="1"/>
  <c r="AZ195" i="2"/>
  <c r="BA195" i="2" s="1"/>
  <c r="AZ212" i="2"/>
  <c r="BA212" i="2" s="1"/>
  <c r="AZ210" i="2"/>
  <c r="BA210" i="2" s="1"/>
  <c r="AZ201" i="2"/>
  <c r="BA201" i="2" s="1"/>
  <c r="AZ202" i="2"/>
  <c r="BA202" i="2" s="1"/>
  <c r="AZ218" i="2"/>
  <c r="BA218" i="2" s="1"/>
  <c r="M758" i="2"/>
  <c r="M961" i="2" s="1"/>
  <c r="AH585" i="2"/>
  <c r="AI944" i="2" s="1"/>
  <c r="H903" i="2"/>
  <c r="H1147" i="2" s="1"/>
  <c r="BE182" i="2"/>
  <c r="BF924" i="2" s="1"/>
  <c r="BE257" i="2"/>
  <c r="BF257" i="2" s="1"/>
  <c r="AZ211" i="2"/>
  <c r="BA211" i="2" s="1"/>
  <c r="AZ217" i="2"/>
  <c r="BA217" i="2" s="1"/>
  <c r="BO652" i="2"/>
  <c r="BP652" i="2" s="1"/>
  <c r="X436" i="2"/>
  <c r="Y436" i="2" s="1"/>
  <c r="M493" i="2"/>
  <c r="N493" i="2" s="1"/>
  <c r="M468" i="2"/>
  <c r="N468" i="2" s="1"/>
  <c r="M467" i="2"/>
  <c r="N467" i="2" s="1"/>
  <c r="M470" i="2"/>
  <c r="N470" i="2" s="1"/>
  <c r="M483" i="2"/>
  <c r="N483" i="2" s="1"/>
  <c r="M464" i="2"/>
  <c r="N464" i="2" s="1"/>
  <c r="M480" i="2"/>
  <c r="N480" i="2" s="1"/>
  <c r="M490" i="2"/>
  <c r="N490" i="2" s="1"/>
  <c r="M489" i="2"/>
  <c r="N489" i="2" s="1"/>
  <c r="M475" i="2"/>
  <c r="N475" i="2" s="1"/>
  <c r="M482" i="2"/>
  <c r="N482" i="2" s="1"/>
  <c r="M465" i="2"/>
  <c r="N465" i="2" s="1"/>
  <c r="M491" i="2"/>
  <c r="N491" i="2" s="1"/>
  <c r="M478" i="2"/>
  <c r="N478" i="2" s="1"/>
  <c r="M476" i="2"/>
  <c r="N476" i="2" s="1"/>
  <c r="M494" i="2"/>
  <c r="N494" i="2" s="1"/>
  <c r="M486" i="2"/>
  <c r="N486" i="2" s="1"/>
  <c r="BJ535" i="2"/>
  <c r="BK535" i="2" s="1"/>
  <c r="BJ519" i="2"/>
  <c r="BK519" i="2" s="1"/>
  <c r="BJ517" i="2"/>
  <c r="BK517" i="2" s="1"/>
  <c r="BJ522" i="2"/>
  <c r="BK522" i="2" s="1"/>
  <c r="BJ520" i="2"/>
  <c r="BJ529" i="2"/>
  <c r="BK529" i="2" s="1"/>
  <c r="BJ516" i="2"/>
  <c r="BK516" i="2" s="1"/>
  <c r="BJ523" i="2"/>
  <c r="BK523" i="2" s="1"/>
  <c r="BJ536" i="2"/>
  <c r="BK536" i="2" s="1"/>
  <c r="BJ533" i="2"/>
  <c r="BK533" i="2" s="1"/>
  <c r="BJ531" i="2"/>
  <c r="BK531" i="2" s="1"/>
  <c r="BJ515" i="2"/>
  <c r="BK515" i="2" s="1"/>
  <c r="BJ514" i="2"/>
  <c r="BK514" i="2" s="1"/>
  <c r="BJ532" i="2"/>
  <c r="BK532" i="2" s="1"/>
  <c r="BJ510" i="2"/>
  <c r="BK510" i="2" s="1"/>
  <c r="BJ518" i="2"/>
  <c r="BK518" i="2" s="1"/>
  <c r="BJ534" i="2"/>
  <c r="BK534" i="2" s="1"/>
  <c r="BJ512" i="2"/>
  <c r="BK512" i="2" s="1"/>
  <c r="BJ530" i="2"/>
  <c r="BK530" i="2" s="1"/>
  <c r="BJ507" i="2"/>
  <c r="BJ525" i="2"/>
  <c r="BK525" i="2" s="1"/>
  <c r="BJ521" i="2"/>
  <c r="BK521" i="2" s="1"/>
  <c r="BJ509" i="2"/>
  <c r="BK509" i="2" s="1"/>
  <c r="BJ513" i="2"/>
  <c r="BK513" i="2" s="1"/>
  <c r="BJ511" i="2"/>
  <c r="BK511" i="2" s="1"/>
  <c r="BJ526" i="2"/>
  <c r="BK526" i="2" s="1"/>
  <c r="BJ527" i="2"/>
  <c r="BK527" i="2" s="1"/>
  <c r="BJ508" i="2"/>
  <c r="BK508" i="2" s="1"/>
  <c r="BJ524" i="2"/>
  <c r="BK524" i="2" s="1"/>
  <c r="BJ528" i="2"/>
  <c r="BK528" i="2" s="1"/>
  <c r="AT73" i="2"/>
  <c r="AU73" i="2" s="1"/>
  <c r="AT76" i="2"/>
  <c r="AU76" i="2" s="1"/>
  <c r="AT84" i="2"/>
  <c r="AU84" i="2" s="1"/>
  <c r="AT81" i="2"/>
  <c r="AU81" i="2" s="1"/>
  <c r="BO36" i="2"/>
  <c r="BP36" i="2" s="1"/>
  <c r="BO34" i="2"/>
  <c r="BP34" i="2" s="1"/>
  <c r="BE431" i="2"/>
  <c r="BF431" i="2" s="1"/>
  <c r="BE421" i="2"/>
  <c r="BF421" i="2" s="1"/>
  <c r="BE441" i="2"/>
  <c r="BF441" i="2" s="1"/>
  <c r="BE425" i="2"/>
  <c r="BF425" i="2" s="1"/>
  <c r="BE435" i="2"/>
  <c r="BF435" i="2" s="1"/>
  <c r="BE448" i="2"/>
  <c r="BF448" i="2" s="1"/>
  <c r="BE418" i="2"/>
  <c r="BF418" i="2" s="1"/>
  <c r="AZ449" i="2"/>
  <c r="BA449" i="2" s="1"/>
  <c r="AZ428" i="2"/>
  <c r="BA428" i="2" s="1"/>
  <c r="AZ424" i="2"/>
  <c r="BA424" i="2" s="1"/>
  <c r="AZ435" i="2"/>
  <c r="BA435" i="2" s="1"/>
  <c r="AZ431" i="2"/>
  <c r="BA431" i="2" s="1"/>
  <c r="AZ448" i="2"/>
  <c r="BA448" i="2" s="1"/>
  <c r="AZ432" i="2"/>
  <c r="AZ425" i="2"/>
  <c r="BA425" i="2" s="1"/>
  <c r="AZ437" i="2"/>
  <c r="BA437" i="2" s="1"/>
  <c r="AZ430" i="2"/>
  <c r="BA430" i="2" s="1"/>
  <c r="AZ433" i="2"/>
  <c r="BA433" i="2" s="1"/>
  <c r="AZ436" i="2"/>
  <c r="BA436" i="2" s="1"/>
  <c r="AZ420" i="2"/>
  <c r="BA420" i="2" s="1"/>
  <c r="AZ446" i="2"/>
  <c r="BA446" i="2" s="1"/>
  <c r="AZ427" i="2"/>
  <c r="BA427" i="2" s="1"/>
  <c r="AZ423" i="2"/>
  <c r="BA423" i="2" s="1"/>
  <c r="AZ415" i="2"/>
  <c r="BA415" i="2" s="1"/>
  <c r="AZ419" i="2"/>
  <c r="BA419" i="2" s="1"/>
  <c r="AZ417" i="2"/>
  <c r="BA417" i="2" s="1"/>
  <c r="AZ422" i="2"/>
  <c r="BA422" i="2" s="1"/>
  <c r="AZ418" i="2"/>
  <c r="BA418" i="2" s="1"/>
  <c r="AZ426" i="2"/>
  <c r="BA426" i="2" s="1"/>
  <c r="AZ445" i="2"/>
  <c r="BA445" i="2" s="1"/>
  <c r="AZ429" i="2"/>
  <c r="BA429" i="2" s="1"/>
  <c r="AZ434" i="2"/>
  <c r="BA434" i="2" s="1"/>
  <c r="AZ414" i="2"/>
  <c r="X529" i="2"/>
  <c r="Y529" i="2" s="1"/>
  <c r="X527" i="2"/>
  <c r="Y527" i="2" s="1"/>
  <c r="X525" i="2"/>
  <c r="Y525" i="2" s="1"/>
  <c r="X508" i="2"/>
  <c r="Y508" i="2" s="1"/>
  <c r="X522" i="2"/>
  <c r="Y522" i="2" s="1"/>
  <c r="X519" i="2"/>
  <c r="Y519" i="2" s="1"/>
  <c r="X516" i="2"/>
  <c r="Y516" i="2" s="1"/>
  <c r="X514" i="2"/>
  <c r="Y514" i="2" s="1"/>
  <c r="X507" i="2"/>
  <c r="X535" i="2"/>
  <c r="Y535" i="2" s="1"/>
  <c r="X515" i="2"/>
  <c r="Y515" i="2" s="1"/>
  <c r="X518" i="2"/>
  <c r="Y518" i="2" s="1"/>
  <c r="X509" i="2"/>
  <c r="Y509" i="2" s="1"/>
  <c r="X532" i="2"/>
  <c r="Y532" i="2" s="1"/>
  <c r="X530" i="2"/>
  <c r="Y530" i="2" s="1"/>
  <c r="X521" i="2"/>
  <c r="Y521" i="2" s="1"/>
  <c r="X512" i="2"/>
  <c r="Y512" i="2" s="1"/>
  <c r="X524" i="2"/>
  <c r="Y524" i="2" s="1"/>
  <c r="X534" i="2"/>
  <c r="Y534" i="2" s="1"/>
  <c r="X510" i="2"/>
  <c r="Y510" i="2" s="1"/>
  <c r="X520" i="2"/>
  <c r="X511" i="2"/>
  <c r="Y511" i="2" s="1"/>
  <c r="X526" i="2"/>
  <c r="Y526" i="2" s="1"/>
  <c r="X536" i="2"/>
  <c r="Y536" i="2" s="1"/>
  <c r="X513" i="2"/>
  <c r="Y513" i="2" s="1"/>
  <c r="X517" i="2"/>
  <c r="Y517" i="2" s="1"/>
  <c r="X533" i="2"/>
  <c r="Y533" i="2" s="1"/>
  <c r="X528" i="2"/>
  <c r="Y528" i="2" s="1"/>
  <c r="X523" i="2"/>
  <c r="Y523" i="2" s="1"/>
  <c r="X531" i="2"/>
  <c r="Y531" i="2" s="1"/>
  <c r="CC282" i="2"/>
  <c r="CD282" i="2" s="1"/>
  <c r="CC332" i="2"/>
  <c r="CD332" i="2" s="1"/>
  <c r="CC357" i="2"/>
  <c r="CD357" i="2" s="1"/>
  <c r="CE398" i="2"/>
  <c r="CE348" i="2"/>
  <c r="CC375" i="2"/>
  <c r="CD375" i="2" s="1"/>
  <c r="CC400" i="2"/>
  <c r="CD400" i="2" s="1"/>
  <c r="CC284" i="2"/>
  <c r="CD284" i="2" s="1"/>
  <c r="CC330" i="2"/>
  <c r="CD330" i="2" s="1"/>
  <c r="CC310" i="2"/>
  <c r="CD310" i="2" s="1"/>
  <c r="CE311" i="2"/>
  <c r="CE297" i="2"/>
  <c r="CE342" i="2"/>
  <c r="CE305" i="2"/>
  <c r="CE350" i="2"/>
  <c r="CE389" i="2"/>
  <c r="CE283" i="2"/>
  <c r="CE379" i="2"/>
  <c r="CE373" i="2"/>
  <c r="CE355" i="2"/>
  <c r="CE390" i="2"/>
  <c r="CC345" i="2"/>
  <c r="CD345" i="2" s="1"/>
  <c r="CC373" i="2"/>
  <c r="CC355" i="2"/>
  <c r="CD355" i="2" s="1"/>
  <c r="CE383" i="2"/>
  <c r="CE280" i="2"/>
  <c r="CE302" i="2"/>
  <c r="CE294" i="2"/>
  <c r="CE393" i="2"/>
  <c r="CE401" i="2"/>
  <c r="CE358" i="2"/>
  <c r="CE334" i="2"/>
  <c r="CE286" i="2"/>
  <c r="CC398" i="2"/>
  <c r="CD398" i="2" s="1"/>
  <c r="CE391" i="2"/>
  <c r="CE385" i="2"/>
  <c r="CE291" i="2"/>
  <c r="CE315" i="2"/>
  <c r="CE293" i="2"/>
  <c r="CE346" i="2"/>
  <c r="CE381" i="2"/>
  <c r="CE382" i="2"/>
  <c r="CC341" i="2"/>
  <c r="CD341" i="2" s="1"/>
  <c r="CC304" i="2"/>
  <c r="CD304" i="2" s="1"/>
  <c r="CC280" i="2"/>
  <c r="CD280" i="2" s="1"/>
  <c r="CE356" i="2"/>
  <c r="CE281" i="2"/>
  <c r="CE312" i="2"/>
  <c r="CE341" i="2"/>
  <c r="CE333" i="2"/>
  <c r="CE289" i="2"/>
  <c r="CE301" i="2"/>
  <c r="CE296" i="2"/>
  <c r="CE304" i="2"/>
  <c r="CE307" i="2"/>
  <c r="CE288" i="2"/>
  <c r="BE209" i="2"/>
  <c r="BF209" i="2" s="1"/>
  <c r="BE225" i="2"/>
  <c r="BF225" i="2" s="1"/>
  <c r="BE204" i="2"/>
  <c r="BF204" i="2" s="1"/>
  <c r="BE196" i="2"/>
  <c r="BF196" i="2" s="1"/>
  <c r="BE197" i="2"/>
  <c r="BF197" i="2" s="1"/>
  <c r="BE198" i="2"/>
  <c r="BF198" i="2" s="1"/>
  <c r="BE208" i="2"/>
  <c r="BF208" i="2" s="1"/>
  <c r="BE212" i="2"/>
  <c r="BF212" i="2" s="1"/>
  <c r="BE206" i="2"/>
  <c r="BF206" i="2" s="1"/>
  <c r="BE217" i="2"/>
  <c r="BF217" i="2" s="1"/>
  <c r="BE215" i="2"/>
  <c r="BF215" i="2" s="1"/>
  <c r="BE207" i="2"/>
  <c r="BF207" i="2" s="1"/>
  <c r="BE214" i="2"/>
  <c r="BF214" i="2" s="1"/>
  <c r="BJ447" i="2"/>
  <c r="BK447" i="2" s="1"/>
  <c r="BJ426" i="2"/>
  <c r="BK426" i="2" s="1"/>
  <c r="BJ428" i="2"/>
  <c r="BK428" i="2" s="1"/>
  <c r="BJ419" i="2"/>
  <c r="BK419" i="2" s="1"/>
  <c r="BJ414" i="2"/>
  <c r="BJ438" i="2"/>
  <c r="BK438" i="2" s="1"/>
  <c r="BJ417" i="2"/>
  <c r="BK417" i="2" s="1"/>
  <c r="BJ422" i="2"/>
  <c r="BK422" i="2" s="1"/>
  <c r="BJ441" i="2"/>
  <c r="BK441" i="2" s="1"/>
  <c r="BJ434" i="2"/>
  <c r="BK434" i="2" s="1"/>
  <c r="BJ445" i="2"/>
  <c r="BK445" i="2" s="1"/>
  <c r="BJ432" i="2"/>
  <c r="BJ429" i="2"/>
  <c r="BK429" i="2" s="1"/>
  <c r="BJ418" i="2"/>
  <c r="BK418" i="2" s="1"/>
  <c r="BJ446" i="2"/>
  <c r="BK446" i="2" s="1"/>
  <c r="BJ444" i="2"/>
  <c r="BK444" i="2" s="1"/>
  <c r="BJ416" i="2"/>
  <c r="BK416" i="2" s="1"/>
  <c r="BJ442" i="2"/>
  <c r="BK442" i="2" s="1"/>
  <c r="BJ436" i="2"/>
  <c r="BK436" i="2" s="1"/>
  <c r="BJ440" i="2"/>
  <c r="BK440" i="2" s="1"/>
  <c r="BJ439" i="2"/>
  <c r="BK439" i="2" s="1"/>
  <c r="BJ424" i="2"/>
  <c r="BK424" i="2" s="1"/>
  <c r="BJ448" i="2"/>
  <c r="BK448" i="2" s="1"/>
  <c r="BJ437" i="2"/>
  <c r="BK437" i="2" s="1"/>
  <c r="BJ420" i="2"/>
  <c r="BK420" i="2" s="1"/>
  <c r="BJ450" i="2"/>
  <c r="BK450" i="2" s="1"/>
  <c r="BJ449" i="2"/>
  <c r="BK449" i="2" s="1"/>
  <c r="BJ421" i="2"/>
  <c r="BK421" i="2" s="1"/>
  <c r="BJ415" i="2"/>
  <c r="BK415" i="2" s="1"/>
  <c r="BJ433" i="2"/>
  <c r="BK433" i="2" s="1"/>
  <c r="BJ435" i="2"/>
  <c r="BK435" i="2" s="1"/>
  <c r="BJ431" i="2"/>
  <c r="BK431" i="2" s="1"/>
  <c r="BJ443" i="2"/>
  <c r="BK443" i="2" s="1"/>
  <c r="BJ423" i="2"/>
  <c r="BK423" i="2" s="1"/>
  <c r="BJ425" i="2"/>
  <c r="BK425" i="2" s="1"/>
  <c r="BJ427" i="2"/>
  <c r="BK427" i="2" s="1"/>
  <c r="BJ430" i="2"/>
  <c r="BK430" i="2" s="1"/>
  <c r="G879" i="2"/>
  <c r="G973" i="2" s="1"/>
  <c r="X758" i="2"/>
  <c r="X961" i="2" s="1"/>
  <c r="AT200" i="2"/>
  <c r="AU200" i="2" s="1"/>
  <c r="AT221" i="2"/>
  <c r="AU221" i="2" s="1"/>
  <c r="AT225" i="2"/>
  <c r="AU225" i="2" s="1"/>
  <c r="AT211" i="2"/>
  <c r="AU211" i="2" s="1"/>
  <c r="AT214" i="2"/>
  <c r="AU214" i="2" s="1"/>
  <c r="AT216" i="2"/>
  <c r="AU216" i="2" s="1"/>
  <c r="AT206" i="2"/>
  <c r="AU206" i="2" s="1"/>
  <c r="AT207" i="2"/>
  <c r="AU207" i="2" s="1"/>
  <c r="AT222" i="2"/>
  <c r="AU222" i="2" s="1"/>
  <c r="AT224" i="2"/>
  <c r="AU224" i="2" s="1"/>
  <c r="AT203" i="2"/>
  <c r="AU203" i="2" s="1"/>
  <c r="AT201" i="2"/>
  <c r="AU201" i="2" s="1"/>
  <c r="AT223" i="2"/>
  <c r="AU223" i="2" s="1"/>
  <c r="AT205" i="2"/>
  <c r="AU205" i="2" s="1"/>
  <c r="AT196" i="2"/>
  <c r="AU196" i="2" s="1"/>
  <c r="AT209" i="2"/>
  <c r="AU209" i="2" s="1"/>
  <c r="AT212" i="2"/>
  <c r="AU212" i="2" s="1"/>
  <c r="BJ15" i="2"/>
  <c r="BK15" i="2" s="1"/>
  <c r="BJ7" i="2"/>
  <c r="BJ9" i="2"/>
  <c r="BK9" i="2" s="1"/>
  <c r="BJ26" i="2"/>
  <c r="BK26" i="2" s="1"/>
  <c r="BJ37" i="2"/>
  <c r="BK37" i="2" s="1"/>
  <c r="BJ31" i="2"/>
  <c r="BK31" i="2" s="1"/>
  <c r="BJ8" i="2"/>
  <c r="BK8" i="2" s="1"/>
  <c r="BJ24" i="2"/>
  <c r="BK24" i="2" s="1"/>
  <c r="BJ38" i="2"/>
  <c r="BK38" i="2" s="1"/>
  <c r="BJ41" i="2"/>
  <c r="BK41" i="2" s="1"/>
  <c r="BJ35" i="2"/>
  <c r="BK35" i="2" s="1"/>
  <c r="BJ42" i="2"/>
  <c r="BK42" i="2" s="1"/>
  <c r="BJ13" i="2"/>
  <c r="BK13" i="2" s="1"/>
  <c r="BJ25" i="2"/>
  <c r="BK25" i="2" s="1"/>
  <c r="BJ17" i="2"/>
  <c r="BK17" i="2" s="1"/>
  <c r="BJ18" i="2"/>
  <c r="BK18" i="2" s="1"/>
  <c r="BJ34" i="2"/>
  <c r="BK34" i="2" s="1"/>
  <c r="BJ36" i="2"/>
  <c r="BK36" i="2" s="1"/>
  <c r="BJ39" i="2"/>
  <c r="BK39" i="2" s="1"/>
  <c r="BJ16" i="2"/>
  <c r="BK16" i="2" s="1"/>
  <c r="BJ11" i="2"/>
  <c r="BK11" i="2" s="1"/>
  <c r="BJ14" i="2"/>
  <c r="BK14" i="2" s="1"/>
  <c r="BJ32" i="2"/>
  <c r="BK32" i="2" s="1"/>
  <c r="BJ22" i="2"/>
  <c r="BK22" i="2" s="1"/>
  <c r="BJ10" i="2"/>
  <c r="BK10" i="2" s="1"/>
  <c r="BJ19" i="2"/>
  <c r="BK19" i="2" s="1"/>
  <c r="BJ40" i="2"/>
  <c r="BK40" i="2" s="1"/>
  <c r="BJ27" i="2"/>
  <c r="BK27" i="2" s="1"/>
  <c r="BJ43" i="2"/>
  <c r="BK43" i="2" s="1"/>
  <c r="BJ20" i="2"/>
  <c r="BK20" i="2" s="1"/>
  <c r="BJ21" i="2"/>
  <c r="BK21" i="2" s="1"/>
  <c r="BJ30" i="2"/>
  <c r="BK30" i="2" s="1"/>
  <c r="BJ33" i="2"/>
  <c r="BK33" i="2" s="1"/>
  <c r="BJ23" i="2"/>
  <c r="BK23" i="2" s="1"/>
  <c r="BJ28" i="2"/>
  <c r="BK28" i="2" s="1"/>
  <c r="BJ29" i="2"/>
  <c r="BK29" i="2" s="1"/>
  <c r="BJ12" i="2"/>
  <c r="BK12" i="2" s="1"/>
  <c r="BE490" i="2"/>
  <c r="BF490" i="2" s="1"/>
  <c r="BE468" i="2"/>
  <c r="BF468" i="2" s="1"/>
  <c r="BE472" i="2"/>
  <c r="BF472" i="2" s="1"/>
  <c r="BE465" i="2"/>
  <c r="BF465" i="2" s="1"/>
  <c r="BE486" i="2"/>
  <c r="BF486" i="2" s="1"/>
  <c r="BE483" i="2"/>
  <c r="BF483" i="2" s="1"/>
  <c r="BE469" i="2"/>
  <c r="BF469" i="2" s="1"/>
  <c r="BE482" i="2"/>
  <c r="BF482" i="2" s="1"/>
  <c r="BE470" i="2"/>
  <c r="BF470" i="2" s="1"/>
  <c r="BE474" i="2"/>
  <c r="BF474" i="2" s="1"/>
  <c r="BE475" i="2"/>
  <c r="BF475" i="2" s="1"/>
  <c r="BE492" i="2"/>
  <c r="BF492" i="2" s="1"/>
  <c r="BE478" i="2"/>
  <c r="BF478" i="2" s="1"/>
  <c r="BE479" i="2"/>
  <c r="BF479" i="2" s="1"/>
  <c r="BE481" i="2"/>
  <c r="BF481" i="2" s="1"/>
  <c r="BE473" i="2"/>
  <c r="BF473" i="2" s="1"/>
  <c r="BE491" i="2"/>
  <c r="BF491" i="2" s="1"/>
  <c r="BE494" i="2"/>
  <c r="BF494" i="2" s="1"/>
  <c r="BE495" i="2"/>
  <c r="BF495" i="2" s="1"/>
  <c r="BE485" i="2"/>
  <c r="BF485" i="2" s="1"/>
  <c r="BE467" i="2"/>
  <c r="BF467" i="2" s="1"/>
  <c r="BE477" i="2"/>
  <c r="BE464" i="2"/>
  <c r="BF464" i="2" s="1"/>
  <c r="BE476" i="2"/>
  <c r="BF476" i="2" s="1"/>
  <c r="BE480" i="2"/>
  <c r="BF480" i="2" s="1"/>
  <c r="BE489" i="2"/>
  <c r="BF489" i="2" s="1"/>
  <c r="BE493" i="2"/>
  <c r="BF493" i="2" s="1"/>
  <c r="BE471" i="2"/>
  <c r="BF471" i="2" s="1"/>
  <c r="BE487" i="2"/>
  <c r="BF487" i="2" s="1"/>
  <c r="BE466" i="2"/>
  <c r="BF466" i="2" s="1"/>
  <c r="BO253" i="2"/>
  <c r="BP253" i="2" s="1"/>
  <c r="BO263" i="2"/>
  <c r="BP263" i="2" s="1"/>
  <c r="BO256" i="2"/>
  <c r="BP256" i="2" s="1"/>
  <c r="BO250" i="2"/>
  <c r="BP250" i="2" s="1"/>
  <c r="BO246" i="2"/>
  <c r="BP246" i="2" s="1"/>
  <c r="BO261" i="2"/>
  <c r="BP261" i="2" s="1"/>
  <c r="BO266" i="2"/>
  <c r="BP266" i="2" s="1"/>
  <c r="BO257" i="2"/>
  <c r="BP257" i="2" s="1"/>
  <c r="BO247" i="2"/>
  <c r="BP247" i="2" s="1"/>
  <c r="BO244" i="2"/>
  <c r="BP244" i="2" s="1"/>
  <c r="BO262" i="2"/>
  <c r="BP262" i="2" s="1"/>
  <c r="BO265" i="2"/>
  <c r="BP265" i="2" s="1"/>
  <c r="BO241" i="2"/>
  <c r="BP241" i="2" s="1"/>
  <c r="BO248" i="2"/>
  <c r="BP248" i="2" s="1"/>
  <c r="BO254" i="2"/>
  <c r="BP254" i="2" s="1"/>
  <c r="BO251" i="2"/>
  <c r="BP251" i="2" s="1"/>
  <c r="BO242" i="2"/>
  <c r="BP242" i="2" s="1"/>
  <c r="BO258" i="2"/>
  <c r="BP258" i="2" s="1"/>
  <c r="BO243" i="2"/>
  <c r="BP243" i="2" s="1"/>
  <c r="BO268" i="2"/>
  <c r="BP268" i="2" s="1"/>
  <c r="BO260" i="2"/>
  <c r="BP260" i="2" s="1"/>
  <c r="BO245" i="2"/>
  <c r="BP245" i="2" s="1"/>
  <c r="BO252" i="2"/>
  <c r="BP252" i="2" s="1"/>
  <c r="BO269" i="2"/>
  <c r="BP269" i="2" s="1"/>
  <c r="BO259" i="2"/>
  <c r="BP259" i="2" s="1"/>
  <c r="BO267" i="2"/>
  <c r="BP267" i="2" s="1"/>
  <c r="BO249" i="2"/>
  <c r="BP249" i="2" s="1"/>
  <c r="BO255" i="2"/>
  <c r="BP255" i="2" s="1"/>
  <c r="M451" i="2"/>
  <c r="M936" i="2" s="1"/>
  <c r="X270" i="2"/>
  <c r="X926" i="2" s="1"/>
  <c r="AH496" i="2"/>
  <c r="AI937" i="2" s="1"/>
  <c r="AH671" i="2"/>
  <c r="AI946" i="2" s="1"/>
  <c r="S132" i="2"/>
  <c r="S921" i="2" s="1"/>
  <c r="BO264" i="2"/>
  <c r="BP264" i="2" s="1"/>
  <c r="BE488" i="2"/>
  <c r="BF488" i="2" s="1"/>
  <c r="AT208" i="2"/>
  <c r="AU208" i="2" s="1"/>
  <c r="AT198" i="2"/>
  <c r="AU198" i="2" s="1"/>
  <c r="AT217" i="2"/>
  <c r="AU217" i="2" s="1"/>
  <c r="AT202" i="2"/>
  <c r="AU202" i="2" s="1"/>
  <c r="AT161" i="2"/>
  <c r="AU161" i="2" s="1"/>
  <c r="AT150" i="2"/>
  <c r="AU150" i="2" s="1"/>
  <c r="AT169" i="2"/>
  <c r="AU169" i="2" s="1"/>
  <c r="AT174" i="2"/>
  <c r="AU174" i="2" s="1"/>
  <c r="AT173" i="2"/>
  <c r="AU173" i="2" s="1"/>
  <c r="AT154" i="2"/>
  <c r="AU154" i="2" s="1"/>
  <c r="AT171" i="2"/>
  <c r="AU171" i="2" s="1"/>
  <c r="AT148" i="2"/>
  <c r="AU148" i="2" s="1"/>
  <c r="AT159" i="2"/>
  <c r="AU159" i="2" s="1"/>
  <c r="AT164" i="2"/>
  <c r="AU164" i="2" s="1"/>
  <c r="AT151" i="2"/>
  <c r="AU151" i="2" s="1"/>
  <c r="AT168" i="2"/>
  <c r="AU168" i="2" s="1"/>
  <c r="AT157" i="2"/>
  <c r="AU157" i="2" s="1"/>
  <c r="AT146" i="2"/>
  <c r="AU146" i="2" s="1"/>
  <c r="AT149" i="2"/>
  <c r="AU149" i="2" s="1"/>
  <c r="AT167" i="2"/>
  <c r="AU167" i="2" s="1"/>
  <c r="AT177" i="2"/>
  <c r="AU177" i="2" s="1"/>
  <c r="AT162" i="2"/>
  <c r="AU162" i="2" s="1"/>
  <c r="AT165" i="2"/>
  <c r="AU165" i="2" s="1"/>
  <c r="AT178" i="2"/>
  <c r="AU178" i="2" s="1"/>
  <c r="AT179" i="2"/>
  <c r="AU179" i="2" s="1"/>
  <c r="AT158" i="2"/>
  <c r="AU158" i="2" s="1"/>
  <c r="AT175" i="2"/>
  <c r="AU175" i="2" s="1"/>
  <c r="AT156" i="2"/>
  <c r="AU156" i="2" s="1"/>
  <c r="AT160" i="2"/>
  <c r="AU160" i="2" s="1"/>
  <c r="AT145" i="2"/>
  <c r="AT155" i="2"/>
  <c r="AU155" i="2" s="1"/>
  <c r="AT172" i="2"/>
  <c r="AU172" i="2" s="1"/>
  <c r="AT176" i="2"/>
  <c r="AU176" i="2" s="1"/>
  <c r="AT152" i="2"/>
  <c r="AU152" i="2" s="1"/>
  <c r="AT153" i="2"/>
  <c r="AU153" i="2" s="1"/>
  <c r="AT181" i="2"/>
  <c r="AU181" i="2" s="1"/>
  <c r="M1112" i="2"/>
  <c r="M1114" i="2" s="1"/>
  <c r="N414" i="2"/>
  <c r="N1112" i="2" s="1"/>
  <c r="N1114" i="2" s="1"/>
  <c r="BJ81" i="2"/>
  <c r="BK81" i="2" s="1"/>
  <c r="BJ84" i="2"/>
  <c r="BK84" i="2" s="1"/>
  <c r="BJ82" i="2"/>
  <c r="BK82" i="2" s="1"/>
  <c r="BJ87" i="2"/>
  <c r="BK87" i="2" s="1"/>
  <c r="BJ57" i="2"/>
  <c r="BJ64" i="2"/>
  <c r="BK64" i="2" s="1"/>
  <c r="BJ79" i="2"/>
  <c r="BK79" i="2" s="1"/>
  <c r="BJ80" i="2"/>
  <c r="BK80" i="2" s="1"/>
  <c r="BJ71" i="2"/>
  <c r="BK71" i="2" s="1"/>
  <c r="BJ73" i="2"/>
  <c r="BK73" i="2" s="1"/>
  <c r="BJ78" i="2"/>
  <c r="BK78" i="2" s="1"/>
  <c r="BJ61" i="2"/>
  <c r="BK61" i="2" s="1"/>
  <c r="BJ68" i="2"/>
  <c r="BK68" i="2" s="1"/>
  <c r="BJ58" i="2"/>
  <c r="BK58" i="2" s="1"/>
  <c r="BJ74" i="2"/>
  <c r="BK74" i="2" s="1"/>
  <c r="BJ83" i="2"/>
  <c r="BK83" i="2" s="1"/>
  <c r="BJ77" i="2"/>
  <c r="BK77" i="2" s="1"/>
  <c r="BJ59" i="2"/>
  <c r="BK59" i="2" s="1"/>
  <c r="BJ86" i="2"/>
  <c r="BK86" i="2" s="1"/>
  <c r="BJ72" i="2"/>
  <c r="BK72" i="2" s="1"/>
  <c r="BJ85" i="2"/>
  <c r="BK85" i="2" s="1"/>
  <c r="BJ65" i="2"/>
  <c r="BK65" i="2" s="1"/>
  <c r="BJ76" i="2"/>
  <c r="BK76" i="2" s="1"/>
  <c r="BJ75" i="2"/>
  <c r="BK75" i="2" s="1"/>
  <c r="BJ62" i="2"/>
  <c r="BK62" i="2" s="1"/>
  <c r="BJ88" i="2"/>
  <c r="BK88" i="2" s="1"/>
  <c r="BJ67" i="2"/>
  <c r="BK67" i="2" s="1"/>
  <c r="BJ63" i="2"/>
  <c r="BK63" i="2" s="1"/>
  <c r="BJ69" i="2"/>
  <c r="BK69" i="2" s="1"/>
  <c r="BJ66" i="2"/>
  <c r="BK66" i="2" s="1"/>
  <c r="BJ60" i="2"/>
  <c r="BK60" i="2" s="1"/>
  <c r="BJ70" i="2"/>
  <c r="BK70" i="2" s="1"/>
  <c r="BO103" i="2"/>
  <c r="BP103" i="2" s="1"/>
  <c r="BO112" i="2"/>
  <c r="BP112" i="2" s="1"/>
  <c r="BO105" i="2"/>
  <c r="BP105" i="2" s="1"/>
  <c r="BO102" i="2"/>
  <c r="BO122" i="2"/>
  <c r="BP122" i="2" s="1"/>
  <c r="BO131" i="2"/>
  <c r="BP131" i="2" s="1"/>
  <c r="BO120" i="2"/>
  <c r="BP120" i="2" s="1"/>
  <c r="BO109" i="2"/>
  <c r="BP109" i="2" s="1"/>
  <c r="BO104" i="2"/>
  <c r="BP104" i="2" s="1"/>
  <c r="BO123" i="2"/>
  <c r="BP123" i="2" s="1"/>
  <c r="BO113" i="2"/>
  <c r="BP113" i="2" s="1"/>
  <c r="BO121" i="2"/>
  <c r="BP121" i="2" s="1"/>
  <c r="BO108" i="2"/>
  <c r="BP108" i="2" s="1"/>
  <c r="BO124" i="2"/>
  <c r="BP124" i="2" s="1"/>
  <c r="BO117" i="2"/>
  <c r="BP117" i="2" s="1"/>
  <c r="BO130" i="2"/>
  <c r="BP130" i="2" s="1"/>
  <c r="BO160" i="2"/>
  <c r="BP160" i="2" s="1"/>
  <c r="BO161" i="2"/>
  <c r="BP161" i="2" s="1"/>
  <c r="BO147" i="2"/>
  <c r="BP147" i="2" s="1"/>
  <c r="BO162" i="2"/>
  <c r="BP162" i="2" s="1"/>
  <c r="BO171" i="2"/>
  <c r="BP171" i="2" s="1"/>
  <c r="BO174" i="2"/>
  <c r="BP174" i="2" s="1"/>
  <c r="BO177" i="2"/>
  <c r="BP177" i="2" s="1"/>
  <c r="BO179" i="2"/>
  <c r="BP179" i="2" s="1"/>
  <c r="BO149" i="2"/>
  <c r="BP149" i="2" s="1"/>
  <c r="BO153" i="2"/>
  <c r="BP153" i="2" s="1"/>
  <c r="BO169" i="2"/>
  <c r="BP169" i="2" s="1"/>
  <c r="BO173" i="2"/>
  <c r="BP173" i="2" s="1"/>
  <c r="BO145" i="2"/>
  <c r="BP145" i="2" s="1"/>
  <c r="BO178" i="2"/>
  <c r="BP178" i="2" s="1"/>
  <c r="BO170" i="2"/>
  <c r="BP170" i="2" s="1"/>
  <c r="BO181" i="2"/>
  <c r="BP181" i="2" s="1"/>
  <c r="BO158" i="2"/>
  <c r="BP158" i="2" s="1"/>
  <c r="BO148" i="2"/>
  <c r="BP148" i="2" s="1"/>
  <c r="BO167" i="2"/>
  <c r="BP167" i="2" s="1"/>
  <c r="BO175" i="2"/>
  <c r="BP175" i="2" s="1"/>
  <c r="BO159" i="2"/>
  <c r="BP159" i="2" s="1"/>
  <c r="BO155" i="2"/>
  <c r="BP155" i="2" s="1"/>
  <c r="BO152" i="2"/>
  <c r="BP152" i="2" s="1"/>
  <c r="BO164" i="2"/>
  <c r="BP164" i="2" s="1"/>
  <c r="BO176" i="2"/>
  <c r="BP176" i="2" s="1"/>
  <c r="BO146" i="2"/>
  <c r="BP146" i="2" s="1"/>
  <c r="BO163" i="2"/>
  <c r="BP163" i="2" s="1"/>
  <c r="BO168" i="2"/>
  <c r="BP168" i="2" s="1"/>
  <c r="BO150" i="2"/>
  <c r="BP150" i="2" s="1"/>
  <c r="BO156" i="2"/>
  <c r="BP156" i="2" s="1"/>
  <c r="AN270" i="2"/>
  <c r="AO926" i="2" s="1"/>
  <c r="AH451" i="2"/>
  <c r="AI936" i="2" s="1"/>
  <c r="AZ716" i="2"/>
  <c r="BA960" i="2" s="1"/>
  <c r="X132" i="2"/>
  <c r="X921" i="2" s="1"/>
  <c r="H875" i="2"/>
  <c r="G537" i="2"/>
  <c r="G938" i="2" s="1"/>
  <c r="BO466" i="2"/>
  <c r="BP466" i="2" s="1"/>
  <c r="BO240" i="2"/>
  <c r="BP240" i="2" s="1"/>
  <c r="BE484" i="2"/>
  <c r="BF484" i="2" s="1"/>
  <c r="AT197" i="2"/>
  <c r="AU197" i="2" s="1"/>
  <c r="AT204" i="2"/>
  <c r="AU204" i="2" s="1"/>
  <c r="AT199" i="2"/>
  <c r="AU199" i="2" s="1"/>
  <c r="BJ151" i="2"/>
  <c r="BK151" i="2" s="1"/>
  <c r="BJ170" i="2"/>
  <c r="BK170" i="2" s="1"/>
  <c r="BJ150" i="2"/>
  <c r="BK150" i="2" s="1"/>
  <c r="BJ157" i="2"/>
  <c r="BK157" i="2" s="1"/>
  <c r="BJ172" i="2"/>
  <c r="BK172" i="2" s="1"/>
  <c r="BJ146" i="2"/>
  <c r="BK146" i="2" s="1"/>
  <c r="BJ181" i="2"/>
  <c r="BK181" i="2" s="1"/>
  <c r="BJ155" i="2"/>
  <c r="BK155" i="2" s="1"/>
  <c r="BJ169" i="2"/>
  <c r="BK169" i="2" s="1"/>
  <c r="BJ171" i="2"/>
  <c r="BK171" i="2" s="1"/>
  <c r="BJ147" i="2"/>
  <c r="BK147" i="2" s="1"/>
  <c r="BJ153" i="2"/>
  <c r="BK153" i="2" s="1"/>
  <c r="BJ163" i="2"/>
  <c r="BK163" i="2" s="1"/>
  <c r="BE507" i="2"/>
  <c r="BE526" i="2"/>
  <c r="BF526" i="2" s="1"/>
  <c r="BE527" i="2"/>
  <c r="BF527" i="2" s="1"/>
  <c r="BE515" i="2"/>
  <c r="BF515" i="2" s="1"/>
  <c r="BE531" i="2"/>
  <c r="BF531" i="2" s="1"/>
  <c r="BE510" i="2"/>
  <c r="BF510" i="2" s="1"/>
  <c r="BE520" i="2"/>
  <c r="BE509" i="2"/>
  <c r="BF509" i="2" s="1"/>
  <c r="BE513" i="2"/>
  <c r="BF513" i="2" s="1"/>
  <c r="BE535" i="2"/>
  <c r="BF535" i="2" s="1"/>
  <c r="BE536" i="2"/>
  <c r="BF536" i="2" s="1"/>
  <c r="BE524" i="2"/>
  <c r="BF524" i="2" s="1"/>
  <c r="BE525" i="2"/>
  <c r="BF525" i="2" s="1"/>
  <c r="BE530" i="2"/>
  <c r="BF530" i="2" s="1"/>
  <c r="BE534" i="2"/>
  <c r="BF534" i="2" s="1"/>
  <c r="BE521" i="2"/>
  <c r="BF521" i="2" s="1"/>
  <c r="BE522" i="2"/>
  <c r="BF522" i="2" s="1"/>
  <c r="BE533" i="2"/>
  <c r="BF533" i="2" s="1"/>
  <c r="BE508" i="2"/>
  <c r="BF508" i="2" s="1"/>
  <c r="BE523" i="2"/>
  <c r="BF523" i="2" s="1"/>
  <c r="BE518" i="2"/>
  <c r="BF518" i="2" s="1"/>
  <c r="BE532" i="2"/>
  <c r="BF532" i="2" s="1"/>
  <c r="BE519" i="2"/>
  <c r="BF519" i="2" s="1"/>
  <c r="BE514" i="2"/>
  <c r="BF514" i="2" s="1"/>
  <c r="BE512" i="2"/>
  <c r="BF512" i="2" s="1"/>
  <c r="BE511" i="2"/>
  <c r="BF511" i="2" s="1"/>
  <c r="BE517" i="2"/>
  <c r="BF517" i="2" s="1"/>
  <c r="BE529" i="2"/>
  <c r="BF529" i="2" s="1"/>
  <c r="BE528" i="2"/>
  <c r="BF528" i="2" s="1"/>
  <c r="BE516" i="2"/>
  <c r="BF516" i="2" s="1"/>
  <c r="BO65" i="2"/>
  <c r="BP65" i="2" s="1"/>
  <c r="BO79" i="2"/>
  <c r="BP79" i="2" s="1"/>
  <c r="BO84" i="2"/>
  <c r="BP84" i="2" s="1"/>
  <c r="BO64" i="2"/>
  <c r="BP64" i="2" s="1"/>
  <c r="BO82" i="2"/>
  <c r="BP82" i="2" s="1"/>
  <c r="BO85" i="2"/>
  <c r="BP85" i="2" s="1"/>
  <c r="BO58" i="2"/>
  <c r="BP58" i="2" s="1"/>
  <c r="BO71" i="2"/>
  <c r="BP71" i="2" s="1"/>
  <c r="BO57" i="2"/>
  <c r="BO74" i="2"/>
  <c r="BP74" i="2" s="1"/>
  <c r="BO78" i="2"/>
  <c r="BP78" i="2" s="1"/>
  <c r="BO76" i="2"/>
  <c r="BP76" i="2" s="1"/>
  <c r="BO68" i="2"/>
  <c r="BP68" i="2" s="1"/>
  <c r="BO59" i="2"/>
  <c r="BP59" i="2" s="1"/>
  <c r="BO87" i="2"/>
  <c r="BP87" i="2" s="1"/>
  <c r="BO80" i="2"/>
  <c r="BP80" i="2" s="1"/>
  <c r="BO60" i="2"/>
  <c r="BP60" i="2" s="1"/>
  <c r="BO63" i="2"/>
  <c r="BP63" i="2" s="1"/>
  <c r="BO61" i="2"/>
  <c r="BP61" i="2" s="1"/>
  <c r="BO62" i="2"/>
  <c r="BP62" i="2" s="1"/>
  <c r="BO75" i="2"/>
  <c r="BP75" i="2" s="1"/>
  <c r="BO70" i="2"/>
  <c r="BP70" i="2" s="1"/>
  <c r="BO83" i="2"/>
  <c r="BP83" i="2" s="1"/>
  <c r="BO77" i="2"/>
  <c r="BP77" i="2" s="1"/>
  <c r="BO86" i="2"/>
  <c r="BP86" i="2" s="1"/>
  <c r="BO88" i="2"/>
  <c r="BP88" i="2" s="1"/>
  <c r="BO81" i="2"/>
  <c r="BP81" i="2" s="1"/>
  <c r="BO73" i="2"/>
  <c r="BP73" i="2" s="1"/>
  <c r="BO67" i="2"/>
  <c r="BP67" i="2" s="1"/>
  <c r="BO66" i="2"/>
  <c r="BP66" i="2" s="1"/>
  <c r="BO72" i="2"/>
  <c r="BP72" i="2" s="1"/>
  <c r="BO69" i="2"/>
  <c r="BP69" i="2" s="1"/>
  <c r="BO221" i="2"/>
  <c r="BP221" i="2" s="1"/>
  <c r="BO204" i="2"/>
  <c r="BP204" i="2" s="1"/>
  <c r="BO220" i="2"/>
  <c r="BP220" i="2" s="1"/>
  <c r="BO224" i="2"/>
  <c r="BP224" i="2" s="1"/>
  <c r="BO202" i="2"/>
  <c r="BP202" i="2" s="1"/>
  <c r="BO197" i="2"/>
  <c r="BP197" i="2" s="1"/>
  <c r="BO225" i="2"/>
  <c r="BP225" i="2" s="1"/>
  <c r="BO222" i="2"/>
  <c r="BP222" i="2" s="1"/>
  <c r="BO212" i="2"/>
  <c r="BP212" i="2" s="1"/>
  <c r="BO201" i="2"/>
  <c r="BP201" i="2" s="1"/>
  <c r="BO223" i="2"/>
  <c r="BP223" i="2" s="1"/>
  <c r="BO199" i="2"/>
  <c r="BP199" i="2" s="1"/>
  <c r="BO207" i="2"/>
  <c r="BP207" i="2" s="1"/>
  <c r="BO210" i="2"/>
  <c r="BP210" i="2" s="1"/>
  <c r="BO200" i="2"/>
  <c r="BP200" i="2" s="1"/>
  <c r="BO196" i="2"/>
  <c r="BP196" i="2" s="1"/>
  <c r="BO203" i="2"/>
  <c r="BP203" i="2" s="1"/>
  <c r="BO226" i="2"/>
  <c r="BP226" i="2" s="1"/>
  <c r="BO211" i="2"/>
  <c r="BP211" i="2" s="1"/>
  <c r="BO206" i="2"/>
  <c r="BP206" i="2" s="1"/>
  <c r="BO195" i="2"/>
  <c r="BO216" i="2"/>
  <c r="BP216" i="2" s="1"/>
  <c r="BO213" i="2"/>
  <c r="BP213" i="2" s="1"/>
  <c r="BO208" i="2"/>
  <c r="BP208" i="2" s="1"/>
  <c r="BO198" i="2"/>
  <c r="BP198" i="2" s="1"/>
  <c r="BO219" i="2"/>
  <c r="BP219" i="2" s="1"/>
  <c r="BO218" i="2"/>
  <c r="BP218" i="2" s="1"/>
  <c r="BO214" i="2"/>
  <c r="BP214" i="2" s="1"/>
  <c r="BO215" i="2"/>
  <c r="BP215" i="2" s="1"/>
  <c r="BO209" i="2"/>
  <c r="BP209" i="2" s="1"/>
  <c r="BO217" i="2"/>
  <c r="BP217" i="2" s="1"/>
  <c r="BO205" i="2"/>
  <c r="BP205" i="2" s="1"/>
  <c r="X716" i="2"/>
  <c r="X960" i="2" s="1"/>
  <c r="BJ716" i="2"/>
  <c r="BK960" i="2" s="1"/>
  <c r="BJ758" i="2"/>
  <c r="BK961" i="2" s="1"/>
  <c r="AZ496" i="2"/>
  <c r="BA937" i="2" s="1"/>
  <c r="X44" i="2"/>
  <c r="X919" i="2" s="1"/>
  <c r="BJ270" i="2"/>
  <c r="BK926" i="2" s="1"/>
  <c r="M227" i="2"/>
  <c r="M925" i="2" s="1"/>
  <c r="H847" i="2"/>
  <c r="G837" i="2"/>
  <c r="G972" i="2" s="1"/>
  <c r="AT195" i="2"/>
  <c r="AU195" i="2" s="1"/>
  <c r="AT213" i="2"/>
  <c r="AU213" i="2" s="1"/>
  <c r="AT218" i="2"/>
  <c r="AU218" i="2" s="1"/>
  <c r="AT219" i="2"/>
  <c r="AU219" i="2" s="1"/>
  <c r="BJ118" i="2"/>
  <c r="BK118" i="2" s="1"/>
  <c r="BJ115" i="2"/>
  <c r="BK115" i="2" s="1"/>
  <c r="BJ122" i="2"/>
  <c r="BK122" i="2" s="1"/>
  <c r="BJ111" i="2"/>
  <c r="BK111" i="2" s="1"/>
  <c r="BJ105" i="2"/>
  <c r="BK105" i="2" s="1"/>
  <c r="BJ125" i="2"/>
  <c r="BK125" i="2" s="1"/>
  <c r="BJ117" i="2"/>
  <c r="BK117" i="2" s="1"/>
  <c r="BJ121" i="2"/>
  <c r="BK121" i="2" s="1"/>
  <c r="BJ102" i="2"/>
  <c r="BK102" i="2" s="1"/>
  <c r="BJ131" i="2"/>
  <c r="BK131" i="2" s="1"/>
  <c r="BJ109" i="2"/>
  <c r="BK109" i="2" s="1"/>
  <c r="BJ124" i="2"/>
  <c r="BK124" i="2" s="1"/>
  <c r="BJ114" i="2"/>
  <c r="BK114" i="2" s="1"/>
  <c r="BJ126" i="2"/>
  <c r="BK126" i="2" s="1"/>
  <c r="BJ120" i="2"/>
  <c r="BK120" i="2" s="1"/>
  <c r="BJ130" i="2"/>
  <c r="BK130" i="2" s="1"/>
  <c r="BJ110" i="2"/>
  <c r="BK110" i="2" s="1"/>
  <c r="BJ106" i="2"/>
  <c r="BK106" i="2" s="1"/>
  <c r="BJ127" i="2"/>
  <c r="BK127" i="2" s="1"/>
  <c r="BJ112" i="2"/>
  <c r="BK112" i="2" s="1"/>
  <c r="BJ204" i="2"/>
  <c r="BK204" i="2" s="1"/>
  <c r="BJ202" i="2"/>
  <c r="BK202" i="2" s="1"/>
  <c r="BJ224" i="2"/>
  <c r="BK224" i="2" s="1"/>
  <c r="BJ218" i="2"/>
  <c r="BK218" i="2" s="1"/>
  <c r="BJ205" i="2"/>
  <c r="BK205" i="2" s="1"/>
  <c r="BJ216" i="2"/>
  <c r="BK216" i="2" s="1"/>
  <c r="BJ199" i="2"/>
  <c r="BK199" i="2" s="1"/>
  <c r="BJ210" i="2"/>
  <c r="BK210" i="2" s="1"/>
  <c r="BJ196" i="2"/>
  <c r="BK196" i="2" s="1"/>
  <c r="BJ221" i="2"/>
  <c r="BK221" i="2" s="1"/>
  <c r="BJ223" i="2"/>
  <c r="BK223" i="2" s="1"/>
  <c r="BJ207" i="2"/>
  <c r="BK207" i="2" s="1"/>
  <c r="BJ219" i="2"/>
  <c r="BK219" i="2" s="1"/>
  <c r="BJ209" i="2"/>
  <c r="BK209" i="2" s="1"/>
  <c r="BJ211" i="2"/>
  <c r="BK211" i="2" s="1"/>
  <c r="BJ215" i="2"/>
  <c r="BK215" i="2" s="1"/>
  <c r="BJ222" i="2"/>
  <c r="BK222" i="2" s="1"/>
  <c r="BJ197" i="2"/>
  <c r="BK197" i="2" s="1"/>
  <c r="BJ225" i="2"/>
  <c r="BK225" i="2" s="1"/>
  <c r="BJ217" i="2"/>
  <c r="BK217" i="2" s="1"/>
  <c r="BJ195" i="2"/>
  <c r="BJ200" i="2"/>
  <c r="BK200" i="2" s="1"/>
  <c r="BJ203" i="2"/>
  <c r="BK203" i="2" s="1"/>
  <c r="BJ226" i="2"/>
  <c r="BK226" i="2" s="1"/>
  <c r="BJ220" i="2"/>
  <c r="BK220" i="2" s="1"/>
  <c r="BJ206" i="2"/>
  <c r="BK206" i="2" s="1"/>
  <c r="BJ208" i="2"/>
  <c r="BK208" i="2" s="1"/>
  <c r="BJ212" i="2"/>
  <c r="BK212" i="2" s="1"/>
  <c r="BJ213" i="2"/>
  <c r="BK213" i="2" s="1"/>
  <c r="BJ198" i="2"/>
  <c r="BK198" i="2" s="1"/>
  <c r="BE415" i="2"/>
  <c r="BF415" i="2" s="1"/>
  <c r="BE426" i="2"/>
  <c r="BF426" i="2" s="1"/>
  <c r="BE444" i="2"/>
  <c r="BF444" i="2" s="1"/>
  <c r="BE414" i="2"/>
  <c r="BE420" i="2"/>
  <c r="BF420" i="2" s="1"/>
  <c r="BE443" i="2"/>
  <c r="BF443" i="2" s="1"/>
  <c r="BO22" i="2"/>
  <c r="BP22" i="2" s="1"/>
  <c r="BO35" i="2"/>
  <c r="BP35" i="2" s="1"/>
  <c r="BO24" i="2"/>
  <c r="BP24" i="2" s="1"/>
  <c r="BO18" i="2"/>
  <c r="BP18" i="2" s="1"/>
  <c r="BO38" i="2"/>
  <c r="BP38" i="2" s="1"/>
  <c r="BO7" i="2"/>
  <c r="BO32" i="2"/>
  <c r="BP32" i="2" s="1"/>
  <c r="BO40" i="2"/>
  <c r="BP40" i="2" s="1"/>
  <c r="BO10" i="2"/>
  <c r="BP10" i="2" s="1"/>
  <c r="BO16" i="2"/>
  <c r="BP16" i="2" s="1"/>
  <c r="BO23" i="2"/>
  <c r="BP23" i="2" s="1"/>
  <c r="BO26" i="2"/>
  <c r="BP26" i="2" s="1"/>
  <c r="BO29" i="2"/>
  <c r="BP29" i="2" s="1"/>
  <c r="BO30" i="2"/>
  <c r="BP30" i="2" s="1"/>
  <c r="BO8" i="2"/>
  <c r="BP8" i="2" s="1"/>
  <c r="BO39" i="2"/>
  <c r="BP39" i="2" s="1"/>
  <c r="BO19" i="2"/>
  <c r="BP19" i="2" s="1"/>
  <c r="BO12" i="2"/>
  <c r="BP12" i="2" s="1"/>
  <c r="BO41" i="2"/>
  <c r="BP41" i="2" s="1"/>
  <c r="BO28" i="2"/>
  <c r="BP28" i="2" s="1"/>
  <c r="BO43" i="2"/>
  <c r="BP43" i="2" s="1"/>
  <c r="BO11" i="2"/>
  <c r="BP11" i="2" s="1"/>
  <c r="BO14" i="2"/>
  <c r="BP14" i="2" s="1"/>
  <c r="BO25" i="2"/>
  <c r="BP25" i="2" s="1"/>
  <c r="BO13" i="2"/>
  <c r="BP13" i="2" s="1"/>
  <c r="BO9" i="2"/>
  <c r="BP9" i="2" s="1"/>
  <c r="BO33" i="2"/>
  <c r="BP33" i="2" s="1"/>
  <c r="BO27" i="2"/>
  <c r="BP27" i="2" s="1"/>
  <c r="AK766" i="2"/>
  <c r="AN766" i="2" s="1"/>
  <c r="AO766" i="2" s="1"/>
  <c r="G915" i="2"/>
  <c r="G974" i="2" s="1"/>
  <c r="AN132" i="2"/>
  <c r="AO921" i="2" s="1"/>
  <c r="AN451" i="2"/>
  <c r="AO936" i="2" s="1"/>
  <c r="AT80" i="2"/>
  <c r="AU80" i="2" s="1"/>
  <c r="AT85" i="2"/>
  <c r="AU85" i="2" s="1"/>
  <c r="AT74" i="2"/>
  <c r="AU74" i="2" s="1"/>
  <c r="AT82" i="2"/>
  <c r="AU82" i="2" s="1"/>
  <c r="AT68" i="2"/>
  <c r="AU68" i="2" s="1"/>
  <c r="AT88" i="2"/>
  <c r="AU88" i="2" s="1"/>
  <c r="AT70" i="2"/>
  <c r="AU70" i="2" s="1"/>
  <c r="AT86" i="2"/>
  <c r="AU86" i="2" s="1"/>
  <c r="AT59" i="2"/>
  <c r="AU59" i="2" s="1"/>
  <c r="AT78" i="2"/>
  <c r="AU78" i="2" s="1"/>
  <c r="AT72" i="2"/>
  <c r="AU72" i="2" s="1"/>
  <c r="AT75" i="2"/>
  <c r="AU75" i="2" s="1"/>
  <c r="AZ261" i="2"/>
  <c r="BA261" i="2" s="1"/>
  <c r="AZ244" i="2"/>
  <c r="BA244" i="2" s="1"/>
  <c r="AZ256" i="2"/>
  <c r="BA256" i="2" s="1"/>
  <c r="AZ248" i="2"/>
  <c r="BA248" i="2" s="1"/>
  <c r="AZ260" i="2"/>
  <c r="BA260" i="2" s="1"/>
  <c r="AZ247" i="2"/>
  <c r="BA247" i="2" s="1"/>
  <c r="AZ263" i="2"/>
  <c r="BA263" i="2" s="1"/>
  <c r="AZ264" i="2"/>
  <c r="BA264" i="2" s="1"/>
  <c r="AZ266" i="2"/>
  <c r="BA266" i="2" s="1"/>
  <c r="AZ242" i="2"/>
  <c r="BA242" i="2" s="1"/>
  <c r="AZ259" i="2"/>
  <c r="BA259" i="2" s="1"/>
  <c r="AZ246" i="2"/>
  <c r="BA246" i="2" s="1"/>
  <c r="AZ253" i="2"/>
  <c r="BA253" i="2" s="1"/>
  <c r="AZ254" i="2"/>
  <c r="BA254" i="2" s="1"/>
  <c r="AZ262" i="2"/>
  <c r="BA262" i="2" s="1"/>
  <c r="AZ265" i="2"/>
  <c r="BA265" i="2" s="1"/>
  <c r="AZ268" i="2"/>
  <c r="BA268" i="2" s="1"/>
  <c r="AZ252" i="2"/>
  <c r="BA252" i="2" s="1"/>
  <c r="AZ251" i="2"/>
  <c r="BA251" i="2" s="1"/>
  <c r="AZ269" i="2"/>
  <c r="BA269" i="2" s="1"/>
  <c r="AZ241" i="2"/>
  <c r="AZ249" i="2"/>
  <c r="BA249" i="2" s="1"/>
  <c r="AZ250" i="2"/>
  <c r="BA250" i="2" s="1"/>
  <c r="AZ245" i="2"/>
  <c r="BA245" i="2" s="1"/>
  <c r="AZ257" i="2"/>
  <c r="BA257" i="2" s="1"/>
  <c r="AZ267" i="2"/>
  <c r="BA267" i="2" s="1"/>
  <c r="AZ243" i="2"/>
  <c r="BA243" i="2" s="1"/>
  <c r="BO584" i="2"/>
  <c r="BP584" i="2" s="1"/>
  <c r="BO562" i="2"/>
  <c r="BP562" i="2" s="1"/>
  <c r="BO555" i="2"/>
  <c r="BP555" i="2" s="1"/>
  <c r="BO578" i="2"/>
  <c r="BP578" i="2" s="1"/>
  <c r="BO569" i="2"/>
  <c r="BP569" i="2" s="1"/>
  <c r="BO571" i="2"/>
  <c r="BP571" i="2" s="1"/>
  <c r="BO580" i="2"/>
  <c r="BP580" i="2" s="1"/>
  <c r="BO552" i="2"/>
  <c r="BP552" i="2" s="1"/>
  <c r="BO557" i="2"/>
  <c r="BP557" i="2" s="1"/>
  <c r="BO582" i="2"/>
  <c r="BP582" i="2" s="1"/>
  <c r="BO563" i="2"/>
  <c r="BP563" i="2" s="1"/>
  <c r="BO556" i="2"/>
  <c r="BP556" i="2" s="1"/>
  <c r="BO558" i="2"/>
  <c r="BP558" i="2" s="1"/>
  <c r="BO559" i="2"/>
  <c r="BP559" i="2" s="1"/>
  <c r="BO576" i="2"/>
  <c r="BP576" i="2" s="1"/>
  <c r="BO561" i="2"/>
  <c r="BP561" i="2" s="1"/>
  <c r="BO565" i="2"/>
  <c r="BP565" i="2" s="1"/>
  <c r="BO566" i="2"/>
  <c r="BP566" i="2" s="1"/>
  <c r="BO554" i="2"/>
  <c r="BP554" i="2" s="1"/>
  <c r="BO579" i="2"/>
  <c r="BP579" i="2" s="1"/>
  <c r="BO572" i="2"/>
  <c r="BP572" i="2" s="1"/>
  <c r="BO574" i="2"/>
  <c r="BP574" i="2" s="1"/>
  <c r="BO575" i="2"/>
  <c r="BP575" i="2" s="1"/>
  <c r="BO577" i="2"/>
  <c r="BP577" i="2" s="1"/>
  <c r="BO548" i="2"/>
  <c r="BO581" i="2"/>
  <c r="BP581" i="2" s="1"/>
  <c r="BO567" i="2"/>
  <c r="BP567" i="2" s="1"/>
  <c r="BO568" i="2"/>
  <c r="BP568" i="2" s="1"/>
  <c r="BO570" i="2"/>
  <c r="BO573" i="2"/>
  <c r="BP573" i="2" s="1"/>
  <c r="BO564" i="2"/>
  <c r="BP564" i="2" s="1"/>
  <c r="BO583" i="2"/>
  <c r="BP583" i="2" s="1"/>
  <c r="BO550" i="2"/>
  <c r="BP550" i="2" s="1"/>
  <c r="BO551" i="2"/>
  <c r="BP551" i="2" s="1"/>
  <c r="BO560" i="2"/>
  <c r="BP560" i="2" s="1"/>
  <c r="BO553" i="2"/>
  <c r="BP553" i="2" s="1"/>
  <c r="BO549" i="2"/>
  <c r="AT26" i="2"/>
  <c r="AU26" i="2" s="1"/>
  <c r="AT40" i="2"/>
  <c r="AU40" i="2" s="1"/>
  <c r="AT19" i="2"/>
  <c r="AU19" i="2" s="1"/>
  <c r="AT35" i="2"/>
  <c r="AU35" i="2" s="1"/>
  <c r="AT8" i="2"/>
  <c r="AU8" i="2" s="1"/>
  <c r="AT39" i="2"/>
  <c r="AU39" i="2" s="1"/>
  <c r="AT9" i="2"/>
  <c r="AU9" i="2" s="1"/>
  <c r="AT43" i="2"/>
  <c r="AU43" i="2" s="1"/>
  <c r="AT25" i="2"/>
  <c r="AU25" i="2" s="1"/>
  <c r="AT33" i="2"/>
  <c r="AU33" i="2" s="1"/>
  <c r="AT22" i="2"/>
  <c r="AU22" i="2" s="1"/>
  <c r="AT32" i="2"/>
  <c r="AU32" i="2" s="1"/>
  <c r="AT10" i="2"/>
  <c r="AU10" i="2" s="1"/>
  <c r="AT34" i="2"/>
  <c r="AU34" i="2" s="1"/>
  <c r="AT16" i="2"/>
  <c r="AU16" i="2" s="1"/>
  <c r="AT7" i="2"/>
  <c r="AT42" i="2"/>
  <c r="AU42" i="2" s="1"/>
  <c r="AT36" i="2"/>
  <c r="AU36" i="2" s="1"/>
  <c r="AT12" i="2"/>
  <c r="AU12" i="2" s="1"/>
  <c r="AT14" i="2"/>
  <c r="AU14" i="2" s="1"/>
  <c r="AT21" i="2"/>
  <c r="AU21" i="2" s="1"/>
  <c r="AT28" i="2"/>
  <c r="AU28" i="2" s="1"/>
  <c r="AT17" i="2"/>
  <c r="AU17" i="2" s="1"/>
  <c r="AT27" i="2"/>
  <c r="AU27" i="2" s="1"/>
  <c r="AT37" i="2"/>
  <c r="AU37" i="2" s="1"/>
  <c r="AT24" i="2"/>
  <c r="AU24" i="2" s="1"/>
  <c r="AT41" i="2"/>
  <c r="AU41" i="2" s="1"/>
  <c r="AT38" i="2"/>
  <c r="AU38" i="2" s="1"/>
  <c r="AT13" i="2"/>
  <c r="AU13" i="2" s="1"/>
  <c r="AT29" i="2"/>
  <c r="AU29" i="2" s="1"/>
  <c r="AT20" i="2"/>
  <c r="AU20" i="2" s="1"/>
  <c r="AT15" i="2"/>
  <c r="AU15" i="2" s="1"/>
  <c r="AT30" i="2"/>
  <c r="AU30" i="2" s="1"/>
  <c r="AT31" i="2"/>
  <c r="AU31" i="2" s="1"/>
  <c r="AT23" i="2"/>
  <c r="AU23" i="2" s="1"/>
  <c r="AT18" i="2"/>
  <c r="AU18" i="2" s="1"/>
  <c r="AT11" i="2"/>
  <c r="AU11" i="2" s="1"/>
  <c r="X1124" i="2"/>
  <c r="X1126" i="2" s="1"/>
  <c r="Y683" i="2"/>
  <c r="Y1124" i="2" s="1"/>
  <c r="Y1126" i="2" s="1"/>
  <c r="AZ181" i="2"/>
  <c r="BA181" i="2" s="1"/>
  <c r="AZ153" i="2"/>
  <c r="BA153" i="2" s="1"/>
  <c r="AZ147" i="2"/>
  <c r="BA147" i="2" s="1"/>
  <c r="AZ158" i="2"/>
  <c r="BA158" i="2" s="1"/>
  <c r="AZ148" i="2"/>
  <c r="BA148" i="2" s="1"/>
  <c r="AZ165" i="2"/>
  <c r="BA165" i="2" s="1"/>
  <c r="AZ169" i="2"/>
  <c r="BA169" i="2" s="1"/>
  <c r="AZ180" i="2"/>
  <c r="BA180" i="2" s="1"/>
  <c r="AZ157" i="2"/>
  <c r="BA157" i="2" s="1"/>
  <c r="AZ156" i="2"/>
  <c r="BA156" i="2" s="1"/>
  <c r="AZ174" i="2"/>
  <c r="BA174" i="2" s="1"/>
  <c r="AZ149" i="2"/>
  <c r="BA149" i="2" s="1"/>
  <c r="AZ172" i="2"/>
  <c r="BA172" i="2" s="1"/>
  <c r="AZ161" i="2"/>
  <c r="BA161" i="2" s="1"/>
  <c r="AZ170" i="2"/>
  <c r="BA170" i="2" s="1"/>
  <c r="AZ175" i="2"/>
  <c r="BA175" i="2" s="1"/>
  <c r="AZ160" i="2"/>
  <c r="BA160" i="2" s="1"/>
  <c r="AZ150" i="2"/>
  <c r="BA150" i="2" s="1"/>
  <c r="AZ151" i="2"/>
  <c r="BA151" i="2" s="1"/>
  <c r="AZ152" i="2"/>
  <c r="BA152" i="2" s="1"/>
  <c r="AZ155" i="2"/>
  <c r="BA155" i="2" s="1"/>
  <c r="AZ177" i="2"/>
  <c r="BA177" i="2" s="1"/>
  <c r="AZ176" i="2"/>
  <c r="BA176" i="2" s="1"/>
  <c r="AZ146" i="2"/>
  <c r="BA146" i="2" s="1"/>
  <c r="AZ166" i="2"/>
  <c r="BA166" i="2" s="1"/>
  <c r="AZ168" i="2"/>
  <c r="BA168" i="2" s="1"/>
  <c r="AZ171" i="2"/>
  <c r="BA171" i="2" s="1"/>
  <c r="AZ162" i="2"/>
  <c r="BA162" i="2" s="1"/>
  <c r="AZ145" i="2"/>
  <c r="AZ159" i="2"/>
  <c r="BA159" i="2" s="1"/>
  <c r="AZ178" i="2"/>
  <c r="BA178" i="2" s="1"/>
  <c r="AZ179" i="2"/>
  <c r="BA179" i="2" s="1"/>
  <c r="AZ163" i="2"/>
  <c r="BA163" i="2" s="1"/>
  <c r="AZ154" i="2"/>
  <c r="BA154" i="2" s="1"/>
  <c r="AK701" i="2"/>
  <c r="AN701" i="2" s="1"/>
  <c r="AO701" i="2" s="1"/>
  <c r="BO613" i="2"/>
  <c r="BP613" i="2" s="1"/>
  <c r="BO606" i="2"/>
  <c r="BP606" i="2" s="1"/>
  <c r="BO607" i="2"/>
  <c r="BP607" i="2" s="1"/>
  <c r="BO616" i="2"/>
  <c r="BP616" i="2" s="1"/>
  <c r="BO618" i="2"/>
  <c r="BP618" i="2" s="1"/>
  <c r="BO600" i="2"/>
  <c r="BP600" i="2" s="1"/>
  <c r="BO615" i="2"/>
  <c r="BO625" i="2"/>
  <c r="BP625" i="2" s="1"/>
  <c r="BO628" i="2"/>
  <c r="BP628" i="2" s="1"/>
  <c r="BO598" i="2"/>
  <c r="BP598" i="2" s="1"/>
  <c r="BO623" i="2"/>
  <c r="BP623" i="2" s="1"/>
  <c r="BO605" i="2"/>
  <c r="BP605" i="2" s="1"/>
  <c r="BO627" i="2"/>
  <c r="BP627" i="2" s="1"/>
  <c r="BO614" i="2"/>
  <c r="BP614" i="2" s="1"/>
  <c r="BO611" i="2"/>
  <c r="BP611" i="2" s="1"/>
  <c r="BO608" i="2"/>
  <c r="BP608" i="2" s="1"/>
  <c r="BO601" i="2"/>
  <c r="BP601" i="2" s="1"/>
  <c r="BO603" i="2"/>
  <c r="BP603" i="2" s="1"/>
  <c r="BO604" i="2"/>
  <c r="BP604" i="2" s="1"/>
  <c r="BO621" i="2"/>
  <c r="BP621" i="2" s="1"/>
  <c r="BO622" i="2"/>
  <c r="BP622" i="2" s="1"/>
  <c r="BO610" i="2"/>
  <c r="BP610" i="2" s="1"/>
  <c r="BO617" i="2"/>
  <c r="BP617" i="2" s="1"/>
  <c r="BO609" i="2"/>
  <c r="BP609" i="2" s="1"/>
  <c r="BO626" i="2"/>
  <c r="BP626" i="2" s="1"/>
  <c r="BO599" i="2"/>
  <c r="BP599" i="2" s="1"/>
  <c r="BO602" i="2"/>
  <c r="BP602" i="2" s="1"/>
  <c r="BO619" i="2"/>
  <c r="BP619" i="2" s="1"/>
  <c r="BO612" i="2"/>
  <c r="BP612" i="2" s="1"/>
  <c r="BO624" i="2"/>
  <c r="BP624" i="2" s="1"/>
  <c r="AT112" i="2"/>
  <c r="AU112" i="2" s="1"/>
  <c r="AT111" i="2"/>
  <c r="AU111" i="2" s="1"/>
  <c r="AT125" i="2"/>
  <c r="AU125" i="2" s="1"/>
  <c r="AT129" i="2"/>
  <c r="AU129" i="2" s="1"/>
  <c r="AT109" i="2"/>
  <c r="AU109" i="2" s="1"/>
  <c r="AT116" i="2"/>
  <c r="AU116" i="2" s="1"/>
  <c r="AT106" i="2"/>
  <c r="AU106" i="2" s="1"/>
  <c r="AT128" i="2"/>
  <c r="AU128" i="2" s="1"/>
  <c r="AT110" i="2"/>
  <c r="AU110" i="2" s="1"/>
  <c r="AT105" i="2"/>
  <c r="AU105" i="2" s="1"/>
  <c r="AT124" i="2"/>
  <c r="AU124" i="2" s="1"/>
  <c r="AT126" i="2"/>
  <c r="AU126" i="2" s="1"/>
  <c r="AT107" i="2"/>
  <c r="AU107" i="2" s="1"/>
  <c r="AT120" i="2"/>
  <c r="AU120" i="2" s="1"/>
  <c r="AT104" i="2"/>
  <c r="AU104" i="2" s="1"/>
  <c r="AT114" i="2"/>
  <c r="AU114" i="2" s="1"/>
  <c r="AT127" i="2"/>
  <c r="AU127" i="2" s="1"/>
  <c r="AT121" i="2"/>
  <c r="AU121" i="2" s="1"/>
  <c r="AT108" i="2"/>
  <c r="AU108" i="2" s="1"/>
  <c r="AT118" i="2"/>
  <c r="AU118" i="2" s="1"/>
  <c r="AT131" i="2"/>
  <c r="AU131" i="2" s="1"/>
  <c r="AT115" i="2"/>
  <c r="AU115" i="2" s="1"/>
  <c r="AT103" i="2"/>
  <c r="AU103" i="2" s="1"/>
  <c r="AT102" i="2"/>
  <c r="AT123" i="2"/>
  <c r="AU123" i="2" s="1"/>
  <c r="AT122" i="2"/>
  <c r="AU122" i="2" s="1"/>
  <c r="AT113" i="2"/>
  <c r="AU113" i="2" s="1"/>
  <c r="AT130" i="2"/>
  <c r="AU130" i="2" s="1"/>
  <c r="AT119" i="2"/>
  <c r="AU119" i="2" s="1"/>
  <c r="AT117" i="2"/>
  <c r="AU117" i="2" s="1"/>
  <c r="AZ216" i="2"/>
  <c r="BA216" i="2" s="1"/>
  <c r="AZ220" i="2"/>
  <c r="BA220" i="2" s="1"/>
  <c r="AZ203" i="2"/>
  <c r="BA203" i="2" s="1"/>
  <c r="AZ225" i="2"/>
  <c r="BA225" i="2" s="1"/>
  <c r="AZ214" i="2"/>
  <c r="BA214" i="2" s="1"/>
  <c r="AZ223" i="2"/>
  <c r="BA223" i="2" s="1"/>
  <c r="AZ219" i="2"/>
  <c r="BA219" i="2" s="1"/>
  <c r="AZ205" i="2"/>
  <c r="BA205" i="2" s="1"/>
  <c r="AZ206" i="2"/>
  <c r="BA206" i="2" s="1"/>
  <c r="AZ208" i="2"/>
  <c r="BA208" i="2" s="1"/>
  <c r="AZ221" i="2"/>
  <c r="BA221" i="2" s="1"/>
  <c r="AZ222" i="2"/>
  <c r="BA222" i="2" s="1"/>
  <c r="AZ224" i="2"/>
  <c r="BA224" i="2" s="1"/>
  <c r="AZ196" i="2"/>
  <c r="BA196" i="2" s="1"/>
  <c r="AZ197" i="2"/>
  <c r="BA197" i="2" s="1"/>
  <c r="AZ213" i="2"/>
  <c r="BA213" i="2" s="1"/>
  <c r="AZ198" i="2"/>
  <c r="BA198" i="2" s="1"/>
  <c r="AZ200" i="2"/>
  <c r="BA200" i="2" s="1"/>
  <c r="AZ207" i="2"/>
  <c r="BA207" i="2" s="1"/>
  <c r="AZ209" i="2"/>
  <c r="BA209" i="2" s="1"/>
  <c r="BO651" i="2"/>
  <c r="BP651" i="2" s="1"/>
  <c r="BO644" i="2"/>
  <c r="BP644" i="2" s="1"/>
  <c r="BO661" i="2"/>
  <c r="BP661" i="2" s="1"/>
  <c r="BO646" i="2"/>
  <c r="BP646" i="2" s="1"/>
  <c r="BO663" i="2"/>
  <c r="BP663" i="2" s="1"/>
  <c r="BO664" i="2"/>
  <c r="BP664" i="2" s="1"/>
  <c r="BO653" i="2"/>
  <c r="BP653" i="2" s="1"/>
  <c r="BO642" i="2"/>
  <c r="BP642" i="2" s="1"/>
  <c r="BO667" i="2"/>
  <c r="BP667" i="2" s="1"/>
  <c r="BO668" i="2"/>
  <c r="BP668" i="2" s="1"/>
  <c r="BO669" i="2"/>
  <c r="BP669" i="2" s="1"/>
  <c r="BO655" i="2"/>
  <c r="BP655" i="2" s="1"/>
  <c r="BO658" i="2"/>
  <c r="BO670" i="2"/>
  <c r="BP670" i="2" s="1"/>
  <c r="BO641" i="2"/>
  <c r="BP641" i="2" s="1"/>
  <c r="BO666" i="2"/>
  <c r="BP666" i="2" s="1"/>
  <c r="BO647" i="2"/>
  <c r="BP647" i="2" s="1"/>
  <c r="BO649" i="2"/>
  <c r="BP649" i="2" s="1"/>
  <c r="BO648" i="2"/>
  <c r="BP648" i="2" s="1"/>
  <c r="BO657" i="2"/>
  <c r="BP657" i="2" s="1"/>
  <c r="AH195" i="2"/>
  <c r="AH199" i="2"/>
  <c r="AI199" i="2" s="1"/>
  <c r="AH224" i="2"/>
  <c r="AI224" i="2" s="1"/>
  <c r="AH214" i="2"/>
  <c r="AI214" i="2" s="1"/>
  <c r="AH198" i="2"/>
  <c r="AI198" i="2" s="1"/>
  <c r="AH218" i="2"/>
  <c r="AI218" i="2" s="1"/>
  <c r="AH204" i="2"/>
  <c r="AI204" i="2" s="1"/>
  <c r="AH196" i="2"/>
  <c r="AI196" i="2" s="1"/>
  <c r="AH220" i="2"/>
  <c r="AI220" i="2" s="1"/>
  <c r="AH213" i="2"/>
  <c r="AI213" i="2" s="1"/>
  <c r="AH207" i="2"/>
  <c r="AI207" i="2" s="1"/>
  <c r="AH215" i="2"/>
  <c r="AI215" i="2" s="1"/>
  <c r="AH203" i="2"/>
  <c r="AI203" i="2" s="1"/>
  <c r="AH200" i="2"/>
  <c r="AI200" i="2" s="1"/>
  <c r="AH217" i="2"/>
  <c r="AI217" i="2" s="1"/>
  <c r="AH223" i="2"/>
  <c r="AI223" i="2" s="1"/>
  <c r="AH211" i="2"/>
  <c r="AI211" i="2" s="1"/>
  <c r="AH216" i="2"/>
  <c r="AI216" i="2" s="1"/>
  <c r="AH205" i="2"/>
  <c r="AI205" i="2" s="1"/>
  <c r="AH206" i="2"/>
  <c r="AI206" i="2" s="1"/>
  <c r="AH202" i="2"/>
  <c r="AI202" i="2" s="1"/>
  <c r="AH221" i="2"/>
  <c r="AI221" i="2" s="1"/>
  <c r="AH222" i="2"/>
  <c r="AI222" i="2" s="1"/>
  <c r="AH208" i="2"/>
  <c r="AI208" i="2" s="1"/>
  <c r="AH209" i="2"/>
  <c r="AI209" i="2" s="1"/>
  <c r="AH212" i="2"/>
  <c r="AI212" i="2" s="1"/>
  <c r="AH219" i="2"/>
  <c r="AI219" i="2" s="1"/>
  <c r="AH201" i="2"/>
  <c r="AI201" i="2" s="1"/>
  <c r="S44" i="2"/>
  <c r="S919" i="2" s="1"/>
  <c r="AH226" i="2"/>
  <c r="AI226" i="2" s="1"/>
  <c r="G1066" i="2"/>
  <c r="G1160" i="2" s="1"/>
  <c r="AH268" i="2"/>
  <c r="AI268" i="2" s="1"/>
  <c r="AH243" i="2"/>
  <c r="AI243" i="2" s="1"/>
  <c r="AH241" i="2"/>
  <c r="AI241" i="2" s="1"/>
  <c r="AH259" i="2"/>
  <c r="AI259" i="2" s="1"/>
  <c r="AH242" i="2"/>
  <c r="AI242" i="2" s="1"/>
  <c r="AH261" i="2"/>
  <c r="AI261" i="2" s="1"/>
  <c r="AH255" i="2"/>
  <c r="AI255" i="2" s="1"/>
  <c r="AH244" i="2"/>
  <c r="AI244" i="2" s="1"/>
  <c r="AH266" i="2"/>
  <c r="AI266" i="2" s="1"/>
  <c r="AH251" i="2"/>
  <c r="AI251" i="2" s="1"/>
  <c r="AH264" i="2"/>
  <c r="AI264" i="2" s="1"/>
  <c r="AH250" i="2"/>
  <c r="AI250" i="2" s="1"/>
  <c r="AH258" i="2"/>
  <c r="AI258" i="2" s="1"/>
  <c r="AH254" i="2"/>
  <c r="AI254" i="2" s="1"/>
  <c r="AH245" i="2"/>
  <c r="AI245" i="2" s="1"/>
  <c r="AH253" i="2"/>
  <c r="AI253" i="2" s="1"/>
  <c r="AH246" i="2"/>
  <c r="AI246" i="2" s="1"/>
  <c r="AH262" i="2"/>
  <c r="AI262" i="2" s="1"/>
  <c r="AH257" i="2"/>
  <c r="AI257" i="2" s="1"/>
  <c r="AH267" i="2"/>
  <c r="AI267" i="2" s="1"/>
  <c r="AH249" i="2"/>
  <c r="AI249" i="2" s="1"/>
  <c r="AH256" i="2"/>
  <c r="AI256" i="2" s="1"/>
  <c r="AH269" i="2"/>
  <c r="AI269" i="2" s="1"/>
  <c r="AH247" i="2"/>
  <c r="AI247" i="2" s="1"/>
  <c r="AH240" i="2"/>
  <c r="AH263" i="2"/>
  <c r="AI263" i="2" s="1"/>
  <c r="AH252" i="2"/>
  <c r="AI252" i="2" s="1"/>
  <c r="AH260" i="2"/>
  <c r="AI260" i="2" s="1"/>
  <c r="AH248" i="2"/>
  <c r="AI248" i="2" s="1"/>
  <c r="AH265" i="2"/>
  <c r="AI265" i="2" s="1"/>
  <c r="AO419" i="2"/>
  <c r="AN496" i="2"/>
  <c r="AO937" i="2" s="1"/>
  <c r="I309" i="13"/>
  <c r="L309" i="13" s="1"/>
  <c r="M309" i="13" s="1"/>
  <c r="E92" i="3"/>
  <c r="AH197" i="2"/>
  <c r="AI197" i="2" s="1"/>
  <c r="BO475" i="2"/>
  <c r="BP475" i="2" s="1"/>
  <c r="BO477" i="2"/>
  <c r="BO479" i="2"/>
  <c r="BP479" i="2" s="1"/>
  <c r="BO493" i="2"/>
  <c r="BP493" i="2" s="1"/>
  <c r="BO495" i="2"/>
  <c r="BP495" i="2" s="1"/>
  <c r="BO480" i="2"/>
  <c r="BP480" i="2" s="1"/>
  <c r="BO484" i="2"/>
  <c r="BP484" i="2" s="1"/>
  <c r="BO485" i="2"/>
  <c r="BP485" i="2" s="1"/>
  <c r="BO471" i="2"/>
  <c r="BP471" i="2" s="1"/>
  <c r="BO473" i="2"/>
  <c r="BP473" i="2" s="1"/>
  <c r="BO490" i="2"/>
  <c r="BP490" i="2" s="1"/>
  <c r="BO491" i="2"/>
  <c r="BP491" i="2" s="1"/>
  <c r="BO492" i="2"/>
  <c r="BP492" i="2" s="1"/>
  <c r="BO478" i="2"/>
  <c r="BP478" i="2" s="1"/>
  <c r="BO488" i="2"/>
  <c r="BP488" i="2" s="1"/>
  <c r="BO467" i="2"/>
  <c r="BP467" i="2" s="1"/>
  <c r="BO494" i="2"/>
  <c r="BP494" i="2" s="1"/>
  <c r="BO464" i="2"/>
  <c r="BO468" i="2"/>
  <c r="BP468" i="2" s="1"/>
  <c r="BO486" i="2"/>
  <c r="BP486" i="2" s="1"/>
  <c r="BO474" i="2"/>
  <c r="BP474" i="2" s="1"/>
  <c r="BO465" i="2"/>
  <c r="BP465" i="2" s="1"/>
  <c r="BO469" i="2"/>
  <c r="BP469" i="2" s="1"/>
  <c r="BO483" i="2"/>
  <c r="BP483" i="2" s="1"/>
  <c r="BO472" i="2"/>
  <c r="BP472" i="2" s="1"/>
  <c r="BO489" i="2"/>
  <c r="BP489" i="2" s="1"/>
  <c r="BO481" i="2"/>
  <c r="BP481" i="2" s="1"/>
  <c r="BO476" i="2"/>
  <c r="BP476" i="2" s="1"/>
  <c r="BO487" i="2"/>
  <c r="BP487" i="2" s="1"/>
  <c r="BA443" i="2"/>
  <c r="AT257" i="2"/>
  <c r="AU257" i="2" s="1"/>
  <c r="AT254" i="2"/>
  <c r="AU254" i="2" s="1"/>
  <c r="AT247" i="2"/>
  <c r="AU247" i="2" s="1"/>
  <c r="AT242" i="2"/>
  <c r="AU242" i="2" s="1"/>
  <c r="AT240" i="2"/>
  <c r="AT263" i="2"/>
  <c r="AU263" i="2" s="1"/>
  <c r="AT269" i="2"/>
  <c r="AU269" i="2" s="1"/>
  <c r="AT249" i="2"/>
  <c r="AU249" i="2" s="1"/>
  <c r="AT252" i="2"/>
  <c r="AU252" i="2" s="1"/>
  <c r="AT245" i="2"/>
  <c r="AU245" i="2" s="1"/>
  <c r="AT260" i="2"/>
  <c r="AU260" i="2" s="1"/>
  <c r="AT256" i="2"/>
  <c r="AU256" i="2" s="1"/>
  <c r="AT248" i="2"/>
  <c r="AU248" i="2" s="1"/>
  <c r="AT250" i="2"/>
  <c r="AU250" i="2" s="1"/>
  <c r="AT265" i="2"/>
  <c r="AU265" i="2" s="1"/>
  <c r="AT262" i="2"/>
  <c r="AU262" i="2" s="1"/>
  <c r="AT268" i="2"/>
  <c r="AU268" i="2" s="1"/>
  <c r="AT261" i="2"/>
  <c r="AU261" i="2" s="1"/>
  <c r="AT258" i="2"/>
  <c r="AU258" i="2" s="1"/>
  <c r="AT246" i="2"/>
  <c r="AU246" i="2" s="1"/>
  <c r="AT255" i="2"/>
  <c r="AU255" i="2" s="1"/>
  <c r="AT251" i="2"/>
  <c r="AU251" i="2" s="1"/>
  <c r="AT241" i="2"/>
  <c r="AU241" i="2" s="1"/>
  <c r="AT244" i="2"/>
  <c r="AU244" i="2" s="1"/>
  <c r="AT259" i="2"/>
  <c r="AU259" i="2" s="1"/>
  <c r="AT266" i="2"/>
  <c r="AU266" i="2" s="1"/>
  <c r="AT253" i="2"/>
  <c r="AU253" i="2" s="1"/>
  <c r="AT243" i="2"/>
  <c r="AU243" i="2" s="1"/>
  <c r="AT264" i="2"/>
  <c r="AU264" i="2" s="1"/>
  <c r="AT267" i="2"/>
  <c r="AU267" i="2" s="1"/>
  <c r="AO103" i="2"/>
  <c r="AO132" i="2" s="1"/>
  <c r="AP921" i="2" s="1"/>
  <c r="X227" i="2"/>
  <c r="X925" i="2" s="1"/>
  <c r="H914" i="2"/>
  <c r="AH225" i="2"/>
  <c r="AI225" i="2" s="1"/>
  <c r="BO421" i="2"/>
  <c r="BP421" i="2" s="1"/>
  <c r="BO437" i="2"/>
  <c r="BP437" i="2" s="1"/>
  <c r="BO414" i="2"/>
  <c r="BO432" i="2"/>
  <c r="BO418" i="2"/>
  <c r="BP418" i="2" s="1"/>
  <c r="BO416" i="2"/>
  <c r="BP416" i="2" s="1"/>
  <c r="BO430" i="2"/>
  <c r="BP430" i="2" s="1"/>
  <c r="BO434" i="2"/>
  <c r="BP434" i="2" s="1"/>
  <c r="BO448" i="2"/>
  <c r="BP448" i="2" s="1"/>
  <c r="BO447" i="2"/>
  <c r="BP447" i="2" s="1"/>
  <c r="BO433" i="2"/>
  <c r="BP433" i="2" s="1"/>
  <c r="BO438" i="2"/>
  <c r="BP438" i="2" s="1"/>
  <c r="BO443" i="2"/>
  <c r="BP443" i="2" s="1"/>
  <c r="BO450" i="2"/>
  <c r="BP450" i="2" s="1"/>
  <c r="BO446" i="2"/>
  <c r="BP446" i="2" s="1"/>
  <c r="BO415" i="2"/>
  <c r="BP415" i="2" s="1"/>
  <c r="BO435" i="2"/>
  <c r="BP435" i="2" s="1"/>
  <c r="BO439" i="2"/>
  <c r="BP439" i="2" s="1"/>
  <c r="BO441" i="2"/>
  <c r="BP441" i="2" s="1"/>
  <c r="BO426" i="2"/>
  <c r="BP426" i="2" s="1"/>
  <c r="BO428" i="2"/>
  <c r="BP428" i="2" s="1"/>
  <c r="BO445" i="2"/>
  <c r="BP445" i="2" s="1"/>
  <c r="BO431" i="2"/>
  <c r="BP431" i="2" s="1"/>
  <c r="BO417" i="2"/>
  <c r="BP417" i="2" s="1"/>
  <c r="BO422" i="2"/>
  <c r="BP422" i="2" s="1"/>
  <c r="BO440" i="2"/>
  <c r="BP440" i="2" s="1"/>
  <c r="BO442" i="2"/>
  <c r="BP442" i="2" s="1"/>
  <c r="BO427" i="2"/>
  <c r="BP427" i="2" s="1"/>
  <c r="BO444" i="2"/>
  <c r="BP444" i="2" s="1"/>
  <c r="BO449" i="2"/>
  <c r="BP449" i="2" s="1"/>
  <c r="BO425" i="2"/>
  <c r="BP425" i="2" s="1"/>
  <c r="BO436" i="2"/>
  <c r="BP436" i="2" s="1"/>
  <c r="BO423" i="2"/>
  <c r="BP423" i="2" s="1"/>
  <c r="BO429" i="2"/>
  <c r="BP429" i="2" s="1"/>
  <c r="BO420" i="2"/>
  <c r="BP420" i="2" s="1"/>
  <c r="BO424" i="2"/>
  <c r="BP424" i="2" s="1"/>
  <c r="BO419" i="2"/>
  <c r="BP419" i="2" s="1"/>
  <c r="AH147" i="2"/>
  <c r="AI147" i="2" s="1"/>
  <c r="AH155" i="2"/>
  <c r="AI155" i="2" s="1"/>
  <c r="AH157" i="2"/>
  <c r="AI157" i="2" s="1"/>
  <c r="AH169" i="2"/>
  <c r="AI169" i="2" s="1"/>
  <c r="AH163" i="2"/>
  <c r="AI163" i="2" s="1"/>
  <c r="AH172" i="2"/>
  <c r="AI172" i="2" s="1"/>
  <c r="AH177" i="2"/>
  <c r="AI177" i="2" s="1"/>
  <c r="AH178" i="2"/>
  <c r="AI178" i="2" s="1"/>
  <c r="AH181" i="2"/>
  <c r="AI181" i="2" s="1"/>
  <c r="AH166" i="2"/>
  <c r="AI166" i="2" s="1"/>
  <c r="AH160" i="2"/>
  <c r="AI160" i="2" s="1"/>
  <c r="AH164" i="2"/>
  <c r="AI164" i="2" s="1"/>
  <c r="AH152" i="2"/>
  <c r="AI152" i="2" s="1"/>
  <c r="AH151" i="2"/>
  <c r="AI151" i="2" s="1"/>
  <c r="AH154" i="2"/>
  <c r="AI154" i="2" s="1"/>
  <c r="AH171" i="2"/>
  <c r="AI171" i="2" s="1"/>
  <c r="AH176" i="2"/>
  <c r="AI176" i="2" s="1"/>
  <c r="AH179" i="2"/>
  <c r="AI179" i="2" s="1"/>
  <c r="AH148" i="2"/>
  <c r="AI148" i="2" s="1"/>
  <c r="AH158" i="2"/>
  <c r="AI158" i="2" s="1"/>
  <c r="AH159" i="2"/>
  <c r="AI159" i="2" s="1"/>
  <c r="AH145" i="2"/>
  <c r="AH146" i="2"/>
  <c r="AI146" i="2" s="1"/>
  <c r="AH149" i="2"/>
  <c r="AI149" i="2" s="1"/>
  <c r="AH167" i="2"/>
  <c r="AI167" i="2" s="1"/>
  <c r="AH170" i="2"/>
  <c r="AI170" i="2" s="1"/>
  <c r="AH150" i="2"/>
  <c r="AI150" i="2" s="1"/>
  <c r="AH153" i="2"/>
  <c r="AI153" i="2" s="1"/>
  <c r="AH156" i="2"/>
  <c r="AI156" i="2" s="1"/>
  <c r="AH174" i="2"/>
  <c r="AI174" i="2" s="1"/>
  <c r="AH161" i="2"/>
  <c r="AI161" i="2" s="1"/>
  <c r="AH180" i="2"/>
  <c r="AI180" i="2" s="1"/>
  <c r="AH168" i="2"/>
  <c r="AI168" i="2" s="1"/>
  <c r="AH175" i="2"/>
  <c r="AI175" i="2" s="1"/>
  <c r="AH173" i="2"/>
  <c r="AI173" i="2" s="1"/>
  <c r="AH162" i="2"/>
  <c r="AI162" i="2" s="1"/>
  <c r="AH165" i="2"/>
  <c r="AI165" i="2" s="1"/>
  <c r="BO525" i="2"/>
  <c r="BP525" i="2" s="1"/>
  <c r="BO518" i="2"/>
  <c r="BP518" i="2" s="1"/>
  <c r="BO522" i="2"/>
  <c r="BP522" i="2" s="1"/>
  <c r="BO528" i="2"/>
  <c r="BP528" i="2" s="1"/>
  <c r="BO529" i="2"/>
  <c r="BP529" i="2" s="1"/>
  <c r="BO526" i="2"/>
  <c r="BP526" i="2" s="1"/>
  <c r="BO514" i="2"/>
  <c r="BP514" i="2" s="1"/>
  <c r="BO521" i="2"/>
  <c r="BP521" i="2" s="1"/>
  <c r="BO509" i="2"/>
  <c r="BP509" i="2" s="1"/>
  <c r="BO520" i="2"/>
  <c r="BO523" i="2"/>
  <c r="BP523" i="2" s="1"/>
  <c r="BO517" i="2"/>
  <c r="BP517" i="2" s="1"/>
  <c r="BO533" i="2"/>
  <c r="BP533" i="2" s="1"/>
  <c r="BO527" i="2"/>
  <c r="BP527" i="2" s="1"/>
  <c r="BO512" i="2"/>
  <c r="BP512" i="2" s="1"/>
  <c r="BO513" i="2"/>
  <c r="BP513" i="2" s="1"/>
  <c r="BO530" i="2"/>
  <c r="BP530" i="2" s="1"/>
  <c r="BO511" i="2"/>
  <c r="BP511" i="2" s="1"/>
  <c r="BO507" i="2"/>
  <c r="BO516" i="2"/>
  <c r="BP516" i="2" s="1"/>
  <c r="BO524" i="2"/>
  <c r="BP524" i="2" s="1"/>
  <c r="BO535" i="2"/>
  <c r="BP535" i="2" s="1"/>
  <c r="BO519" i="2"/>
  <c r="BP519" i="2" s="1"/>
  <c r="BO515" i="2"/>
  <c r="BP515" i="2" s="1"/>
  <c r="BO534" i="2"/>
  <c r="BP534" i="2" s="1"/>
  <c r="BO532" i="2"/>
  <c r="BP532" i="2" s="1"/>
  <c r="BO531" i="2"/>
  <c r="BP531" i="2" s="1"/>
  <c r="BO508" i="2"/>
  <c r="BP508" i="2" s="1"/>
  <c r="BO536" i="2"/>
  <c r="BP536" i="2" s="1"/>
  <c r="BO510" i="2"/>
  <c r="BP510" i="2" s="1"/>
  <c r="BP620" i="2"/>
  <c r="M68" i="2"/>
  <c r="N68" i="2" s="1"/>
  <c r="M81" i="2"/>
  <c r="N81" i="2" s="1"/>
  <c r="M83" i="2"/>
  <c r="N83" i="2" s="1"/>
  <c r="M76" i="2"/>
  <c r="N76" i="2" s="1"/>
  <c r="M60" i="2"/>
  <c r="N60" i="2" s="1"/>
  <c r="M59" i="2"/>
  <c r="N59" i="2" s="1"/>
  <c r="M66" i="2"/>
  <c r="N66" i="2" s="1"/>
  <c r="M69" i="2"/>
  <c r="N69" i="2" s="1"/>
  <c r="M86" i="2"/>
  <c r="N86" i="2" s="1"/>
  <c r="M71" i="2"/>
  <c r="N71" i="2" s="1"/>
  <c r="M72" i="2"/>
  <c r="N72" i="2" s="1"/>
  <c r="M73" i="2"/>
  <c r="N73" i="2" s="1"/>
  <c r="M63" i="2"/>
  <c r="N63" i="2" s="1"/>
  <c r="M75" i="2"/>
  <c r="N75" i="2" s="1"/>
  <c r="M64" i="2"/>
  <c r="N64" i="2" s="1"/>
  <c r="M85" i="2"/>
  <c r="N85" i="2" s="1"/>
  <c r="M87" i="2"/>
  <c r="N87" i="2" s="1"/>
  <c r="M88" i="2"/>
  <c r="N88" i="2" s="1"/>
  <c r="M58" i="2"/>
  <c r="N58" i="2" s="1"/>
  <c r="M79" i="2"/>
  <c r="N79" i="2" s="1"/>
  <c r="M82" i="2"/>
  <c r="N82" i="2" s="1"/>
  <c r="M61" i="2"/>
  <c r="N61" i="2" s="1"/>
  <c r="M80" i="2"/>
  <c r="N80" i="2" s="1"/>
  <c r="M74" i="2"/>
  <c r="N74" i="2" s="1"/>
  <c r="M78" i="2"/>
  <c r="N78" i="2" s="1"/>
  <c r="M65" i="2"/>
  <c r="N65" i="2" s="1"/>
  <c r="M67" i="2"/>
  <c r="N67" i="2" s="1"/>
  <c r="M84" i="2"/>
  <c r="N84" i="2" s="1"/>
  <c r="M62" i="2"/>
  <c r="N62" i="2" s="1"/>
  <c r="M77" i="2"/>
  <c r="N77" i="2" s="1"/>
  <c r="M70" i="2"/>
  <c r="N70" i="2" s="1"/>
  <c r="M57" i="2"/>
  <c r="BE128" i="2"/>
  <c r="BF128" i="2" s="1"/>
  <c r="BE103" i="2"/>
  <c r="BF103" i="2" s="1"/>
  <c r="BE122" i="2"/>
  <c r="BF122" i="2" s="1"/>
  <c r="BE130" i="2"/>
  <c r="BF130" i="2" s="1"/>
  <c r="BE119" i="2"/>
  <c r="BF119" i="2" s="1"/>
  <c r="BE118" i="2"/>
  <c r="BF118" i="2" s="1"/>
  <c r="BE127" i="2"/>
  <c r="BF127" i="2" s="1"/>
  <c r="BE104" i="2"/>
  <c r="BF104" i="2" s="1"/>
  <c r="BE123" i="2"/>
  <c r="BF123" i="2" s="1"/>
  <c r="BE102" i="2"/>
  <c r="BE120" i="2"/>
  <c r="BF120" i="2" s="1"/>
  <c r="BE114" i="2"/>
  <c r="BF114" i="2" s="1"/>
  <c r="BE111" i="2"/>
  <c r="BF111" i="2" s="1"/>
  <c r="BE124" i="2"/>
  <c r="BF124" i="2" s="1"/>
  <c r="BE126" i="2"/>
  <c r="BF126" i="2" s="1"/>
  <c r="BE110" i="2"/>
  <c r="BF110" i="2" s="1"/>
  <c r="BE108" i="2"/>
  <c r="BF108" i="2" s="1"/>
  <c r="BE129" i="2"/>
  <c r="BF129" i="2" s="1"/>
  <c r="BE107" i="2"/>
  <c r="BF107" i="2" s="1"/>
  <c r="BE109" i="2"/>
  <c r="BF109" i="2" s="1"/>
  <c r="BE105" i="2"/>
  <c r="BF105" i="2" s="1"/>
  <c r="BE121" i="2"/>
  <c r="BF121" i="2" s="1"/>
  <c r="BE125" i="2"/>
  <c r="BF125" i="2" s="1"/>
  <c r="BE113" i="2"/>
  <c r="BF113" i="2" s="1"/>
  <c r="BE131" i="2"/>
  <c r="BF131" i="2" s="1"/>
  <c r="BE106" i="2"/>
  <c r="BF106" i="2" s="1"/>
  <c r="BE115" i="2"/>
  <c r="BF115" i="2" s="1"/>
  <c r="BE116" i="2"/>
  <c r="BF116" i="2" s="1"/>
  <c r="BE112" i="2"/>
  <c r="BF112" i="2" s="1"/>
  <c r="BE117" i="2"/>
  <c r="BF117" i="2" s="1"/>
  <c r="H85" i="3"/>
  <c r="G91" i="3"/>
  <c r="G93" i="3" s="1"/>
  <c r="AZ113" i="2"/>
  <c r="BA113" i="2" s="1"/>
  <c r="AZ117" i="2"/>
  <c r="BA117" i="2" s="1"/>
  <c r="AZ110" i="2"/>
  <c r="BA110" i="2" s="1"/>
  <c r="AZ106" i="2"/>
  <c r="BA106" i="2" s="1"/>
  <c r="AZ130" i="2"/>
  <c r="BA130" i="2" s="1"/>
  <c r="AZ108" i="2"/>
  <c r="BA108" i="2" s="1"/>
  <c r="AZ124" i="2"/>
  <c r="BA124" i="2" s="1"/>
  <c r="AZ103" i="2"/>
  <c r="BA103" i="2" s="1"/>
  <c r="AZ119" i="2"/>
  <c r="BA119" i="2" s="1"/>
  <c r="AZ127" i="2"/>
  <c r="BA127" i="2" s="1"/>
  <c r="AZ123" i="2"/>
  <c r="BA123" i="2" s="1"/>
  <c r="AZ116" i="2"/>
  <c r="BA116" i="2" s="1"/>
  <c r="AZ128" i="2"/>
  <c r="BA128" i="2" s="1"/>
  <c r="AZ109" i="2"/>
  <c r="BA109" i="2" s="1"/>
  <c r="AZ121" i="2"/>
  <c r="BA121" i="2" s="1"/>
  <c r="AZ112" i="2"/>
  <c r="BA112" i="2" s="1"/>
  <c r="AZ107" i="2"/>
  <c r="BA107" i="2" s="1"/>
  <c r="AZ102" i="2"/>
  <c r="AZ118" i="2"/>
  <c r="BA118" i="2" s="1"/>
  <c r="AZ129" i="2"/>
  <c r="BA129" i="2" s="1"/>
  <c r="AZ114" i="2"/>
  <c r="BA114" i="2" s="1"/>
  <c r="AZ111" i="2"/>
  <c r="BA111" i="2" s="1"/>
  <c r="AZ122" i="2"/>
  <c r="BA122" i="2" s="1"/>
  <c r="AZ120" i="2"/>
  <c r="BA120" i="2" s="1"/>
  <c r="AZ131" i="2"/>
  <c r="BA131" i="2" s="1"/>
  <c r="AZ104" i="2"/>
  <c r="BA104" i="2" s="1"/>
  <c r="AZ126" i="2"/>
  <c r="BA126" i="2" s="1"/>
  <c r="AZ115" i="2"/>
  <c r="BA115" i="2" s="1"/>
  <c r="AZ105" i="2"/>
  <c r="BA105" i="2" s="1"/>
  <c r="AZ125" i="2"/>
  <c r="BA125" i="2" s="1"/>
  <c r="G240" i="2"/>
  <c r="G244" i="2"/>
  <c r="H244" i="2" s="1"/>
  <c r="G247" i="2"/>
  <c r="H247" i="2" s="1"/>
  <c r="G250" i="2"/>
  <c r="H250" i="2" s="1"/>
  <c r="G243" i="2"/>
  <c r="H243" i="2" s="1"/>
  <c r="G246" i="2"/>
  <c r="H246" i="2" s="1"/>
  <c r="G256" i="2"/>
  <c r="H256" i="2" s="1"/>
  <c r="G263" i="2"/>
  <c r="H263" i="2" s="1"/>
  <c r="G261" i="2"/>
  <c r="H261" i="2" s="1"/>
  <c r="G266" i="2"/>
  <c r="H266" i="2" s="1"/>
  <c r="G260" i="2"/>
  <c r="H260" i="2" s="1"/>
  <c r="G249" i="2"/>
  <c r="H249" i="2" s="1"/>
  <c r="G269" i="2"/>
  <c r="H269" i="2" s="1"/>
  <c r="G252" i="2"/>
  <c r="H252" i="2" s="1"/>
  <c r="G265" i="2"/>
  <c r="H265" i="2" s="1"/>
  <c r="G264" i="2"/>
  <c r="H264" i="2" s="1"/>
  <c r="G268" i="2"/>
  <c r="H268" i="2" s="1"/>
  <c r="G253" i="2"/>
  <c r="H253" i="2" s="1"/>
  <c r="G245" i="2"/>
  <c r="H245" i="2" s="1"/>
  <c r="G258" i="2"/>
  <c r="H258" i="2" s="1"/>
  <c r="G254" i="2"/>
  <c r="H254" i="2" s="1"/>
  <c r="G248" i="2"/>
  <c r="H248" i="2" s="1"/>
  <c r="G267" i="2"/>
  <c r="H267" i="2" s="1"/>
  <c r="G251" i="2"/>
  <c r="H251" i="2" s="1"/>
  <c r="G262" i="2"/>
  <c r="H262" i="2" s="1"/>
  <c r="G255" i="2"/>
  <c r="H255" i="2" s="1"/>
  <c r="G259" i="2"/>
  <c r="H259" i="2" s="1"/>
  <c r="G241" i="2"/>
  <c r="H241" i="2" s="1"/>
  <c r="G257" i="2"/>
  <c r="H257" i="2" s="1"/>
  <c r="G242" i="2"/>
  <c r="H242" i="2" s="1"/>
  <c r="AH57" i="2"/>
  <c r="AH76" i="2"/>
  <c r="AI76" i="2" s="1"/>
  <c r="AH65" i="2"/>
  <c r="AI65" i="2" s="1"/>
  <c r="AH66" i="2"/>
  <c r="AI66" i="2" s="1"/>
  <c r="AH61" i="2"/>
  <c r="AI61" i="2" s="1"/>
  <c r="AH84" i="2"/>
  <c r="AI84" i="2" s="1"/>
  <c r="AH69" i="2"/>
  <c r="AI69" i="2" s="1"/>
  <c r="AH71" i="2"/>
  <c r="AI71" i="2" s="1"/>
  <c r="AH73" i="2"/>
  <c r="AI73" i="2" s="1"/>
  <c r="AH83" i="2"/>
  <c r="AI83" i="2" s="1"/>
  <c r="AH87" i="2"/>
  <c r="AI87" i="2" s="1"/>
  <c r="AH77" i="2"/>
  <c r="AI77" i="2" s="1"/>
  <c r="AH81" i="2"/>
  <c r="AI81" i="2" s="1"/>
  <c r="AH82" i="2"/>
  <c r="AI82" i="2" s="1"/>
  <c r="AH59" i="2"/>
  <c r="AI59" i="2" s="1"/>
  <c r="AH85" i="2"/>
  <c r="AI85" i="2" s="1"/>
  <c r="AH86" i="2"/>
  <c r="AI86" i="2" s="1"/>
  <c r="AH72" i="2"/>
  <c r="AI72" i="2" s="1"/>
  <c r="AH58" i="2"/>
  <c r="AI58" i="2" s="1"/>
  <c r="AH63" i="2"/>
  <c r="AI63" i="2" s="1"/>
  <c r="AH78" i="2"/>
  <c r="AI78" i="2" s="1"/>
  <c r="AH75" i="2"/>
  <c r="AI75" i="2" s="1"/>
  <c r="AH64" i="2"/>
  <c r="AI64" i="2" s="1"/>
  <c r="AH88" i="2"/>
  <c r="AI88" i="2" s="1"/>
  <c r="AH74" i="2"/>
  <c r="AI74" i="2" s="1"/>
  <c r="AH60" i="2"/>
  <c r="AI60" i="2" s="1"/>
  <c r="AH79" i="2"/>
  <c r="AI79" i="2" s="1"/>
  <c r="AH67" i="2"/>
  <c r="AI67" i="2" s="1"/>
  <c r="AH68" i="2"/>
  <c r="AI68" i="2" s="1"/>
  <c r="AH80" i="2"/>
  <c r="AI80" i="2" s="1"/>
  <c r="AH62" i="2"/>
  <c r="AI62" i="2" s="1"/>
  <c r="AH70" i="2"/>
  <c r="AI70" i="2" s="1"/>
  <c r="H1072" i="2"/>
  <c r="H1102" i="2" s="1"/>
  <c r="H1161" i="2" s="1"/>
  <c r="G1102" i="2"/>
  <c r="G1161" i="2" s="1"/>
  <c r="H1034" i="2"/>
  <c r="G1134" i="2"/>
  <c r="G1142" i="2" s="1"/>
  <c r="AK740" i="2"/>
  <c r="AN740" i="2" s="1"/>
  <c r="AO740" i="2" s="1"/>
  <c r="M35" i="2"/>
  <c r="N35" i="2" s="1"/>
  <c r="M16" i="2"/>
  <c r="N16" i="2" s="1"/>
  <c r="M34" i="2"/>
  <c r="N34" i="2" s="1"/>
  <c r="M33" i="2"/>
  <c r="N33" i="2" s="1"/>
  <c r="M7" i="2"/>
  <c r="M24" i="2"/>
  <c r="N24" i="2" s="1"/>
  <c r="M41" i="2"/>
  <c r="N41" i="2" s="1"/>
  <c r="M32" i="2"/>
  <c r="N32" i="2" s="1"/>
  <c r="M43" i="2"/>
  <c r="N43" i="2" s="1"/>
  <c r="M19" i="2"/>
  <c r="N19" i="2" s="1"/>
  <c r="M18" i="2"/>
  <c r="N18" i="2" s="1"/>
  <c r="M20" i="2"/>
  <c r="N20" i="2" s="1"/>
  <c r="M22" i="2"/>
  <c r="N22" i="2" s="1"/>
  <c r="M23" i="2"/>
  <c r="N23" i="2" s="1"/>
  <c r="M21" i="2"/>
  <c r="N21" i="2" s="1"/>
  <c r="M40" i="2"/>
  <c r="N40" i="2" s="1"/>
  <c r="M14" i="2"/>
  <c r="N14" i="2" s="1"/>
  <c r="M10" i="2"/>
  <c r="N10" i="2" s="1"/>
  <c r="M12" i="2"/>
  <c r="N12" i="2" s="1"/>
  <c r="M15" i="2"/>
  <c r="N15" i="2" s="1"/>
  <c r="M36" i="2"/>
  <c r="N36" i="2" s="1"/>
  <c r="M38" i="2"/>
  <c r="N38" i="2" s="1"/>
  <c r="M39" i="2"/>
  <c r="N39" i="2" s="1"/>
  <c r="M37" i="2"/>
  <c r="N37" i="2" s="1"/>
  <c r="M9" i="2"/>
  <c r="N9" i="2" s="1"/>
  <c r="M30" i="2"/>
  <c r="N30" i="2" s="1"/>
  <c r="M26" i="2"/>
  <c r="N26" i="2" s="1"/>
  <c r="M11" i="2"/>
  <c r="N11" i="2" s="1"/>
  <c r="M28" i="2"/>
  <c r="N28" i="2" s="1"/>
  <c r="M13" i="2"/>
  <c r="N13" i="2" s="1"/>
  <c r="M31" i="2"/>
  <c r="N31" i="2" s="1"/>
  <c r="M17" i="2"/>
  <c r="N17" i="2" s="1"/>
  <c r="M8" i="2"/>
  <c r="N8" i="2" s="1"/>
  <c r="M25" i="2"/>
  <c r="N25" i="2" s="1"/>
  <c r="M42" i="2"/>
  <c r="N42" i="2" s="1"/>
  <c r="M27" i="2"/>
  <c r="N27" i="2" s="1"/>
  <c r="M29" i="2"/>
  <c r="N29" i="2" s="1"/>
  <c r="BE43" i="2"/>
  <c r="BF43" i="2" s="1"/>
  <c r="BE20" i="2"/>
  <c r="BF20" i="2" s="1"/>
  <c r="BE30" i="2"/>
  <c r="BF30" i="2" s="1"/>
  <c r="BE28" i="2"/>
  <c r="BF28" i="2" s="1"/>
  <c r="BE8" i="2"/>
  <c r="BF8" i="2" s="1"/>
  <c r="BE42" i="2"/>
  <c r="BF42" i="2" s="1"/>
  <c r="BE36" i="2"/>
  <c r="BF36" i="2" s="1"/>
  <c r="BE39" i="2"/>
  <c r="BF39" i="2" s="1"/>
  <c r="BE9" i="2"/>
  <c r="BF9" i="2" s="1"/>
  <c r="BE41" i="2"/>
  <c r="BF41" i="2" s="1"/>
  <c r="BE15" i="2"/>
  <c r="BF15" i="2" s="1"/>
  <c r="BE40" i="2"/>
  <c r="BF40" i="2" s="1"/>
  <c r="BE25" i="2"/>
  <c r="BF25" i="2" s="1"/>
  <c r="BE31" i="2"/>
  <c r="BF31" i="2" s="1"/>
  <c r="BE16" i="2"/>
  <c r="BF16" i="2" s="1"/>
  <c r="BE17" i="2"/>
  <c r="BF17" i="2" s="1"/>
  <c r="BE10" i="2"/>
  <c r="BF10" i="2" s="1"/>
  <c r="BE18" i="2"/>
  <c r="BF18" i="2" s="1"/>
  <c r="BE22" i="2"/>
  <c r="BF22" i="2" s="1"/>
  <c r="BE7" i="2"/>
  <c r="BE14" i="2"/>
  <c r="BF14" i="2" s="1"/>
  <c r="BE12" i="2"/>
  <c r="BF12" i="2" s="1"/>
  <c r="BE13" i="2"/>
  <c r="BF13" i="2" s="1"/>
  <c r="BE32" i="2"/>
  <c r="BF32" i="2" s="1"/>
  <c r="BE33" i="2"/>
  <c r="BF33" i="2" s="1"/>
  <c r="BE26" i="2"/>
  <c r="BF26" i="2" s="1"/>
  <c r="BE34" i="2"/>
  <c r="BF34" i="2" s="1"/>
  <c r="BE38" i="2"/>
  <c r="BF38" i="2" s="1"/>
  <c r="BE23" i="2"/>
  <c r="BF23" i="2" s="1"/>
  <c r="BE27" i="2"/>
  <c r="BF27" i="2" s="1"/>
  <c r="BE21" i="2"/>
  <c r="BF21" i="2" s="1"/>
  <c r="BE37" i="2"/>
  <c r="BF37" i="2" s="1"/>
  <c r="BE19" i="2"/>
  <c r="BF19" i="2" s="1"/>
  <c r="BE29" i="2"/>
  <c r="BF29" i="2" s="1"/>
  <c r="BE35" i="2"/>
  <c r="BF35" i="2" s="1"/>
  <c r="BE11" i="2"/>
  <c r="BF11" i="2" s="1"/>
  <c r="BE24" i="2"/>
  <c r="BF24" i="2" s="1"/>
  <c r="E93" i="3"/>
  <c r="AC118" i="2"/>
  <c r="AD118" i="2" s="1"/>
  <c r="AC104" i="2"/>
  <c r="AD104" i="2" s="1"/>
  <c r="AC115" i="2"/>
  <c r="AD115" i="2" s="1"/>
  <c r="AC110" i="2"/>
  <c r="AD110" i="2" s="1"/>
  <c r="AC124" i="2"/>
  <c r="AD124" i="2" s="1"/>
  <c r="AC107" i="2"/>
  <c r="AD107" i="2" s="1"/>
  <c r="AC108" i="2"/>
  <c r="AD108" i="2" s="1"/>
  <c r="AC129" i="2"/>
  <c r="AD129" i="2" s="1"/>
  <c r="AC126" i="2"/>
  <c r="AD126" i="2" s="1"/>
  <c r="AC106" i="2"/>
  <c r="AD106" i="2" s="1"/>
  <c r="AC131" i="2"/>
  <c r="AD131" i="2" s="1"/>
  <c r="AC121" i="2"/>
  <c r="AD121" i="2" s="1"/>
  <c r="AC102" i="2"/>
  <c r="AC109" i="2"/>
  <c r="AD109" i="2" s="1"/>
  <c r="AC119" i="2"/>
  <c r="AD119" i="2" s="1"/>
  <c r="AC113" i="2"/>
  <c r="AD113" i="2" s="1"/>
  <c r="AC123" i="2"/>
  <c r="AD123" i="2" s="1"/>
  <c r="AC103" i="2"/>
  <c r="AD103" i="2" s="1"/>
  <c r="AC120" i="2"/>
  <c r="AD120" i="2" s="1"/>
  <c r="AC116" i="2"/>
  <c r="AD116" i="2" s="1"/>
  <c r="AC117" i="2"/>
  <c r="AD117" i="2" s="1"/>
  <c r="AC128" i="2"/>
  <c r="AD128" i="2" s="1"/>
  <c r="AC122" i="2"/>
  <c r="AD122" i="2" s="1"/>
  <c r="AC127" i="2"/>
  <c r="AD127" i="2" s="1"/>
  <c r="AC105" i="2"/>
  <c r="AD105" i="2" s="1"/>
  <c r="AC114" i="2"/>
  <c r="AD114" i="2" s="1"/>
  <c r="AC112" i="2"/>
  <c r="AD112" i="2" s="1"/>
  <c r="AC125" i="2"/>
  <c r="AD125" i="2" s="1"/>
  <c r="AC111" i="2"/>
  <c r="AD111" i="2" s="1"/>
  <c r="AC130" i="2"/>
  <c r="AD130" i="2" s="1"/>
  <c r="AC226" i="2"/>
  <c r="AD226" i="2" s="1"/>
  <c r="AC210" i="2"/>
  <c r="AD210" i="2" s="1"/>
  <c r="AC220" i="2"/>
  <c r="AD220" i="2" s="1"/>
  <c r="AC223" i="2"/>
  <c r="AD223" i="2" s="1"/>
  <c r="AC216" i="2"/>
  <c r="AD216" i="2" s="1"/>
  <c r="AC206" i="2"/>
  <c r="AD206" i="2" s="1"/>
  <c r="AC217" i="2"/>
  <c r="AD217" i="2" s="1"/>
  <c r="AC199" i="2"/>
  <c r="AD199" i="2" s="1"/>
  <c r="AC202" i="2"/>
  <c r="AD202" i="2" s="1"/>
  <c r="AC222" i="2"/>
  <c r="AD222" i="2" s="1"/>
  <c r="AC196" i="2"/>
  <c r="AD196" i="2" s="1"/>
  <c r="AC198" i="2"/>
  <c r="AD198" i="2" s="1"/>
  <c r="AC215" i="2"/>
  <c r="AD215" i="2" s="1"/>
  <c r="AC200" i="2"/>
  <c r="AD200" i="2" s="1"/>
  <c r="AC221" i="2"/>
  <c r="AD221" i="2" s="1"/>
  <c r="AC218" i="2"/>
  <c r="AD218" i="2" s="1"/>
  <c r="AC219" i="2"/>
  <c r="AD219" i="2" s="1"/>
  <c r="AC208" i="2"/>
  <c r="AD208" i="2" s="1"/>
  <c r="AC212" i="2"/>
  <c r="AD212" i="2" s="1"/>
  <c r="AC214" i="2"/>
  <c r="AD214" i="2" s="1"/>
  <c r="AC204" i="2"/>
  <c r="AD204" i="2" s="1"/>
  <c r="AC207" i="2"/>
  <c r="AD207" i="2" s="1"/>
  <c r="AC205" i="2"/>
  <c r="AD205" i="2" s="1"/>
  <c r="AC224" i="2"/>
  <c r="AD224" i="2" s="1"/>
  <c r="AC213" i="2"/>
  <c r="AD213" i="2" s="1"/>
  <c r="AC203" i="2"/>
  <c r="AD203" i="2" s="1"/>
  <c r="AC209" i="2"/>
  <c r="AD209" i="2" s="1"/>
  <c r="AC225" i="2"/>
  <c r="AD225" i="2" s="1"/>
  <c r="AC201" i="2"/>
  <c r="AD201" i="2" s="1"/>
  <c r="AC195" i="2"/>
  <c r="AC197" i="2"/>
  <c r="AD197" i="2" s="1"/>
  <c r="AC211" i="2"/>
  <c r="AD211" i="2" s="1"/>
  <c r="AZ59" i="2"/>
  <c r="BA59" i="2" s="1"/>
  <c r="AZ64" i="2"/>
  <c r="BA64" i="2" s="1"/>
  <c r="AZ65" i="2"/>
  <c r="BA65" i="2" s="1"/>
  <c r="AZ75" i="2"/>
  <c r="BA75" i="2" s="1"/>
  <c r="AZ85" i="2"/>
  <c r="BA85" i="2" s="1"/>
  <c r="AZ58" i="2"/>
  <c r="BA58" i="2" s="1"/>
  <c r="AZ79" i="2"/>
  <c r="BA79" i="2" s="1"/>
  <c r="AZ77" i="2"/>
  <c r="BA77" i="2" s="1"/>
  <c r="AZ66" i="2"/>
  <c r="BA66" i="2" s="1"/>
  <c r="AZ72" i="2"/>
  <c r="BA72" i="2" s="1"/>
  <c r="AZ74" i="2"/>
  <c r="BA74" i="2" s="1"/>
  <c r="AZ76" i="2"/>
  <c r="BA76" i="2" s="1"/>
  <c r="AZ73" i="2"/>
  <c r="BA73" i="2" s="1"/>
  <c r="AZ81" i="2"/>
  <c r="BA81" i="2" s="1"/>
  <c r="AZ57" i="2"/>
  <c r="AZ70" i="2"/>
  <c r="BA70" i="2" s="1"/>
  <c r="AZ62" i="2"/>
  <c r="BA62" i="2" s="1"/>
  <c r="AZ87" i="2"/>
  <c r="BA87" i="2" s="1"/>
  <c r="AZ69" i="2"/>
  <c r="BA69" i="2" s="1"/>
  <c r="AZ60" i="2"/>
  <c r="BA60" i="2" s="1"/>
  <c r="AZ63" i="2"/>
  <c r="BA63" i="2" s="1"/>
  <c r="AZ83" i="2"/>
  <c r="BA83" i="2" s="1"/>
  <c r="AZ68" i="2"/>
  <c r="BA68" i="2" s="1"/>
  <c r="AZ86" i="2"/>
  <c r="BA86" i="2" s="1"/>
  <c r="AZ88" i="2"/>
  <c r="BA88" i="2" s="1"/>
  <c r="AZ84" i="2"/>
  <c r="BA84" i="2" s="1"/>
  <c r="AZ78" i="2"/>
  <c r="BA78" i="2" s="1"/>
  <c r="AZ61" i="2"/>
  <c r="BA61" i="2" s="1"/>
  <c r="AZ80" i="2"/>
  <c r="BA80" i="2" s="1"/>
  <c r="AZ71" i="2"/>
  <c r="BA71" i="2" s="1"/>
  <c r="AZ67" i="2"/>
  <c r="BA67" i="2" s="1"/>
  <c r="AZ82" i="2"/>
  <c r="BA82" i="2" s="1"/>
  <c r="G211" i="2"/>
  <c r="H211" i="2" s="1"/>
  <c r="G226" i="2"/>
  <c r="H226" i="2" s="1"/>
  <c r="G202" i="2"/>
  <c r="H202" i="2" s="1"/>
  <c r="G207" i="2"/>
  <c r="H207" i="2" s="1"/>
  <c r="G196" i="2"/>
  <c r="H196" i="2" s="1"/>
  <c r="G217" i="2"/>
  <c r="H217" i="2" s="1"/>
  <c r="G210" i="2"/>
  <c r="H210" i="2" s="1"/>
  <c r="G218" i="2"/>
  <c r="H218" i="2" s="1"/>
  <c r="G206" i="2"/>
  <c r="H206" i="2" s="1"/>
  <c r="G221" i="2"/>
  <c r="H221" i="2" s="1"/>
  <c r="G215" i="2"/>
  <c r="H215" i="2" s="1"/>
  <c r="G200" i="2"/>
  <c r="H200" i="2" s="1"/>
  <c r="G219" i="2"/>
  <c r="H219" i="2" s="1"/>
  <c r="G205" i="2"/>
  <c r="H205" i="2" s="1"/>
  <c r="G222" i="2"/>
  <c r="H222" i="2" s="1"/>
  <c r="G224" i="2"/>
  <c r="H224" i="2" s="1"/>
  <c r="G209" i="2"/>
  <c r="H209" i="2" s="1"/>
  <c r="G197" i="2"/>
  <c r="H197" i="2" s="1"/>
  <c r="G201" i="2"/>
  <c r="H201" i="2" s="1"/>
  <c r="G213" i="2"/>
  <c r="H213" i="2" s="1"/>
  <c r="G216" i="2"/>
  <c r="H216" i="2" s="1"/>
  <c r="G195" i="2"/>
  <c r="G208" i="2"/>
  <c r="H208" i="2" s="1"/>
  <c r="G220" i="2"/>
  <c r="H220" i="2" s="1"/>
  <c r="G212" i="2"/>
  <c r="H212" i="2" s="1"/>
  <c r="G198" i="2"/>
  <c r="H198" i="2" s="1"/>
  <c r="G214" i="2"/>
  <c r="H214" i="2" s="1"/>
  <c r="G199" i="2"/>
  <c r="H199" i="2" s="1"/>
  <c r="G223" i="2"/>
  <c r="H223" i="2" s="1"/>
  <c r="G203" i="2"/>
  <c r="H203" i="2" s="1"/>
  <c r="G204" i="2"/>
  <c r="H204" i="2" s="1"/>
  <c r="G225" i="2"/>
  <c r="H225" i="2" s="1"/>
  <c r="AH23" i="2"/>
  <c r="AI23" i="2" s="1"/>
  <c r="AH14" i="2"/>
  <c r="AI14" i="2" s="1"/>
  <c r="AH15" i="2"/>
  <c r="AI15" i="2" s="1"/>
  <c r="AH40" i="2"/>
  <c r="AI40" i="2" s="1"/>
  <c r="AH24" i="2"/>
  <c r="AI24" i="2" s="1"/>
  <c r="AH42" i="2"/>
  <c r="AI42" i="2" s="1"/>
  <c r="AH13" i="2"/>
  <c r="AI13" i="2" s="1"/>
  <c r="AH18" i="2"/>
  <c r="AI18" i="2" s="1"/>
  <c r="AH17" i="2"/>
  <c r="AI17" i="2" s="1"/>
  <c r="AH37" i="2"/>
  <c r="AI37" i="2" s="1"/>
  <c r="AH28" i="2"/>
  <c r="AI28" i="2" s="1"/>
  <c r="AH38" i="2"/>
  <c r="AI38" i="2" s="1"/>
  <c r="AH26" i="2"/>
  <c r="AI26" i="2" s="1"/>
  <c r="AH29" i="2"/>
  <c r="AI29" i="2" s="1"/>
  <c r="AH34" i="2"/>
  <c r="AI34" i="2" s="1"/>
  <c r="AH16" i="2"/>
  <c r="AI16" i="2" s="1"/>
  <c r="AH33" i="2"/>
  <c r="AI33" i="2" s="1"/>
  <c r="AH7" i="2"/>
  <c r="AH31" i="2"/>
  <c r="AI31" i="2" s="1"/>
  <c r="AH19" i="2"/>
  <c r="AI19" i="2" s="1"/>
  <c r="AH32" i="2"/>
  <c r="AI32" i="2" s="1"/>
  <c r="AH20" i="2"/>
  <c r="AI20" i="2" s="1"/>
  <c r="AH30" i="2"/>
  <c r="AI30" i="2" s="1"/>
  <c r="AH39" i="2"/>
  <c r="AI39" i="2" s="1"/>
  <c r="AH8" i="2"/>
  <c r="AI8" i="2" s="1"/>
  <c r="AH11" i="2"/>
  <c r="AI11" i="2" s="1"/>
  <c r="AH43" i="2"/>
  <c r="AI43" i="2" s="1"/>
  <c r="AH35" i="2"/>
  <c r="AI35" i="2" s="1"/>
  <c r="AH36" i="2"/>
  <c r="AI36" i="2" s="1"/>
  <c r="AH21" i="2"/>
  <c r="AI21" i="2" s="1"/>
  <c r="AH12" i="2"/>
  <c r="AI12" i="2" s="1"/>
  <c r="AH22" i="2"/>
  <c r="AI22" i="2" s="1"/>
  <c r="AH25" i="2"/>
  <c r="AI25" i="2" s="1"/>
  <c r="AH10" i="2"/>
  <c r="AI10" i="2" s="1"/>
  <c r="AH27" i="2"/>
  <c r="AI27" i="2" s="1"/>
  <c r="AH41" i="2"/>
  <c r="AI41" i="2" s="1"/>
  <c r="AH9" i="2"/>
  <c r="AI9" i="2" s="1"/>
  <c r="BE82" i="2"/>
  <c r="BF82" i="2" s="1"/>
  <c r="BE71" i="2"/>
  <c r="BF71" i="2" s="1"/>
  <c r="BE69" i="2"/>
  <c r="BF69" i="2" s="1"/>
  <c r="BE57" i="2"/>
  <c r="BE74" i="2"/>
  <c r="BF74" i="2" s="1"/>
  <c r="BE68" i="2"/>
  <c r="BF68" i="2" s="1"/>
  <c r="BE83" i="2"/>
  <c r="BF83" i="2" s="1"/>
  <c r="BE73" i="2"/>
  <c r="BF73" i="2" s="1"/>
  <c r="BE76" i="2"/>
  <c r="BF76" i="2" s="1"/>
  <c r="BE87" i="2"/>
  <c r="BF87" i="2" s="1"/>
  <c r="BE65" i="2"/>
  <c r="BF65" i="2" s="1"/>
  <c r="BE61" i="2"/>
  <c r="BF61" i="2" s="1"/>
  <c r="BE58" i="2"/>
  <c r="BF58" i="2" s="1"/>
  <c r="BE85" i="2"/>
  <c r="BF85" i="2" s="1"/>
  <c r="BE66" i="2"/>
  <c r="BF66" i="2" s="1"/>
  <c r="BE62" i="2"/>
  <c r="BF62" i="2" s="1"/>
  <c r="BE78" i="2"/>
  <c r="BF78" i="2" s="1"/>
  <c r="BE59" i="2"/>
  <c r="BF59" i="2" s="1"/>
  <c r="BE80" i="2"/>
  <c r="BF80" i="2" s="1"/>
  <c r="BE84" i="2"/>
  <c r="BF84" i="2" s="1"/>
  <c r="BE63" i="2"/>
  <c r="BF63" i="2" s="1"/>
  <c r="BE75" i="2"/>
  <c r="BF75" i="2" s="1"/>
  <c r="BE81" i="2"/>
  <c r="BF81" i="2" s="1"/>
  <c r="BE70" i="2"/>
  <c r="BF70" i="2" s="1"/>
  <c r="BE72" i="2"/>
  <c r="BF72" i="2" s="1"/>
  <c r="BE60" i="2"/>
  <c r="BF60" i="2" s="1"/>
  <c r="BE77" i="2"/>
  <c r="BF77" i="2" s="1"/>
  <c r="BE67" i="2"/>
  <c r="BF67" i="2" s="1"/>
  <c r="BE79" i="2"/>
  <c r="BF79" i="2" s="1"/>
  <c r="BE64" i="2"/>
  <c r="BF64" i="2" s="1"/>
  <c r="BE86" i="2"/>
  <c r="BF86" i="2" s="1"/>
  <c r="BE88" i="2"/>
  <c r="BF88" i="2" s="1"/>
  <c r="AC75" i="2"/>
  <c r="AD75" i="2" s="1"/>
  <c r="AC59" i="2"/>
  <c r="AD59" i="2" s="1"/>
  <c r="AC61" i="2"/>
  <c r="AD61" i="2" s="1"/>
  <c r="AC88" i="2"/>
  <c r="AD88" i="2" s="1"/>
  <c r="AC74" i="2"/>
  <c r="AD74" i="2" s="1"/>
  <c r="AC63" i="2"/>
  <c r="AD63" i="2" s="1"/>
  <c r="AC68" i="2"/>
  <c r="AD68" i="2" s="1"/>
  <c r="AC77" i="2"/>
  <c r="AD77" i="2" s="1"/>
  <c r="AC64" i="2"/>
  <c r="AD64" i="2" s="1"/>
  <c r="AC62" i="2"/>
  <c r="AD62" i="2" s="1"/>
  <c r="AC60" i="2"/>
  <c r="AD60" i="2" s="1"/>
  <c r="AC66" i="2"/>
  <c r="AD66" i="2" s="1"/>
  <c r="AC87" i="2"/>
  <c r="AD87" i="2" s="1"/>
  <c r="AC84" i="2"/>
  <c r="AD84" i="2" s="1"/>
  <c r="AC78" i="2"/>
  <c r="AD78" i="2" s="1"/>
  <c r="AC65" i="2"/>
  <c r="AD65" i="2" s="1"/>
  <c r="AC82" i="2"/>
  <c r="AD82" i="2" s="1"/>
  <c r="AC73" i="2"/>
  <c r="AD73" i="2" s="1"/>
  <c r="AC58" i="2"/>
  <c r="AD58" i="2" s="1"/>
  <c r="AC80" i="2"/>
  <c r="AD80" i="2" s="1"/>
  <c r="AC76" i="2"/>
  <c r="AD76" i="2" s="1"/>
  <c r="AC81" i="2"/>
  <c r="AD81" i="2" s="1"/>
  <c r="AC57" i="2"/>
  <c r="AC72" i="2"/>
  <c r="AD72" i="2" s="1"/>
  <c r="AC85" i="2"/>
  <c r="AD85" i="2" s="1"/>
  <c r="AC79" i="2"/>
  <c r="AD79" i="2" s="1"/>
  <c r="AC70" i="2"/>
  <c r="AD70" i="2" s="1"/>
  <c r="AC83" i="2"/>
  <c r="AD83" i="2" s="1"/>
  <c r="AC67" i="2"/>
  <c r="AD67" i="2" s="1"/>
  <c r="AC86" i="2"/>
  <c r="AD86" i="2" s="1"/>
  <c r="AC71" i="2"/>
  <c r="AD71" i="2" s="1"/>
  <c r="AC69" i="2"/>
  <c r="AD69" i="2" s="1"/>
  <c r="AC259" i="2"/>
  <c r="AD259" i="2" s="1"/>
  <c r="AC267" i="2"/>
  <c r="AD267" i="2" s="1"/>
  <c r="AC257" i="2"/>
  <c r="AD257" i="2" s="1"/>
  <c r="AC252" i="2"/>
  <c r="AD252" i="2" s="1"/>
  <c r="AC244" i="2"/>
  <c r="AD244" i="2" s="1"/>
  <c r="AC245" i="2"/>
  <c r="AD245" i="2" s="1"/>
  <c r="AC254" i="2"/>
  <c r="AD254" i="2" s="1"/>
  <c r="AC260" i="2"/>
  <c r="AD260" i="2" s="1"/>
  <c r="AC247" i="2"/>
  <c r="AD247" i="2" s="1"/>
  <c r="AC268" i="2"/>
  <c r="AD268" i="2" s="1"/>
  <c r="AC242" i="2"/>
  <c r="AD242" i="2" s="1"/>
  <c r="AC249" i="2"/>
  <c r="AD249" i="2" s="1"/>
  <c r="AC261" i="2"/>
  <c r="AD261" i="2" s="1"/>
  <c r="AC255" i="2"/>
  <c r="AD255" i="2" s="1"/>
  <c r="AC241" i="2"/>
  <c r="AD241" i="2" s="1"/>
  <c r="AC269" i="2"/>
  <c r="AD269" i="2" s="1"/>
  <c r="AC258" i="2"/>
  <c r="AD258" i="2" s="1"/>
  <c r="AC265" i="2"/>
  <c r="AD265" i="2" s="1"/>
  <c r="AC251" i="2"/>
  <c r="AD251" i="2" s="1"/>
  <c r="AC240" i="2"/>
  <c r="AC253" i="2"/>
  <c r="AD253" i="2" s="1"/>
  <c r="AC264" i="2"/>
  <c r="AD264" i="2" s="1"/>
  <c r="AC243" i="2"/>
  <c r="AD243" i="2" s="1"/>
  <c r="AC256" i="2"/>
  <c r="AD256" i="2" s="1"/>
  <c r="AC246" i="2"/>
  <c r="AD246" i="2" s="1"/>
  <c r="AC263" i="2"/>
  <c r="AD263" i="2" s="1"/>
  <c r="AC250" i="2"/>
  <c r="AD250" i="2" s="1"/>
  <c r="AC262" i="2"/>
  <c r="AD262" i="2" s="1"/>
  <c r="AC266" i="2"/>
  <c r="AD266" i="2" s="1"/>
  <c r="AC248" i="2"/>
  <c r="AD248" i="2" s="1"/>
  <c r="G147" i="2"/>
  <c r="H147" i="2" s="1"/>
  <c r="G164" i="2"/>
  <c r="H164" i="2" s="1"/>
  <c r="G152" i="2"/>
  <c r="H152" i="2" s="1"/>
  <c r="G145" i="2"/>
  <c r="G158" i="2"/>
  <c r="H158" i="2" s="1"/>
  <c r="G166" i="2"/>
  <c r="H166" i="2" s="1"/>
  <c r="G165" i="2"/>
  <c r="H165" i="2" s="1"/>
  <c r="G173" i="2"/>
  <c r="H173" i="2" s="1"/>
  <c r="G159" i="2"/>
  <c r="H159" i="2" s="1"/>
  <c r="G168" i="2"/>
  <c r="H168" i="2" s="1"/>
  <c r="G156" i="2"/>
  <c r="H156" i="2" s="1"/>
  <c r="G146" i="2"/>
  <c r="H146" i="2" s="1"/>
  <c r="G181" i="2"/>
  <c r="H181" i="2" s="1"/>
  <c r="G151" i="2"/>
  <c r="H151" i="2" s="1"/>
  <c r="G154" i="2"/>
  <c r="H154" i="2" s="1"/>
  <c r="G175" i="2"/>
  <c r="H175" i="2" s="1"/>
  <c r="G148" i="2"/>
  <c r="H148" i="2" s="1"/>
  <c r="G153" i="2"/>
  <c r="H153" i="2" s="1"/>
  <c r="G172" i="2"/>
  <c r="H172" i="2" s="1"/>
  <c r="G161" i="2"/>
  <c r="H161" i="2" s="1"/>
  <c r="G150" i="2"/>
  <c r="H150" i="2" s="1"/>
  <c r="G178" i="2"/>
  <c r="H178" i="2" s="1"/>
  <c r="G167" i="2"/>
  <c r="H167" i="2" s="1"/>
  <c r="G170" i="2"/>
  <c r="H170" i="2" s="1"/>
  <c r="G177" i="2"/>
  <c r="H177" i="2" s="1"/>
  <c r="G180" i="2"/>
  <c r="H180" i="2" s="1"/>
  <c r="G169" i="2"/>
  <c r="H169" i="2" s="1"/>
  <c r="G149" i="2"/>
  <c r="H149" i="2" s="1"/>
  <c r="G174" i="2"/>
  <c r="H174" i="2" s="1"/>
  <c r="G171" i="2"/>
  <c r="H171" i="2" s="1"/>
  <c r="G160" i="2"/>
  <c r="H160" i="2" s="1"/>
  <c r="G162" i="2"/>
  <c r="H162" i="2" s="1"/>
  <c r="G176" i="2"/>
  <c r="H176" i="2" s="1"/>
  <c r="G163" i="2"/>
  <c r="H163" i="2" s="1"/>
  <c r="G155" i="2"/>
  <c r="H155" i="2" s="1"/>
  <c r="G179" i="2"/>
  <c r="H179" i="2" s="1"/>
  <c r="G157" i="2"/>
  <c r="H157" i="2" s="1"/>
  <c r="M106" i="2"/>
  <c r="N106" i="2" s="1"/>
  <c r="M105" i="2"/>
  <c r="N105" i="2" s="1"/>
  <c r="M118" i="2"/>
  <c r="N118" i="2" s="1"/>
  <c r="M115" i="2"/>
  <c r="N115" i="2" s="1"/>
  <c r="M117" i="2"/>
  <c r="N117" i="2" s="1"/>
  <c r="M116" i="2"/>
  <c r="N116" i="2" s="1"/>
  <c r="M109" i="2"/>
  <c r="N109" i="2" s="1"/>
  <c r="M111" i="2"/>
  <c r="N111" i="2" s="1"/>
  <c r="M125" i="2"/>
  <c r="N125" i="2" s="1"/>
  <c r="M121" i="2"/>
  <c r="N121" i="2" s="1"/>
  <c r="M114" i="2"/>
  <c r="N114" i="2" s="1"/>
  <c r="M128" i="2"/>
  <c r="N128" i="2" s="1"/>
  <c r="M102" i="2"/>
  <c r="M130" i="2"/>
  <c r="N130" i="2" s="1"/>
  <c r="M126" i="2"/>
  <c r="N126" i="2" s="1"/>
  <c r="M122" i="2"/>
  <c r="N122" i="2" s="1"/>
  <c r="M120" i="2"/>
  <c r="N120" i="2" s="1"/>
  <c r="M104" i="2"/>
  <c r="N104" i="2" s="1"/>
  <c r="M103" i="2"/>
  <c r="N103" i="2" s="1"/>
  <c r="M129" i="2"/>
  <c r="N129" i="2" s="1"/>
  <c r="M113" i="2"/>
  <c r="N113" i="2" s="1"/>
  <c r="M127" i="2"/>
  <c r="N127" i="2" s="1"/>
  <c r="M123" i="2"/>
  <c r="N123" i="2" s="1"/>
  <c r="M112" i="2"/>
  <c r="N112" i="2" s="1"/>
  <c r="M107" i="2"/>
  <c r="N107" i="2" s="1"/>
  <c r="M108" i="2"/>
  <c r="N108" i="2" s="1"/>
  <c r="M124" i="2"/>
  <c r="N124" i="2" s="1"/>
  <c r="M110" i="2"/>
  <c r="N110" i="2" s="1"/>
  <c r="M119" i="2"/>
  <c r="N119" i="2" s="1"/>
  <c r="M131" i="2"/>
  <c r="N131" i="2" s="1"/>
  <c r="K85" i="3"/>
  <c r="J91" i="3"/>
  <c r="J93" i="3" s="1"/>
  <c r="K92" i="3"/>
  <c r="H92" i="3"/>
  <c r="I92" i="3" s="1"/>
  <c r="AC29" i="2"/>
  <c r="AD29" i="2" s="1"/>
  <c r="AC8" i="2"/>
  <c r="AD8" i="2" s="1"/>
  <c r="AC21" i="2"/>
  <c r="AD21" i="2" s="1"/>
  <c r="AC16" i="2"/>
  <c r="AD16" i="2" s="1"/>
  <c r="AC40" i="2"/>
  <c r="AD40" i="2" s="1"/>
  <c r="AC26" i="2"/>
  <c r="AD26" i="2" s="1"/>
  <c r="AC35" i="2"/>
  <c r="AD35" i="2" s="1"/>
  <c r="AC32" i="2"/>
  <c r="AD32" i="2" s="1"/>
  <c r="AC18" i="2"/>
  <c r="AD18" i="2" s="1"/>
  <c r="AC42" i="2"/>
  <c r="AD42" i="2" s="1"/>
  <c r="AC11" i="2"/>
  <c r="AD11" i="2" s="1"/>
  <c r="AC31" i="2"/>
  <c r="AD31" i="2" s="1"/>
  <c r="AC25" i="2"/>
  <c r="AD25" i="2" s="1"/>
  <c r="AC34" i="2"/>
  <c r="AD34" i="2" s="1"/>
  <c r="AC22" i="2"/>
  <c r="AD22" i="2" s="1"/>
  <c r="AC43" i="2"/>
  <c r="AD43" i="2" s="1"/>
  <c r="AC41" i="2"/>
  <c r="AD41" i="2" s="1"/>
  <c r="AC38" i="2"/>
  <c r="AD38" i="2" s="1"/>
  <c r="AC7" i="2"/>
  <c r="AC36" i="2"/>
  <c r="AD36" i="2" s="1"/>
  <c r="AC23" i="2"/>
  <c r="AD23" i="2" s="1"/>
  <c r="AC10" i="2"/>
  <c r="AD10" i="2" s="1"/>
  <c r="AC12" i="2"/>
  <c r="AD12" i="2" s="1"/>
  <c r="AC33" i="2"/>
  <c r="AD33" i="2" s="1"/>
  <c r="AC9" i="2"/>
  <c r="AD9" i="2" s="1"/>
  <c r="AC28" i="2"/>
  <c r="AD28" i="2" s="1"/>
  <c r="AC17" i="2"/>
  <c r="AD17" i="2" s="1"/>
  <c r="AC37" i="2"/>
  <c r="AD37" i="2" s="1"/>
  <c r="AC19" i="2"/>
  <c r="AD19" i="2" s="1"/>
  <c r="AC39" i="2"/>
  <c r="AD39" i="2" s="1"/>
  <c r="AC27" i="2"/>
  <c r="AD27" i="2" s="1"/>
  <c r="AC14" i="2"/>
  <c r="AD14" i="2" s="1"/>
  <c r="AC30" i="2"/>
  <c r="AD30" i="2" s="1"/>
  <c r="AC24" i="2"/>
  <c r="AD24" i="2" s="1"/>
  <c r="AC20" i="2"/>
  <c r="AD20" i="2" s="1"/>
  <c r="AC13" i="2"/>
  <c r="AD13" i="2" s="1"/>
  <c r="AC15" i="2"/>
  <c r="AD15" i="2" s="1"/>
  <c r="AC166" i="2"/>
  <c r="AD166" i="2" s="1"/>
  <c r="AC169" i="2"/>
  <c r="AD169" i="2" s="1"/>
  <c r="AC168" i="2"/>
  <c r="AD168" i="2" s="1"/>
  <c r="AC160" i="2"/>
  <c r="AD160" i="2" s="1"/>
  <c r="AC178" i="2"/>
  <c r="AD178" i="2" s="1"/>
  <c r="AC177" i="2"/>
  <c r="AD177" i="2" s="1"/>
  <c r="AC147" i="2"/>
  <c r="AD147" i="2" s="1"/>
  <c r="AC150" i="2"/>
  <c r="AD150" i="2" s="1"/>
  <c r="AC152" i="2"/>
  <c r="AD152" i="2" s="1"/>
  <c r="AC176" i="2"/>
  <c r="AD176" i="2" s="1"/>
  <c r="AC149" i="2"/>
  <c r="AD149" i="2" s="1"/>
  <c r="AC173" i="2"/>
  <c r="AD173" i="2" s="1"/>
  <c r="AC163" i="2"/>
  <c r="AD163" i="2" s="1"/>
  <c r="AC148" i="2"/>
  <c r="AD148" i="2" s="1"/>
  <c r="AC170" i="2"/>
  <c r="AD170" i="2" s="1"/>
  <c r="AC171" i="2"/>
  <c r="AD171" i="2" s="1"/>
  <c r="AC157" i="2"/>
  <c r="AD157" i="2" s="1"/>
  <c r="AC161" i="2"/>
  <c r="AD161" i="2" s="1"/>
  <c r="AC146" i="2"/>
  <c r="AD146" i="2" s="1"/>
  <c r="AC181" i="2"/>
  <c r="AD181" i="2" s="1"/>
  <c r="AC179" i="2"/>
  <c r="AD179" i="2" s="1"/>
  <c r="AC180" i="2"/>
  <c r="AD180" i="2" s="1"/>
  <c r="AC167" i="2"/>
  <c r="AD167" i="2" s="1"/>
  <c r="AC172" i="2"/>
  <c r="AD172" i="2" s="1"/>
  <c r="AC164" i="2"/>
  <c r="AD164" i="2" s="1"/>
  <c r="AC153" i="2"/>
  <c r="AD153" i="2" s="1"/>
  <c r="AC162" i="2"/>
  <c r="AD162" i="2" s="1"/>
  <c r="AC145" i="2"/>
  <c r="AC175" i="2"/>
  <c r="AD175" i="2" s="1"/>
  <c r="AC154" i="2"/>
  <c r="AD154" i="2" s="1"/>
  <c r="AC165" i="2"/>
  <c r="AD165" i="2" s="1"/>
  <c r="AC151" i="2"/>
  <c r="AD151" i="2" s="1"/>
  <c r="AC155" i="2"/>
  <c r="AD155" i="2" s="1"/>
  <c r="AC158" i="2"/>
  <c r="AD158" i="2" s="1"/>
  <c r="AC159" i="2"/>
  <c r="AD159" i="2" s="1"/>
  <c r="AC174" i="2"/>
  <c r="AD174" i="2" s="1"/>
  <c r="AC156" i="2"/>
  <c r="AD156" i="2" s="1"/>
  <c r="AZ9" i="2"/>
  <c r="BA9" i="2" s="1"/>
  <c r="AZ13" i="2"/>
  <c r="BA13" i="2" s="1"/>
  <c r="AZ36" i="2"/>
  <c r="BA36" i="2" s="1"/>
  <c r="AZ21" i="2"/>
  <c r="BA21" i="2" s="1"/>
  <c r="AZ11" i="2"/>
  <c r="BA11" i="2" s="1"/>
  <c r="AZ12" i="2"/>
  <c r="BA12" i="2" s="1"/>
  <c r="AZ37" i="2"/>
  <c r="BA37" i="2" s="1"/>
  <c r="AZ38" i="2"/>
  <c r="BA38" i="2" s="1"/>
  <c r="AZ23" i="2"/>
  <c r="BA23" i="2" s="1"/>
  <c r="AZ43" i="2"/>
  <c r="BA43" i="2" s="1"/>
  <c r="AZ28" i="2"/>
  <c r="BA28" i="2" s="1"/>
  <c r="AZ30" i="2"/>
  <c r="BA30" i="2" s="1"/>
  <c r="AZ33" i="2"/>
  <c r="BA33" i="2" s="1"/>
  <c r="AZ10" i="2"/>
  <c r="BA10" i="2" s="1"/>
  <c r="AZ20" i="2"/>
  <c r="BA20" i="2" s="1"/>
  <c r="AZ29" i="2"/>
  <c r="BA29" i="2" s="1"/>
  <c r="AZ25" i="2"/>
  <c r="BA25" i="2" s="1"/>
  <c r="AZ42" i="2"/>
  <c r="BA42" i="2" s="1"/>
  <c r="AZ19" i="2"/>
  <c r="BA19" i="2" s="1"/>
  <c r="AZ7" i="2"/>
  <c r="AZ27" i="2"/>
  <c r="BA27" i="2" s="1"/>
  <c r="AZ24" i="2"/>
  <c r="BA24" i="2" s="1"/>
  <c r="AZ39" i="2"/>
  <c r="BA39" i="2" s="1"/>
  <c r="AZ41" i="2"/>
  <c r="BA41" i="2" s="1"/>
  <c r="AZ17" i="2"/>
  <c r="BA17" i="2" s="1"/>
  <c r="AZ18" i="2"/>
  <c r="BA18" i="2" s="1"/>
  <c r="AZ40" i="2"/>
  <c r="BA40" i="2" s="1"/>
  <c r="AZ15" i="2"/>
  <c r="BA15" i="2" s="1"/>
  <c r="AZ16" i="2"/>
  <c r="BA16" i="2" s="1"/>
  <c r="AZ35" i="2"/>
  <c r="BA35" i="2" s="1"/>
  <c r="AZ34" i="2"/>
  <c r="BA34" i="2" s="1"/>
  <c r="AZ32" i="2"/>
  <c r="BA32" i="2" s="1"/>
  <c r="AZ14" i="2"/>
  <c r="BA14" i="2" s="1"/>
  <c r="AZ31" i="2"/>
  <c r="BA31" i="2" s="1"/>
  <c r="AZ22" i="2"/>
  <c r="BA22" i="2" s="1"/>
  <c r="AZ8" i="2"/>
  <c r="BA8" i="2" s="1"/>
  <c r="AZ26" i="2"/>
  <c r="BA26" i="2" s="1"/>
  <c r="AH127" i="2"/>
  <c r="AI127" i="2" s="1"/>
  <c r="AH116" i="2"/>
  <c r="AI116" i="2" s="1"/>
  <c r="AH102" i="2"/>
  <c r="AH118" i="2"/>
  <c r="AI118" i="2" s="1"/>
  <c r="AH105" i="2"/>
  <c r="AI105" i="2" s="1"/>
  <c r="AH122" i="2"/>
  <c r="AI122" i="2" s="1"/>
  <c r="AH123" i="2"/>
  <c r="AI123" i="2" s="1"/>
  <c r="AH117" i="2"/>
  <c r="AI117" i="2" s="1"/>
  <c r="AH129" i="2"/>
  <c r="AI129" i="2" s="1"/>
  <c r="AH110" i="2"/>
  <c r="AI110" i="2" s="1"/>
  <c r="AH120" i="2"/>
  <c r="AI120" i="2" s="1"/>
  <c r="AH115" i="2"/>
  <c r="AI115" i="2" s="1"/>
  <c r="AH111" i="2"/>
  <c r="AI111" i="2" s="1"/>
  <c r="AH130" i="2"/>
  <c r="AI130" i="2" s="1"/>
  <c r="AH124" i="2"/>
  <c r="AI124" i="2" s="1"/>
  <c r="AH108" i="2"/>
  <c r="AI108" i="2" s="1"/>
  <c r="AH121" i="2"/>
  <c r="AI121" i="2" s="1"/>
  <c r="AH104" i="2"/>
  <c r="AI104" i="2" s="1"/>
  <c r="AH131" i="2"/>
  <c r="AI131" i="2" s="1"/>
  <c r="AH112" i="2"/>
  <c r="AI112" i="2" s="1"/>
  <c r="AH106" i="2"/>
  <c r="AI106" i="2" s="1"/>
  <c r="AH119" i="2"/>
  <c r="AI119" i="2" s="1"/>
  <c r="AH128" i="2"/>
  <c r="AI128" i="2" s="1"/>
  <c r="AH114" i="2"/>
  <c r="AI114" i="2" s="1"/>
  <c r="AH126" i="2"/>
  <c r="AI126" i="2" s="1"/>
  <c r="AH107" i="2"/>
  <c r="AI107" i="2" s="1"/>
  <c r="AH109" i="2"/>
  <c r="AI109" i="2" s="1"/>
  <c r="AH113" i="2"/>
  <c r="AI113" i="2" s="1"/>
  <c r="AH125" i="2"/>
  <c r="AI125" i="2" s="1"/>
  <c r="AH103" i="2"/>
  <c r="AI103" i="2" s="1"/>
  <c r="G1024" i="2"/>
  <c r="G1159" i="2" s="1"/>
  <c r="H987" i="2"/>
  <c r="AA794" i="2"/>
  <c r="AA962" i="2" s="1"/>
  <c r="AD772" i="2"/>
  <c r="AD1131" i="2" s="1"/>
  <c r="AA716" i="2"/>
  <c r="AA960" i="2" s="1"/>
  <c r="AA758" i="2"/>
  <c r="AA961" i="2" s="1"/>
  <c r="AK707" i="2"/>
  <c r="AN707" i="2" s="1"/>
  <c r="AO707" i="2" s="1"/>
  <c r="AK713" i="2"/>
  <c r="AN713" i="2" s="1"/>
  <c r="AO713" i="2" s="1"/>
  <c r="AK793" i="2"/>
  <c r="AN793" i="2" s="1"/>
  <c r="AO793" i="2" s="1"/>
  <c r="AK704" i="2"/>
  <c r="AN704" i="2" s="1"/>
  <c r="AO704" i="2" s="1"/>
  <c r="AK709" i="2"/>
  <c r="AN709" i="2" s="1"/>
  <c r="AO709" i="2" s="1"/>
  <c r="AK711" i="2"/>
  <c r="AN711" i="2" s="1"/>
  <c r="AO711" i="2" s="1"/>
  <c r="AK698" i="2"/>
  <c r="AN698" i="2" s="1"/>
  <c r="AO698" i="2" s="1"/>
  <c r="AK791" i="2"/>
  <c r="AK776" i="2"/>
  <c r="AN776" i="2" s="1"/>
  <c r="AO776" i="2" s="1"/>
  <c r="AK696" i="2"/>
  <c r="AN696" i="2" s="1"/>
  <c r="AO696" i="2" s="1"/>
  <c r="AK694" i="2"/>
  <c r="AN694" i="2" s="1"/>
  <c r="AO694" i="2" s="1"/>
  <c r="AK748" i="2"/>
  <c r="AN748" i="2" s="1"/>
  <c r="AO748" i="2" s="1"/>
  <c r="AK735" i="2"/>
  <c r="AN735" i="2" s="1"/>
  <c r="AO735" i="2" s="1"/>
  <c r="AK714" i="2"/>
  <c r="AN714" i="2" s="1"/>
  <c r="AO714" i="2" s="1"/>
  <c r="AK715" i="2"/>
  <c r="AN715" i="2" s="1"/>
  <c r="AO715" i="2" s="1"/>
  <c r="AK744" i="2"/>
  <c r="AN744" i="2" s="1"/>
  <c r="AO744" i="2" s="1"/>
  <c r="AK682" i="2"/>
  <c r="AN682" i="2" s="1"/>
  <c r="AO682" i="2" s="1"/>
  <c r="AK733" i="2"/>
  <c r="AN733" i="2" s="1"/>
  <c r="AO733" i="2" s="1"/>
  <c r="AK693" i="2"/>
  <c r="AN693" i="2" s="1"/>
  <c r="AO693" i="2" s="1"/>
  <c r="AK790" i="2"/>
  <c r="AN790" i="2" s="1"/>
  <c r="AO790" i="2" s="1"/>
  <c r="AK777" i="2"/>
  <c r="AN777" i="2" s="1"/>
  <c r="AO777" i="2" s="1"/>
  <c r="AK679" i="2"/>
  <c r="AN679" i="2" s="1"/>
  <c r="AO679" i="2" s="1"/>
  <c r="AK782" i="2"/>
  <c r="AN782" i="2" s="1"/>
  <c r="AO782" i="2" s="1"/>
  <c r="AK772" i="2"/>
  <c r="AK686" i="2"/>
  <c r="AN686" i="2" s="1"/>
  <c r="AO686" i="2" s="1"/>
  <c r="AK788" i="2"/>
  <c r="AN788" i="2" s="1"/>
  <c r="AO788" i="2" s="1"/>
  <c r="AK683" i="2"/>
  <c r="AK770" i="2"/>
  <c r="AN770" i="2" s="1"/>
  <c r="AO770" i="2" s="1"/>
  <c r="AK688" i="2"/>
  <c r="AN688" i="2" s="1"/>
  <c r="AO688" i="2" s="1"/>
  <c r="AK743" i="2"/>
  <c r="AN743" i="2" s="1"/>
  <c r="AO743" i="2" s="1"/>
  <c r="AK767" i="2"/>
  <c r="AN767" i="2" s="1"/>
  <c r="AO767" i="2" s="1"/>
  <c r="AK687" i="2"/>
  <c r="AN687" i="2" s="1"/>
  <c r="AO687" i="2" s="1"/>
  <c r="AK746" i="2"/>
  <c r="AN746" i="2" s="1"/>
  <c r="AO746" i="2" s="1"/>
  <c r="AK765" i="2"/>
  <c r="AN765" i="2" s="1"/>
  <c r="AO765" i="2" s="1"/>
  <c r="AK729" i="2"/>
  <c r="AN729" i="2" s="1"/>
  <c r="AO729" i="2" s="1"/>
  <c r="AK780" i="2"/>
  <c r="AN780" i="2" s="1"/>
  <c r="AO780" i="2" s="1"/>
  <c r="AK779" i="2"/>
  <c r="AN779" i="2" s="1"/>
  <c r="AO779" i="2" s="1"/>
  <c r="AK785" i="2"/>
  <c r="AN785" i="2" s="1"/>
  <c r="AO785" i="2" s="1"/>
  <c r="AK753" i="2"/>
  <c r="AN753" i="2" s="1"/>
  <c r="AO753" i="2" s="1"/>
  <c r="AK700" i="2"/>
  <c r="AN700" i="2" s="1"/>
  <c r="AO700" i="2" s="1"/>
  <c r="AK728" i="2"/>
  <c r="AN728" i="2" s="1"/>
  <c r="AO728" i="2" s="1"/>
  <c r="AK692" i="2"/>
  <c r="AN692" i="2" s="1"/>
  <c r="AO692" i="2" s="1"/>
  <c r="AK737" i="2"/>
  <c r="AN737" i="2" s="1"/>
  <c r="AO737" i="2" s="1"/>
  <c r="AK787" i="2"/>
  <c r="AN787" i="2" s="1"/>
  <c r="AO787" i="2" s="1"/>
  <c r="AK749" i="2"/>
  <c r="AN749" i="2" s="1"/>
  <c r="AO749" i="2" s="1"/>
  <c r="AK736" i="2"/>
  <c r="AN736" i="2" s="1"/>
  <c r="AO736" i="2" s="1"/>
  <c r="AK697" i="2"/>
  <c r="AN697" i="2" s="1"/>
  <c r="AO697" i="2" s="1"/>
  <c r="AK784" i="2"/>
  <c r="AN784" i="2" s="1"/>
  <c r="AO784" i="2" s="1"/>
  <c r="AK690" i="2"/>
  <c r="AN690" i="2" s="1"/>
  <c r="AO690" i="2" s="1"/>
  <c r="AP1132" i="2" s="1"/>
  <c r="AK769" i="2"/>
  <c r="AN769" i="2" s="1"/>
  <c r="AO769" i="2" s="1"/>
  <c r="AK768" i="2"/>
  <c r="AN768" i="2" s="1"/>
  <c r="AO768" i="2" s="1"/>
  <c r="AK703" i="2"/>
  <c r="AN703" i="2" s="1"/>
  <c r="AO703" i="2" s="1"/>
  <c r="AK783" i="2"/>
  <c r="AN783" i="2" s="1"/>
  <c r="AO783" i="2" s="1"/>
  <c r="AK751" i="2"/>
  <c r="AN751" i="2" s="1"/>
  <c r="AO751" i="2" s="1"/>
  <c r="AK741" i="2"/>
  <c r="AN741" i="2" s="1"/>
  <c r="AO741" i="2" s="1"/>
  <c r="AK691" i="2"/>
  <c r="AN691" i="2" s="1"/>
  <c r="AO691" i="2" s="1"/>
  <c r="AK712" i="2"/>
  <c r="AN712" i="2" s="1"/>
  <c r="AO712" i="2" s="1"/>
  <c r="AK752" i="2"/>
  <c r="AN752" i="2" s="1"/>
  <c r="AO752" i="2" s="1"/>
  <c r="AK754" i="2"/>
  <c r="AN754" i="2" s="1"/>
  <c r="AO754" i="2" s="1"/>
  <c r="AK684" i="2"/>
  <c r="AN684" i="2" s="1"/>
  <c r="AO684" i="2" s="1"/>
  <c r="AK738" i="2"/>
  <c r="AN738" i="2" s="1"/>
  <c r="AO738" i="2" s="1"/>
  <c r="AK705" i="2"/>
  <c r="AK742" i="2"/>
  <c r="AN742" i="2" s="1"/>
  <c r="AO742" i="2" s="1"/>
  <c r="AK702" i="2"/>
  <c r="AN702" i="2" s="1"/>
  <c r="AO702" i="2" s="1"/>
  <c r="AK732" i="2"/>
  <c r="AN732" i="2" s="1"/>
  <c r="AO732" i="2" s="1"/>
  <c r="AK699" i="2"/>
  <c r="AN699" i="2" s="1"/>
  <c r="AO699" i="2" s="1"/>
  <c r="AK710" i="2"/>
  <c r="AN710" i="2" s="1"/>
  <c r="AO710" i="2" s="1"/>
  <c r="AK789" i="2"/>
  <c r="AN789" i="2" s="1"/>
  <c r="AO789" i="2" s="1"/>
  <c r="AK755" i="2"/>
  <c r="AN755" i="2" s="1"/>
  <c r="AO755" i="2" s="1"/>
  <c r="AK695" i="2"/>
  <c r="AN695" i="2" s="1"/>
  <c r="AO695" i="2" s="1"/>
  <c r="AK727" i="2"/>
  <c r="AN727" i="2" s="1"/>
  <c r="AO727" i="2" s="1"/>
  <c r="AK708" i="2"/>
  <c r="AN708" i="2" s="1"/>
  <c r="AO708" i="2" s="1"/>
  <c r="AK775" i="2"/>
  <c r="AN775" i="2" s="1"/>
  <c r="AO775" i="2" s="1"/>
  <c r="AK771" i="2"/>
  <c r="AN771" i="2" s="1"/>
  <c r="AO771" i="2" s="1"/>
  <c r="AK681" i="2"/>
  <c r="AN681" i="2" s="1"/>
  <c r="AO681" i="2" s="1"/>
  <c r="AK750" i="2"/>
  <c r="V178" i="13"/>
  <c r="V180" i="13" s="1"/>
  <c r="M202" i="13"/>
  <c r="AK739" i="2"/>
  <c r="AN739" i="2" s="1"/>
  <c r="AO739" i="2" s="1"/>
  <c r="AK730" i="2"/>
  <c r="AN730" i="2" s="1"/>
  <c r="AO730" i="2" s="1"/>
  <c r="AK786" i="2"/>
  <c r="AN786" i="2" s="1"/>
  <c r="AO786" i="2" s="1"/>
  <c r="AK778" i="2"/>
  <c r="AN778" i="2" s="1"/>
  <c r="AO778" i="2" s="1"/>
  <c r="AK745" i="2"/>
  <c r="AN745" i="2" s="1"/>
  <c r="AO745" i="2" s="1"/>
  <c r="AK734" i="2"/>
  <c r="AN734" i="2" s="1"/>
  <c r="AO734" i="2" s="1"/>
  <c r="AK689" i="2"/>
  <c r="AN689" i="2" s="1"/>
  <c r="AO689" i="2" s="1"/>
  <c r="AK731" i="2"/>
  <c r="AN731" i="2" s="1"/>
  <c r="AO731" i="2" s="1"/>
  <c r="AP1133" i="2" s="1"/>
  <c r="AK726" i="2"/>
  <c r="AN726" i="2" s="1"/>
  <c r="AO726" i="2" s="1"/>
  <c r="AK706" i="2"/>
  <c r="AN706" i="2" s="1"/>
  <c r="AO706" i="2" s="1"/>
  <c r="AK680" i="2"/>
  <c r="AN680" i="2" s="1"/>
  <c r="AO680" i="2" s="1"/>
  <c r="AK756" i="2"/>
  <c r="AN756" i="2" s="1"/>
  <c r="AO756" i="2" s="1"/>
  <c r="AK774" i="2"/>
  <c r="AN774" i="2" s="1"/>
  <c r="AO774" i="2" s="1"/>
  <c r="AK792" i="2"/>
  <c r="AN792" i="2" s="1"/>
  <c r="AO792" i="2" s="1"/>
  <c r="AK685" i="2"/>
  <c r="AN685" i="2" s="1"/>
  <c r="AO685" i="2" s="1"/>
  <c r="G98" i="3"/>
  <c r="H98" i="3" s="1"/>
  <c r="H99" i="3" s="1"/>
  <c r="I99" i="3" s="1"/>
  <c r="Y104" i="13"/>
  <c r="Y75" i="13"/>
  <c r="V55" i="13"/>
  <c r="Y55" i="13" s="1"/>
  <c r="M234" i="13"/>
  <c r="L263" i="13"/>
  <c r="M263" i="13" s="1"/>
  <c r="M205" i="13"/>
  <c r="L236" i="13"/>
  <c r="I342" i="13"/>
  <c r="E772" i="13" s="1"/>
  <c r="I219" i="13"/>
  <c r="V89" i="13"/>
  <c r="Y87" i="13"/>
  <c r="M232" i="13"/>
  <c r="L261" i="13"/>
  <c r="M261" i="13" s="1"/>
  <c r="L262" i="13"/>
  <c r="M262" i="13" s="1"/>
  <c r="M233" i="13"/>
  <c r="L277" i="13"/>
  <c r="M277" i="13" s="1"/>
  <c r="I279" i="13"/>
  <c r="E770" i="13" s="1"/>
  <c r="V118" i="13"/>
  <c r="X969" i="2" s="1"/>
  <c r="Y116" i="13"/>
  <c r="Y27" i="13"/>
  <c r="Z27" i="13" s="1"/>
  <c r="V29" i="13"/>
  <c r="E773" i="13" s="1"/>
  <c r="BD857" i="2"/>
  <c r="BF857" i="2" s="1"/>
  <c r="BG857" i="2" s="1"/>
  <c r="BD802" i="2"/>
  <c r="BF802" i="2" s="1"/>
  <c r="BG802" i="2" s="1"/>
  <c r="BD825" i="2"/>
  <c r="BF825" i="2" s="1"/>
  <c r="BG825" i="2" s="1"/>
  <c r="BD813" i="2"/>
  <c r="BF813" i="2" s="1"/>
  <c r="BG813" i="2" s="1"/>
  <c r="BD807" i="2"/>
  <c r="BF807" i="2" s="1"/>
  <c r="BG807" i="2" s="1"/>
  <c r="BD905" i="2"/>
  <c r="BF905" i="2" s="1"/>
  <c r="BG905" i="2" s="1"/>
  <c r="BD903" i="2"/>
  <c r="BD907" i="2"/>
  <c r="BF907" i="2" s="1"/>
  <c r="BG907" i="2" s="1"/>
  <c r="BD891" i="2"/>
  <c r="BF891" i="2" s="1"/>
  <c r="BG891" i="2" s="1"/>
  <c r="BD894" i="2"/>
  <c r="BF894" i="2" s="1"/>
  <c r="BG894" i="2" s="1"/>
  <c r="BD814" i="2"/>
  <c r="BF814" i="2" s="1"/>
  <c r="BG814" i="2" s="1"/>
  <c r="BD800" i="2"/>
  <c r="BF800" i="2" s="1"/>
  <c r="BG800" i="2" s="1"/>
  <c r="BD815" i="2"/>
  <c r="BF815" i="2" s="1"/>
  <c r="BG815" i="2" s="1"/>
  <c r="BD816" i="2"/>
  <c r="BF816" i="2" s="1"/>
  <c r="BG816" i="2" s="1"/>
  <c r="BD900" i="2"/>
  <c r="BF900" i="2" s="1"/>
  <c r="BG900" i="2" s="1"/>
  <c r="BD872" i="2"/>
  <c r="BF872" i="2" s="1"/>
  <c r="BG872" i="2" s="1"/>
  <c r="BD897" i="2"/>
  <c r="BF897" i="2" s="1"/>
  <c r="BG897" i="2" s="1"/>
  <c r="BD888" i="2"/>
  <c r="BF888" i="2" s="1"/>
  <c r="BG888" i="2" s="1"/>
  <c r="BD892" i="2"/>
  <c r="BF892" i="2" s="1"/>
  <c r="BG892" i="2" s="1"/>
  <c r="BD902" i="2"/>
  <c r="BF902" i="2" s="1"/>
  <c r="BG902" i="2" s="1"/>
  <c r="BD808" i="2"/>
  <c r="BF808" i="2" s="1"/>
  <c r="BG808" i="2" s="1"/>
  <c r="BD821" i="2"/>
  <c r="BF821" i="2" s="1"/>
  <c r="BG821" i="2" s="1"/>
  <c r="BD901" i="2"/>
  <c r="BF901" i="2" s="1"/>
  <c r="BG901" i="2" s="1"/>
  <c r="BD851" i="2"/>
  <c r="BF851" i="2" s="1"/>
  <c r="BG851" i="2" s="1"/>
  <c r="BD858" i="2"/>
  <c r="BD898" i="2"/>
  <c r="BF898" i="2" s="1"/>
  <c r="BG898" i="2" s="1"/>
  <c r="BD874" i="2"/>
  <c r="BF874" i="2" s="1"/>
  <c r="BG874" i="2" s="1"/>
  <c r="BD855" i="2"/>
  <c r="BF855" i="2" s="1"/>
  <c r="BG855" i="2" s="1"/>
  <c r="BD890" i="2"/>
  <c r="BF890" i="2" s="1"/>
  <c r="BG890" i="2" s="1"/>
  <c r="BD878" i="2"/>
  <c r="BF878" i="2" s="1"/>
  <c r="BG878" i="2" s="1"/>
  <c r="BD811" i="2"/>
  <c r="BF811" i="2" s="1"/>
  <c r="BG811" i="2" s="1"/>
  <c r="BD875" i="2"/>
  <c r="BF875" i="2" s="1"/>
  <c r="BG875" i="2" s="1"/>
  <c r="BD865" i="2"/>
  <c r="BF865" i="2" s="1"/>
  <c r="BG865" i="2" s="1"/>
  <c r="BD870" i="2"/>
  <c r="BF870" i="2" s="1"/>
  <c r="BG870" i="2" s="1"/>
  <c r="BD876" i="2"/>
  <c r="BF876" i="2" s="1"/>
  <c r="BG876" i="2" s="1"/>
  <c r="BD862" i="2"/>
  <c r="BF862" i="2" s="1"/>
  <c r="BG862" i="2" s="1"/>
  <c r="BD826" i="2"/>
  <c r="BF826" i="2" s="1"/>
  <c r="BG826" i="2" s="1"/>
  <c r="BD859" i="2"/>
  <c r="BF859" i="2" s="1"/>
  <c r="BG859" i="2" s="1"/>
  <c r="BD864" i="2"/>
  <c r="BF864" i="2" s="1"/>
  <c r="BG864" i="2" s="1"/>
  <c r="BD828" i="2"/>
  <c r="BF828" i="2" s="1"/>
  <c r="BG828" i="2" s="1"/>
  <c r="BD893" i="2"/>
  <c r="BF893" i="2" s="1"/>
  <c r="BG893" i="2" s="1"/>
  <c r="BD836" i="2"/>
  <c r="BF836" i="2" s="1"/>
  <c r="BG836" i="2" s="1"/>
  <c r="BD867" i="2"/>
  <c r="BF867" i="2" s="1"/>
  <c r="BG867" i="2" s="1"/>
  <c r="BD833" i="2"/>
  <c r="BF833" i="2" s="1"/>
  <c r="BG833" i="2" s="1"/>
  <c r="BD885" i="2"/>
  <c r="BD868" i="2"/>
  <c r="BF868" i="2" s="1"/>
  <c r="BG868" i="2" s="1"/>
  <c r="BD803" i="2"/>
  <c r="BD820" i="2"/>
  <c r="BF820" i="2" s="1"/>
  <c r="BG820" i="2" s="1"/>
  <c r="BD824" i="2"/>
  <c r="BF824" i="2" s="1"/>
  <c r="BG824" i="2" s="1"/>
  <c r="BD817" i="2"/>
  <c r="BD913" i="2"/>
  <c r="BF913" i="2" s="1"/>
  <c r="BG913" i="2" s="1"/>
  <c r="BD869" i="2"/>
  <c r="BF869" i="2" s="1"/>
  <c r="BG869" i="2" s="1"/>
  <c r="BD847" i="2"/>
  <c r="BD904" i="2"/>
  <c r="BF904" i="2" s="1"/>
  <c r="BG904" i="2" s="1"/>
  <c r="BD873" i="2"/>
  <c r="BF873" i="2" s="1"/>
  <c r="BG873" i="2" s="1"/>
  <c r="BD806" i="2"/>
  <c r="BD889" i="2"/>
  <c r="BF889" i="2" s="1"/>
  <c r="BG889" i="2" s="1"/>
  <c r="BD866" i="2"/>
  <c r="BF866" i="2" s="1"/>
  <c r="BG866" i="2" s="1"/>
  <c r="BD804" i="2"/>
  <c r="BF804" i="2" s="1"/>
  <c r="BG804" i="2" s="1"/>
  <c r="BD887" i="2"/>
  <c r="BF887" i="2" s="1"/>
  <c r="BG887" i="2" s="1"/>
  <c r="BD801" i="2"/>
  <c r="BF801" i="2" s="1"/>
  <c r="BG801" i="2" s="1"/>
  <c r="BD911" i="2"/>
  <c r="BF911" i="2" s="1"/>
  <c r="BG911" i="2" s="1"/>
  <c r="BD850" i="2"/>
  <c r="BF850" i="2" s="1"/>
  <c r="BG850" i="2" s="1"/>
  <c r="BD853" i="2"/>
  <c r="BF853" i="2" s="1"/>
  <c r="BG853" i="2" s="1"/>
  <c r="BD914" i="2"/>
  <c r="BF914" i="2" s="1"/>
  <c r="BG914" i="2" s="1"/>
  <c r="BD849" i="2"/>
  <c r="BF849" i="2" s="1"/>
  <c r="BG849" i="2" s="1"/>
  <c r="BD822" i="2"/>
  <c r="BF822" i="2" s="1"/>
  <c r="BG822" i="2" s="1"/>
  <c r="BD871" i="2"/>
  <c r="BF871" i="2" s="1"/>
  <c r="BG871" i="2" s="1"/>
  <c r="BD834" i="2"/>
  <c r="BF834" i="2" s="1"/>
  <c r="BG834" i="2" s="1"/>
  <c r="BD899" i="2"/>
  <c r="BF899" i="2" s="1"/>
  <c r="BG899" i="2" s="1"/>
  <c r="BD848" i="2"/>
  <c r="BF848" i="2" s="1"/>
  <c r="BG848" i="2" s="1"/>
  <c r="BD912" i="2"/>
  <c r="BF912" i="2" s="1"/>
  <c r="BG912" i="2" s="1"/>
  <c r="BD831" i="2"/>
  <c r="BF831" i="2" s="1"/>
  <c r="BG831" i="2" s="1"/>
  <c r="BD823" i="2"/>
  <c r="BF823" i="2" s="1"/>
  <c r="BG823" i="2" s="1"/>
  <c r="BD827" i="2"/>
  <c r="BF827" i="2" s="1"/>
  <c r="BG827" i="2" s="1"/>
  <c r="BD832" i="2"/>
  <c r="BF832" i="2" s="1"/>
  <c r="BG832" i="2" s="1"/>
  <c r="BD854" i="2"/>
  <c r="BF854" i="2" s="1"/>
  <c r="BG854" i="2" s="1"/>
  <c r="BD812" i="2"/>
  <c r="BF812" i="2" s="1"/>
  <c r="BG812" i="2" s="1"/>
  <c r="BD810" i="2"/>
  <c r="BD830" i="2"/>
  <c r="BF830" i="2" s="1"/>
  <c r="BG830" i="2" s="1"/>
  <c r="BD829" i="2"/>
  <c r="BF829" i="2" s="1"/>
  <c r="BG829" i="2" s="1"/>
  <c r="BD877" i="2"/>
  <c r="BF877" i="2" s="1"/>
  <c r="BG877" i="2" s="1"/>
  <c r="BD863" i="2"/>
  <c r="BF863" i="2" s="1"/>
  <c r="BG863" i="2" s="1"/>
  <c r="BD896" i="2"/>
  <c r="BF896" i="2" s="1"/>
  <c r="BG896" i="2" s="1"/>
  <c r="BD910" i="2"/>
  <c r="BF910" i="2" s="1"/>
  <c r="BG910" i="2" s="1"/>
  <c r="BD886" i="2"/>
  <c r="BF886" i="2" s="1"/>
  <c r="BG886" i="2" s="1"/>
  <c r="BD852" i="2"/>
  <c r="BF852" i="2" s="1"/>
  <c r="BG852" i="2" s="1"/>
  <c r="BD809" i="2"/>
  <c r="BD908" i="2"/>
  <c r="BF908" i="2" s="1"/>
  <c r="BG908" i="2" s="1"/>
  <c r="BD909" i="2"/>
  <c r="BF909" i="2" s="1"/>
  <c r="BG909" i="2" s="1"/>
  <c r="BD860" i="2"/>
  <c r="BF860" i="2" s="1"/>
  <c r="BG860" i="2" s="1"/>
  <c r="BD805" i="2"/>
  <c r="BF805" i="2" s="1"/>
  <c r="BG805" i="2" s="1"/>
  <c r="BD861" i="2"/>
  <c r="BF861" i="2" s="1"/>
  <c r="BG861" i="2" s="1"/>
  <c r="BD856" i="2"/>
  <c r="BF856" i="2" s="1"/>
  <c r="BG856" i="2" s="1"/>
  <c r="BD906" i="2"/>
  <c r="BF906" i="2" s="1"/>
  <c r="BG906" i="2" s="1"/>
  <c r="BD835" i="2"/>
  <c r="BF835" i="2" s="1"/>
  <c r="BG835" i="2" s="1"/>
  <c r="BD819" i="2"/>
  <c r="BF819" i="2" s="1"/>
  <c r="BG819" i="2" s="1"/>
  <c r="BD895" i="2"/>
  <c r="BF895" i="2" s="1"/>
  <c r="BG895" i="2" s="1"/>
  <c r="BD818" i="2"/>
  <c r="BF818" i="2" s="1"/>
  <c r="BG818" i="2" s="1"/>
  <c r="H89" i="2"/>
  <c r="H920" i="2" s="1"/>
  <c r="AD630" i="2"/>
  <c r="AD945" i="2" s="1"/>
  <c r="AD1148" i="2" s="1"/>
  <c r="BO975" i="2"/>
  <c r="BO978" i="2" s="1"/>
  <c r="AI496" i="2"/>
  <c r="AJ937" i="2" s="1"/>
  <c r="AD585" i="2"/>
  <c r="AD944" i="2" s="1"/>
  <c r="AD671" i="2"/>
  <c r="AD946" i="2" s="1"/>
  <c r="BJ975" i="2"/>
  <c r="BJ978" i="2" s="1"/>
  <c r="BK947" i="2"/>
  <c r="BK955" i="2" s="1"/>
  <c r="AB947" i="2"/>
  <c r="AB955" i="2" s="1"/>
  <c r="L947" i="2"/>
  <c r="L955" i="2" s="1"/>
  <c r="BA947" i="2"/>
  <c r="BA955" i="2" s="1"/>
  <c r="V271" i="13"/>
  <c r="BA969" i="2" s="1"/>
  <c r="Y269" i="13"/>
  <c r="AS912" i="2"/>
  <c r="AU912" i="2" s="1"/>
  <c r="AV912" i="2" s="1"/>
  <c r="AS896" i="2"/>
  <c r="AU896" i="2" s="1"/>
  <c r="AV896" i="2" s="1"/>
  <c r="AS874" i="2"/>
  <c r="AU874" i="2" s="1"/>
  <c r="AV874" i="2" s="1"/>
  <c r="AS858" i="2"/>
  <c r="AS832" i="2"/>
  <c r="AU832" i="2" s="1"/>
  <c r="AV832" i="2" s="1"/>
  <c r="AS816" i="2"/>
  <c r="AU816" i="2" s="1"/>
  <c r="AV816" i="2" s="1"/>
  <c r="AS800" i="2"/>
  <c r="AS911" i="2"/>
  <c r="AU911" i="2" s="1"/>
  <c r="AV911" i="2" s="1"/>
  <c r="AS895" i="2"/>
  <c r="AU895" i="2" s="1"/>
  <c r="AV895" i="2" s="1"/>
  <c r="AS873" i="2"/>
  <c r="AU873" i="2" s="1"/>
  <c r="AV873" i="2" s="1"/>
  <c r="AS857" i="2"/>
  <c r="AU857" i="2" s="1"/>
  <c r="AV857" i="2" s="1"/>
  <c r="AS831" i="2"/>
  <c r="AU831" i="2" s="1"/>
  <c r="AV831" i="2" s="1"/>
  <c r="AS815" i="2"/>
  <c r="AU815" i="2" s="1"/>
  <c r="AV815" i="2" s="1"/>
  <c r="AS910" i="2"/>
  <c r="AU910" i="2" s="1"/>
  <c r="AV910" i="2" s="1"/>
  <c r="AS894" i="2"/>
  <c r="AU894" i="2" s="1"/>
  <c r="AV894" i="2" s="1"/>
  <c r="AS872" i="2"/>
  <c r="AU872" i="2" s="1"/>
  <c r="AV872" i="2" s="1"/>
  <c r="AS856" i="2"/>
  <c r="AU856" i="2" s="1"/>
  <c r="AV856" i="2" s="1"/>
  <c r="AS830" i="2"/>
  <c r="AU830" i="2" s="1"/>
  <c r="AV830" i="2" s="1"/>
  <c r="AS814" i="2"/>
  <c r="AU814" i="2" s="1"/>
  <c r="AV814" i="2" s="1"/>
  <c r="AS909" i="2"/>
  <c r="AU909" i="2" s="1"/>
  <c r="AV909" i="2" s="1"/>
  <c r="AS893" i="2"/>
  <c r="AU893" i="2" s="1"/>
  <c r="AV893" i="2" s="1"/>
  <c r="AS871" i="2"/>
  <c r="AU871" i="2" s="1"/>
  <c r="AV871" i="2" s="1"/>
  <c r="AS855" i="2"/>
  <c r="AU855" i="2" s="1"/>
  <c r="AV855" i="2" s="1"/>
  <c r="AS829" i="2"/>
  <c r="AU829" i="2" s="1"/>
  <c r="AV829" i="2" s="1"/>
  <c r="AS813" i="2"/>
  <c r="AU813" i="2" s="1"/>
  <c r="AV813" i="2" s="1"/>
  <c r="AS908" i="2"/>
  <c r="AU908" i="2" s="1"/>
  <c r="AV908" i="2" s="1"/>
  <c r="AS892" i="2"/>
  <c r="AU892" i="2" s="1"/>
  <c r="AV892" i="2" s="1"/>
  <c r="AS870" i="2"/>
  <c r="AU870" i="2" s="1"/>
  <c r="AV870" i="2" s="1"/>
  <c r="AS854" i="2"/>
  <c r="AU854" i="2" s="1"/>
  <c r="AV854" i="2" s="1"/>
  <c r="AS828" i="2"/>
  <c r="AU828" i="2" s="1"/>
  <c r="AV828" i="2" s="1"/>
  <c r="AS812" i="2"/>
  <c r="AU812" i="2" s="1"/>
  <c r="AV812" i="2" s="1"/>
  <c r="AS907" i="2"/>
  <c r="AU907" i="2" s="1"/>
  <c r="AV907" i="2" s="1"/>
  <c r="AS891" i="2"/>
  <c r="AU891" i="2" s="1"/>
  <c r="AV891" i="2" s="1"/>
  <c r="AS869" i="2"/>
  <c r="AU869" i="2" s="1"/>
  <c r="AV869" i="2" s="1"/>
  <c r="AS853" i="2"/>
  <c r="AU853" i="2" s="1"/>
  <c r="AV853" i="2" s="1"/>
  <c r="AS827" i="2"/>
  <c r="AU827" i="2" s="1"/>
  <c r="AV827" i="2" s="1"/>
  <c r="AS811" i="2"/>
  <c r="AU811" i="2" s="1"/>
  <c r="AV811" i="2" s="1"/>
  <c r="AS906" i="2"/>
  <c r="AU906" i="2" s="1"/>
  <c r="AV906" i="2" s="1"/>
  <c r="AS890" i="2"/>
  <c r="AU890" i="2" s="1"/>
  <c r="AV890" i="2" s="1"/>
  <c r="AS868" i="2"/>
  <c r="AU868" i="2" s="1"/>
  <c r="AV868" i="2" s="1"/>
  <c r="AS852" i="2"/>
  <c r="AU852" i="2" s="1"/>
  <c r="AV852" i="2" s="1"/>
  <c r="AS826" i="2"/>
  <c r="AU826" i="2" s="1"/>
  <c r="AV826" i="2" s="1"/>
  <c r="AS810" i="2"/>
  <c r="AU810" i="2" s="1"/>
  <c r="AV810" i="2" s="1"/>
  <c r="AS905" i="2"/>
  <c r="AU905" i="2" s="1"/>
  <c r="AV905" i="2" s="1"/>
  <c r="AS889" i="2"/>
  <c r="AU889" i="2" s="1"/>
  <c r="AV889" i="2" s="1"/>
  <c r="AS867" i="2"/>
  <c r="AU867" i="2" s="1"/>
  <c r="AV867" i="2" s="1"/>
  <c r="AS851" i="2"/>
  <c r="AU851" i="2" s="1"/>
  <c r="AV851" i="2" s="1"/>
  <c r="AS825" i="2"/>
  <c r="AU825" i="2" s="1"/>
  <c r="AV825" i="2" s="1"/>
  <c r="AS809" i="2"/>
  <c r="AU809" i="2" s="1"/>
  <c r="AV809" i="2" s="1"/>
  <c r="AS904" i="2"/>
  <c r="AU904" i="2" s="1"/>
  <c r="AV904" i="2" s="1"/>
  <c r="AS888" i="2"/>
  <c r="AU888" i="2" s="1"/>
  <c r="AV888" i="2" s="1"/>
  <c r="AS866" i="2"/>
  <c r="AU866" i="2" s="1"/>
  <c r="AV866" i="2" s="1"/>
  <c r="AS850" i="2"/>
  <c r="AU850" i="2" s="1"/>
  <c r="AV850" i="2" s="1"/>
  <c r="AS824" i="2"/>
  <c r="AU824" i="2" s="1"/>
  <c r="AV824" i="2" s="1"/>
  <c r="AS808" i="2"/>
  <c r="AU808" i="2" s="1"/>
  <c r="AV808" i="2" s="1"/>
  <c r="AS903" i="2"/>
  <c r="AS887" i="2"/>
  <c r="AU887" i="2" s="1"/>
  <c r="AV887" i="2" s="1"/>
  <c r="AS865" i="2"/>
  <c r="AU865" i="2" s="1"/>
  <c r="AV865" i="2" s="1"/>
  <c r="AS849" i="2"/>
  <c r="AU849" i="2" s="1"/>
  <c r="AV849" i="2" s="1"/>
  <c r="AS823" i="2"/>
  <c r="AU823" i="2" s="1"/>
  <c r="AV823" i="2" s="1"/>
  <c r="AS807" i="2"/>
  <c r="AU807" i="2" s="1"/>
  <c r="AV807" i="2" s="1"/>
  <c r="AS902" i="2"/>
  <c r="AU902" i="2" s="1"/>
  <c r="AV902" i="2" s="1"/>
  <c r="AS886" i="2"/>
  <c r="AU886" i="2" s="1"/>
  <c r="AV886" i="2" s="1"/>
  <c r="AS864" i="2"/>
  <c r="AU864" i="2" s="1"/>
  <c r="AV864" i="2" s="1"/>
  <c r="AS848" i="2"/>
  <c r="AU848" i="2" s="1"/>
  <c r="AV848" i="2" s="1"/>
  <c r="AS822" i="2"/>
  <c r="AU822" i="2" s="1"/>
  <c r="AV822" i="2" s="1"/>
  <c r="AS806" i="2"/>
  <c r="AU806" i="2" s="1"/>
  <c r="AV806" i="2" s="1"/>
  <c r="AS901" i="2"/>
  <c r="AU901" i="2" s="1"/>
  <c r="AV901" i="2" s="1"/>
  <c r="AS885" i="2"/>
  <c r="AS863" i="2"/>
  <c r="AU863" i="2" s="1"/>
  <c r="AV863" i="2" s="1"/>
  <c r="AS847" i="2"/>
  <c r="AS821" i="2"/>
  <c r="AU821" i="2" s="1"/>
  <c r="AV821" i="2" s="1"/>
  <c r="AS805" i="2"/>
  <c r="AU805" i="2" s="1"/>
  <c r="AV805" i="2" s="1"/>
  <c r="AS900" i="2"/>
  <c r="AU900" i="2" s="1"/>
  <c r="AV900" i="2" s="1"/>
  <c r="AS878" i="2"/>
  <c r="AU878" i="2" s="1"/>
  <c r="AV878" i="2" s="1"/>
  <c r="AS862" i="2"/>
  <c r="AU862" i="2" s="1"/>
  <c r="AV862" i="2" s="1"/>
  <c r="AS836" i="2"/>
  <c r="AU836" i="2" s="1"/>
  <c r="AV836" i="2" s="1"/>
  <c r="AS820" i="2"/>
  <c r="AU820" i="2" s="1"/>
  <c r="AV820" i="2" s="1"/>
  <c r="AS804" i="2"/>
  <c r="AU804" i="2" s="1"/>
  <c r="AV804" i="2" s="1"/>
  <c r="AS899" i="2"/>
  <c r="AU899" i="2" s="1"/>
  <c r="AV899" i="2" s="1"/>
  <c r="AS877" i="2"/>
  <c r="AU877" i="2" s="1"/>
  <c r="AV877" i="2" s="1"/>
  <c r="AS861" i="2"/>
  <c r="AU861" i="2" s="1"/>
  <c r="AV861" i="2" s="1"/>
  <c r="AS835" i="2"/>
  <c r="AU835" i="2" s="1"/>
  <c r="AV835" i="2" s="1"/>
  <c r="AS819" i="2"/>
  <c r="AU819" i="2" s="1"/>
  <c r="AV819" i="2" s="1"/>
  <c r="AS803" i="2"/>
  <c r="AU803" i="2" s="1"/>
  <c r="AV803" i="2" s="1"/>
  <c r="AS914" i="2"/>
  <c r="AU914" i="2" s="1"/>
  <c r="AV914" i="2" s="1"/>
  <c r="AS898" i="2"/>
  <c r="AU898" i="2" s="1"/>
  <c r="AV898" i="2" s="1"/>
  <c r="AS876" i="2"/>
  <c r="AU876" i="2" s="1"/>
  <c r="AV876" i="2" s="1"/>
  <c r="AS860" i="2"/>
  <c r="AU860" i="2" s="1"/>
  <c r="AV860" i="2" s="1"/>
  <c r="AS834" i="2"/>
  <c r="AU834" i="2" s="1"/>
  <c r="AV834" i="2" s="1"/>
  <c r="AS818" i="2"/>
  <c r="AU818" i="2" s="1"/>
  <c r="AV818" i="2" s="1"/>
  <c r="AS802" i="2"/>
  <c r="AU802" i="2" s="1"/>
  <c r="AV802" i="2" s="1"/>
  <c r="AS913" i="2"/>
  <c r="AU913" i="2" s="1"/>
  <c r="AV913" i="2" s="1"/>
  <c r="AS897" i="2"/>
  <c r="AU897" i="2" s="1"/>
  <c r="AV897" i="2" s="1"/>
  <c r="AS875" i="2"/>
  <c r="AU875" i="2" s="1"/>
  <c r="AV875" i="2" s="1"/>
  <c r="AS859" i="2"/>
  <c r="AU859" i="2" s="1"/>
  <c r="AV859" i="2" s="1"/>
  <c r="AS833" i="2"/>
  <c r="AU833" i="2" s="1"/>
  <c r="AV833" i="2" s="1"/>
  <c r="AS817" i="2"/>
  <c r="AS801" i="2"/>
  <c r="AU801" i="2" s="1"/>
  <c r="AV801" i="2" s="1"/>
  <c r="AM906" i="2"/>
  <c r="AO906" i="2" s="1"/>
  <c r="AP906" i="2" s="1"/>
  <c r="AM890" i="2"/>
  <c r="AO890" i="2" s="1"/>
  <c r="AP890" i="2" s="1"/>
  <c r="AM867" i="2"/>
  <c r="AO867" i="2" s="1"/>
  <c r="AP867" i="2" s="1"/>
  <c r="AM851" i="2"/>
  <c r="AO851" i="2" s="1"/>
  <c r="AP851" i="2" s="1"/>
  <c r="AM825" i="2"/>
  <c r="AO825" i="2" s="1"/>
  <c r="AP825" i="2" s="1"/>
  <c r="AM809" i="2"/>
  <c r="AO809" i="2" s="1"/>
  <c r="AP809" i="2" s="1"/>
  <c r="AM868" i="2"/>
  <c r="AO868" i="2" s="1"/>
  <c r="AP868" i="2" s="1"/>
  <c r="AM905" i="2"/>
  <c r="AO905" i="2" s="1"/>
  <c r="AP905" i="2" s="1"/>
  <c r="AM889" i="2"/>
  <c r="AO889" i="2" s="1"/>
  <c r="AP889" i="2" s="1"/>
  <c r="AM866" i="2"/>
  <c r="AO866" i="2" s="1"/>
  <c r="AP866" i="2" s="1"/>
  <c r="AM850" i="2"/>
  <c r="AO850" i="2" s="1"/>
  <c r="AP850" i="2" s="1"/>
  <c r="AM824" i="2"/>
  <c r="AO824" i="2" s="1"/>
  <c r="AP824" i="2" s="1"/>
  <c r="AM808" i="2"/>
  <c r="AO808" i="2" s="1"/>
  <c r="AP808" i="2" s="1"/>
  <c r="AM891" i="2"/>
  <c r="AO891" i="2" s="1"/>
  <c r="AM904" i="2"/>
  <c r="AO904" i="2" s="1"/>
  <c r="AP904" i="2" s="1"/>
  <c r="AM888" i="2"/>
  <c r="AO888" i="2" s="1"/>
  <c r="AP888" i="2" s="1"/>
  <c r="AM865" i="2"/>
  <c r="AO865" i="2" s="1"/>
  <c r="AP865" i="2" s="1"/>
  <c r="AM849" i="2"/>
  <c r="AO849" i="2" s="1"/>
  <c r="AP849" i="2" s="1"/>
  <c r="AM823" i="2"/>
  <c r="AO823" i="2" s="1"/>
  <c r="AP823" i="2" s="1"/>
  <c r="AM807" i="2"/>
  <c r="AO807" i="2" s="1"/>
  <c r="AP807" i="2" s="1"/>
  <c r="AM903" i="2"/>
  <c r="AM887" i="2"/>
  <c r="AO887" i="2" s="1"/>
  <c r="AP887" i="2" s="1"/>
  <c r="AM864" i="2"/>
  <c r="AO864" i="2" s="1"/>
  <c r="AP864" i="2" s="1"/>
  <c r="AM848" i="2"/>
  <c r="AO848" i="2" s="1"/>
  <c r="AP848" i="2" s="1"/>
  <c r="AM822" i="2"/>
  <c r="AO822" i="2" s="1"/>
  <c r="AP822" i="2" s="1"/>
  <c r="AM806" i="2"/>
  <c r="AO806" i="2" s="1"/>
  <c r="AP806" i="2" s="1"/>
  <c r="AM902" i="2"/>
  <c r="AO902" i="2" s="1"/>
  <c r="AP902" i="2" s="1"/>
  <c r="AM886" i="2"/>
  <c r="AO886" i="2" s="1"/>
  <c r="AP886" i="2" s="1"/>
  <c r="AM863" i="2"/>
  <c r="AO863" i="2" s="1"/>
  <c r="AP863" i="2" s="1"/>
  <c r="AM847" i="2"/>
  <c r="AM821" i="2"/>
  <c r="AO821" i="2" s="1"/>
  <c r="AP821" i="2" s="1"/>
  <c r="AM805" i="2"/>
  <c r="AO805" i="2" s="1"/>
  <c r="AP805" i="2" s="1"/>
  <c r="AM901" i="2"/>
  <c r="AO901" i="2" s="1"/>
  <c r="AP901" i="2" s="1"/>
  <c r="AM878" i="2"/>
  <c r="AO878" i="2" s="1"/>
  <c r="AP878" i="2" s="1"/>
  <c r="AM862" i="2"/>
  <c r="AO862" i="2" s="1"/>
  <c r="AP862" i="2" s="1"/>
  <c r="AM836" i="2"/>
  <c r="AO836" i="2" s="1"/>
  <c r="AP836" i="2" s="1"/>
  <c r="AM820" i="2"/>
  <c r="AO820" i="2" s="1"/>
  <c r="AP820" i="2" s="1"/>
  <c r="AM804" i="2"/>
  <c r="AO804" i="2" s="1"/>
  <c r="AP804" i="2" s="1"/>
  <c r="AM900" i="2"/>
  <c r="AO900" i="2" s="1"/>
  <c r="AP900" i="2" s="1"/>
  <c r="AM877" i="2"/>
  <c r="AO877" i="2" s="1"/>
  <c r="AP877" i="2" s="1"/>
  <c r="AM861" i="2"/>
  <c r="AO861" i="2" s="1"/>
  <c r="AP861" i="2" s="1"/>
  <c r="AM835" i="2"/>
  <c r="AO835" i="2" s="1"/>
  <c r="AP835" i="2" s="1"/>
  <c r="AM819" i="2"/>
  <c r="AO819" i="2" s="1"/>
  <c r="AP819" i="2" s="1"/>
  <c r="AM803" i="2"/>
  <c r="AO803" i="2" s="1"/>
  <c r="AP803" i="2" s="1"/>
  <c r="AM885" i="2"/>
  <c r="AM899" i="2"/>
  <c r="AO899" i="2" s="1"/>
  <c r="AP899" i="2" s="1"/>
  <c r="AM876" i="2"/>
  <c r="AO876" i="2" s="1"/>
  <c r="AP876" i="2" s="1"/>
  <c r="AM860" i="2"/>
  <c r="AO860" i="2" s="1"/>
  <c r="AP860" i="2" s="1"/>
  <c r="AM834" i="2"/>
  <c r="AO834" i="2" s="1"/>
  <c r="AP834" i="2" s="1"/>
  <c r="AM818" i="2"/>
  <c r="AO818" i="2" s="1"/>
  <c r="AP818" i="2" s="1"/>
  <c r="AM802" i="2"/>
  <c r="AO802" i="2" s="1"/>
  <c r="AP802" i="2" s="1"/>
  <c r="AM907" i="2"/>
  <c r="AO907" i="2" s="1"/>
  <c r="AP907" i="2" s="1"/>
  <c r="AM914" i="2"/>
  <c r="AO914" i="2" s="1"/>
  <c r="AP914" i="2" s="1"/>
  <c r="AM898" i="2"/>
  <c r="AO898" i="2" s="1"/>
  <c r="AP898" i="2" s="1"/>
  <c r="AM875" i="2"/>
  <c r="AO875" i="2" s="1"/>
  <c r="AP875" i="2" s="1"/>
  <c r="AM859" i="2"/>
  <c r="AO859" i="2" s="1"/>
  <c r="AP859" i="2" s="1"/>
  <c r="AM833" i="2"/>
  <c r="AO833" i="2" s="1"/>
  <c r="AP833" i="2" s="1"/>
  <c r="AM817" i="2"/>
  <c r="AM801" i="2"/>
  <c r="AO801" i="2" s="1"/>
  <c r="AP801" i="2" s="1"/>
  <c r="AM913" i="2"/>
  <c r="AO913" i="2" s="1"/>
  <c r="AP913" i="2" s="1"/>
  <c r="AM897" i="2"/>
  <c r="AO897" i="2" s="1"/>
  <c r="AP897" i="2" s="1"/>
  <c r="AM874" i="2"/>
  <c r="AO874" i="2" s="1"/>
  <c r="AP874" i="2" s="1"/>
  <c r="AM858" i="2"/>
  <c r="AM832" i="2"/>
  <c r="AO832" i="2" s="1"/>
  <c r="AP832" i="2" s="1"/>
  <c r="AM816" i="2"/>
  <c r="AO816" i="2" s="1"/>
  <c r="AP816" i="2" s="1"/>
  <c r="AM800" i="2"/>
  <c r="AM912" i="2"/>
  <c r="AO912" i="2" s="1"/>
  <c r="AP912" i="2" s="1"/>
  <c r="AM896" i="2"/>
  <c r="AO896" i="2" s="1"/>
  <c r="AP896" i="2" s="1"/>
  <c r="AM873" i="2"/>
  <c r="AO873" i="2" s="1"/>
  <c r="AP873" i="2" s="1"/>
  <c r="AM857" i="2"/>
  <c r="AO857" i="2" s="1"/>
  <c r="AP857" i="2" s="1"/>
  <c r="AM831" i="2"/>
  <c r="AO831" i="2" s="1"/>
  <c r="AP831" i="2" s="1"/>
  <c r="AM815" i="2"/>
  <c r="AO815" i="2" s="1"/>
  <c r="AP815" i="2" s="1"/>
  <c r="AM911" i="2"/>
  <c r="AO911" i="2" s="1"/>
  <c r="AP911" i="2" s="1"/>
  <c r="AM895" i="2"/>
  <c r="AO895" i="2" s="1"/>
  <c r="AP895" i="2" s="1"/>
  <c r="AM872" i="2"/>
  <c r="AO872" i="2" s="1"/>
  <c r="AP872" i="2" s="1"/>
  <c r="AM856" i="2"/>
  <c r="AO856" i="2" s="1"/>
  <c r="AP856" i="2" s="1"/>
  <c r="AM830" i="2"/>
  <c r="AO830" i="2" s="1"/>
  <c r="AP830" i="2" s="1"/>
  <c r="AM814" i="2"/>
  <c r="AO814" i="2" s="1"/>
  <c r="AP814" i="2" s="1"/>
  <c r="AM852" i="2"/>
  <c r="AO852" i="2" s="1"/>
  <c r="AP852" i="2" s="1"/>
  <c r="AM826" i="2"/>
  <c r="AO826" i="2" s="1"/>
  <c r="AP826" i="2" s="1"/>
  <c r="AM810" i="2"/>
  <c r="AO810" i="2" s="1"/>
  <c r="AP810" i="2" s="1"/>
  <c r="AM910" i="2"/>
  <c r="AO910" i="2" s="1"/>
  <c r="AP910" i="2" s="1"/>
  <c r="AM894" i="2"/>
  <c r="AO894" i="2" s="1"/>
  <c r="AP894" i="2" s="1"/>
  <c r="AM871" i="2"/>
  <c r="AO871" i="2" s="1"/>
  <c r="AP871" i="2" s="1"/>
  <c r="AM855" i="2"/>
  <c r="AO855" i="2" s="1"/>
  <c r="AP855" i="2" s="1"/>
  <c r="AM829" i="2"/>
  <c r="AO829" i="2" s="1"/>
  <c r="AP829" i="2" s="1"/>
  <c r="AM813" i="2"/>
  <c r="AO813" i="2" s="1"/>
  <c r="AP813" i="2" s="1"/>
  <c r="AM909" i="2"/>
  <c r="AO909" i="2" s="1"/>
  <c r="AP909" i="2" s="1"/>
  <c r="AM893" i="2"/>
  <c r="AO893" i="2" s="1"/>
  <c r="AP893" i="2" s="1"/>
  <c r="AM870" i="2"/>
  <c r="AO870" i="2" s="1"/>
  <c r="AP870" i="2" s="1"/>
  <c r="AM854" i="2"/>
  <c r="AO854" i="2" s="1"/>
  <c r="AP854" i="2" s="1"/>
  <c r="AM828" i="2"/>
  <c r="AO828" i="2" s="1"/>
  <c r="AP828" i="2" s="1"/>
  <c r="AM812" i="2"/>
  <c r="AO812" i="2" s="1"/>
  <c r="AP812" i="2" s="1"/>
  <c r="AM908" i="2"/>
  <c r="AO908" i="2" s="1"/>
  <c r="AP908" i="2" s="1"/>
  <c r="AM892" i="2"/>
  <c r="AO892" i="2" s="1"/>
  <c r="AP892" i="2" s="1"/>
  <c r="AM869" i="2"/>
  <c r="AO869" i="2" s="1"/>
  <c r="AP869" i="2" s="1"/>
  <c r="AM853" i="2"/>
  <c r="AO853" i="2" s="1"/>
  <c r="AP853" i="2" s="1"/>
  <c r="AM827" i="2"/>
  <c r="AO827" i="2" s="1"/>
  <c r="AP827" i="2" s="1"/>
  <c r="AM811" i="2"/>
  <c r="AO811" i="2" s="1"/>
  <c r="AP811" i="2" s="1"/>
  <c r="AI866" i="2"/>
  <c r="AJ866" i="2" s="1"/>
  <c r="AI829" i="2"/>
  <c r="AJ829" i="2" s="1"/>
  <c r="AI872" i="2"/>
  <c r="AI911" i="2"/>
  <c r="AI820" i="2"/>
  <c r="AI807" i="2"/>
  <c r="AJ807" i="2" s="1"/>
  <c r="AI887" i="2"/>
  <c r="AJ887" i="2" s="1"/>
  <c r="AI854" i="2"/>
  <c r="AI893" i="2"/>
  <c r="AI802" i="2"/>
  <c r="AI836" i="2"/>
  <c r="AJ836" i="2" s="1"/>
  <c r="AI823" i="2"/>
  <c r="AI903" i="2"/>
  <c r="AJ1147" i="2" s="1"/>
  <c r="AI870" i="2"/>
  <c r="AJ870" i="2" s="1"/>
  <c r="AI909" i="2"/>
  <c r="AJ909" i="2" s="1"/>
  <c r="AI818" i="2"/>
  <c r="AI861" i="2"/>
  <c r="AJ861" i="2" s="1"/>
  <c r="AI848" i="2"/>
  <c r="AJ848" i="2" s="1"/>
  <c r="AI810" i="2"/>
  <c r="AJ810" i="2" s="1"/>
  <c r="AI891" i="2"/>
  <c r="AJ891" i="2" s="1"/>
  <c r="AI834" i="2"/>
  <c r="AI877" i="2"/>
  <c r="AJ877" i="2" s="1"/>
  <c r="AI864" i="2"/>
  <c r="AI826" i="2"/>
  <c r="AI900" i="2"/>
  <c r="AJ900" i="2" s="1"/>
  <c r="AI907" i="2"/>
  <c r="AJ907" i="2" s="1"/>
  <c r="AI816" i="2"/>
  <c r="AI859" i="2"/>
  <c r="AI898" i="2"/>
  <c r="AI851" i="2"/>
  <c r="AI813" i="2"/>
  <c r="AI832" i="2"/>
  <c r="AI875" i="2"/>
  <c r="AI914" i="2"/>
  <c r="AI901" i="2"/>
  <c r="AI867" i="2"/>
  <c r="AI814" i="2"/>
  <c r="AI857" i="2"/>
  <c r="AI896" i="2"/>
  <c r="AI805" i="2"/>
  <c r="AI808" i="2"/>
  <c r="AJ808" i="2" s="1"/>
  <c r="AI888" i="2"/>
  <c r="AJ888" i="2" s="1"/>
  <c r="AI830" i="2"/>
  <c r="AI873" i="2"/>
  <c r="AI912" i="2"/>
  <c r="AI821" i="2"/>
  <c r="AI824" i="2"/>
  <c r="AJ824" i="2" s="1"/>
  <c r="AI904" i="2"/>
  <c r="AI895" i="2"/>
  <c r="AI812" i="2"/>
  <c r="AI855" i="2"/>
  <c r="AI894" i="2"/>
  <c r="AI803" i="2"/>
  <c r="AJ803" i="2" s="1"/>
  <c r="AI862" i="2"/>
  <c r="AJ862" i="2" s="1"/>
  <c r="AI849" i="2"/>
  <c r="AI828" i="2"/>
  <c r="AJ828" i="2" s="1"/>
  <c r="AI871" i="2"/>
  <c r="AI910" i="2"/>
  <c r="AI819" i="2"/>
  <c r="AI878" i="2"/>
  <c r="AI865" i="2"/>
  <c r="AJ865" i="2" s="1"/>
  <c r="AI811" i="2"/>
  <c r="AJ811" i="2" s="1"/>
  <c r="AI853" i="2"/>
  <c r="AJ853" i="2" s="1"/>
  <c r="AI892" i="2"/>
  <c r="AI801" i="2"/>
  <c r="AI835" i="2"/>
  <c r="AI899" i="2"/>
  <c r="AJ899" i="2" s="1"/>
  <c r="AI886" i="2"/>
  <c r="AI827" i="2"/>
  <c r="AI804" i="2"/>
  <c r="AJ804" i="2" s="1"/>
  <c r="AI869" i="2"/>
  <c r="AJ869" i="2" s="1"/>
  <c r="AI908" i="2"/>
  <c r="AJ908" i="2" s="1"/>
  <c r="AI817" i="2"/>
  <c r="AJ1132" i="2" s="1"/>
  <c r="AI860" i="2"/>
  <c r="AI806" i="2"/>
  <c r="AJ806" i="2" s="1"/>
  <c r="AI902" i="2"/>
  <c r="AI852" i="2"/>
  <c r="AJ852" i="2" s="1"/>
  <c r="AI890" i="2"/>
  <c r="AJ890" i="2" s="1"/>
  <c r="AI833" i="2"/>
  <c r="AJ833" i="2" s="1"/>
  <c r="AI876" i="2"/>
  <c r="AI822" i="2"/>
  <c r="AI809" i="2"/>
  <c r="AJ809" i="2" s="1"/>
  <c r="AI868" i="2"/>
  <c r="AJ868" i="2" s="1"/>
  <c r="AI856" i="2"/>
  <c r="AI906" i="2"/>
  <c r="AJ906" i="2" s="1"/>
  <c r="AI815" i="2"/>
  <c r="AI858" i="2"/>
  <c r="AJ1133" i="2" s="1"/>
  <c r="AI897" i="2"/>
  <c r="AI825" i="2"/>
  <c r="AI889" i="2"/>
  <c r="AJ889" i="2" s="1"/>
  <c r="AI831" i="2"/>
  <c r="AI874" i="2"/>
  <c r="AI913" i="2"/>
  <c r="AI863" i="2"/>
  <c r="AJ863" i="2" s="1"/>
  <c r="AI850" i="2"/>
  <c r="AJ850" i="2" s="1"/>
  <c r="AI905" i="2"/>
  <c r="AF837" i="2"/>
  <c r="AF972" i="2" s="1"/>
  <c r="AF915" i="2"/>
  <c r="AF974" i="2" s="1"/>
  <c r="AF879" i="2"/>
  <c r="AF973" i="2" s="1"/>
  <c r="AC947" i="2"/>
  <c r="AC955" i="2" s="1"/>
  <c r="N585" i="2"/>
  <c r="N944" i="2" s="1"/>
  <c r="X947" i="2"/>
  <c r="X955" i="2" s="1"/>
  <c r="G963" i="2"/>
  <c r="G966" i="2" s="1"/>
  <c r="BF947" i="2"/>
  <c r="BF955" i="2" s="1"/>
  <c r="BV922" i="2"/>
  <c r="BV927" i="2"/>
  <c r="BS922" i="2"/>
  <c r="BS927" i="2"/>
  <c r="BV939" i="2"/>
  <c r="G922" i="2"/>
  <c r="V144" i="13"/>
  <c r="V146" i="13" s="1"/>
  <c r="AC969" i="2" s="1"/>
  <c r="Y132" i="13"/>
  <c r="H1024" i="2" l="1"/>
  <c r="H1159" i="2" s="1"/>
  <c r="BE963" i="2"/>
  <c r="BE966" i="2" s="1"/>
  <c r="AJ1150" i="2"/>
  <c r="F1133" i="2"/>
  <c r="F1134" i="2" s="1"/>
  <c r="F1142" i="2" s="1"/>
  <c r="AU537" i="2"/>
  <c r="AV938" i="2" s="1"/>
  <c r="AO927" i="2"/>
  <c r="BO963" i="2"/>
  <c r="BF758" i="2"/>
  <c r="BG961" i="2" s="1"/>
  <c r="BE975" i="2"/>
  <c r="BF794" i="2"/>
  <c r="BG962" i="2" s="1"/>
  <c r="BF716" i="2"/>
  <c r="BG960" i="2" s="1"/>
  <c r="BG963" i="2" s="1"/>
  <c r="H1066" i="2"/>
  <c r="H1160" i="2" s="1"/>
  <c r="H1162" i="2" s="1"/>
  <c r="BP794" i="2"/>
  <c r="BQ962" i="2" s="1"/>
  <c r="BP716" i="2"/>
  <c r="BQ960" i="2" s="1"/>
  <c r="S947" i="2"/>
  <c r="S955" i="2" s="1"/>
  <c r="H817" i="2"/>
  <c r="H1132" i="2" s="1"/>
  <c r="H1134" i="2" s="1"/>
  <c r="F879" i="2"/>
  <c r="F973" i="2" s="1"/>
  <c r="F837" i="2"/>
  <c r="F972" i="2" s="1"/>
  <c r="F915" i="2"/>
  <c r="F974" i="2" s="1"/>
  <c r="BP758" i="2"/>
  <c r="BQ961" i="2" s="1"/>
  <c r="M947" i="2"/>
  <c r="M955" i="2" s="1"/>
  <c r="H1278" i="2"/>
  <c r="S963" i="2"/>
  <c r="S966" i="2" s="1"/>
  <c r="AU963" i="2"/>
  <c r="AU966" i="2" s="1"/>
  <c r="AO630" i="2"/>
  <c r="AO947" i="2"/>
  <c r="AO955" i="2" s="1"/>
  <c r="Y585" i="2"/>
  <c r="Y944" i="2" s="1"/>
  <c r="Y947" i="2" s="1"/>
  <c r="N630" i="2"/>
  <c r="N945" i="2" s="1"/>
  <c r="N1148" i="2" s="1"/>
  <c r="BK903" i="2"/>
  <c r="BK915" i="2" s="1"/>
  <c r="BK974" i="2" s="1"/>
  <c r="AC716" i="2"/>
  <c r="AC960" i="2" s="1"/>
  <c r="BF963" i="2"/>
  <c r="BF966" i="2" s="1"/>
  <c r="AU947" i="2"/>
  <c r="AU955" i="2" s="1"/>
  <c r="AU939" i="2"/>
  <c r="AU451" i="2"/>
  <c r="AV936" i="2" s="1"/>
  <c r="AC794" i="2"/>
  <c r="AC962" i="2" s="1"/>
  <c r="BP963" i="2"/>
  <c r="AU630" i="2"/>
  <c r="AV945" i="2" s="1"/>
  <c r="AW1148" i="2" s="1"/>
  <c r="AO671" i="2"/>
  <c r="AP891" i="2"/>
  <c r="BK817" i="2"/>
  <c r="BK837" i="2" s="1"/>
  <c r="BK972" i="2" s="1"/>
  <c r="BP615" i="2"/>
  <c r="BK520" i="2"/>
  <c r="BF432" i="2"/>
  <c r="H758" i="2"/>
  <c r="H961" i="2" s="1"/>
  <c r="AD750" i="2"/>
  <c r="BP520" i="2"/>
  <c r="BP432" i="2"/>
  <c r="Y520" i="2"/>
  <c r="BA432" i="2"/>
  <c r="N477" i="2"/>
  <c r="N496" i="2" s="1"/>
  <c r="N937" i="2" s="1"/>
  <c r="AN750" i="2"/>
  <c r="AN758" i="2" s="1"/>
  <c r="AO961" i="2" s="1"/>
  <c r="BK630" i="2"/>
  <c r="BL945" i="2" s="1"/>
  <c r="BM1148" i="2" s="1"/>
  <c r="X927" i="2"/>
  <c r="BP477" i="2"/>
  <c r="BK671" i="2"/>
  <c r="BL946" i="2" s="1"/>
  <c r="BF520" i="2"/>
  <c r="BK432" i="2"/>
  <c r="BK477" i="2"/>
  <c r="BF630" i="2"/>
  <c r="BG945" i="2" s="1"/>
  <c r="BH1148" i="2" s="1"/>
  <c r="N182" i="2"/>
  <c r="N924" i="2" s="1"/>
  <c r="G1313" i="2"/>
  <c r="AN705" i="2"/>
  <c r="AC758" i="2"/>
  <c r="AC961" i="2" s="1"/>
  <c r="AN791" i="2"/>
  <c r="BF671" i="2"/>
  <c r="BG946" i="2" s="1"/>
  <c r="BP658" i="2"/>
  <c r="BP570" i="2"/>
  <c r="M927" i="2"/>
  <c r="BF477" i="2"/>
  <c r="Y432" i="2"/>
  <c r="Y477" i="2"/>
  <c r="AU758" i="2"/>
  <c r="AV961" i="2" s="1"/>
  <c r="AB927" i="2"/>
  <c r="AO585" i="2"/>
  <c r="T630" i="2"/>
  <c r="T945" i="2" s="1"/>
  <c r="T1148" i="2" s="1"/>
  <c r="N537" i="2"/>
  <c r="N938" i="2" s="1"/>
  <c r="AC939" i="2"/>
  <c r="Y414" i="2"/>
  <c r="Y1112" i="2" s="1"/>
  <c r="Y1114" i="2" s="1"/>
  <c r="G939" i="2"/>
  <c r="AI947" i="2"/>
  <c r="AI955" i="2" s="1"/>
  <c r="BK858" i="2"/>
  <c r="BK879" i="2" s="1"/>
  <c r="BK973" i="2" s="1"/>
  <c r="BK585" i="2"/>
  <c r="BL944" i="2" s="1"/>
  <c r="BI837" i="2"/>
  <c r="BI972" i="2" s="1"/>
  <c r="BI915" i="2"/>
  <c r="BI974" i="2" s="1"/>
  <c r="BI879" i="2"/>
  <c r="BI973" i="2" s="1"/>
  <c r="X963" i="2"/>
  <c r="X966" i="2" s="1"/>
  <c r="BA537" i="2"/>
  <c r="BB938" i="2" s="1"/>
  <c r="AI671" i="2"/>
  <c r="AJ946" i="2" s="1"/>
  <c r="BJ922" i="2"/>
  <c r="L1134" i="2"/>
  <c r="L1142" i="2" s="1"/>
  <c r="AZ947" i="2"/>
  <c r="AZ955" i="2" s="1"/>
  <c r="T758" i="2"/>
  <c r="T961" i="2" s="1"/>
  <c r="AN922" i="2"/>
  <c r="AO451" i="2"/>
  <c r="AP936" i="2" s="1"/>
  <c r="BO922" i="2"/>
  <c r="H496" i="2"/>
  <c r="H937" i="2" s="1"/>
  <c r="AH963" i="2"/>
  <c r="W975" i="2"/>
  <c r="T585" i="2"/>
  <c r="T944" i="2" s="1"/>
  <c r="R1150" i="2"/>
  <c r="W922" i="2"/>
  <c r="T451" i="2"/>
  <c r="T936" i="2" s="1"/>
  <c r="BK716" i="2"/>
  <c r="BL960" i="2" s="1"/>
  <c r="H630" i="2"/>
  <c r="H945" i="2" s="1"/>
  <c r="H1148" i="2" s="1"/>
  <c r="H1150" i="2" s="1"/>
  <c r="Y182" i="2"/>
  <c r="Y924" i="2" s="1"/>
  <c r="AU496" i="2"/>
  <c r="AV937" i="2" s="1"/>
  <c r="AU671" i="2"/>
  <c r="AV946" i="2" s="1"/>
  <c r="AH947" i="2"/>
  <c r="AH955" i="2" s="1"/>
  <c r="AO537" i="2"/>
  <c r="AP938" i="2" s="1"/>
  <c r="AO44" i="2"/>
  <c r="AP919" i="2" s="1"/>
  <c r="AO89" i="2"/>
  <c r="AP920" i="2" s="1"/>
  <c r="AH927" i="2"/>
  <c r="AT927" i="2"/>
  <c r="AI537" i="2"/>
  <c r="AJ938" i="2" s="1"/>
  <c r="AN939" i="2"/>
  <c r="T671" i="2"/>
  <c r="T946" i="2" s="1"/>
  <c r="F927" i="2"/>
  <c r="L248" i="13"/>
  <c r="M248" i="13" s="1"/>
  <c r="AU794" i="2"/>
  <c r="AV962" i="2" s="1"/>
  <c r="AO939" i="2"/>
  <c r="AI963" i="2"/>
  <c r="AI966" i="2" s="1"/>
  <c r="S927" i="2"/>
  <c r="BA963" i="2"/>
  <c r="BA966" i="2" s="1"/>
  <c r="M963" i="2"/>
  <c r="M966" i="2" s="1"/>
  <c r="G947" i="2"/>
  <c r="G955" i="2" s="1"/>
  <c r="T537" i="2"/>
  <c r="T938" i="2" s="1"/>
  <c r="S939" i="2"/>
  <c r="AC1124" i="2"/>
  <c r="AC1126" i="2" s="1"/>
  <c r="AD683" i="2"/>
  <c r="AD1124" i="2" s="1"/>
  <c r="AD1126" i="2" s="1"/>
  <c r="R939" i="2"/>
  <c r="AB939" i="2"/>
  <c r="T716" i="2"/>
  <c r="T960" i="2" s="1"/>
  <c r="BJ939" i="2"/>
  <c r="H671" i="2"/>
  <c r="H946" i="2" s="1"/>
  <c r="F947" i="2"/>
  <c r="F955" i="2" s="1"/>
  <c r="AZ939" i="2"/>
  <c r="N758" i="2"/>
  <c r="N961" i="2" s="1"/>
  <c r="Y44" i="2"/>
  <c r="Y919" i="2" s="1"/>
  <c r="AN947" i="2"/>
  <c r="AN955" i="2" s="1"/>
  <c r="BF585" i="2"/>
  <c r="BG944" i="2" s="1"/>
  <c r="H794" i="2"/>
  <c r="H962" i="2" s="1"/>
  <c r="L963" i="2"/>
  <c r="AB963" i="2"/>
  <c r="AD496" i="2"/>
  <c r="AD937" i="2" s="1"/>
  <c r="Y132" i="2"/>
  <c r="Y921" i="2" s="1"/>
  <c r="T132" i="2"/>
  <c r="T921" i="2" s="1"/>
  <c r="AN927" i="2"/>
  <c r="AT922" i="2"/>
  <c r="BO947" i="2"/>
  <c r="BO955" i="2" s="1"/>
  <c r="R947" i="2"/>
  <c r="R955" i="2" s="1"/>
  <c r="AT975" i="2"/>
  <c r="AT978" i="2" s="1"/>
  <c r="AU716" i="2"/>
  <c r="AV960" i="2" s="1"/>
  <c r="BA496" i="2"/>
  <c r="BB937" i="2" s="1"/>
  <c r="L939" i="2"/>
  <c r="H537" i="2"/>
  <c r="H938" i="2" s="1"/>
  <c r="Y794" i="2"/>
  <c r="W963" i="2"/>
  <c r="AT939" i="2"/>
  <c r="W939" i="2"/>
  <c r="F939" i="2"/>
  <c r="BK794" i="2"/>
  <c r="BL962" i="2" s="1"/>
  <c r="AB975" i="2"/>
  <c r="AH939" i="2"/>
  <c r="CB406" i="2"/>
  <c r="BE939" i="2"/>
  <c r="H451" i="2"/>
  <c r="H936" i="2" s="1"/>
  <c r="R922" i="2"/>
  <c r="BO939" i="2"/>
  <c r="T89" i="2"/>
  <c r="T920" i="2" s="1"/>
  <c r="BW938" i="2"/>
  <c r="BW937" i="2"/>
  <c r="BE947" i="2"/>
  <c r="BE955" i="2" s="1"/>
  <c r="AI794" i="2"/>
  <c r="AJ962" i="2" s="1"/>
  <c r="BK758" i="2"/>
  <c r="BL961" i="2" s="1"/>
  <c r="AI451" i="2"/>
  <c r="AJ936" i="2" s="1"/>
  <c r="W947" i="2"/>
  <c r="W955" i="2" s="1"/>
  <c r="AT963" i="2"/>
  <c r="AN963" i="2"/>
  <c r="AB922" i="2"/>
  <c r="BO927" i="2"/>
  <c r="BW936" i="2"/>
  <c r="L922" i="2"/>
  <c r="T794" i="2"/>
  <c r="T962" i="2" s="1"/>
  <c r="L927" i="2"/>
  <c r="AH922" i="2"/>
  <c r="AO496" i="2"/>
  <c r="AP937" i="2" s="1"/>
  <c r="T496" i="2"/>
  <c r="T937" i="2" s="1"/>
  <c r="Y227" i="2"/>
  <c r="Y925" i="2" s="1"/>
  <c r="AU585" i="2"/>
  <c r="AV944" i="2" s="1"/>
  <c r="F922" i="2"/>
  <c r="BA794" i="2"/>
  <c r="BB962" i="2" s="1"/>
  <c r="AN975" i="2"/>
  <c r="N227" i="2"/>
  <c r="N925" i="2" s="1"/>
  <c r="R963" i="2"/>
  <c r="Y758" i="2"/>
  <c r="AI585" i="2"/>
  <c r="AJ944" i="2" s="1"/>
  <c r="AT947" i="2"/>
  <c r="AT955" i="2" s="1"/>
  <c r="BA758" i="2"/>
  <c r="BB961" i="2" s="1"/>
  <c r="BK270" i="2"/>
  <c r="BL926" i="2" s="1"/>
  <c r="AZ963" i="2"/>
  <c r="BW924" i="2"/>
  <c r="N270" i="2"/>
  <c r="N926" i="2" s="1"/>
  <c r="T44" i="2"/>
  <c r="T919" i="2" s="1"/>
  <c r="H716" i="2"/>
  <c r="H960" i="2" s="1"/>
  <c r="BW920" i="2"/>
  <c r="AO227" i="2"/>
  <c r="AP925" i="2" s="1"/>
  <c r="AO270" i="2"/>
  <c r="AP926" i="2" s="1"/>
  <c r="BJ963" i="2"/>
  <c r="BJ966" i="2" s="1"/>
  <c r="AZ975" i="2"/>
  <c r="AZ978" i="2" s="1"/>
  <c r="N716" i="2"/>
  <c r="N960" i="2" s="1"/>
  <c r="BW1124" i="2"/>
  <c r="BW1126" i="2" s="1"/>
  <c r="H922" i="2"/>
  <c r="BJ927" i="2"/>
  <c r="T182" i="2"/>
  <c r="T924" i="2" s="1"/>
  <c r="T270" i="2"/>
  <c r="T926" i="2" s="1"/>
  <c r="BW925" i="2"/>
  <c r="H585" i="2"/>
  <c r="H944" i="2" s="1"/>
  <c r="R927" i="2"/>
  <c r="AZ927" i="2"/>
  <c r="BA716" i="2"/>
  <c r="BB960" i="2" s="1"/>
  <c r="AO182" i="2"/>
  <c r="AP924" i="2" s="1"/>
  <c r="BF182" i="2"/>
  <c r="BG924" i="2" s="1"/>
  <c r="L837" i="2"/>
  <c r="L972" i="2" s="1"/>
  <c r="BA585" i="2"/>
  <c r="BB944" i="2" s="1"/>
  <c r="BB947" i="2" s="1"/>
  <c r="F963" i="2"/>
  <c r="AZ922" i="2"/>
  <c r="T227" i="2"/>
  <c r="T925" i="2" s="1"/>
  <c r="BE922" i="2"/>
  <c r="BW926" i="2"/>
  <c r="L915" i="2"/>
  <c r="L974" i="2" s="1"/>
  <c r="L879" i="2"/>
  <c r="L973" i="2" s="1"/>
  <c r="Y270" i="2"/>
  <c r="Y926" i="2" s="1"/>
  <c r="AI758" i="2"/>
  <c r="AJ961" i="2" s="1"/>
  <c r="R879" i="2"/>
  <c r="R973" i="2" s="1"/>
  <c r="BW921" i="2"/>
  <c r="W927" i="2"/>
  <c r="BE927" i="2"/>
  <c r="R1134" i="2"/>
  <c r="R1142" i="2" s="1"/>
  <c r="R837" i="2"/>
  <c r="R972" i="2" s="1"/>
  <c r="R915" i="2"/>
  <c r="R974" i="2" s="1"/>
  <c r="BW919" i="2"/>
  <c r="BJ947" i="2"/>
  <c r="BJ955" i="2" s="1"/>
  <c r="BK1148" i="2"/>
  <c r="BK1150" i="2" s="1"/>
  <c r="BK1153" i="2" s="1"/>
  <c r="AZ1119" i="2"/>
  <c r="BW1117" i="2"/>
  <c r="BW1119" i="2" s="1"/>
  <c r="N794" i="2"/>
  <c r="N962" i="2" s="1"/>
  <c r="N451" i="2"/>
  <c r="N936" i="2" s="1"/>
  <c r="AD451" i="2"/>
  <c r="AD936" i="2" s="1"/>
  <c r="CD362" i="2"/>
  <c r="H879" i="2"/>
  <c r="H973" i="2" s="1"/>
  <c r="CC317" i="2"/>
  <c r="BP270" i="2"/>
  <c r="BQ926" i="2" s="1"/>
  <c r="BE227" i="2"/>
  <c r="BF925" i="2" s="1"/>
  <c r="G975" i="2"/>
  <c r="G978" i="2" s="1"/>
  <c r="AI716" i="2"/>
  <c r="AJ960" i="2" s="1"/>
  <c r="BF227" i="2"/>
  <c r="BG925" i="2" s="1"/>
  <c r="CE362" i="2"/>
  <c r="CD317" i="2"/>
  <c r="CE403" i="2"/>
  <c r="CE317" i="2"/>
  <c r="BF270" i="2"/>
  <c r="BG926" i="2" s="1"/>
  <c r="BK507" i="2"/>
  <c r="BJ537" i="2"/>
  <c r="BK938" i="2" s="1"/>
  <c r="Y178" i="13"/>
  <c r="BE270" i="2"/>
  <c r="BF926" i="2" s="1"/>
  <c r="X922" i="2"/>
  <c r="BK963" i="2"/>
  <c r="BK966" i="2" s="1"/>
  <c r="AZ451" i="2"/>
  <c r="BA936" i="2" s="1"/>
  <c r="BA939" i="2" s="1"/>
  <c r="BK464" i="2"/>
  <c r="BJ496" i="2"/>
  <c r="BK937" i="2" s="1"/>
  <c r="AZ227" i="2"/>
  <c r="BA925" i="2" s="1"/>
  <c r="CC362" i="2"/>
  <c r="CD373" i="2"/>
  <c r="CD403" i="2" s="1"/>
  <c r="CC403" i="2"/>
  <c r="Y507" i="2"/>
  <c r="X537" i="2"/>
  <c r="X938" i="2" s="1"/>
  <c r="H915" i="2"/>
  <c r="H974" i="2" s="1"/>
  <c r="M496" i="2"/>
  <c r="M937" i="2" s="1"/>
  <c r="M939" i="2" s="1"/>
  <c r="AO922" i="2"/>
  <c r="BK1112" i="2"/>
  <c r="BK1114" i="2" s="1"/>
  <c r="BK414" i="2"/>
  <c r="BJ451" i="2"/>
  <c r="BK936" i="2" s="1"/>
  <c r="BA1112" i="2"/>
  <c r="BA1114" i="2" s="1"/>
  <c r="BA414" i="2"/>
  <c r="BB1112" i="2" s="1"/>
  <c r="BB1114" i="2" s="1"/>
  <c r="Y415" i="2"/>
  <c r="X451" i="2"/>
  <c r="X936" i="2" s="1"/>
  <c r="Y464" i="2"/>
  <c r="X496" i="2"/>
  <c r="X937" i="2" s="1"/>
  <c r="BK182" i="2"/>
  <c r="BL924" i="2" s="1"/>
  <c r="BP182" i="2"/>
  <c r="BQ924" i="2" s="1"/>
  <c r="S922" i="2"/>
  <c r="AI939" i="2"/>
  <c r="AU227" i="2"/>
  <c r="AV925" i="2" s="1"/>
  <c r="BE496" i="2"/>
  <c r="BF937" i="2" s="1"/>
  <c r="BP7" i="2"/>
  <c r="BP44" i="2" s="1"/>
  <c r="BQ919" i="2" s="1"/>
  <c r="BO44" i="2"/>
  <c r="BP919" i="2" s="1"/>
  <c r="BF1112" i="2"/>
  <c r="BF1114" i="2" s="1"/>
  <c r="BF414" i="2"/>
  <c r="BE451" i="2"/>
  <c r="BF936" i="2" s="1"/>
  <c r="BJ132" i="2"/>
  <c r="BK921" i="2" s="1"/>
  <c r="BO270" i="2"/>
  <c r="BP926" i="2" s="1"/>
  <c r="BO182" i="2"/>
  <c r="BP924" i="2" s="1"/>
  <c r="AT89" i="2"/>
  <c r="AU920" i="2" s="1"/>
  <c r="BK195" i="2"/>
  <c r="BK227" i="2" s="1"/>
  <c r="BL925" i="2" s="1"/>
  <c r="BJ227" i="2"/>
  <c r="BK925" i="2" s="1"/>
  <c r="BK132" i="2"/>
  <c r="BL921" i="2" s="1"/>
  <c r="BP195" i="2"/>
  <c r="BP227" i="2" s="1"/>
  <c r="BQ925" i="2" s="1"/>
  <c r="BO227" i="2"/>
  <c r="BP925" i="2" s="1"/>
  <c r="BP57" i="2"/>
  <c r="BP89" i="2" s="1"/>
  <c r="BQ920" i="2" s="1"/>
  <c r="BO89" i="2"/>
  <c r="BP920" i="2" s="1"/>
  <c r="BK57" i="2"/>
  <c r="BK89" i="2" s="1"/>
  <c r="BL920" i="2" s="1"/>
  <c r="BJ89" i="2"/>
  <c r="BK920" i="2" s="1"/>
  <c r="BK7" i="2"/>
  <c r="BK44" i="2" s="1"/>
  <c r="BL919" i="2" s="1"/>
  <c r="BJ44" i="2"/>
  <c r="BK919" i="2" s="1"/>
  <c r="AT227" i="2"/>
  <c r="AU925" i="2" s="1"/>
  <c r="BP102" i="2"/>
  <c r="BP132" i="2" s="1"/>
  <c r="BQ921" i="2" s="1"/>
  <c r="BO132" i="2"/>
  <c r="BP921" i="2" s="1"/>
  <c r="AU145" i="2"/>
  <c r="AU182" i="2" s="1"/>
  <c r="AV924" i="2" s="1"/>
  <c r="AT182" i="2"/>
  <c r="AU924" i="2" s="1"/>
  <c r="AD794" i="2"/>
  <c r="AD962" i="2" s="1"/>
  <c r="Y716" i="2"/>
  <c r="BA227" i="2"/>
  <c r="BB925" i="2" s="1"/>
  <c r="BJ182" i="2"/>
  <c r="BK924" i="2" s="1"/>
  <c r="AU89" i="2"/>
  <c r="AV920" i="2" s="1"/>
  <c r="BE537" i="2"/>
  <c r="BF938" i="2" s="1"/>
  <c r="BF507" i="2"/>
  <c r="BO630" i="2"/>
  <c r="BP945" i="2" s="1"/>
  <c r="BA241" i="2"/>
  <c r="BA270" i="2" s="1"/>
  <c r="BB926" i="2" s="1"/>
  <c r="AZ270" i="2"/>
  <c r="BA926" i="2" s="1"/>
  <c r="BA145" i="2"/>
  <c r="BA182" i="2" s="1"/>
  <c r="BB924" i="2" s="1"/>
  <c r="AZ182" i="2"/>
  <c r="BA924" i="2" s="1"/>
  <c r="I311" i="13"/>
  <c r="E771" i="13" s="1"/>
  <c r="L340" i="13"/>
  <c r="M340" i="13" s="1"/>
  <c r="AT132" i="2"/>
  <c r="AU921" i="2" s="1"/>
  <c r="AU102" i="2"/>
  <c r="AU132" i="2" s="1"/>
  <c r="AV921" i="2" s="1"/>
  <c r="BP1117" i="2"/>
  <c r="BP549" i="2"/>
  <c r="BQ1117" i="2" s="1"/>
  <c r="BQ1119" i="2" s="1"/>
  <c r="BP548" i="2"/>
  <c r="BO585" i="2"/>
  <c r="BP944" i="2" s="1"/>
  <c r="AU7" i="2"/>
  <c r="AU44" i="2" s="1"/>
  <c r="AV919" i="2" s="1"/>
  <c r="AT44" i="2"/>
  <c r="AU919" i="2" s="1"/>
  <c r="BO671" i="2"/>
  <c r="BP946" i="2" s="1"/>
  <c r="BQ946" i="2" s="1"/>
  <c r="AU240" i="2"/>
  <c r="AU270" i="2" s="1"/>
  <c r="AV926" i="2" s="1"/>
  <c r="AT270" i="2"/>
  <c r="AU926" i="2" s="1"/>
  <c r="AI145" i="2"/>
  <c r="AI182" i="2" s="1"/>
  <c r="AJ924" i="2" s="1"/>
  <c r="AH182" i="2"/>
  <c r="AI924" i="2" s="1"/>
  <c r="BO451" i="2"/>
  <c r="BP936" i="2" s="1"/>
  <c r="BP414" i="2"/>
  <c r="BP1112" i="2"/>
  <c r="AJ1134" i="2"/>
  <c r="AA963" i="2"/>
  <c r="AI195" i="2"/>
  <c r="AI227" i="2" s="1"/>
  <c r="AJ925" i="2" s="1"/>
  <c r="AH227" i="2"/>
  <c r="AI925" i="2" s="1"/>
  <c r="BP507" i="2"/>
  <c r="BO537" i="2"/>
  <c r="BP938" i="2" s="1"/>
  <c r="BP464" i="2"/>
  <c r="BO496" i="2"/>
  <c r="BP937" i="2" s="1"/>
  <c r="AI240" i="2"/>
  <c r="AI270" i="2" s="1"/>
  <c r="AJ926" i="2" s="1"/>
  <c r="AH270" i="2"/>
  <c r="AI926" i="2" s="1"/>
  <c r="G1162" i="2"/>
  <c r="G1165" i="2" s="1"/>
  <c r="AD7" i="2"/>
  <c r="AD44" i="2" s="1"/>
  <c r="AD919" i="2" s="1"/>
  <c r="AC44" i="2"/>
  <c r="AC919" i="2" s="1"/>
  <c r="N102" i="2"/>
  <c r="N132" i="2" s="1"/>
  <c r="N921" i="2" s="1"/>
  <c r="M132" i="2"/>
  <c r="M921" i="2" s="1"/>
  <c r="AI7" i="2"/>
  <c r="AI44" i="2" s="1"/>
  <c r="AJ919" i="2" s="1"/>
  <c r="AH44" i="2"/>
  <c r="AI919" i="2" s="1"/>
  <c r="G227" i="2"/>
  <c r="G925" i="2" s="1"/>
  <c r="H195" i="2"/>
  <c r="H227" i="2" s="1"/>
  <c r="H925" i="2" s="1"/>
  <c r="AC227" i="2"/>
  <c r="AC925" i="2" s="1"/>
  <c r="AD195" i="2"/>
  <c r="AD227" i="2" s="1"/>
  <c r="AD925" i="2" s="1"/>
  <c r="BA102" i="2"/>
  <c r="BA132" i="2" s="1"/>
  <c r="BB921" i="2" s="1"/>
  <c r="AZ132" i="2"/>
  <c r="BA921" i="2" s="1"/>
  <c r="BF102" i="2"/>
  <c r="BF132" i="2" s="1"/>
  <c r="BG921" i="2" s="1"/>
  <c r="BE132" i="2"/>
  <c r="BF921" i="2" s="1"/>
  <c r="AH132" i="2"/>
  <c r="AI921" i="2" s="1"/>
  <c r="AI102" i="2"/>
  <c r="AI132" i="2" s="1"/>
  <c r="AJ921" i="2" s="1"/>
  <c r="BA7" i="2"/>
  <c r="BA44" i="2" s="1"/>
  <c r="BB919" i="2" s="1"/>
  <c r="AZ44" i="2"/>
  <c r="BA919" i="2" s="1"/>
  <c r="AD240" i="2"/>
  <c r="AD270" i="2" s="1"/>
  <c r="AD926" i="2" s="1"/>
  <c r="AC270" i="2"/>
  <c r="AC926" i="2" s="1"/>
  <c r="BF57" i="2"/>
  <c r="BF89" i="2" s="1"/>
  <c r="BG920" i="2" s="1"/>
  <c r="BE89" i="2"/>
  <c r="BF920" i="2" s="1"/>
  <c r="AI57" i="2"/>
  <c r="AI89" i="2" s="1"/>
  <c r="AJ920" i="2" s="1"/>
  <c r="AH89" i="2"/>
  <c r="AI920" i="2" s="1"/>
  <c r="AC182" i="2"/>
  <c r="AC924" i="2" s="1"/>
  <c r="AD145" i="2"/>
  <c r="AD182" i="2" s="1"/>
  <c r="AD924" i="2" s="1"/>
  <c r="L85" i="3"/>
  <c r="L91" i="3" s="1"/>
  <c r="K91" i="3"/>
  <c r="K93" i="3" s="1"/>
  <c r="AC89" i="2"/>
  <c r="AC920" i="2" s="1"/>
  <c r="AD57" i="2"/>
  <c r="AD89" i="2" s="1"/>
  <c r="AD920" i="2" s="1"/>
  <c r="BF7" i="2"/>
  <c r="BF44" i="2" s="1"/>
  <c r="BG919" i="2" s="1"/>
  <c r="BE44" i="2"/>
  <c r="BF919" i="2" s="1"/>
  <c r="N7" i="2"/>
  <c r="N44" i="2" s="1"/>
  <c r="N919" i="2" s="1"/>
  <c r="M44" i="2"/>
  <c r="M919" i="2" s="1"/>
  <c r="N57" i="2"/>
  <c r="N89" i="2" s="1"/>
  <c r="N920" i="2" s="1"/>
  <c r="M89" i="2"/>
  <c r="M920" i="2" s="1"/>
  <c r="H145" i="2"/>
  <c r="H182" i="2" s="1"/>
  <c r="H924" i="2" s="1"/>
  <c r="G182" i="2"/>
  <c r="G924" i="2" s="1"/>
  <c r="BA57" i="2"/>
  <c r="BA89" i="2" s="1"/>
  <c r="BB920" i="2" s="1"/>
  <c r="AZ89" i="2"/>
  <c r="BA920" i="2" s="1"/>
  <c r="AD102" i="2"/>
  <c r="AD132" i="2" s="1"/>
  <c r="AD921" i="2" s="1"/>
  <c r="AC132" i="2"/>
  <c r="AC921" i="2" s="1"/>
  <c r="H240" i="2"/>
  <c r="H270" i="2" s="1"/>
  <c r="H926" i="2" s="1"/>
  <c r="G270" i="2"/>
  <c r="G926" i="2" s="1"/>
  <c r="I85" i="3"/>
  <c r="I91" i="3" s="1"/>
  <c r="I93" i="3" s="1"/>
  <c r="H91" i="3"/>
  <c r="H93" i="3" s="1"/>
  <c r="BJ1134" i="2"/>
  <c r="BJ1142" i="2" s="1"/>
  <c r="AO858" i="2"/>
  <c r="AP858" i="2" s="1"/>
  <c r="AQ1133" i="2" s="1"/>
  <c r="AN1133" i="2"/>
  <c r="AU903" i="2"/>
  <c r="AT1147" i="2"/>
  <c r="AT1150" i="2" s="1"/>
  <c r="AU858" i="2"/>
  <c r="AT1133" i="2"/>
  <c r="BF903" i="2"/>
  <c r="BE1147" i="2"/>
  <c r="BE1150" i="2" s="1"/>
  <c r="BL903" i="2"/>
  <c r="BL1147" i="2"/>
  <c r="BL1150" i="2" s="1"/>
  <c r="AO817" i="2"/>
  <c r="AP817" i="2" s="1"/>
  <c r="AQ1132" i="2" s="1"/>
  <c r="AN1132" i="2"/>
  <c r="BF817" i="2"/>
  <c r="BE1132" i="2"/>
  <c r="AP1134" i="2"/>
  <c r="AO903" i="2"/>
  <c r="AN1147" i="2"/>
  <c r="AN1150" i="2" s="1"/>
  <c r="AU817" i="2"/>
  <c r="AT1132" i="2"/>
  <c r="BF858" i="2"/>
  <c r="BE1133" i="2"/>
  <c r="AN683" i="2"/>
  <c r="AM1124" i="2"/>
  <c r="AN772" i="2"/>
  <c r="AM1131" i="2"/>
  <c r="AM1134" i="2" s="1"/>
  <c r="AK758" i="2"/>
  <c r="AM961" i="2" s="1"/>
  <c r="AK716" i="2"/>
  <c r="AM960" i="2" s="1"/>
  <c r="V57" i="13"/>
  <c r="M969" i="2" s="1"/>
  <c r="AK794" i="2"/>
  <c r="AM962" i="2" s="1"/>
  <c r="G99" i="3"/>
  <c r="E775" i="13"/>
  <c r="S969" i="2"/>
  <c r="V900" i="2"/>
  <c r="X900" i="2" s="1"/>
  <c r="Y900" i="2" s="1"/>
  <c r="V850" i="2"/>
  <c r="X850" i="2" s="1"/>
  <c r="Y850" i="2" s="1"/>
  <c r="V859" i="2"/>
  <c r="X859" i="2" s="1"/>
  <c r="Y859" i="2" s="1"/>
  <c r="V866" i="2"/>
  <c r="X866" i="2" s="1"/>
  <c r="Y866" i="2" s="1"/>
  <c r="V826" i="2"/>
  <c r="X826" i="2" s="1"/>
  <c r="Y826" i="2" s="1"/>
  <c r="V863" i="2"/>
  <c r="X863" i="2" s="1"/>
  <c r="Y863" i="2" s="1"/>
  <c r="V904" i="2"/>
  <c r="X904" i="2" s="1"/>
  <c r="Y904" i="2" s="1"/>
  <c r="V849" i="2"/>
  <c r="X849" i="2" s="1"/>
  <c r="Y849" i="2" s="1"/>
  <c r="V806" i="2"/>
  <c r="X806" i="2" s="1"/>
  <c r="Y806" i="2" s="1"/>
  <c r="V830" i="2"/>
  <c r="X830" i="2" s="1"/>
  <c r="Y830" i="2" s="1"/>
  <c r="V836" i="2"/>
  <c r="X836" i="2" s="1"/>
  <c r="Y836" i="2" s="1"/>
  <c r="V820" i="2"/>
  <c r="X820" i="2" s="1"/>
  <c r="Y820" i="2" s="1"/>
  <c r="V815" i="2"/>
  <c r="X815" i="2" s="1"/>
  <c r="Y815" i="2" s="1"/>
  <c r="V889" i="2"/>
  <c r="X889" i="2" s="1"/>
  <c r="Y889" i="2" s="1"/>
  <c r="V901" i="2"/>
  <c r="X901" i="2" s="1"/>
  <c r="Y901" i="2" s="1"/>
  <c r="V897" i="2"/>
  <c r="X897" i="2" s="1"/>
  <c r="Y897" i="2" s="1"/>
  <c r="V801" i="2"/>
  <c r="X801" i="2" s="1"/>
  <c r="Y801" i="2" s="1"/>
  <c r="V808" i="2"/>
  <c r="X808" i="2" s="1"/>
  <c r="Y808" i="2" s="1"/>
  <c r="V876" i="2"/>
  <c r="X876" i="2" s="1"/>
  <c r="Y876" i="2" s="1"/>
  <c r="V822" i="2"/>
  <c r="X822" i="2" s="1"/>
  <c r="Y822" i="2" s="1"/>
  <c r="V856" i="2"/>
  <c r="X856" i="2" s="1"/>
  <c r="Y856" i="2" s="1"/>
  <c r="V862" i="2"/>
  <c r="X862" i="2" s="1"/>
  <c r="Y862" i="2" s="1"/>
  <c r="V809" i="2"/>
  <c r="X809" i="2" s="1"/>
  <c r="Y809" i="2" s="1"/>
  <c r="V913" i="2"/>
  <c r="X913" i="2" s="1"/>
  <c r="Y913" i="2" s="1"/>
  <c r="V831" i="2"/>
  <c r="X831" i="2" s="1"/>
  <c r="Y831" i="2" s="1"/>
  <c r="V847" i="2"/>
  <c r="V912" i="2"/>
  <c r="X912" i="2" s="1"/>
  <c r="Y912" i="2" s="1"/>
  <c r="V848" i="2"/>
  <c r="X848" i="2" s="1"/>
  <c r="Y848" i="2" s="1"/>
  <c r="V872" i="2"/>
  <c r="X872" i="2" s="1"/>
  <c r="Y872" i="2" s="1"/>
  <c r="V878" i="2"/>
  <c r="X878" i="2" s="1"/>
  <c r="Y878" i="2" s="1"/>
  <c r="V816" i="2"/>
  <c r="X816" i="2" s="1"/>
  <c r="Y816" i="2" s="1"/>
  <c r="V867" i="2"/>
  <c r="X867" i="2" s="1"/>
  <c r="Y867" i="2" s="1"/>
  <c r="V875" i="2"/>
  <c r="X875" i="2" s="1"/>
  <c r="Y875" i="2" s="1"/>
  <c r="V864" i="2"/>
  <c r="X864" i="2" s="1"/>
  <c r="Y864" i="2" s="1"/>
  <c r="V812" i="2"/>
  <c r="X812" i="2" s="1"/>
  <c r="Y812" i="2" s="1"/>
  <c r="V894" i="2"/>
  <c r="X894" i="2" s="1"/>
  <c r="Y894" i="2" s="1"/>
  <c r="V821" i="2"/>
  <c r="X821" i="2" s="1"/>
  <c r="Y821" i="2" s="1"/>
  <c r="V914" i="2"/>
  <c r="X914" i="2" s="1"/>
  <c r="Y914" i="2" s="1"/>
  <c r="V903" i="2"/>
  <c r="V807" i="2"/>
  <c r="X807" i="2" s="1"/>
  <c r="Y807" i="2" s="1"/>
  <c r="V911" i="2"/>
  <c r="X911" i="2" s="1"/>
  <c r="Y911" i="2" s="1"/>
  <c r="V886" i="2"/>
  <c r="X886" i="2" s="1"/>
  <c r="Y886" i="2" s="1"/>
  <c r="V828" i="2"/>
  <c r="X828" i="2" s="1"/>
  <c r="Y828" i="2" s="1"/>
  <c r="V910" i="2"/>
  <c r="X910" i="2" s="1"/>
  <c r="Y910" i="2" s="1"/>
  <c r="V851" i="2"/>
  <c r="X851" i="2" s="1"/>
  <c r="Y851" i="2" s="1"/>
  <c r="V834" i="2"/>
  <c r="X834" i="2" s="1"/>
  <c r="Y834" i="2" s="1"/>
  <c r="V902" i="2"/>
  <c r="X902" i="2" s="1"/>
  <c r="Y902" i="2" s="1"/>
  <c r="V854" i="2"/>
  <c r="X854" i="2" s="1"/>
  <c r="Y854" i="2" s="1"/>
  <c r="V852" i="2"/>
  <c r="X852" i="2" s="1"/>
  <c r="Y852" i="2" s="1"/>
  <c r="V825" i="2"/>
  <c r="X825" i="2" s="1"/>
  <c r="Y825" i="2" s="1"/>
  <c r="V874" i="2"/>
  <c r="X874" i="2" s="1"/>
  <c r="Y874" i="2" s="1"/>
  <c r="Y1149" i="2" s="1"/>
  <c r="V811" i="2"/>
  <c r="X811" i="2" s="1"/>
  <c r="Y811" i="2" s="1"/>
  <c r="V870" i="2"/>
  <c r="X870" i="2" s="1"/>
  <c r="Y870" i="2" s="1"/>
  <c r="V803" i="2"/>
  <c r="X803" i="2" s="1"/>
  <c r="Y803" i="2" s="1"/>
  <c r="V871" i="2"/>
  <c r="X871" i="2" s="1"/>
  <c r="Y871" i="2" s="1"/>
  <c r="V857" i="2"/>
  <c r="X857" i="2" s="1"/>
  <c r="Y857" i="2" s="1"/>
  <c r="V865" i="2"/>
  <c r="X865" i="2" s="1"/>
  <c r="Y865" i="2" s="1"/>
  <c r="V906" i="2"/>
  <c r="X906" i="2" s="1"/>
  <c r="Y906" i="2" s="1"/>
  <c r="V827" i="2"/>
  <c r="X827" i="2" s="1"/>
  <c r="Y827" i="2" s="1"/>
  <c r="V892" i="2"/>
  <c r="X892" i="2" s="1"/>
  <c r="Y892" i="2" s="1"/>
  <c r="V813" i="2"/>
  <c r="X813" i="2" s="1"/>
  <c r="Y813" i="2" s="1"/>
  <c r="V819" i="2"/>
  <c r="X819" i="2" s="1"/>
  <c r="Y819" i="2" s="1"/>
  <c r="V877" i="2"/>
  <c r="X877" i="2" s="1"/>
  <c r="Y877" i="2" s="1"/>
  <c r="V899" i="2"/>
  <c r="X899" i="2" s="1"/>
  <c r="Y899" i="2" s="1"/>
  <c r="V858" i="2"/>
  <c r="V898" i="2"/>
  <c r="X898" i="2" s="1"/>
  <c r="Y898" i="2" s="1"/>
  <c r="V853" i="2"/>
  <c r="X853" i="2" s="1"/>
  <c r="Y853" i="2" s="1"/>
  <c r="V908" i="2"/>
  <c r="X908" i="2" s="1"/>
  <c r="Y908" i="2" s="1"/>
  <c r="V829" i="2"/>
  <c r="X829" i="2" s="1"/>
  <c r="Y829" i="2" s="1"/>
  <c r="V835" i="2"/>
  <c r="X835" i="2" s="1"/>
  <c r="Y835" i="2" s="1"/>
  <c r="V885" i="2"/>
  <c r="V888" i="2"/>
  <c r="X888" i="2" s="1"/>
  <c r="Y888" i="2" s="1"/>
  <c r="V824" i="2"/>
  <c r="X824" i="2" s="1"/>
  <c r="Y824" i="2" s="1"/>
  <c r="V805" i="2"/>
  <c r="X805" i="2" s="1"/>
  <c r="Y805" i="2" s="1"/>
  <c r="V869" i="2"/>
  <c r="X869" i="2" s="1"/>
  <c r="Y869" i="2" s="1"/>
  <c r="V855" i="2"/>
  <c r="X855" i="2" s="1"/>
  <c r="Y855" i="2" s="1"/>
  <c r="V861" i="2"/>
  <c r="X861" i="2" s="1"/>
  <c r="Y861" i="2" s="1"/>
  <c r="V817" i="2"/>
  <c r="V833" i="2"/>
  <c r="X833" i="2" s="1"/>
  <c r="Y833" i="2" s="1"/>
  <c r="Y1148" i="2" s="1"/>
  <c r="V891" i="2"/>
  <c r="X891" i="2" s="1"/>
  <c r="Y891" i="2" s="1"/>
  <c r="V873" i="2"/>
  <c r="X873" i="2" s="1"/>
  <c r="Y873" i="2" s="1"/>
  <c r="V907" i="2"/>
  <c r="X907" i="2" s="1"/>
  <c r="Y907" i="2" s="1"/>
  <c r="V893" i="2"/>
  <c r="X893" i="2" s="1"/>
  <c r="Y893" i="2" s="1"/>
  <c r="V814" i="2"/>
  <c r="X814" i="2" s="1"/>
  <c r="Y814" i="2" s="1"/>
  <c r="V860" i="2"/>
  <c r="X860" i="2" s="1"/>
  <c r="Y860" i="2" s="1"/>
  <c r="V896" i="2"/>
  <c r="X896" i="2" s="1"/>
  <c r="Y896" i="2" s="1"/>
  <c r="V905" i="2"/>
  <c r="X905" i="2" s="1"/>
  <c r="Y905" i="2" s="1"/>
  <c r="V909" i="2"/>
  <c r="X909" i="2" s="1"/>
  <c r="Y909" i="2" s="1"/>
  <c r="V823" i="2"/>
  <c r="X823" i="2" s="1"/>
  <c r="Y823" i="2" s="1"/>
  <c r="V887" i="2"/>
  <c r="X887" i="2" s="1"/>
  <c r="Y887" i="2" s="1"/>
  <c r="V890" i="2"/>
  <c r="X890" i="2" s="1"/>
  <c r="Y890" i="2" s="1"/>
  <c r="V895" i="2"/>
  <c r="X895" i="2" s="1"/>
  <c r="Y895" i="2" s="1"/>
  <c r="V802" i="2"/>
  <c r="X802" i="2" s="1"/>
  <c r="Y802" i="2" s="1"/>
  <c r="V818" i="2"/>
  <c r="X818" i="2" s="1"/>
  <c r="Y818" i="2" s="1"/>
  <c r="V810" i="2"/>
  <c r="X810" i="2" s="1"/>
  <c r="Y810" i="2" s="1"/>
  <c r="V832" i="2"/>
  <c r="X832" i="2" s="1"/>
  <c r="Y832" i="2" s="1"/>
  <c r="V804" i="2"/>
  <c r="X804" i="2" s="1"/>
  <c r="Y804" i="2" s="1"/>
  <c r="V800" i="2"/>
  <c r="V868" i="2"/>
  <c r="X868" i="2" s="1"/>
  <c r="Y868" i="2" s="1"/>
  <c r="AA903" i="2"/>
  <c r="AA876" i="2"/>
  <c r="AC876" i="2" s="1"/>
  <c r="AD876" i="2" s="1"/>
  <c r="AA811" i="2"/>
  <c r="AC811" i="2" s="1"/>
  <c r="AD811" i="2" s="1"/>
  <c r="AA810" i="2"/>
  <c r="AC810" i="2" s="1"/>
  <c r="AD810" i="2" s="1"/>
  <c r="AA809" i="2"/>
  <c r="AC809" i="2" s="1"/>
  <c r="AD809" i="2" s="1"/>
  <c r="AA875" i="2"/>
  <c r="AC875" i="2" s="1"/>
  <c r="AD875" i="2" s="1"/>
  <c r="AA822" i="2"/>
  <c r="AC822" i="2" s="1"/>
  <c r="AD822" i="2" s="1"/>
  <c r="AA898" i="2"/>
  <c r="AC898" i="2" s="1"/>
  <c r="AD898" i="2" s="1"/>
  <c r="AA869" i="2"/>
  <c r="AC869" i="2" s="1"/>
  <c r="AD869" i="2" s="1"/>
  <c r="AA870" i="2"/>
  <c r="AC870" i="2" s="1"/>
  <c r="AD870" i="2" s="1"/>
  <c r="AA912" i="2"/>
  <c r="AC912" i="2" s="1"/>
  <c r="AD912" i="2" s="1"/>
  <c r="AA885" i="2"/>
  <c r="AA830" i="2"/>
  <c r="AC830" i="2" s="1"/>
  <c r="AD830" i="2" s="1"/>
  <c r="AA865" i="2"/>
  <c r="AC865" i="2" s="1"/>
  <c r="AD865" i="2" s="1"/>
  <c r="AA828" i="2"/>
  <c r="AC828" i="2" s="1"/>
  <c r="AD828" i="2" s="1"/>
  <c r="AA852" i="2"/>
  <c r="AC852" i="2" s="1"/>
  <c r="AD852" i="2" s="1"/>
  <c r="AA821" i="2"/>
  <c r="AC821" i="2" s="1"/>
  <c r="AD821" i="2" s="1"/>
  <c r="AA858" i="2"/>
  <c r="AA909" i="2"/>
  <c r="AC909" i="2" s="1"/>
  <c r="AD909" i="2" s="1"/>
  <c r="AA911" i="2"/>
  <c r="AC911" i="2" s="1"/>
  <c r="AD911" i="2" s="1"/>
  <c r="AA814" i="2"/>
  <c r="AC814" i="2" s="1"/>
  <c r="AD814" i="2" s="1"/>
  <c r="AA904" i="2"/>
  <c r="AC904" i="2" s="1"/>
  <c r="AD904" i="2" s="1"/>
  <c r="AA853" i="2"/>
  <c r="AC853" i="2" s="1"/>
  <c r="AD853" i="2" s="1"/>
  <c r="AA850" i="2"/>
  <c r="AC850" i="2" s="1"/>
  <c r="AD850" i="2" s="1"/>
  <c r="AA857" i="2"/>
  <c r="AC857" i="2" s="1"/>
  <c r="AD857" i="2" s="1"/>
  <c r="AA896" i="2"/>
  <c r="AC896" i="2" s="1"/>
  <c r="AD896" i="2" s="1"/>
  <c r="AA802" i="2"/>
  <c r="AC802" i="2" s="1"/>
  <c r="AD802" i="2" s="1"/>
  <c r="AA806" i="2"/>
  <c r="AC806" i="2" s="1"/>
  <c r="AD806" i="2" s="1"/>
  <c r="AA832" i="2"/>
  <c r="AC832" i="2" s="1"/>
  <c r="AD832" i="2" s="1"/>
  <c r="AA895" i="2"/>
  <c r="AC895" i="2" s="1"/>
  <c r="AD895" i="2" s="1"/>
  <c r="AA826" i="2"/>
  <c r="AC826" i="2" s="1"/>
  <c r="AD826" i="2" s="1"/>
  <c r="AA847" i="2"/>
  <c r="AA860" i="2"/>
  <c r="AC860" i="2" s="1"/>
  <c r="AD860" i="2" s="1"/>
  <c r="AA801" i="2"/>
  <c r="AC801" i="2" s="1"/>
  <c r="AD801" i="2" s="1"/>
  <c r="AA854" i="2"/>
  <c r="AC854" i="2" s="1"/>
  <c r="AD854" i="2" s="1"/>
  <c r="AA868" i="2"/>
  <c r="AC868" i="2" s="1"/>
  <c r="AD868" i="2" s="1"/>
  <c r="AA873" i="2"/>
  <c r="AC873" i="2" s="1"/>
  <c r="AD873" i="2" s="1"/>
  <c r="AA878" i="2"/>
  <c r="AC878" i="2" s="1"/>
  <c r="AD878" i="2" s="1"/>
  <c r="AA818" i="2"/>
  <c r="AC818" i="2" s="1"/>
  <c r="AD818" i="2" s="1"/>
  <c r="AA891" i="2"/>
  <c r="AC891" i="2" s="1"/>
  <c r="AD891" i="2" s="1"/>
  <c r="AA812" i="2"/>
  <c r="AC812" i="2" s="1"/>
  <c r="AD812" i="2" s="1"/>
  <c r="AA908" i="2"/>
  <c r="AC908" i="2" s="1"/>
  <c r="AD908" i="2" s="1"/>
  <c r="AA913" i="2"/>
  <c r="AC913" i="2" s="1"/>
  <c r="AD913" i="2" s="1"/>
  <c r="AA813" i="2"/>
  <c r="AC813" i="2" s="1"/>
  <c r="AD813" i="2" s="1"/>
  <c r="AA902" i="2"/>
  <c r="AC902" i="2" s="1"/>
  <c r="AD902" i="2" s="1"/>
  <c r="AA800" i="2"/>
  <c r="AA836" i="2"/>
  <c r="AC836" i="2" s="1"/>
  <c r="AD836" i="2" s="1"/>
  <c r="AA851" i="2"/>
  <c r="AC851" i="2" s="1"/>
  <c r="AD851" i="2" s="1"/>
  <c r="AA874" i="2"/>
  <c r="AC874" i="2" s="1"/>
  <c r="AD874" i="2" s="1"/>
  <c r="AA824" i="2"/>
  <c r="AC824" i="2" s="1"/>
  <c r="AD824" i="2" s="1"/>
  <c r="AA831" i="2"/>
  <c r="AC831" i="2" s="1"/>
  <c r="AD831" i="2" s="1"/>
  <c r="AA817" i="2"/>
  <c r="AA864" i="2"/>
  <c r="AC864" i="2" s="1"/>
  <c r="AD864" i="2" s="1"/>
  <c r="AA856" i="2"/>
  <c r="AC856" i="2" s="1"/>
  <c r="AD856" i="2" s="1"/>
  <c r="AA807" i="2"/>
  <c r="AC807" i="2" s="1"/>
  <c r="AD807" i="2" s="1"/>
  <c r="AA823" i="2"/>
  <c r="AC823" i="2" s="1"/>
  <c r="AD823" i="2" s="1"/>
  <c r="AA866" i="2"/>
  <c r="AC866" i="2" s="1"/>
  <c r="AD866" i="2" s="1"/>
  <c r="AA859" i="2"/>
  <c r="AC859" i="2" s="1"/>
  <c r="AD859" i="2" s="1"/>
  <c r="AA835" i="2"/>
  <c r="AC835" i="2" s="1"/>
  <c r="AD835" i="2" s="1"/>
  <c r="AA889" i="2"/>
  <c r="AC889" i="2" s="1"/>
  <c r="AD889" i="2" s="1"/>
  <c r="AA872" i="2"/>
  <c r="AC872" i="2" s="1"/>
  <c r="AD872" i="2" s="1"/>
  <c r="AA848" i="2"/>
  <c r="AC848" i="2" s="1"/>
  <c r="AD848" i="2" s="1"/>
  <c r="AA820" i="2"/>
  <c r="AC820" i="2" s="1"/>
  <c r="AD820" i="2" s="1"/>
  <c r="AA897" i="2"/>
  <c r="AC897" i="2" s="1"/>
  <c r="AD897" i="2" s="1"/>
  <c r="AA877" i="2"/>
  <c r="AC877" i="2" s="1"/>
  <c r="AD877" i="2" s="1"/>
  <c r="AA816" i="2"/>
  <c r="AC816" i="2" s="1"/>
  <c r="AD816" i="2" s="1"/>
  <c r="AA863" i="2"/>
  <c r="AC863" i="2" s="1"/>
  <c r="AD863" i="2" s="1"/>
  <c r="AA907" i="2"/>
  <c r="AC907" i="2" s="1"/>
  <c r="AD907" i="2" s="1"/>
  <c r="AA894" i="2"/>
  <c r="AC894" i="2" s="1"/>
  <c r="AD894" i="2" s="1"/>
  <c r="AA910" i="2"/>
  <c r="AC910" i="2" s="1"/>
  <c r="AD910" i="2" s="1"/>
  <c r="AA867" i="2"/>
  <c r="AC867" i="2" s="1"/>
  <c r="AD867" i="2" s="1"/>
  <c r="AA827" i="2"/>
  <c r="AC827" i="2" s="1"/>
  <c r="AD827" i="2" s="1"/>
  <c r="AA861" i="2"/>
  <c r="AC861" i="2" s="1"/>
  <c r="AD861" i="2" s="1"/>
  <c r="AA914" i="2"/>
  <c r="AC914" i="2" s="1"/>
  <c r="AD914" i="2" s="1"/>
  <c r="AA855" i="2"/>
  <c r="AC855" i="2" s="1"/>
  <c r="AD855" i="2" s="1"/>
  <c r="AA899" i="2"/>
  <c r="AC899" i="2" s="1"/>
  <c r="AD899" i="2" s="1"/>
  <c r="AA901" i="2"/>
  <c r="AC901" i="2" s="1"/>
  <c r="AD901" i="2" s="1"/>
  <c r="AA834" i="2"/>
  <c r="AC834" i="2" s="1"/>
  <c r="AD834" i="2" s="1"/>
  <c r="AA888" i="2"/>
  <c r="AC888" i="2" s="1"/>
  <c r="AD888" i="2" s="1"/>
  <c r="AA849" i="2"/>
  <c r="AC849" i="2" s="1"/>
  <c r="AD849" i="2" s="1"/>
  <c r="AA893" i="2"/>
  <c r="AC893" i="2" s="1"/>
  <c r="AD893" i="2" s="1"/>
  <c r="AA862" i="2"/>
  <c r="AC862" i="2" s="1"/>
  <c r="AD862" i="2" s="1"/>
  <c r="AA906" i="2"/>
  <c r="AC906" i="2" s="1"/>
  <c r="AD906" i="2" s="1"/>
  <c r="AA808" i="2"/>
  <c r="AC808" i="2" s="1"/>
  <c r="AD808" i="2" s="1"/>
  <c r="AA886" i="2"/>
  <c r="AC886" i="2" s="1"/>
  <c r="AD886" i="2" s="1"/>
  <c r="AA892" i="2"/>
  <c r="AC892" i="2" s="1"/>
  <c r="AD892" i="2" s="1"/>
  <c r="AA905" i="2"/>
  <c r="AC905" i="2" s="1"/>
  <c r="AD905" i="2" s="1"/>
  <c r="AA819" i="2"/>
  <c r="AC819" i="2" s="1"/>
  <c r="AD819" i="2" s="1"/>
  <c r="AA805" i="2"/>
  <c r="AC805" i="2" s="1"/>
  <c r="AD805" i="2" s="1"/>
  <c r="AA900" i="2"/>
  <c r="AC900" i="2" s="1"/>
  <c r="AD900" i="2" s="1"/>
  <c r="AA815" i="2"/>
  <c r="AC815" i="2" s="1"/>
  <c r="AD815" i="2" s="1"/>
  <c r="AA890" i="2"/>
  <c r="AC890" i="2" s="1"/>
  <c r="AD890" i="2" s="1"/>
  <c r="AA825" i="2"/>
  <c r="AC825" i="2" s="1"/>
  <c r="AD825" i="2" s="1"/>
  <c r="AA803" i="2"/>
  <c r="AC803" i="2" s="1"/>
  <c r="AD803" i="2" s="1"/>
  <c r="AA804" i="2"/>
  <c r="AC804" i="2" s="1"/>
  <c r="AD804" i="2" s="1"/>
  <c r="AA829" i="2"/>
  <c r="AC829" i="2" s="1"/>
  <c r="AD829" i="2" s="1"/>
  <c r="AA833" i="2"/>
  <c r="AC833" i="2" s="1"/>
  <c r="AD833" i="2" s="1"/>
  <c r="AA887" i="2"/>
  <c r="AC887" i="2" s="1"/>
  <c r="AD887" i="2" s="1"/>
  <c r="AA871" i="2"/>
  <c r="AC871" i="2" s="1"/>
  <c r="AD871" i="2" s="1"/>
  <c r="M236" i="13"/>
  <c r="L265" i="13"/>
  <c r="M265" i="13" s="1"/>
  <c r="V370" i="13"/>
  <c r="BP969" i="2" s="1"/>
  <c r="BD915" i="2"/>
  <c r="BD974" i="2" s="1"/>
  <c r="BF885" i="2"/>
  <c r="BE978" i="2"/>
  <c r="BF847" i="2"/>
  <c r="BD879" i="2"/>
  <c r="BD973" i="2" s="1"/>
  <c r="AD947" i="2"/>
  <c r="Y267" i="13"/>
  <c r="AY909" i="2"/>
  <c r="BA909" i="2" s="1"/>
  <c r="BB909" i="2" s="1"/>
  <c r="AY893" i="2"/>
  <c r="BA893" i="2" s="1"/>
  <c r="BB893" i="2" s="1"/>
  <c r="AY871" i="2"/>
  <c r="BA871" i="2" s="1"/>
  <c r="BB871" i="2" s="1"/>
  <c r="AY855" i="2"/>
  <c r="BA855" i="2" s="1"/>
  <c r="BB855" i="2" s="1"/>
  <c r="AY829" i="2"/>
  <c r="BA829" i="2" s="1"/>
  <c r="BB829" i="2" s="1"/>
  <c r="AY813" i="2"/>
  <c r="BA813" i="2" s="1"/>
  <c r="BB813" i="2" s="1"/>
  <c r="AY907" i="2"/>
  <c r="BA907" i="2" s="1"/>
  <c r="BB907" i="2" s="1"/>
  <c r="AY853" i="2"/>
  <c r="BA853" i="2" s="1"/>
  <c r="BB853" i="2" s="1"/>
  <c r="AY827" i="2"/>
  <c r="BA827" i="2" s="1"/>
  <c r="BB827" i="2" s="1"/>
  <c r="AY908" i="2"/>
  <c r="BA908" i="2" s="1"/>
  <c r="BB908" i="2" s="1"/>
  <c r="AY892" i="2"/>
  <c r="BA892" i="2" s="1"/>
  <c r="BB892" i="2" s="1"/>
  <c r="AY870" i="2"/>
  <c r="BA870" i="2" s="1"/>
  <c r="BB870" i="2" s="1"/>
  <c r="AY854" i="2"/>
  <c r="BA854" i="2" s="1"/>
  <c r="BB854" i="2" s="1"/>
  <c r="AY828" i="2"/>
  <c r="BA828" i="2" s="1"/>
  <c r="BB828" i="2" s="1"/>
  <c r="AY812" i="2"/>
  <c r="BA812" i="2" s="1"/>
  <c r="BB812" i="2" s="1"/>
  <c r="AY891" i="2"/>
  <c r="BA891" i="2" s="1"/>
  <c r="BB891" i="2" s="1"/>
  <c r="AY811" i="2"/>
  <c r="BA811" i="2" s="1"/>
  <c r="BB811" i="2" s="1"/>
  <c r="AY869" i="2"/>
  <c r="BA869" i="2" s="1"/>
  <c r="BB869" i="2" s="1"/>
  <c r="AY906" i="2"/>
  <c r="BA906" i="2" s="1"/>
  <c r="BB906" i="2" s="1"/>
  <c r="AY890" i="2"/>
  <c r="BA890" i="2" s="1"/>
  <c r="BB890" i="2" s="1"/>
  <c r="AY868" i="2"/>
  <c r="BA868" i="2" s="1"/>
  <c r="BB868" i="2" s="1"/>
  <c r="AY852" i="2"/>
  <c r="BA852" i="2" s="1"/>
  <c r="BB852" i="2" s="1"/>
  <c r="AY826" i="2"/>
  <c r="BA826" i="2" s="1"/>
  <c r="BB826" i="2" s="1"/>
  <c r="AY810" i="2"/>
  <c r="BA810" i="2" s="1"/>
  <c r="BB810" i="2" s="1"/>
  <c r="AY905" i="2"/>
  <c r="BA905" i="2" s="1"/>
  <c r="BB905" i="2" s="1"/>
  <c r="AY889" i="2"/>
  <c r="BA889" i="2" s="1"/>
  <c r="BB889" i="2" s="1"/>
  <c r="AY867" i="2"/>
  <c r="BA867" i="2" s="1"/>
  <c r="BB867" i="2" s="1"/>
  <c r="AY851" i="2"/>
  <c r="BA851" i="2" s="1"/>
  <c r="BB851" i="2" s="1"/>
  <c r="AY825" i="2"/>
  <c r="BA825" i="2" s="1"/>
  <c r="BB825" i="2" s="1"/>
  <c r="AY809" i="2"/>
  <c r="BA809" i="2" s="1"/>
  <c r="BB809" i="2" s="1"/>
  <c r="AY904" i="2"/>
  <c r="BA904" i="2" s="1"/>
  <c r="BB904" i="2" s="1"/>
  <c r="AY888" i="2"/>
  <c r="BA888" i="2" s="1"/>
  <c r="BB888" i="2" s="1"/>
  <c r="AY866" i="2"/>
  <c r="BA866" i="2" s="1"/>
  <c r="BB866" i="2" s="1"/>
  <c r="AY850" i="2"/>
  <c r="BA850" i="2" s="1"/>
  <c r="BB850" i="2" s="1"/>
  <c r="AY824" i="2"/>
  <c r="BA824" i="2" s="1"/>
  <c r="BB824" i="2" s="1"/>
  <c r="AY808" i="2"/>
  <c r="BA808" i="2" s="1"/>
  <c r="BB808" i="2" s="1"/>
  <c r="AY830" i="2"/>
  <c r="BA830" i="2" s="1"/>
  <c r="BB830" i="2" s="1"/>
  <c r="AY903" i="2"/>
  <c r="AY887" i="2"/>
  <c r="BA887" i="2" s="1"/>
  <c r="BB887" i="2" s="1"/>
  <c r="AY865" i="2"/>
  <c r="BA865" i="2" s="1"/>
  <c r="BB865" i="2" s="1"/>
  <c r="AY849" i="2"/>
  <c r="BA849" i="2" s="1"/>
  <c r="BB849" i="2" s="1"/>
  <c r="AY823" i="2"/>
  <c r="BA823" i="2" s="1"/>
  <c r="BB823" i="2" s="1"/>
  <c r="AY807" i="2"/>
  <c r="BA807" i="2" s="1"/>
  <c r="BB807" i="2" s="1"/>
  <c r="AY902" i="2"/>
  <c r="BA902" i="2" s="1"/>
  <c r="BB902" i="2" s="1"/>
  <c r="AY886" i="2"/>
  <c r="BA886" i="2" s="1"/>
  <c r="BB886" i="2" s="1"/>
  <c r="AY864" i="2"/>
  <c r="BA864" i="2" s="1"/>
  <c r="BB864" i="2" s="1"/>
  <c r="AY848" i="2"/>
  <c r="BA848" i="2" s="1"/>
  <c r="BB848" i="2" s="1"/>
  <c r="AY822" i="2"/>
  <c r="BA822" i="2" s="1"/>
  <c r="BB822" i="2" s="1"/>
  <c r="AY806" i="2"/>
  <c r="BA806" i="2" s="1"/>
  <c r="BB806" i="2" s="1"/>
  <c r="AY856" i="2"/>
  <c r="BA856" i="2" s="1"/>
  <c r="BB856" i="2" s="1"/>
  <c r="AY901" i="2"/>
  <c r="BA901" i="2" s="1"/>
  <c r="BB901" i="2" s="1"/>
  <c r="AY885" i="2"/>
  <c r="AY863" i="2"/>
  <c r="BA863" i="2" s="1"/>
  <c r="BB863" i="2" s="1"/>
  <c r="AY847" i="2"/>
  <c r="AY821" i="2"/>
  <c r="BA821" i="2" s="1"/>
  <c r="BB821" i="2" s="1"/>
  <c r="AY805" i="2"/>
  <c r="BA805" i="2" s="1"/>
  <c r="BB805" i="2" s="1"/>
  <c r="AY816" i="2"/>
  <c r="BA816" i="2" s="1"/>
  <c r="BB816" i="2" s="1"/>
  <c r="AY900" i="2"/>
  <c r="BA900" i="2" s="1"/>
  <c r="BB900" i="2" s="1"/>
  <c r="AY878" i="2"/>
  <c r="BA878" i="2" s="1"/>
  <c r="BB878" i="2" s="1"/>
  <c r="AY862" i="2"/>
  <c r="BA862" i="2" s="1"/>
  <c r="BB862" i="2" s="1"/>
  <c r="AY836" i="2"/>
  <c r="BA836" i="2" s="1"/>
  <c r="BB836" i="2" s="1"/>
  <c r="AY820" i="2"/>
  <c r="BA820" i="2" s="1"/>
  <c r="BB820" i="2" s="1"/>
  <c r="AY804" i="2"/>
  <c r="BA804" i="2" s="1"/>
  <c r="BB804" i="2" s="1"/>
  <c r="AY899" i="2"/>
  <c r="BA899" i="2" s="1"/>
  <c r="BB899" i="2" s="1"/>
  <c r="AY877" i="2"/>
  <c r="BA877" i="2" s="1"/>
  <c r="BB877" i="2" s="1"/>
  <c r="AY861" i="2"/>
  <c r="BA861" i="2" s="1"/>
  <c r="BB861" i="2" s="1"/>
  <c r="AY835" i="2"/>
  <c r="BA835" i="2" s="1"/>
  <c r="BB835" i="2" s="1"/>
  <c r="AY819" i="2"/>
  <c r="BA819" i="2" s="1"/>
  <c r="BB819" i="2" s="1"/>
  <c r="AY803" i="2"/>
  <c r="BA803" i="2" s="1"/>
  <c r="BB803" i="2" s="1"/>
  <c r="AY914" i="2"/>
  <c r="BA914" i="2" s="1"/>
  <c r="BB914" i="2" s="1"/>
  <c r="AY898" i="2"/>
  <c r="BA898" i="2" s="1"/>
  <c r="BB898" i="2" s="1"/>
  <c r="AY876" i="2"/>
  <c r="BA876" i="2" s="1"/>
  <c r="BB876" i="2" s="1"/>
  <c r="AY860" i="2"/>
  <c r="BA860" i="2" s="1"/>
  <c r="BB860" i="2" s="1"/>
  <c r="AY834" i="2"/>
  <c r="BA834" i="2" s="1"/>
  <c r="BB834" i="2" s="1"/>
  <c r="AY818" i="2"/>
  <c r="BA818" i="2" s="1"/>
  <c r="BB818" i="2" s="1"/>
  <c r="AY802" i="2"/>
  <c r="BA802" i="2" s="1"/>
  <c r="BB802" i="2" s="1"/>
  <c r="AY913" i="2"/>
  <c r="BA913" i="2" s="1"/>
  <c r="BB913" i="2" s="1"/>
  <c r="AY897" i="2"/>
  <c r="BA897" i="2" s="1"/>
  <c r="BB897" i="2" s="1"/>
  <c r="AY875" i="2"/>
  <c r="BA875" i="2" s="1"/>
  <c r="BB875" i="2" s="1"/>
  <c r="AY859" i="2"/>
  <c r="BA859" i="2" s="1"/>
  <c r="BB859" i="2" s="1"/>
  <c r="AY833" i="2"/>
  <c r="BA833" i="2" s="1"/>
  <c r="BB833" i="2" s="1"/>
  <c r="AY817" i="2"/>
  <c r="AY801" i="2"/>
  <c r="BA801" i="2" s="1"/>
  <c r="BB801" i="2" s="1"/>
  <c r="AY912" i="2"/>
  <c r="BA912" i="2" s="1"/>
  <c r="BB912" i="2" s="1"/>
  <c r="AY896" i="2"/>
  <c r="BA896" i="2" s="1"/>
  <c r="BB896" i="2" s="1"/>
  <c r="AY874" i="2"/>
  <c r="BA874" i="2" s="1"/>
  <c r="BB874" i="2" s="1"/>
  <c r="AY858" i="2"/>
  <c r="AY832" i="2"/>
  <c r="BA832" i="2" s="1"/>
  <c r="BB832" i="2" s="1"/>
  <c r="AY800" i="2"/>
  <c r="AY911" i="2"/>
  <c r="BA911" i="2" s="1"/>
  <c r="BB911" i="2" s="1"/>
  <c r="AY895" i="2"/>
  <c r="BA895" i="2" s="1"/>
  <c r="BB895" i="2" s="1"/>
  <c r="AY873" i="2"/>
  <c r="BA873" i="2" s="1"/>
  <c r="BB873" i="2" s="1"/>
  <c r="AY857" i="2"/>
  <c r="BA857" i="2" s="1"/>
  <c r="BB857" i="2" s="1"/>
  <c r="AY831" i="2"/>
  <c r="BA831" i="2" s="1"/>
  <c r="BB831" i="2" s="1"/>
  <c r="AY815" i="2"/>
  <c r="BA815" i="2" s="1"/>
  <c r="BB815" i="2" s="1"/>
  <c r="AY910" i="2"/>
  <c r="BA910" i="2" s="1"/>
  <c r="BB910" i="2" s="1"/>
  <c r="AY894" i="2"/>
  <c r="BA894" i="2" s="1"/>
  <c r="BB894" i="2" s="1"/>
  <c r="AY872" i="2"/>
  <c r="BA872" i="2" s="1"/>
  <c r="BB872" i="2" s="1"/>
  <c r="AY814" i="2"/>
  <c r="BA814" i="2" s="1"/>
  <c r="BB814" i="2" s="1"/>
  <c r="AU847" i="2"/>
  <c r="AS879" i="2"/>
  <c r="AS973" i="2" s="1"/>
  <c r="AU800" i="2"/>
  <c r="AS837" i="2"/>
  <c r="AS972" i="2" s="1"/>
  <c r="AU885" i="2"/>
  <c r="AS915" i="2"/>
  <c r="AS974" i="2" s="1"/>
  <c r="AO847" i="2"/>
  <c r="AM879" i="2"/>
  <c r="AM973" i="2" s="1"/>
  <c r="AO885" i="2"/>
  <c r="AM915" i="2"/>
  <c r="AM974" i="2" s="1"/>
  <c r="AO800" i="2"/>
  <c r="AM837" i="2"/>
  <c r="AM972" i="2" s="1"/>
  <c r="AJ894" i="2"/>
  <c r="AH915" i="2"/>
  <c r="AH974" i="2" s="1"/>
  <c r="AJ886" i="2"/>
  <c r="AJ819" i="2"/>
  <c r="AJ830" i="2"/>
  <c r="AJ820" i="2"/>
  <c r="AJ823" i="2"/>
  <c r="AJ910" i="2"/>
  <c r="AJ914" i="2"/>
  <c r="AJ822" i="2"/>
  <c r="AJ817" i="2"/>
  <c r="AK1132" i="2" s="1"/>
  <c r="AJ801" i="2"/>
  <c r="AJ871" i="2"/>
  <c r="AJ864" i="2"/>
  <c r="AJ873" i="2"/>
  <c r="AJ898" i="2"/>
  <c r="AJ834" i="2"/>
  <c r="AJ901" i="2"/>
  <c r="AJ835" i="2"/>
  <c r="AJ816" i="2"/>
  <c r="AJ897" i="2"/>
  <c r="AJ892" i="2"/>
  <c r="AJ904" i="2"/>
  <c r="AJ805" i="2"/>
  <c r="AJ832" i="2"/>
  <c r="AJ802" i="2"/>
  <c r="AJ825" i="2"/>
  <c r="AJ821" i="2"/>
  <c r="AJ857" i="2"/>
  <c r="AJ851" i="2"/>
  <c r="AJ818" i="2"/>
  <c r="AJ854" i="2"/>
  <c r="AJ827" i="2"/>
  <c r="AJ912" i="2"/>
  <c r="AJ814" i="2"/>
  <c r="AI885" i="2"/>
  <c r="AG915" i="2"/>
  <c r="AG974" i="2" s="1"/>
  <c r="AJ913" i="2"/>
  <c r="AJ867" i="2"/>
  <c r="AH837" i="2"/>
  <c r="AH972" i="2" s="1"/>
  <c r="AJ856" i="2"/>
  <c r="AJ855" i="2"/>
  <c r="AJ859" i="2"/>
  <c r="AI800" i="2"/>
  <c r="AG837" i="2"/>
  <c r="AG972" i="2" s="1"/>
  <c r="AJ903" i="2"/>
  <c r="AK1147" i="2" s="1"/>
  <c r="AK1150" i="2" s="1"/>
  <c r="AJ812" i="2"/>
  <c r="AJ874" i="2"/>
  <c r="AJ860" i="2"/>
  <c r="AJ911" i="2"/>
  <c r="AJ905" i="2"/>
  <c r="AI847" i="2"/>
  <c r="AG879" i="2"/>
  <c r="AG973" i="2" s="1"/>
  <c r="AJ815" i="2"/>
  <c r="AJ902" i="2"/>
  <c r="AH879" i="2"/>
  <c r="AH973" i="2" s="1"/>
  <c r="AJ895" i="2"/>
  <c r="AJ875" i="2"/>
  <c r="AJ872" i="2"/>
  <c r="AJ831" i="2"/>
  <c r="AJ878" i="2"/>
  <c r="AJ858" i="2"/>
  <c r="AK1133" i="2" s="1"/>
  <c r="AJ849" i="2"/>
  <c r="AJ876" i="2"/>
  <c r="AJ896" i="2"/>
  <c r="AJ813" i="2"/>
  <c r="AJ826" i="2"/>
  <c r="AJ893" i="2"/>
  <c r="AF975" i="2"/>
  <c r="Y144" i="13"/>
  <c r="Y537" i="2" l="1"/>
  <c r="Y938" i="2" s="1"/>
  <c r="F975" i="2"/>
  <c r="H837" i="2"/>
  <c r="H972" i="2" s="1"/>
  <c r="H975" i="2" s="1"/>
  <c r="BQ963" i="2"/>
  <c r="Y496" i="2"/>
  <c r="Y937" i="2" s="1"/>
  <c r="BP496" i="2"/>
  <c r="BQ937" i="2" s="1"/>
  <c r="N947" i="2"/>
  <c r="BK537" i="2"/>
  <c r="BL938" i="2" s="1"/>
  <c r="G1316" i="2"/>
  <c r="H1282" i="2" s="1"/>
  <c r="AN716" i="2"/>
  <c r="AO960" i="2" s="1"/>
  <c r="AV939" i="2"/>
  <c r="AV947" i="2"/>
  <c r="AC963" i="2"/>
  <c r="AC966" i="2" s="1"/>
  <c r="BL1132" i="2"/>
  <c r="BL947" i="2"/>
  <c r="BG947" i="2"/>
  <c r="BI975" i="2"/>
  <c r="BP630" i="2"/>
  <c r="BP671" i="2"/>
  <c r="AO750" i="2"/>
  <c r="BL817" i="2"/>
  <c r="BM1132" i="2" s="1"/>
  <c r="AO791" i="2"/>
  <c r="BF537" i="2"/>
  <c r="BG938" i="2" s="1"/>
  <c r="BF496" i="2"/>
  <c r="BG937" i="2" s="1"/>
  <c r="BK496" i="2"/>
  <c r="BL937" i="2" s="1"/>
  <c r="AO705" i="2"/>
  <c r="BP537" i="2"/>
  <c r="BQ938" i="2" s="1"/>
  <c r="AD758" i="2"/>
  <c r="AD961" i="2" s="1"/>
  <c r="AJ947" i="2"/>
  <c r="Y451" i="2"/>
  <c r="Y936" i="2" s="1"/>
  <c r="Y939" i="2" s="1"/>
  <c r="BL858" i="2"/>
  <c r="BL879" i="2" s="1"/>
  <c r="BL973" i="2" s="1"/>
  <c r="BL1133" i="2"/>
  <c r="BF927" i="2"/>
  <c r="T947" i="2"/>
  <c r="BK975" i="2"/>
  <c r="BK978" i="2" s="1"/>
  <c r="AP922" i="2"/>
  <c r="Y1150" i="2"/>
  <c r="CE406" i="2"/>
  <c r="BL963" i="2"/>
  <c r="AJ939" i="2"/>
  <c r="AP939" i="2"/>
  <c r="AD939" i="2"/>
  <c r="N927" i="2"/>
  <c r="BS955" i="2"/>
  <c r="AV963" i="2"/>
  <c r="T963" i="2"/>
  <c r="T939" i="2"/>
  <c r="H939" i="2"/>
  <c r="AD716" i="2"/>
  <c r="AD960" i="2" s="1"/>
  <c r="BW939" i="2"/>
  <c r="H947" i="2"/>
  <c r="BX938" i="2"/>
  <c r="BX926" i="2"/>
  <c r="N963" i="2"/>
  <c r="BB963" i="2"/>
  <c r="H963" i="2"/>
  <c r="Y922" i="2"/>
  <c r="T922" i="2"/>
  <c r="Y927" i="2"/>
  <c r="AV927" i="2"/>
  <c r="AJ963" i="2"/>
  <c r="AP927" i="2"/>
  <c r="T927" i="2"/>
  <c r="N939" i="2"/>
  <c r="BW922" i="2"/>
  <c r="BG927" i="2"/>
  <c r="BQ927" i="2"/>
  <c r="BW927" i="2"/>
  <c r="R975" i="2"/>
  <c r="L975" i="2"/>
  <c r="L978" i="2" s="1"/>
  <c r="H927" i="2"/>
  <c r="CD406" i="2"/>
  <c r="BK922" i="2"/>
  <c r="X939" i="2"/>
  <c r="BK939" i="2"/>
  <c r="E774" i="13"/>
  <c r="AD927" i="2"/>
  <c r="BA451" i="2"/>
  <c r="BB936" i="2" s="1"/>
  <c r="BB939" i="2" s="1"/>
  <c r="BX937" i="2"/>
  <c r="BL927" i="2"/>
  <c r="BL1112" i="2"/>
  <c r="BL1114" i="2" s="1"/>
  <c r="BK451" i="2"/>
  <c r="BL936" i="2" s="1"/>
  <c r="CC406" i="2"/>
  <c r="BQ922" i="2"/>
  <c r="BP585" i="2"/>
  <c r="BF939" i="2"/>
  <c r="AU927" i="2"/>
  <c r="AU922" i="2"/>
  <c r="BP927" i="2"/>
  <c r="BG1112" i="2"/>
  <c r="BG1114" i="2" s="1"/>
  <c r="BF451" i="2"/>
  <c r="BG936" i="2" s="1"/>
  <c r="BP922" i="2"/>
  <c r="BL922" i="2"/>
  <c r="BX925" i="2"/>
  <c r="AV922" i="2"/>
  <c r="BK927" i="2"/>
  <c r="BB922" i="2"/>
  <c r="BP947" i="2"/>
  <c r="BP955" i="2" s="1"/>
  <c r="BV955" i="2" s="1"/>
  <c r="BQ944" i="2"/>
  <c r="BB927" i="2"/>
  <c r="BP1119" i="2"/>
  <c r="BX1117" i="2"/>
  <c r="BX1119" i="2" s="1"/>
  <c r="AQ1134" i="2"/>
  <c r="BG922" i="2"/>
  <c r="AJ922" i="2"/>
  <c r="AD922" i="2"/>
  <c r="BA927" i="2"/>
  <c r="BQ1148" i="2"/>
  <c r="BQ945" i="2"/>
  <c r="AJ927" i="2"/>
  <c r="BQ1112" i="2"/>
  <c r="BQ1114" i="2" s="1"/>
  <c r="BP451" i="2"/>
  <c r="BQ936" i="2" s="1"/>
  <c r="BP939" i="2"/>
  <c r="BX936" i="2"/>
  <c r="BP1114" i="2"/>
  <c r="BX1112" i="2"/>
  <c r="BX1114" i="2" s="1"/>
  <c r="AN1134" i="2"/>
  <c r="AN1142" i="2" s="1"/>
  <c r="BF922" i="2"/>
  <c r="AI927" i="2"/>
  <c r="BX920" i="2"/>
  <c r="N922" i="2"/>
  <c r="AC927" i="2"/>
  <c r="AC922" i="2"/>
  <c r="G927" i="2"/>
  <c r="BX924" i="2"/>
  <c r="L92" i="3"/>
  <c r="L93" i="3" s="1"/>
  <c r="AK1134" i="2"/>
  <c r="BX919" i="2"/>
  <c r="M922" i="2"/>
  <c r="BA922" i="2"/>
  <c r="AI922" i="2"/>
  <c r="BX921" i="2"/>
  <c r="AM963" i="2"/>
  <c r="BE1134" i="2"/>
  <c r="BE1142" i="2" s="1"/>
  <c r="AC903" i="2"/>
  <c r="AA1147" i="2"/>
  <c r="AA1150" i="2" s="1"/>
  <c r="AO772" i="2"/>
  <c r="AO1131" i="2"/>
  <c r="AO1134" i="2" s="1"/>
  <c r="AO1142" i="2" s="1"/>
  <c r="BG858" i="2"/>
  <c r="BH1133" i="2" s="1"/>
  <c r="BG1133" i="2"/>
  <c r="AP903" i="2"/>
  <c r="AQ1147" i="2" s="1"/>
  <c r="AQ1150" i="2" s="1"/>
  <c r="AP1147" i="2"/>
  <c r="AP1150" i="2" s="1"/>
  <c r="BE1153" i="2"/>
  <c r="BJ1153" i="2"/>
  <c r="BA858" i="2"/>
  <c r="AZ1133" i="2"/>
  <c r="AC817" i="2"/>
  <c r="AA1132" i="2"/>
  <c r="X903" i="2"/>
  <c r="V1147" i="2"/>
  <c r="V1150" i="2" s="1"/>
  <c r="AN794" i="2"/>
  <c r="AO962" i="2" s="1"/>
  <c r="BV1124" i="2"/>
  <c r="BV1126" i="2" s="1"/>
  <c r="AM1126" i="2"/>
  <c r="BG903" i="2"/>
  <c r="BH1147" i="2" s="1"/>
  <c r="BH1150" i="2" s="1"/>
  <c r="BG1147" i="2"/>
  <c r="BG1150" i="2" s="1"/>
  <c r="AV903" i="2"/>
  <c r="AW1147" i="2" s="1"/>
  <c r="AW1150" i="2" s="1"/>
  <c r="AV1147" i="2"/>
  <c r="AV1150" i="2" s="1"/>
  <c r="BA817" i="2"/>
  <c r="AZ1132" i="2"/>
  <c r="BA903" i="2"/>
  <c r="AZ1147" i="2"/>
  <c r="AZ1150" i="2" s="1"/>
  <c r="X817" i="2"/>
  <c r="V1132" i="2"/>
  <c r="AO683" i="2"/>
  <c r="AO1124" i="2"/>
  <c r="AV817" i="2"/>
  <c r="AW1132" i="2" s="1"/>
  <c r="AV1132" i="2"/>
  <c r="AT1134" i="2"/>
  <c r="AT1142" i="2" s="1"/>
  <c r="AC858" i="2"/>
  <c r="AA1133" i="2"/>
  <c r="X858" i="2"/>
  <c r="V1133" i="2"/>
  <c r="BG817" i="2"/>
  <c r="BH1132" i="2" s="1"/>
  <c r="BG1132" i="2"/>
  <c r="BM1147" i="2"/>
  <c r="BM1150" i="2" s="1"/>
  <c r="BL915" i="2"/>
  <c r="BL974" i="2" s="1"/>
  <c r="AV858" i="2"/>
  <c r="AW1133" i="2" s="1"/>
  <c r="AV1133" i="2"/>
  <c r="BN901" i="2"/>
  <c r="BN885" i="2"/>
  <c r="BP885" i="2" s="1"/>
  <c r="BN863" i="2"/>
  <c r="BN847" i="2"/>
  <c r="BP847" i="2" s="1"/>
  <c r="BN821" i="2"/>
  <c r="BN805" i="2"/>
  <c r="BN900" i="2"/>
  <c r="BN878" i="2"/>
  <c r="BN862" i="2"/>
  <c r="BN836" i="2"/>
  <c r="BN820" i="2"/>
  <c r="BN804" i="2"/>
  <c r="BN899" i="2"/>
  <c r="BN877" i="2"/>
  <c r="BN861" i="2"/>
  <c r="BN835" i="2"/>
  <c r="BN819" i="2"/>
  <c r="BN803" i="2"/>
  <c r="BN886" i="2"/>
  <c r="BN914" i="2"/>
  <c r="BN898" i="2"/>
  <c r="BN876" i="2"/>
  <c r="BN860" i="2"/>
  <c r="BN834" i="2"/>
  <c r="BN818" i="2"/>
  <c r="BN802" i="2"/>
  <c r="BN902" i="2"/>
  <c r="BN913" i="2"/>
  <c r="BN897" i="2"/>
  <c r="BP897" i="2" s="1"/>
  <c r="BQ897" i="2" s="1"/>
  <c r="BN875" i="2"/>
  <c r="BN859" i="2"/>
  <c r="BN833" i="2"/>
  <c r="BN817" i="2"/>
  <c r="BN801" i="2"/>
  <c r="BN912" i="2"/>
  <c r="BN896" i="2"/>
  <c r="BN874" i="2"/>
  <c r="BN858" i="2"/>
  <c r="BN832" i="2"/>
  <c r="BN816" i="2"/>
  <c r="BN800" i="2"/>
  <c r="BP800" i="2" s="1"/>
  <c r="BN911" i="2"/>
  <c r="BN895" i="2"/>
  <c r="BN873" i="2"/>
  <c r="BN857" i="2"/>
  <c r="BN831" i="2"/>
  <c r="BN815" i="2"/>
  <c r="BN806" i="2"/>
  <c r="BN910" i="2"/>
  <c r="BN894" i="2"/>
  <c r="BN872" i="2"/>
  <c r="BN856" i="2"/>
  <c r="BN830" i="2"/>
  <c r="BN814" i="2"/>
  <c r="BN909" i="2"/>
  <c r="BN893" i="2"/>
  <c r="BN871" i="2"/>
  <c r="BN855" i="2"/>
  <c r="BN829" i="2"/>
  <c r="BN813" i="2"/>
  <c r="BN848" i="2"/>
  <c r="BN908" i="2"/>
  <c r="BN892" i="2"/>
  <c r="BN870" i="2"/>
  <c r="BN854" i="2"/>
  <c r="BN828" i="2"/>
  <c r="BN812" i="2"/>
  <c r="BN822" i="2"/>
  <c r="BN907" i="2"/>
  <c r="BN891" i="2"/>
  <c r="BN869" i="2"/>
  <c r="BN853" i="2"/>
  <c r="BN827" i="2"/>
  <c r="BN811" i="2"/>
  <c r="BN906" i="2"/>
  <c r="BN890" i="2"/>
  <c r="BN868" i="2"/>
  <c r="BN852" i="2"/>
  <c r="BN826" i="2"/>
  <c r="BN810" i="2"/>
  <c r="BN905" i="2"/>
  <c r="BN889" i="2"/>
  <c r="BN867" i="2"/>
  <c r="BN851" i="2"/>
  <c r="BN825" i="2"/>
  <c r="BN809" i="2"/>
  <c r="BN904" i="2"/>
  <c r="BN888" i="2"/>
  <c r="BN866" i="2"/>
  <c r="BN850" i="2"/>
  <c r="BN824" i="2"/>
  <c r="BN808" i="2"/>
  <c r="BN903" i="2"/>
  <c r="BN887" i="2"/>
  <c r="BN865" i="2"/>
  <c r="BN849" i="2"/>
  <c r="BN823" i="2"/>
  <c r="BN807" i="2"/>
  <c r="BN864" i="2"/>
  <c r="X847" i="2"/>
  <c r="V879" i="2"/>
  <c r="V973" i="2" s="1"/>
  <c r="X885" i="2"/>
  <c r="V915" i="2"/>
  <c r="V974" i="2" s="1"/>
  <c r="AC847" i="2"/>
  <c r="AA879" i="2"/>
  <c r="AA973" i="2" s="1"/>
  <c r="X800" i="2"/>
  <c r="V837" i="2"/>
  <c r="V972" i="2" s="1"/>
  <c r="AC800" i="2"/>
  <c r="AA837" i="2"/>
  <c r="AA972" i="2" s="1"/>
  <c r="Q898" i="2"/>
  <c r="S898" i="2" s="1"/>
  <c r="T898" i="2" s="1"/>
  <c r="Q802" i="2"/>
  <c r="S802" i="2" s="1"/>
  <c r="T802" i="2" s="1"/>
  <c r="Q899" i="2"/>
  <c r="S899" i="2" s="1"/>
  <c r="T899" i="2" s="1"/>
  <c r="Q887" i="2"/>
  <c r="S887" i="2" s="1"/>
  <c r="T887" i="2" s="1"/>
  <c r="Q893" i="2"/>
  <c r="S893" i="2" s="1"/>
  <c r="T893" i="2" s="1"/>
  <c r="Q911" i="2"/>
  <c r="S911" i="2" s="1"/>
  <c r="T911" i="2" s="1"/>
  <c r="Q902" i="2"/>
  <c r="S902" i="2" s="1"/>
  <c r="T902" i="2" s="1"/>
  <c r="Q823" i="2"/>
  <c r="S823" i="2" s="1"/>
  <c r="T823" i="2" s="1"/>
  <c r="Q865" i="2"/>
  <c r="S865" i="2" s="1"/>
  <c r="T865" i="2" s="1"/>
  <c r="Q904" i="2"/>
  <c r="S904" i="2" s="1"/>
  <c r="T904" i="2" s="1"/>
  <c r="Q859" i="2"/>
  <c r="S859" i="2" s="1"/>
  <c r="T859" i="2" s="1"/>
  <c r="Q812" i="2"/>
  <c r="S812" i="2" s="1"/>
  <c r="T812" i="2" s="1"/>
  <c r="Q906" i="2"/>
  <c r="S906" i="2" s="1"/>
  <c r="T906" i="2" s="1"/>
  <c r="Q836" i="2"/>
  <c r="S836" i="2" s="1"/>
  <c r="T836" i="2" s="1"/>
  <c r="Q813" i="2"/>
  <c r="S813" i="2" s="1"/>
  <c r="T813" i="2" s="1"/>
  <c r="Q892" i="2"/>
  <c r="S892" i="2" s="1"/>
  <c r="T892" i="2" s="1"/>
  <c r="Q818" i="2"/>
  <c r="S818" i="2" s="1"/>
  <c r="T818" i="2" s="1"/>
  <c r="Q871" i="2"/>
  <c r="S871" i="2" s="1"/>
  <c r="T871" i="2" s="1"/>
  <c r="Q852" i="2"/>
  <c r="S852" i="2" s="1"/>
  <c r="T852" i="2" s="1"/>
  <c r="Q829" i="2"/>
  <c r="S829" i="2" s="1"/>
  <c r="T829" i="2" s="1"/>
  <c r="Q869" i="2"/>
  <c r="S869" i="2" s="1"/>
  <c r="T869" i="2" s="1"/>
  <c r="Q807" i="2"/>
  <c r="S807" i="2" s="1"/>
  <c r="T807" i="2" s="1"/>
  <c r="Q877" i="2"/>
  <c r="S877" i="2" s="1"/>
  <c r="T877" i="2" s="1"/>
  <c r="Q851" i="2"/>
  <c r="S851" i="2" s="1"/>
  <c r="T851" i="2" s="1"/>
  <c r="Q903" i="2"/>
  <c r="Q885" i="2"/>
  <c r="Q909" i="2"/>
  <c r="S909" i="2" s="1"/>
  <c r="T909" i="2" s="1"/>
  <c r="Q816" i="2"/>
  <c r="S816" i="2" s="1"/>
  <c r="T816" i="2" s="1"/>
  <c r="Q900" i="2"/>
  <c r="S900" i="2" s="1"/>
  <c r="T900" i="2" s="1"/>
  <c r="Q847" i="2"/>
  <c r="Q820" i="2"/>
  <c r="S820" i="2" s="1"/>
  <c r="T820" i="2" s="1"/>
  <c r="Q874" i="2"/>
  <c r="S874" i="2" s="1"/>
  <c r="T874" i="2" s="1"/>
  <c r="Q914" i="2"/>
  <c r="S914" i="2" s="1"/>
  <c r="T914" i="2" s="1"/>
  <c r="Q811" i="2"/>
  <c r="S811" i="2" s="1"/>
  <c r="T811" i="2" s="1"/>
  <c r="Q896" i="2"/>
  <c r="S896" i="2" s="1"/>
  <c r="T896" i="2" s="1"/>
  <c r="Q828" i="2"/>
  <c r="S828" i="2" s="1"/>
  <c r="T828" i="2" s="1"/>
  <c r="Q908" i="2"/>
  <c r="S908" i="2" s="1"/>
  <c r="T908" i="2" s="1"/>
  <c r="Q894" i="2"/>
  <c r="S894" i="2" s="1"/>
  <c r="T894" i="2" s="1"/>
  <c r="Q870" i="2"/>
  <c r="S870" i="2" s="1"/>
  <c r="T870" i="2" s="1"/>
  <c r="Q873" i="2"/>
  <c r="S873" i="2" s="1"/>
  <c r="T873" i="2" s="1"/>
  <c r="Q858" i="2"/>
  <c r="Q891" i="2"/>
  <c r="S891" i="2" s="1"/>
  <c r="T891" i="2" s="1"/>
  <c r="Q822" i="2"/>
  <c r="S822" i="2" s="1"/>
  <c r="T822" i="2" s="1"/>
  <c r="Q907" i="2"/>
  <c r="S907" i="2" s="1"/>
  <c r="T907" i="2" s="1"/>
  <c r="Q849" i="2"/>
  <c r="S849" i="2" s="1"/>
  <c r="T849" i="2" s="1"/>
  <c r="Q863" i="2"/>
  <c r="S863" i="2" s="1"/>
  <c r="T863" i="2" s="1"/>
  <c r="Q890" i="2"/>
  <c r="S890" i="2" s="1"/>
  <c r="T890" i="2" s="1"/>
  <c r="Q901" i="2"/>
  <c r="S901" i="2" s="1"/>
  <c r="T901" i="2" s="1"/>
  <c r="Q834" i="2"/>
  <c r="S834" i="2" s="1"/>
  <c r="T834" i="2" s="1"/>
  <c r="Q889" i="2"/>
  <c r="S889" i="2" s="1"/>
  <c r="T889" i="2" s="1"/>
  <c r="Q804" i="2"/>
  <c r="S804" i="2" s="1"/>
  <c r="T804" i="2" s="1"/>
  <c r="Q910" i="2"/>
  <c r="S910" i="2" s="1"/>
  <c r="T910" i="2" s="1"/>
  <c r="Q832" i="2"/>
  <c r="S832" i="2" s="1"/>
  <c r="T832" i="2" s="1"/>
  <c r="Q808" i="2"/>
  <c r="S808" i="2" s="1"/>
  <c r="T808" i="2" s="1"/>
  <c r="Q912" i="2"/>
  <c r="S912" i="2" s="1"/>
  <c r="T912" i="2" s="1"/>
  <c r="Q913" i="2"/>
  <c r="S913" i="2" s="1"/>
  <c r="T913" i="2" s="1"/>
  <c r="Q855" i="2"/>
  <c r="S855" i="2" s="1"/>
  <c r="T855" i="2" s="1"/>
  <c r="Q831" i="2"/>
  <c r="S831" i="2" s="1"/>
  <c r="T831" i="2" s="1"/>
  <c r="Q848" i="2"/>
  <c r="S848" i="2" s="1"/>
  <c r="T848" i="2" s="1"/>
  <c r="Q814" i="2"/>
  <c r="S814" i="2" s="1"/>
  <c r="T814" i="2" s="1"/>
  <c r="Q819" i="2"/>
  <c r="S819" i="2" s="1"/>
  <c r="T819" i="2" s="1"/>
  <c r="Q867" i="2"/>
  <c r="S867" i="2" s="1"/>
  <c r="T867" i="2" s="1"/>
  <c r="Q827" i="2"/>
  <c r="S827" i="2" s="1"/>
  <c r="T827" i="2" s="1"/>
  <c r="Q875" i="2"/>
  <c r="S875" i="2" s="1"/>
  <c r="T875" i="2" s="1"/>
  <c r="Q853" i="2"/>
  <c r="S853" i="2" s="1"/>
  <c r="T853" i="2" s="1"/>
  <c r="Q857" i="2"/>
  <c r="S857" i="2" s="1"/>
  <c r="T857" i="2" s="1"/>
  <c r="Q801" i="2"/>
  <c r="S801" i="2" s="1"/>
  <c r="T801" i="2" s="1"/>
  <c r="Q810" i="2"/>
  <c r="S810" i="2" s="1"/>
  <c r="T810" i="2" s="1"/>
  <c r="Q878" i="2"/>
  <c r="S878" i="2" s="1"/>
  <c r="T878" i="2" s="1"/>
  <c r="Q835" i="2"/>
  <c r="S835" i="2" s="1"/>
  <c r="T835" i="2" s="1"/>
  <c r="Q824" i="2"/>
  <c r="S824" i="2" s="1"/>
  <c r="T824" i="2" s="1"/>
  <c r="Q809" i="2"/>
  <c r="S809" i="2" s="1"/>
  <c r="T809" i="2" s="1"/>
  <c r="Q886" i="2"/>
  <c r="S886" i="2" s="1"/>
  <c r="T886" i="2" s="1"/>
  <c r="Q888" i="2"/>
  <c r="S888" i="2" s="1"/>
  <c r="T888" i="2" s="1"/>
  <c r="Q826" i="2"/>
  <c r="S826" i="2" s="1"/>
  <c r="T826" i="2" s="1"/>
  <c r="Q821" i="2"/>
  <c r="S821" i="2" s="1"/>
  <c r="T821" i="2" s="1"/>
  <c r="Q905" i="2"/>
  <c r="S905" i="2" s="1"/>
  <c r="T905" i="2" s="1"/>
  <c r="Q856" i="2"/>
  <c r="S856" i="2" s="1"/>
  <c r="T856" i="2" s="1"/>
  <c r="Q815" i="2"/>
  <c r="S815" i="2" s="1"/>
  <c r="T815" i="2" s="1"/>
  <c r="Q854" i="2"/>
  <c r="S854" i="2" s="1"/>
  <c r="T854" i="2" s="1"/>
  <c r="Q806" i="2"/>
  <c r="S806" i="2" s="1"/>
  <c r="T806" i="2" s="1"/>
  <c r="Q803" i="2"/>
  <c r="S803" i="2" s="1"/>
  <c r="T803" i="2" s="1"/>
  <c r="Q850" i="2"/>
  <c r="S850" i="2" s="1"/>
  <c r="T850" i="2" s="1"/>
  <c r="Q800" i="2"/>
  <c r="Q862" i="2"/>
  <c r="S862" i="2" s="1"/>
  <c r="T862" i="2" s="1"/>
  <c r="Q833" i="2"/>
  <c r="S833" i="2" s="1"/>
  <c r="T833" i="2" s="1"/>
  <c r="Q868" i="2"/>
  <c r="S868" i="2" s="1"/>
  <c r="T868" i="2" s="1"/>
  <c r="Q861" i="2"/>
  <c r="S861" i="2" s="1"/>
  <c r="T861" i="2" s="1"/>
  <c r="Q805" i="2"/>
  <c r="S805" i="2" s="1"/>
  <c r="T805" i="2" s="1"/>
  <c r="Q830" i="2"/>
  <c r="S830" i="2" s="1"/>
  <c r="T830" i="2" s="1"/>
  <c r="Q876" i="2"/>
  <c r="S876" i="2" s="1"/>
  <c r="T876" i="2" s="1"/>
  <c r="Q817" i="2"/>
  <c r="Q825" i="2"/>
  <c r="S825" i="2" s="1"/>
  <c r="T825" i="2" s="1"/>
  <c r="Q897" i="2"/>
  <c r="S897" i="2" s="1"/>
  <c r="T897" i="2" s="1"/>
  <c r="Q866" i="2"/>
  <c r="S866" i="2" s="1"/>
  <c r="T866" i="2" s="1"/>
  <c r="Q895" i="2"/>
  <c r="S895" i="2" s="1"/>
  <c r="T895" i="2" s="1"/>
  <c r="Q872" i="2"/>
  <c r="S872" i="2" s="1"/>
  <c r="T872" i="2" s="1"/>
  <c r="Q864" i="2"/>
  <c r="S864" i="2" s="1"/>
  <c r="T864" i="2" s="1"/>
  <c r="Q860" i="2"/>
  <c r="S860" i="2" s="1"/>
  <c r="T860" i="2" s="1"/>
  <c r="AC885" i="2"/>
  <c r="AA915" i="2"/>
  <c r="AA974" i="2" s="1"/>
  <c r="K890" i="2"/>
  <c r="M890" i="2" s="1"/>
  <c r="N890" i="2" s="1"/>
  <c r="K891" i="2"/>
  <c r="M891" i="2" s="1"/>
  <c r="N891" i="2" s="1"/>
  <c r="K868" i="2"/>
  <c r="M868" i="2" s="1"/>
  <c r="N868" i="2" s="1"/>
  <c r="K824" i="2"/>
  <c r="M824" i="2" s="1"/>
  <c r="N824" i="2" s="1"/>
  <c r="K852" i="2"/>
  <c r="M852" i="2" s="1"/>
  <c r="N852" i="2" s="1"/>
  <c r="K903" i="2"/>
  <c r="K911" i="2"/>
  <c r="M911" i="2" s="1"/>
  <c r="N911" i="2" s="1"/>
  <c r="K814" i="2"/>
  <c r="M814" i="2" s="1"/>
  <c r="N814" i="2" s="1"/>
  <c r="K810" i="2"/>
  <c r="M810" i="2" s="1"/>
  <c r="N810" i="2" s="1"/>
  <c r="K825" i="2"/>
  <c r="M825" i="2" s="1"/>
  <c r="N825" i="2" s="1"/>
  <c r="K906" i="2"/>
  <c r="M906" i="2" s="1"/>
  <c r="N906" i="2" s="1"/>
  <c r="K834" i="2"/>
  <c r="M834" i="2" s="1"/>
  <c r="N834" i="2" s="1"/>
  <c r="K878" i="2"/>
  <c r="M878" i="2" s="1"/>
  <c r="N878" i="2" s="1"/>
  <c r="K909" i="2"/>
  <c r="M909" i="2" s="1"/>
  <c r="N909" i="2" s="1"/>
  <c r="K832" i="2"/>
  <c r="M832" i="2" s="1"/>
  <c r="N832" i="2" s="1"/>
  <c r="K851" i="2"/>
  <c r="M851" i="2" s="1"/>
  <c r="N851" i="2" s="1"/>
  <c r="K856" i="2"/>
  <c r="M856" i="2" s="1"/>
  <c r="N856" i="2" s="1"/>
  <c r="K850" i="2"/>
  <c r="M850" i="2" s="1"/>
  <c r="N850" i="2" s="1"/>
  <c r="K862" i="2"/>
  <c r="M862" i="2" s="1"/>
  <c r="N862" i="2" s="1"/>
  <c r="K826" i="2"/>
  <c r="M826" i="2" s="1"/>
  <c r="N826" i="2" s="1"/>
  <c r="K897" i="2"/>
  <c r="M897" i="2" s="1"/>
  <c r="N897" i="2" s="1"/>
  <c r="K857" i="2"/>
  <c r="M857" i="2" s="1"/>
  <c r="N857" i="2" s="1"/>
  <c r="K861" i="2"/>
  <c r="M861" i="2" s="1"/>
  <c r="N861" i="2" s="1"/>
  <c r="K894" i="2"/>
  <c r="M894" i="2" s="1"/>
  <c r="N894" i="2" s="1"/>
  <c r="K855" i="2"/>
  <c r="M855" i="2" s="1"/>
  <c r="N855" i="2" s="1"/>
  <c r="K800" i="2"/>
  <c r="K827" i="2"/>
  <c r="M827" i="2" s="1"/>
  <c r="N827" i="2" s="1"/>
  <c r="K896" i="2"/>
  <c r="M896" i="2" s="1"/>
  <c r="N896" i="2" s="1"/>
  <c r="K901" i="2"/>
  <c r="M901" i="2" s="1"/>
  <c r="N901" i="2" s="1"/>
  <c r="K823" i="2"/>
  <c r="M823" i="2" s="1"/>
  <c r="N823" i="2" s="1"/>
  <c r="K859" i="2"/>
  <c r="M859" i="2" s="1"/>
  <c r="N859" i="2" s="1"/>
  <c r="K889" i="2"/>
  <c r="M889" i="2" s="1"/>
  <c r="N889" i="2" s="1"/>
  <c r="K865" i="2"/>
  <c r="M865" i="2" s="1"/>
  <c r="N865" i="2" s="1"/>
  <c r="K910" i="2"/>
  <c r="M910" i="2" s="1"/>
  <c r="N910" i="2" s="1"/>
  <c r="K809" i="2"/>
  <c r="M809" i="2" s="1"/>
  <c r="N809" i="2" s="1"/>
  <c r="K813" i="2"/>
  <c r="M813" i="2" s="1"/>
  <c r="N813" i="2" s="1"/>
  <c r="K849" i="2"/>
  <c r="M849" i="2" s="1"/>
  <c r="N849" i="2" s="1"/>
  <c r="K807" i="2"/>
  <c r="M807" i="2" s="1"/>
  <c r="N807" i="2" s="1"/>
  <c r="K819" i="2"/>
  <c r="M819" i="2" s="1"/>
  <c r="N819" i="2" s="1"/>
  <c r="K836" i="2"/>
  <c r="M836" i="2" s="1"/>
  <c r="N836" i="2" s="1"/>
  <c r="K818" i="2"/>
  <c r="M818" i="2" s="1"/>
  <c r="N818" i="2" s="1"/>
  <c r="K830" i="2"/>
  <c r="M830" i="2" s="1"/>
  <c r="N830" i="2" s="1"/>
  <c r="K815" i="2"/>
  <c r="M815" i="2" s="1"/>
  <c r="N815" i="2" s="1"/>
  <c r="K869" i="2"/>
  <c r="M869" i="2" s="1"/>
  <c r="N869" i="2" s="1"/>
  <c r="K847" i="2"/>
  <c r="K887" i="2"/>
  <c r="M887" i="2" s="1"/>
  <c r="N887" i="2" s="1"/>
  <c r="K858" i="2"/>
  <c r="K902" i="2"/>
  <c r="M902" i="2" s="1"/>
  <c r="N902" i="2" s="1"/>
  <c r="K871" i="2"/>
  <c r="M871" i="2" s="1"/>
  <c r="N871" i="2" s="1"/>
  <c r="K821" i="2"/>
  <c r="M821" i="2" s="1"/>
  <c r="N821" i="2" s="1"/>
  <c r="K805" i="2"/>
  <c r="M805" i="2" s="1"/>
  <c r="N805" i="2" s="1"/>
  <c r="K913" i="2"/>
  <c r="M913" i="2" s="1"/>
  <c r="N913" i="2" s="1"/>
  <c r="K853" i="2"/>
  <c r="M853" i="2" s="1"/>
  <c r="N853" i="2" s="1"/>
  <c r="K804" i="2"/>
  <c r="M804" i="2" s="1"/>
  <c r="N804" i="2" s="1"/>
  <c r="K811" i="2"/>
  <c r="M811" i="2" s="1"/>
  <c r="N811" i="2" s="1"/>
  <c r="K885" i="2"/>
  <c r="K907" i="2"/>
  <c r="M907" i="2" s="1"/>
  <c r="N907" i="2" s="1"/>
  <c r="K870" i="2"/>
  <c r="M870" i="2" s="1"/>
  <c r="N870" i="2" s="1"/>
  <c r="K873" i="2"/>
  <c r="M873" i="2" s="1"/>
  <c r="N873" i="2" s="1"/>
  <c r="K806" i="2"/>
  <c r="M806" i="2" s="1"/>
  <c r="N806" i="2" s="1"/>
  <c r="K812" i="2"/>
  <c r="M812" i="2" s="1"/>
  <c r="N812" i="2" s="1"/>
  <c r="K893" i="2"/>
  <c r="M893" i="2" s="1"/>
  <c r="N893" i="2" s="1"/>
  <c r="K816" i="2"/>
  <c r="M816" i="2" s="1"/>
  <c r="N816" i="2" s="1"/>
  <c r="K905" i="2"/>
  <c r="M905" i="2" s="1"/>
  <c r="N905" i="2" s="1"/>
  <c r="K912" i="2"/>
  <c r="M912" i="2" s="1"/>
  <c r="N912" i="2" s="1"/>
  <c r="K801" i="2"/>
  <c r="M801" i="2" s="1"/>
  <c r="N801" i="2" s="1"/>
  <c r="K822" i="2"/>
  <c r="M822" i="2" s="1"/>
  <c r="N822" i="2" s="1"/>
  <c r="K914" i="2"/>
  <c r="M914" i="2" s="1"/>
  <c r="N914" i="2" s="1"/>
  <c r="K904" i="2"/>
  <c r="M904" i="2" s="1"/>
  <c r="N904" i="2" s="1"/>
  <c r="K875" i="2"/>
  <c r="M875" i="2" s="1"/>
  <c r="N875" i="2" s="1"/>
  <c r="K866" i="2"/>
  <c r="M866" i="2" s="1"/>
  <c r="N866" i="2" s="1"/>
  <c r="K892" i="2"/>
  <c r="M892" i="2" s="1"/>
  <c r="N892" i="2" s="1"/>
  <c r="K876" i="2"/>
  <c r="M876" i="2" s="1"/>
  <c r="N876" i="2" s="1"/>
  <c r="K817" i="2"/>
  <c r="K854" i="2"/>
  <c r="M854" i="2" s="1"/>
  <c r="N854" i="2" s="1"/>
  <c r="K872" i="2"/>
  <c r="M872" i="2" s="1"/>
  <c r="N872" i="2" s="1"/>
  <c r="K888" i="2"/>
  <c r="M888" i="2" s="1"/>
  <c r="N888" i="2" s="1"/>
  <c r="K831" i="2"/>
  <c r="M831" i="2" s="1"/>
  <c r="N831" i="2" s="1"/>
  <c r="K835" i="2"/>
  <c r="M835" i="2" s="1"/>
  <c r="N835" i="2" s="1"/>
  <c r="K899" i="2"/>
  <c r="M899" i="2" s="1"/>
  <c r="N899" i="2" s="1"/>
  <c r="K898" i="2"/>
  <c r="M898" i="2" s="1"/>
  <c r="N898" i="2" s="1"/>
  <c r="K863" i="2"/>
  <c r="M863" i="2" s="1"/>
  <c r="N863" i="2" s="1"/>
  <c r="K802" i="2"/>
  <c r="M802" i="2" s="1"/>
  <c r="N802" i="2" s="1"/>
  <c r="K864" i="2"/>
  <c r="M864" i="2" s="1"/>
  <c r="N864" i="2" s="1"/>
  <c r="K833" i="2"/>
  <c r="M833" i="2" s="1"/>
  <c r="N833" i="2" s="1"/>
  <c r="K874" i="2"/>
  <c r="M874" i="2" s="1"/>
  <c r="N874" i="2" s="1"/>
  <c r="K808" i="2"/>
  <c r="M808" i="2" s="1"/>
  <c r="N808" i="2" s="1"/>
  <c r="K820" i="2"/>
  <c r="M820" i="2" s="1"/>
  <c r="N820" i="2" s="1"/>
  <c r="K828" i="2"/>
  <c r="M828" i="2" s="1"/>
  <c r="N828" i="2" s="1"/>
  <c r="K848" i="2"/>
  <c r="M848" i="2" s="1"/>
  <c r="N848" i="2" s="1"/>
  <c r="K867" i="2"/>
  <c r="M867" i="2" s="1"/>
  <c r="N867" i="2" s="1"/>
  <c r="K900" i="2"/>
  <c r="M900" i="2" s="1"/>
  <c r="N900" i="2" s="1"/>
  <c r="K908" i="2"/>
  <c r="M908" i="2" s="1"/>
  <c r="N908" i="2" s="1"/>
  <c r="K860" i="2"/>
  <c r="M860" i="2" s="1"/>
  <c r="N860" i="2" s="1"/>
  <c r="K829" i="2"/>
  <c r="M829" i="2" s="1"/>
  <c r="N829" i="2" s="1"/>
  <c r="K886" i="2"/>
  <c r="M886" i="2" s="1"/>
  <c r="N886" i="2" s="1"/>
  <c r="K803" i="2"/>
  <c r="M803" i="2" s="1"/>
  <c r="N803" i="2" s="1"/>
  <c r="K895" i="2"/>
  <c r="M895" i="2" s="1"/>
  <c r="N895" i="2" s="1"/>
  <c r="K877" i="2"/>
  <c r="M877" i="2" s="1"/>
  <c r="N877" i="2" s="1"/>
  <c r="BG847" i="2"/>
  <c r="BF879" i="2"/>
  <c r="BF973" i="2" s="1"/>
  <c r="BF915" i="2"/>
  <c r="BF974" i="2" s="1"/>
  <c r="BG885" i="2"/>
  <c r="AM975" i="2"/>
  <c r="BA800" i="2"/>
  <c r="AY837" i="2"/>
  <c r="AY972" i="2" s="1"/>
  <c r="BA885" i="2"/>
  <c r="AY915" i="2"/>
  <c r="AY974" i="2" s="1"/>
  <c r="BA847" i="2"/>
  <c r="AY879" i="2"/>
  <c r="AY973" i="2" s="1"/>
  <c r="AU837" i="2"/>
  <c r="AU972" i="2" s="1"/>
  <c r="AV800" i="2"/>
  <c r="AV885" i="2"/>
  <c r="AU915" i="2"/>
  <c r="AU974" i="2" s="1"/>
  <c r="AS975" i="2"/>
  <c r="AU879" i="2"/>
  <c r="AU973" i="2" s="1"/>
  <c r="AV847" i="2"/>
  <c r="AP885" i="2"/>
  <c r="AO915" i="2"/>
  <c r="AO974" i="2" s="1"/>
  <c r="AO879" i="2"/>
  <c r="AO973" i="2" s="1"/>
  <c r="AP847" i="2"/>
  <c r="AP879" i="2" s="1"/>
  <c r="AP973" i="2" s="1"/>
  <c r="AP800" i="2"/>
  <c r="AP837" i="2" s="1"/>
  <c r="AP972" i="2" s="1"/>
  <c r="AO837" i="2"/>
  <c r="AO972" i="2" s="1"/>
  <c r="AH975" i="2"/>
  <c r="AN978" i="2" s="1"/>
  <c r="AJ847" i="2"/>
  <c r="AJ879" i="2" s="1"/>
  <c r="AJ973" i="2" s="1"/>
  <c r="AI879" i="2"/>
  <c r="AI973" i="2" s="1"/>
  <c r="AJ800" i="2"/>
  <c r="AJ837" i="2" s="1"/>
  <c r="AJ972" i="2" s="1"/>
  <c r="AI837" i="2"/>
  <c r="AI972" i="2" s="1"/>
  <c r="AI915" i="2"/>
  <c r="AI974" i="2" s="1"/>
  <c r="AJ885" i="2"/>
  <c r="AJ915" i="2" s="1"/>
  <c r="AJ974" i="2" s="1"/>
  <c r="AG975" i="2"/>
  <c r="BR975" i="2" s="1"/>
  <c r="BL1134" i="2" l="1"/>
  <c r="AD963" i="2"/>
  <c r="BQ939" i="2"/>
  <c r="AV879" i="2"/>
  <c r="AV973" i="2" s="1"/>
  <c r="BM1133" i="2"/>
  <c r="BM1134" i="2" s="1"/>
  <c r="AO963" i="2"/>
  <c r="AO966" i="2" s="1"/>
  <c r="AO794" i="2"/>
  <c r="AP962" i="2" s="1"/>
  <c r="H1279" i="2"/>
  <c r="H1304" i="2" s="1"/>
  <c r="H1312" i="2" s="1"/>
  <c r="H1313" i="2" s="1"/>
  <c r="F1304" i="2"/>
  <c r="F1312" i="2" s="1"/>
  <c r="F1313" i="2" s="1"/>
  <c r="BL939" i="2"/>
  <c r="BG939" i="2"/>
  <c r="BL837" i="2"/>
  <c r="BL972" i="2" s="1"/>
  <c r="BL975" i="2" s="1"/>
  <c r="AO758" i="2"/>
  <c r="AP961" i="2" s="1"/>
  <c r="BS975" i="2"/>
  <c r="BV975" i="2" s="1"/>
  <c r="BX939" i="2"/>
  <c r="BX927" i="2"/>
  <c r="BG915" i="2"/>
  <c r="BG974" i="2" s="1"/>
  <c r="BG1134" i="2"/>
  <c r="BH1134" i="2"/>
  <c r="BQ947" i="2"/>
  <c r="BG879" i="2"/>
  <c r="BG973" i="2" s="1"/>
  <c r="AV837" i="2"/>
  <c r="AV972" i="2" s="1"/>
  <c r="AP915" i="2"/>
  <c r="AP974" i="2" s="1"/>
  <c r="AP975" i="2" s="1"/>
  <c r="BX922" i="2"/>
  <c r="V975" i="2"/>
  <c r="AA1134" i="2"/>
  <c r="AV915" i="2"/>
  <c r="AV974" i="2" s="1"/>
  <c r="V1134" i="2"/>
  <c r="AZ1134" i="2"/>
  <c r="AZ1142" i="2" s="1"/>
  <c r="M858" i="2"/>
  <c r="K1133" i="2"/>
  <c r="S817" i="2"/>
  <c r="Q1132" i="2"/>
  <c r="BP823" i="2"/>
  <c r="BQ823" i="2" s="1"/>
  <c r="BO1147" i="2"/>
  <c r="BO1150" i="2" s="1"/>
  <c r="BP903" i="2"/>
  <c r="BQ1147" i="2" s="1"/>
  <c r="BQ1150" i="2" s="1"/>
  <c r="BP866" i="2"/>
  <c r="BQ866" i="2" s="1"/>
  <c r="BP825" i="2"/>
  <c r="BQ825" i="2" s="1"/>
  <c r="BP905" i="2"/>
  <c r="BQ905" i="2" s="1"/>
  <c r="BP868" i="2"/>
  <c r="BQ868" i="2" s="1"/>
  <c r="BP827" i="2"/>
  <c r="BQ827" i="2" s="1"/>
  <c r="BP907" i="2"/>
  <c r="BQ907" i="2" s="1"/>
  <c r="BP854" i="2"/>
  <c r="BQ854" i="2" s="1"/>
  <c r="BP848" i="2"/>
  <c r="BQ848" i="2" s="1"/>
  <c r="BP871" i="2"/>
  <c r="BQ871" i="2" s="1"/>
  <c r="BP830" i="2"/>
  <c r="BQ830" i="2" s="1"/>
  <c r="BP910" i="2"/>
  <c r="BQ910" i="2" s="1"/>
  <c r="BP857" i="2"/>
  <c r="BQ857" i="2" s="1"/>
  <c r="BP874" i="2"/>
  <c r="BQ874" i="2" s="1"/>
  <c r="BP817" i="2"/>
  <c r="BQ817" i="2" s="1"/>
  <c r="BO1132" i="2"/>
  <c r="BP818" i="2"/>
  <c r="BQ818" i="2" s="1"/>
  <c r="BP898" i="2"/>
  <c r="BQ898" i="2" s="1"/>
  <c r="BP819" i="2"/>
  <c r="BQ819" i="2" s="1"/>
  <c r="BP899" i="2"/>
  <c r="BQ899" i="2" s="1"/>
  <c r="BP862" i="2"/>
  <c r="BQ862" i="2" s="1"/>
  <c r="BP821" i="2"/>
  <c r="BQ821" i="2" s="1"/>
  <c r="BP901" i="2"/>
  <c r="BQ901" i="2" s="1"/>
  <c r="AP1124" i="2"/>
  <c r="AP1126" i="2" s="1"/>
  <c r="AO716" i="2"/>
  <c r="AP960" i="2" s="1"/>
  <c r="AD817" i="2"/>
  <c r="AD1132" i="2" s="1"/>
  <c r="AC1132" i="2"/>
  <c r="M817" i="2"/>
  <c r="K1132" i="2"/>
  <c r="M903" i="2"/>
  <c r="K1147" i="2"/>
  <c r="K1150" i="2" s="1"/>
  <c r="BP849" i="2"/>
  <c r="BQ849" i="2" s="1"/>
  <c r="BP808" i="2"/>
  <c r="BQ808" i="2" s="1"/>
  <c r="BP888" i="2"/>
  <c r="BQ888" i="2" s="1"/>
  <c r="BP851" i="2"/>
  <c r="BQ851" i="2" s="1"/>
  <c r="BP810" i="2"/>
  <c r="BQ810" i="2" s="1"/>
  <c r="BP890" i="2"/>
  <c r="BQ890" i="2" s="1"/>
  <c r="BP853" i="2"/>
  <c r="BQ853" i="2" s="1"/>
  <c r="BP822" i="2"/>
  <c r="BQ822" i="2" s="1"/>
  <c r="BP870" i="2"/>
  <c r="BQ870" i="2" s="1"/>
  <c r="BP813" i="2"/>
  <c r="BQ813" i="2" s="1"/>
  <c r="BP893" i="2"/>
  <c r="BQ893" i="2" s="1"/>
  <c r="BP856" i="2"/>
  <c r="BQ856" i="2" s="1"/>
  <c r="BP806" i="2"/>
  <c r="BQ806" i="2" s="1"/>
  <c r="BP873" i="2"/>
  <c r="BQ873" i="2" s="1"/>
  <c r="BP816" i="2"/>
  <c r="BQ816" i="2" s="1"/>
  <c r="BP896" i="2"/>
  <c r="BQ896" i="2" s="1"/>
  <c r="BP833" i="2"/>
  <c r="BQ833" i="2" s="1"/>
  <c r="BP913" i="2"/>
  <c r="BQ913" i="2" s="1"/>
  <c r="BP834" i="2"/>
  <c r="BQ834" i="2" s="1"/>
  <c r="BP914" i="2"/>
  <c r="BQ914" i="2" s="1"/>
  <c r="BP835" i="2"/>
  <c r="BQ835" i="2" s="1"/>
  <c r="BP804" i="2"/>
  <c r="BQ804" i="2" s="1"/>
  <c r="BP878" i="2"/>
  <c r="BQ878" i="2" s="1"/>
  <c r="Y858" i="2"/>
  <c r="Y1133" i="2" s="1"/>
  <c r="X1133" i="2"/>
  <c r="AV1134" i="2"/>
  <c r="BB903" i="2"/>
  <c r="BC1147" i="2" s="1"/>
  <c r="BC1150" i="2" s="1"/>
  <c r="BS1150" i="2" s="1"/>
  <c r="BB1147" i="2"/>
  <c r="BB1150" i="2" s="1"/>
  <c r="BP864" i="2"/>
  <c r="BQ864" i="2" s="1"/>
  <c r="BP865" i="2"/>
  <c r="BQ865" i="2" s="1"/>
  <c r="BP824" i="2"/>
  <c r="BQ824" i="2" s="1"/>
  <c r="BP904" i="2"/>
  <c r="BQ904" i="2" s="1"/>
  <c r="BP867" i="2"/>
  <c r="BQ867" i="2" s="1"/>
  <c r="BP826" i="2"/>
  <c r="BQ826" i="2" s="1"/>
  <c r="BP906" i="2"/>
  <c r="BQ906" i="2" s="1"/>
  <c r="BP869" i="2"/>
  <c r="BQ869" i="2" s="1"/>
  <c r="BP812" i="2"/>
  <c r="BQ812" i="2" s="1"/>
  <c r="BP892" i="2"/>
  <c r="BQ892" i="2" s="1"/>
  <c r="BP829" i="2"/>
  <c r="BQ829" i="2" s="1"/>
  <c r="BP909" i="2"/>
  <c r="BQ909" i="2" s="1"/>
  <c r="BP872" i="2"/>
  <c r="BQ872" i="2" s="1"/>
  <c r="BP815" i="2"/>
  <c r="BQ815" i="2" s="1"/>
  <c r="BP895" i="2"/>
  <c r="BQ895" i="2" s="1"/>
  <c r="BP832" i="2"/>
  <c r="BQ832" i="2" s="1"/>
  <c r="BP912" i="2"/>
  <c r="BQ912" i="2" s="1"/>
  <c r="BP859" i="2"/>
  <c r="BQ859" i="2" s="1"/>
  <c r="BP902" i="2"/>
  <c r="BQ902" i="2" s="1"/>
  <c r="BP860" i="2"/>
  <c r="BQ860" i="2" s="1"/>
  <c r="BP886" i="2"/>
  <c r="BQ886" i="2" s="1"/>
  <c r="BP861" i="2"/>
  <c r="BQ861" i="2" s="1"/>
  <c r="BP820" i="2"/>
  <c r="BQ820" i="2" s="1"/>
  <c r="BP900" i="2"/>
  <c r="BQ900" i="2" s="1"/>
  <c r="BP863" i="2"/>
  <c r="BQ863" i="2" s="1"/>
  <c r="AW1134" i="2"/>
  <c r="Y903" i="2"/>
  <c r="X1147" i="2"/>
  <c r="X1150" i="2" s="1"/>
  <c r="X1153" i="2" s="1"/>
  <c r="BB858" i="2"/>
  <c r="BC1133" i="2" s="1"/>
  <c r="BB1133" i="2"/>
  <c r="S858" i="2"/>
  <c r="Q1133" i="2"/>
  <c r="S903" i="2"/>
  <c r="Q1147" i="2"/>
  <c r="Q1150" i="2" s="1"/>
  <c r="BP807" i="2"/>
  <c r="BQ807" i="2" s="1"/>
  <c r="BP887" i="2"/>
  <c r="BQ887" i="2" s="1"/>
  <c r="BP850" i="2"/>
  <c r="BQ850" i="2" s="1"/>
  <c r="BP809" i="2"/>
  <c r="BQ809" i="2" s="1"/>
  <c r="BP889" i="2"/>
  <c r="BQ889" i="2" s="1"/>
  <c r="BP852" i="2"/>
  <c r="BQ852" i="2" s="1"/>
  <c r="BP811" i="2"/>
  <c r="BQ811" i="2" s="1"/>
  <c r="BP891" i="2"/>
  <c r="BQ891" i="2" s="1"/>
  <c r="BP828" i="2"/>
  <c r="BQ828" i="2" s="1"/>
  <c r="BP908" i="2"/>
  <c r="BQ908" i="2" s="1"/>
  <c r="BP855" i="2"/>
  <c r="BQ855" i="2" s="1"/>
  <c r="BP814" i="2"/>
  <c r="BQ814" i="2" s="1"/>
  <c r="BP894" i="2"/>
  <c r="BQ894" i="2" s="1"/>
  <c r="BP831" i="2"/>
  <c r="BQ831" i="2" s="1"/>
  <c r="BP911" i="2"/>
  <c r="BQ911" i="2" s="1"/>
  <c r="BP858" i="2"/>
  <c r="BQ858" i="2" s="1"/>
  <c r="BO1133" i="2"/>
  <c r="BQ1133" i="2" s="1"/>
  <c r="BP801" i="2"/>
  <c r="BQ801" i="2" s="1"/>
  <c r="BP875" i="2"/>
  <c r="BQ875" i="2" s="1"/>
  <c r="BP802" i="2"/>
  <c r="BQ802" i="2" s="1"/>
  <c r="BP876" i="2"/>
  <c r="BQ876" i="2" s="1"/>
  <c r="BP803" i="2"/>
  <c r="BQ803" i="2" s="1"/>
  <c r="BP877" i="2"/>
  <c r="BQ877" i="2" s="1"/>
  <c r="BP836" i="2"/>
  <c r="BQ836" i="2" s="1"/>
  <c r="BP805" i="2"/>
  <c r="BQ805" i="2" s="1"/>
  <c r="AD858" i="2"/>
  <c r="AD1133" i="2" s="1"/>
  <c r="AC1133" i="2"/>
  <c r="BX1124" i="2"/>
  <c r="BX1126" i="2" s="1"/>
  <c r="AO1126" i="2"/>
  <c r="Y817" i="2"/>
  <c r="Y1132" i="2" s="1"/>
  <c r="X1132" i="2"/>
  <c r="BB817" i="2"/>
  <c r="BC1132" i="2" s="1"/>
  <c r="BB1132" i="2"/>
  <c r="AD903" i="2"/>
  <c r="AD1147" i="2" s="1"/>
  <c r="AD1150" i="2" s="1"/>
  <c r="AC1147" i="2"/>
  <c r="AC1150" i="2" s="1"/>
  <c r="AC1153" i="2" s="1"/>
  <c r="BN837" i="2"/>
  <c r="BN972" i="2" s="1"/>
  <c r="BN879" i="2"/>
  <c r="BN973" i="2" s="1"/>
  <c r="BN915" i="2"/>
  <c r="BN974" i="2" s="1"/>
  <c r="AC915" i="2"/>
  <c r="AC974" i="2" s="1"/>
  <c r="AD885" i="2"/>
  <c r="S800" i="2"/>
  <c r="Q837" i="2"/>
  <c r="Q972" i="2" s="1"/>
  <c r="AA975" i="2"/>
  <c r="M847" i="2"/>
  <c r="K879" i="2"/>
  <c r="K973" i="2" s="1"/>
  <c r="M800" i="2"/>
  <c r="K837" i="2"/>
  <c r="K972" i="2" s="1"/>
  <c r="AC837" i="2"/>
  <c r="AC972" i="2" s="1"/>
  <c r="AD800" i="2"/>
  <c r="S847" i="2"/>
  <c r="Q879" i="2"/>
  <c r="Q973" i="2" s="1"/>
  <c r="M885" i="2"/>
  <c r="K915" i="2"/>
  <c r="K974" i="2" s="1"/>
  <c r="Y800" i="2"/>
  <c r="X837" i="2"/>
  <c r="X972" i="2" s="1"/>
  <c r="AD847" i="2"/>
  <c r="AC879" i="2"/>
  <c r="AC973" i="2" s="1"/>
  <c r="S885" i="2"/>
  <c r="Q915" i="2"/>
  <c r="Q974" i="2" s="1"/>
  <c r="Y885" i="2"/>
  <c r="X915" i="2"/>
  <c r="X974" i="2" s="1"/>
  <c r="Y847" i="2"/>
  <c r="X879" i="2"/>
  <c r="X973" i="2" s="1"/>
  <c r="AO975" i="2"/>
  <c r="AO978" i="2" s="1"/>
  <c r="BB847" i="2"/>
  <c r="BA879" i="2"/>
  <c r="BA973" i="2" s="1"/>
  <c r="BB885" i="2"/>
  <c r="BA915" i="2"/>
  <c r="BA974" i="2" s="1"/>
  <c r="AY975" i="2"/>
  <c r="BA837" i="2"/>
  <c r="BA972" i="2" s="1"/>
  <c r="BB800" i="2"/>
  <c r="AU975" i="2"/>
  <c r="AU978" i="2" s="1"/>
  <c r="AI975" i="2"/>
  <c r="AJ975" i="2"/>
  <c r="BB915" i="2" l="1"/>
  <c r="BB974" i="2" s="1"/>
  <c r="BB837" i="2"/>
  <c r="BB972" i="2" s="1"/>
  <c r="AP963" i="2"/>
  <c r="AI300" i="13"/>
  <c r="AV975" i="2"/>
  <c r="AD879" i="2"/>
  <c r="AD973" i="2" s="1"/>
  <c r="X1134" i="2"/>
  <c r="X1142" i="2" s="1"/>
  <c r="Y915" i="2"/>
  <c r="Y974" i="2" s="1"/>
  <c r="AD915" i="2"/>
  <c r="AD974" i="2" s="1"/>
  <c r="BB1134" i="2"/>
  <c r="K1134" i="2"/>
  <c r="BB879" i="2"/>
  <c r="BB973" i="2" s="1"/>
  <c r="AD837" i="2"/>
  <c r="AD972" i="2" s="1"/>
  <c r="Y879" i="2"/>
  <c r="Y973" i="2" s="1"/>
  <c r="Y1134" i="2"/>
  <c r="BC1134" i="2"/>
  <c r="BQ903" i="2"/>
  <c r="N817" i="2"/>
  <c r="N1132" i="2" s="1"/>
  <c r="M1132" i="2"/>
  <c r="T817" i="2"/>
  <c r="T1132" i="2" s="1"/>
  <c r="S1132" i="2"/>
  <c r="AC975" i="2"/>
  <c r="AC978" i="2" s="1"/>
  <c r="T858" i="2"/>
  <c r="T1133" i="2" s="1"/>
  <c r="S1133" i="2"/>
  <c r="BO1134" i="2"/>
  <c r="BO1142" i="2" s="1"/>
  <c r="BS1142" i="2" s="1"/>
  <c r="BQ1132" i="2"/>
  <c r="BQ1134" i="2" s="1"/>
  <c r="N903" i="2"/>
  <c r="N1147" i="2" s="1"/>
  <c r="N1150" i="2" s="1"/>
  <c r="M1147" i="2"/>
  <c r="M1150" i="2" s="1"/>
  <c r="M1153" i="2" s="1"/>
  <c r="AC1134" i="2"/>
  <c r="AC1142" i="2" s="1"/>
  <c r="N858" i="2"/>
  <c r="N1133" i="2" s="1"/>
  <c r="M1133" i="2"/>
  <c r="Y837" i="2"/>
  <c r="Y972" i="2" s="1"/>
  <c r="T903" i="2"/>
  <c r="T1147" i="2" s="1"/>
  <c r="T1150" i="2" s="1"/>
  <c r="S1147" i="2"/>
  <c r="S1150" i="2" s="1"/>
  <c r="S1153" i="2" s="1"/>
  <c r="AD1134" i="2"/>
  <c r="Q1134" i="2"/>
  <c r="BQ847" i="2"/>
  <c r="BQ879" i="2" s="1"/>
  <c r="BQ973" i="2" s="1"/>
  <c r="BP879" i="2"/>
  <c r="BP973" i="2" s="1"/>
  <c r="BQ885" i="2"/>
  <c r="BP915" i="2"/>
  <c r="BP974" i="2" s="1"/>
  <c r="BN975" i="2"/>
  <c r="BQ800" i="2"/>
  <c r="BQ837" i="2" s="1"/>
  <c r="BQ972" i="2" s="1"/>
  <c r="BP837" i="2"/>
  <c r="BP972" i="2" s="1"/>
  <c r="N885" i="2"/>
  <c r="M915" i="2"/>
  <c r="M974" i="2" s="1"/>
  <c r="T847" i="2"/>
  <c r="S879" i="2"/>
  <c r="S973" i="2" s="1"/>
  <c r="M879" i="2"/>
  <c r="M973" i="2" s="1"/>
  <c r="N847" i="2"/>
  <c r="S837" i="2"/>
  <c r="S972" i="2" s="1"/>
  <c r="T800" i="2"/>
  <c r="K975" i="2"/>
  <c r="T885" i="2"/>
  <c r="S915" i="2"/>
  <c r="S974" i="2" s="1"/>
  <c r="N800" i="2"/>
  <c r="M837" i="2"/>
  <c r="M972" i="2" s="1"/>
  <c r="Q975" i="2"/>
  <c r="X975" i="2"/>
  <c r="X978" i="2" s="1"/>
  <c r="BA975" i="2"/>
  <c r="BA978" i="2" s="1"/>
  <c r="BF806" i="2"/>
  <c r="BG806" i="2" s="1"/>
  <c r="BF809" i="2"/>
  <c r="BG809" i="2" s="1"/>
  <c r="BD837" i="2"/>
  <c r="BD972" i="2" s="1"/>
  <c r="BD975" i="2" s="1"/>
  <c r="BF810" i="2"/>
  <c r="BG810" i="2" s="1"/>
  <c r="BF803" i="2"/>
  <c r="BB975" i="2" l="1"/>
  <c r="T837" i="2"/>
  <c r="T972" i="2" s="1"/>
  <c r="AD975" i="2"/>
  <c r="N879" i="2"/>
  <c r="N973" i="2" s="1"/>
  <c r="N1134" i="2"/>
  <c r="BQ915" i="2"/>
  <c r="BQ974" i="2" s="1"/>
  <c r="BQ975" i="2" s="1"/>
  <c r="Y975" i="2"/>
  <c r="S1134" i="2"/>
  <c r="S1142" i="2" s="1"/>
  <c r="N915" i="2"/>
  <c r="N974" i="2" s="1"/>
  <c r="N837" i="2"/>
  <c r="N972" i="2" s="1"/>
  <c r="T879" i="2"/>
  <c r="T973" i="2" s="1"/>
  <c r="T1134" i="2"/>
  <c r="T915" i="2"/>
  <c r="T974" i="2" s="1"/>
  <c r="M1134" i="2"/>
  <c r="M1142" i="2" s="1"/>
  <c r="BF837" i="2"/>
  <c r="BF972" i="2" s="1"/>
  <c r="BF975" i="2" s="1"/>
  <c r="BF978" i="2" s="1"/>
  <c r="BP975" i="2"/>
  <c r="BP978" i="2" s="1"/>
  <c r="M975" i="2"/>
  <c r="M978" i="2" s="1"/>
  <c r="S975" i="2"/>
  <c r="S978" i="2" s="1"/>
  <c r="BG803" i="2"/>
  <c r="BG837" i="2" s="1"/>
  <c r="BG972" i="2" s="1"/>
  <c r="BG975" i="2" s="1"/>
  <c r="T975" i="2" l="1"/>
  <c r="N975" i="2"/>
  <c r="BV11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Antonio</author>
  </authors>
  <commentList>
    <comment ref="AQ32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Q32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Q36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Q36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Q40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Q40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Q4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W454" authorId="0" shapeId="0" xr:uid="{11240BC2-0C13-4161-BD77-F41A050D8CB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Q45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W455" authorId="0" shapeId="0" xr:uid="{E428213F-8D5E-4F2F-8647-9FF79B037091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Q49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W499" authorId="0" shapeId="0" xr:uid="{714710DE-4AF1-4D35-905C-BF9CC36772AE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Q50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Q54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W540" authorId="0" shapeId="0" xr:uid="{FF071076-B89A-406D-A6CF-35D1B241F00C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Q54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W588" authorId="0" shapeId="0" xr:uid="{73E925D4-AF35-40AF-A55A-475AB51F5394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W589" authorId="0" shapeId="0" xr:uid="{1FB79B2D-8F81-4397-B91A-B1B5DBBC049E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  <comment ref="AW633" authorId="0" shapeId="0" xr:uid="{90F654FF-E3C3-41ED-BF7E-43E598BB3C72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W719" authorId="0" shapeId="0" xr:uid="{FDDA6D8C-1071-457C-9188-25F311D618F6}">
      <text>
        <r>
          <rPr>
            <b/>
            <sz val="9"/>
            <color indexed="81"/>
            <rFont val="Tahoma"/>
            <family val="2"/>
          </rPr>
          <t>TARIFA MAL ELABORADA POR CRISTINA</t>
        </r>
      </text>
    </comment>
    <comment ref="AW720" authorId="0" shapeId="0" xr:uid="{A933B3B7-C61A-4628-B81C-98B70FA35077}">
      <text>
        <r>
          <rPr>
            <b/>
            <sz val="9"/>
            <color indexed="81"/>
            <rFont val="Tahoma"/>
            <family val="2"/>
          </rPr>
          <t xml:space="preserve">TARIFA MAL ELABORADA POR CRISTINA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Antonio Mejía Solano</author>
  </authors>
  <commentList>
    <comment ref="BV30" authorId="0" shapeId="0" xr:uid="{E393CBD2-8EFF-405E-A61A-C7A27C5C0962}">
      <text>
        <r>
          <rPr>
            <sz val="9"/>
            <color indexed="81"/>
            <rFont val="Tahoma"/>
            <family val="2"/>
          </rPr>
          <t xml:space="preserve">CONSUMO DE ACUREDO A FACTURA 37
APLICAMOS PROMEDIO MES  946 M3
</t>
        </r>
      </text>
    </comment>
  </commentList>
</comments>
</file>

<file path=xl/sharedStrings.xml><?xml version="1.0" encoding="utf-8"?>
<sst xmlns="http://schemas.openxmlformats.org/spreadsheetml/2006/main" count="6493" uniqueCount="494">
  <si>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</si>
  <si>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</si>
  <si>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</si>
  <si>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</si>
  <si>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</si>
  <si>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</si>
  <si>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</si>
  <si>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</si>
  <si>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</si>
  <si>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</si>
  <si>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</si>
  <si>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</si>
  <si>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2017</t>
  </si>
  <si>
    <t>TORRE A</t>
  </si>
  <si>
    <t>AÑO 2018</t>
  </si>
  <si>
    <t>TORRE B</t>
  </si>
  <si>
    <t>TORRE C</t>
  </si>
  <si>
    <t xml:space="preserve">ACUEDUCTO Y ALCANTARILLADO </t>
  </si>
  <si>
    <t>MES</t>
  </si>
  <si>
    <t>CONS ANT</t>
  </si>
  <si>
    <t>CONS ACT</t>
  </si>
  <si>
    <t>DIF</t>
  </si>
  <si>
    <t>M3 ACUEDUCTO</t>
  </si>
  <si>
    <t>ACUEDUCTO</t>
  </si>
  <si>
    <t>M3 ALCANTARI</t>
  </si>
  <si>
    <t>ALCANTARILLADO</t>
  </si>
  <si>
    <t>Sep-27 / Nov-25 /2016</t>
  </si>
  <si>
    <t>Nov-26 / Ene-25/ 2017</t>
  </si>
  <si>
    <t>Ene-26/ Mar-27/2017</t>
  </si>
  <si>
    <t>Mar-28/ May-25/2017</t>
  </si>
  <si>
    <t>May-26/ Jul-25/2017</t>
  </si>
  <si>
    <t>Jul-26/ Sep-25/2017</t>
  </si>
  <si>
    <t>Sep-24/ Nov-22/2017</t>
  </si>
  <si>
    <t>Nov-23/ Ene-20/2018</t>
  </si>
  <si>
    <t>Ene-21/ Mar-21/2018</t>
  </si>
  <si>
    <t>Mar-22/ May-21/2018</t>
  </si>
  <si>
    <t>May-22/ Jul-19/2018</t>
  </si>
  <si>
    <t>Jul-20/ Sep-17/2018</t>
  </si>
  <si>
    <t>Sep-18/ Nov-16/2018</t>
  </si>
  <si>
    <t>Nov-17/ Ene-16/2019</t>
  </si>
  <si>
    <t>Ene-17/ Mar-16 /2019</t>
  </si>
  <si>
    <t>TOTAL</t>
  </si>
  <si>
    <t>VR M3 GAS</t>
  </si>
  <si>
    <t>VR M3 AGUA</t>
  </si>
  <si>
    <t>AGUA</t>
  </si>
  <si>
    <t>GAS</t>
  </si>
  <si>
    <t>M3 GAS POR M3 DE AGUA</t>
  </si>
  <si>
    <t>$ AGUA</t>
  </si>
  <si>
    <t>$GAS</t>
  </si>
  <si>
    <t>$ TOTAL</t>
  </si>
  <si>
    <t>CONS. ANTE</t>
  </si>
  <si>
    <t>CONSU ACT</t>
  </si>
  <si>
    <t xml:space="preserve">M3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</si>
  <si>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</si>
  <si>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</si>
  <si>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</si>
  <si>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</si>
  <si>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</si>
  <si>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</si>
  <si>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</si>
  <si>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</si>
  <si>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</si>
  <si>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</si>
  <si>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</si>
  <si>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</si>
  <si>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</t>
  </si>
  <si>
    <t>VALOR M3 PROMEDIO</t>
  </si>
  <si>
    <t>VR M3 TORRE A</t>
  </si>
  <si>
    <t>VR M3 TORRE B</t>
  </si>
  <si>
    <t>VR M3 TORRE C</t>
  </si>
  <si>
    <t>ENERO DE 2017</t>
  </si>
  <si>
    <t>FEBRERO DE 2017</t>
  </si>
  <si>
    <t>MARZO DE 2017</t>
  </si>
  <si>
    <t>ABRIL DE 2017</t>
  </si>
  <si>
    <t>MAYO DE 2017</t>
  </si>
  <si>
    <t>JUNIO DE 2017</t>
  </si>
  <si>
    <t>JULIO DE 2017</t>
  </si>
  <si>
    <t>AGOSTO DE 2017</t>
  </si>
  <si>
    <t>SEPTIEMBRE DE 2017</t>
  </si>
  <si>
    <t>OCTUBRE DE 2017</t>
  </si>
  <si>
    <t>NOVIEMBRE DE 2017</t>
  </si>
  <si>
    <t>DICIEMBRE DE 2017</t>
  </si>
  <si>
    <t>a pagar en</t>
  </si>
  <si>
    <t>COSTO M3</t>
  </si>
  <si>
    <t>Aplicar en</t>
  </si>
  <si>
    <t>ENERO DE 2018</t>
  </si>
  <si>
    <t>FEBRERO DE 2018</t>
  </si>
  <si>
    <t>MARZO DE 2018</t>
  </si>
  <si>
    <t>ABRIL DE 2018</t>
  </si>
  <si>
    <t>MAYO DE 2018</t>
  </si>
  <si>
    <t>JUNIO DE 2018</t>
  </si>
  <si>
    <t>JULIO DE 2018</t>
  </si>
  <si>
    <t>AGOSTO DE 2018</t>
  </si>
  <si>
    <t>SEPTIEMBRE DE 2018</t>
  </si>
  <si>
    <t>OCTUBRE DE 2018</t>
  </si>
  <si>
    <t>NOVIEMBRE DE 2018</t>
  </si>
  <si>
    <t>DICIEMBRE DE 2018</t>
  </si>
  <si>
    <t>COSTO PROMEDIO METRO CUBICO GAS 2017</t>
  </si>
  <si>
    <t>COSTO PROMEDIO METRO CUBICO GAS 2018</t>
  </si>
  <si>
    <t>APTO</t>
  </si>
  <si>
    <t>2017 TORRE A</t>
  </si>
  <si>
    <t>2017 TORRE B</t>
  </si>
  <si>
    <t>2017 TORRE C</t>
  </si>
  <si>
    <t>2018 TORRE A</t>
  </si>
  <si>
    <t>2018 TORRE B</t>
  </si>
  <si>
    <t>2018 TORRE C</t>
  </si>
  <si>
    <t>TOTAL 2017</t>
  </si>
  <si>
    <t>TOTAL 2018</t>
  </si>
  <si>
    <t>Marzo 2017 y Abril 2017</t>
  </si>
  <si>
    <t>Enero 2017 y Febrero 2017</t>
  </si>
  <si>
    <t>Mayo 2017 - Junio 2017</t>
  </si>
  <si>
    <t>Julio 2017 - Agosto 2017</t>
  </si>
  <si>
    <t>Septim 2017 - Octubre 2017</t>
  </si>
  <si>
    <t xml:space="preserve"> Noviem 2017 - Diciembre 2017</t>
  </si>
  <si>
    <t>Enero 2018 y Febrero 2018</t>
  </si>
  <si>
    <t>Marzo 2018 y Abril 2018</t>
  </si>
  <si>
    <t>Mayo 2018 - Junio 2018</t>
  </si>
  <si>
    <t>Julio 2018 - Agosto 2018</t>
  </si>
  <si>
    <t>Septim 2018 - Octubre 2018</t>
  </si>
  <si>
    <t xml:space="preserve"> Noviem 2018 - Diciembre 2018</t>
  </si>
  <si>
    <t>Enero 2019 y Febrero 2019</t>
  </si>
  <si>
    <t>Marzo 2019 y Abril 2019</t>
  </si>
  <si>
    <t>Mayo 2019 - Junio 2019</t>
  </si>
  <si>
    <t>Julio 2019 - Agosto 2019</t>
  </si>
  <si>
    <t>ACUEDUCTO MAS ALCANTARILLAD</t>
  </si>
  <si>
    <t>SE PAGO</t>
  </si>
  <si>
    <t>2019 TORRE A</t>
  </si>
  <si>
    <t>2019 TORRE B</t>
  </si>
  <si>
    <t>2019 TORRE C</t>
  </si>
  <si>
    <t>TOTAL 2019</t>
  </si>
  <si>
    <t>ENERO DE 2019</t>
  </si>
  <si>
    <t>FEBRERO DE 2019</t>
  </si>
  <si>
    <t>MARZO DE 2019</t>
  </si>
  <si>
    <t>ABRIL DE 2019</t>
  </si>
  <si>
    <t>MAYO DE 2019</t>
  </si>
  <si>
    <t>JUNIO DE 2019</t>
  </si>
  <si>
    <t>JULIO DE 2019</t>
  </si>
  <si>
    <t>AGOSTO DE 2019</t>
  </si>
  <si>
    <t>SEPTIEMBRE DE 2019</t>
  </si>
  <si>
    <t>OCTUBRE DE 2019</t>
  </si>
  <si>
    <t>NOVIEMBRE DE 2019</t>
  </si>
  <si>
    <t>DICIEMBRE DE 2019</t>
  </si>
  <si>
    <t>AÑO 2019</t>
  </si>
  <si>
    <t>Septiembre 2019- Octubre 2019</t>
  </si>
  <si>
    <t>Noviembre 2019 - Diciembre 2019</t>
  </si>
  <si>
    <t>Mar-17/ May16/2019</t>
  </si>
  <si>
    <t>DE GAS DEBEMOS PAGAR EN JULIO</t>
  </si>
  <si>
    <t>FACTOR COBRO AGUA</t>
  </si>
  <si>
    <t>May 17/ Julio13/2019</t>
  </si>
  <si>
    <t>julio 14/19 Sep 11/19</t>
  </si>
  <si>
    <t>Sep 12/19 Nov 9/19</t>
  </si>
  <si>
    <t>Enero 2020 -Febrero 2020</t>
  </si>
  <si>
    <t>2020 TORRE A</t>
  </si>
  <si>
    <t>2020 TORRE B</t>
  </si>
  <si>
    <t>2020 TORRE C</t>
  </si>
  <si>
    <t>COSTO PROMEDIO METRO CUBICO GAS 2019</t>
  </si>
  <si>
    <t>ENERO DE 2020</t>
  </si>
  <si>
    <t xml:space="preserve">FACTOR COBRO DE AGUA </t>
  </si>
  <si>
    <t>AÑO 2020</t>
  </si>
  <si>
    <t>Nov 10/19 Enero 9/20</t>
  </si>
  <si>
    <t>Marzo 2020 - Abril 2020</t>
  </si>
  <si>
    <t>Mayo 2020 - Junio 2020</t>
  </si>
  <si>
    <t>Marzo 10/20 Mayo 8/20</t>
  </si>
  <si>
    <t>Julio 2020 - Agosto 2020</t>
  </si>
  <si>
    <t>Enero 10/20 Marzo 9/20</t>
  </si>
  <si>
    <t>Mayo 9/20  Julio 7/20</t>
  </si>
  <si>
    <t>Septiebre - Octubre 2020</t>
  </si>
  <si>
    <t>Jul 8/20  Sept 4/20</t>
  </si>
  <si>
    <t>Nov iembre - Diciembre 2020</t>
  </si>
  <si>
    <t>ENERO DE 2021</t>
  </si>
  <si>
    <t>2021 TORRE A</t>
  </si>
  <si>
    <t>2021 TORRE B</t>
  </si>
  <si>
    <t>2021 TORRE C</t>
  </si>
  <si>
    <t>TOTAL 2021</t>
  </si>
  <si>
    <t>Marzo 2021 - Abril 2021</t>
  </si>
  <si>
    <t>Enero 2021 - Febrero 2021</t>
  </si>
  <si>
    <t>FEBRERO DE 2020</t>
  </si>
  <si>
    <t>MARZO DE 2020</t>
  </si>
  <si>
    <t>ABRIL DE 2020</t>
  </si>
  <si>
    <t>MAYO DE 2020</t>
  </si>
  <si>
    <t>JUNIO DE 2020</t>
  </si>
  <si>
    <t>JULIO DE 2020</t>
  </si>
  <si>
    <t>AGOSTO DE 2020</t>
  </si>
  <si>
    <t>SEPTIEMBRE DE 2020</t>
  </si>
  <si>
    <t>OCTUBRE DE 2020</t>
  </si>
  <si>
    <t>NOVIEMBRE DE 2020</t>
  </si>
  <si>
    <t>DICIEMBRE DE 2020</t>
  </si>
  <si>
    <t>AÑO 2021</t>
  </si>
  <si>
    <t>Sep 5/20  Nov 4 2020</t>
  </si>
  <si>
    <t>GAS FACTOR PARA CALENAR 1 M3 DE AGUA</t>
  </si>
  <si>
    <t>GAS  PARA CALENAR 1 M3 DE AGUA</t>
  </si>
  <si>
    <t>FEBRERO DE 2021</t>
  </si>
  <si>
    <t>MARZO DE 2021</t>
  </si>
  <si>
    <t>ABRIL DE 2021</t>
  </si>
  <si>
    <t>MAYO DE 2021</t>
  </si>
  <si>
    <t>JUNIO DE 2021</t>
  </si>
  <si>
    <t>JULIO DE 2021</t>
  </si>
  <si>
    <t>AGOSTO DE 2021</t>
  </si>
  <si>
    <t>SEPTIEMBRE DE 2021</t>
  </si>
  <si>
    <t>OCTUBRE DE 2021</t>
  </si>
  <si>
    <t>NOVIEMBRE DE 2021</t>
  </si>
  <si>
    <t>DICIEMBRE DE 2021</t>
  </si>
  <si>
    <t>Nov 5/2020 Enero 2/2021</t>
  </si>
  <si>
    <t>Enero 3/21 Marzo 3 21</t>
  </si>
  <si>
    <t>APLICA A</t>
  </si>
  <si>
    <t>Junio - Julio 21</t>
  </si>
  <si>
    <t>OTROS COBROS</t>
  </si>
  <si>
    <t>Marzo 4/21  Mayo3/21</t>
  </si>
  <si>
    <t>Mayo 4/21 Jul/1/21</t>
  </si>
  <si>
    <t>TOTAL 2020</t>
  </si>
  <si>
    <t>Agosto - Septiembre</t>
  </si>
  <si>
    <t>Octubre - Noviembre</t>
  </si>
  <si>
    <t>Agosto 31/Octubre 28</t>
  </si>
  <si>
    <t>Julio 2/Agosto 30</t>
  </si>
  <si>
    <t>RECIBO</t>
  </si>
  <si>
    <t>VR MES</t>
  </si>
  <si>
    <t>PRESUPUESTO</t>
  </si>
  <si>
    <t>2022 TORRE A</t>
  </si>
  <si>
    <t>2022 TORRE B</t>
  </si>
  <si>
    <t>2022 TORRE C</t>
  </si>
  <si>
    <t>ENERO DE 2022</t>
  </si>
  <si>
    <t>FEBRERO DE 2022</t>
  </si>
  <si>
    <t>MARZO DE 2022</t>
  </si>
  <si>
    <t>ABRIL DE 2022</t>
  </si>
  <si>
    <t>MAYO DE 2022</t>
  </si>
  <si>
    <t>JUNIO DE 2022</t>
  </si>
  <si>
    <t>JULIO DE 2022</t>
  </si>
  <si>
    <t>AGOSTO DE 2022</t>
  </si>
  <si>
    <t>SEPTIEMBRE DE 2022</t>
  </si>
  <si>
    <t>OCTUBRE DE 2022</t>
  </si>
  <si>
    <t>NOVIEMBRE DE 2022</t>
  </si>
  <si>
    <t>DICIEMBRE DE 2022</t>
  </si>
  <si>
    <t>TOTAL 2022</t>
  </si>
  <si>
    <t>AÑO 2022</t>
  </si>
  <si>
    <t>LECTURAS INSTALACION MEDIDORES COBRO CALDERAS</t>
  </si>
  <si>
    <t>FECHAS</t>
  </si>
  <si>
    <t>MEDIDOR RED AGUA EEAB</t>
  </si>
  <si>
    <t>NUEVO MEDIDOR AGUA ZONAS COMUNES M3</t>
  </si>
  <si>
    <t>NUEVO MEDIDOR AGUA DUCHAS M3</t>
  </si>
  <si>
    <t>NUEVO MEDIDOR GAS ZONAS HUMEDAS M3</t>
  </si>
  <si>
    <t>TOTAL EDIFICIO</t>
  </si>
  <si>
    <t>ZONAS COMUNES</t>
  </si>
  <si>
    <t>ANALISIS PARA GAS A PAGAR EN FEBRERO</t>
  </si>
  <si>
    <t>ANALISIS PARA GAS A PAGAR EN MARZO</t>
  </si>
  <si>
    <t>18 DIC A 21 DE ENERO</t>
  </si>
  <si>
    <t>21 ENERO A 18 DE  FEBERERO</t>
  </si>
  <si>
    <t>TORRES</t>
  </si>
  <si>
    <t>AREAS COMUNES</t>
  </si>
  <si>
    <t>CONSUMO DE AGUA ENTRE EL 21 DE ENERO Y EL 18 DE FEBRERO</t>
  </si>
  <si>
    <t>TOTAL CALLEJA</t>
  </si>
  <si>
    <t>APARTAMENTOS</t>
  </si>
  <si>
    <t xml:space="preserve">SE CONSUMIERON </t>
  </si>
  <si>
    <t>DE AGUA CALIENTE</t>
  </si>
  <si>
    <t xml:space="preserve">SE CONSUMIO DE GAS </t>
  </si>
  <si>
    <t>EN CALDERAS</t>
  </si>
  <si>
    <t>SE REQUIERIO</t>
  </si>
  <si>
    <t>M3 DE GAS PARA CALENTAR 1 M3 DE ACAUA</t>
  </si>
  <si>
    <t>TOTAL FACTURAS</t>
  </si>
  <si>
    <t>VR M3 PROMEDIO</t>
  </si>
  <si>
    <t>M3 DE AGUA CALENTADA FACTOR 6.56</t>
  </si>
  <si>
    <t>M3</t>
  </si>
  <si>
    <t>$</t>
  </si>
  <si>
    <t>AHORRO</t>
  </si>
  <si>
    <t xml:space="preserve">M3 DE GAS NECESARIO FACTOR </t>
  </si>
  <si>
    <t>Z COMUNES</t>
  </si>
  <si>
    <t>IPC</t>
  </si>
  <si>
    <t>TOTAL CONSUMO GAS</t>
  </si>
  <si>
    <t>Diciembre 29 /Febrero 25</t>
  </si>
  <si>
    <t>Octubre 29/Diciembre 28</t>
  </si>
  <si>
    <t>18 DE  FEBERERO a 18 MARZO</t>
  </si>
  <si>
    <t xml:space="preserve"> M3 EN CALDERAS</t>
  </si>
  <si>
    <t>18 DE  MARZO A 21 ABRIL</t>
  </si>
  <si>
    <t>TOTAL CALDERAS APTOS GAS</t>
  </si>
  <si>
    <t>EN CALDERAS APARTAMENTOS</t>
  </si>
  <si>
    <t>Febrero 26 / Abril 26 2022</t>
  </si>
  <si>
    <t>CONSUMO DE AGUA ENTRE EL 21 DE ABRIL Y EL 19 DE MAYO</t>
  </si>
  <si>
    <t>DE AGUA CALIENTE POR DIFERENCIA CONTADOR</t>
  </si>
  <si>
    <t>21 ABRIL AL 19 DE MAYO</t>
  </si>
  <si>
    <t>TOTAL $ GAS ZONAS COMUHNES</t>
  </si>
  <si>
    <t>GAS TORRE A</t>
  </si>
  <si>
    <t>GAS TORRE C</t>
  </si>
  <si>
    <t>GAS TORRE B</t>
  </si>
  <si>
    <t>MAYO 20 AL 18 JUNIO</t>
  </si>
  <si>
    <t>Abril 27 / Junio 24</t>
  </si>
  <si>
    <t>Febrero - Marzo</t>
  </si>
  <si>
    <t>Abril - Mayo</t>
  </si>
  <si>
    <t>JUNIO 19 A 19 DE JULIO</t>
  </si>
  <si>
    <t>CALDERAS TORRES</t>
  </si>
  <si>
    <t>M3 DE GAS PARA CALENTAR 1 M3 DE AGUA</t>
  </si>
  <si>
    <t>JUNIO 19 A 18 DE AGOSTO</t>
  </si>
  <si>
    <t>Jun 25 /Agost 23</t>
  </si>
  <si>
    <t>18 AGOSTO A 19 SEPTIEMBRE</t>
  </si>
  <si>
    <t>PAGAN APTOS</t>
  </si>
  <si>
    <t>AGOSTO 18 A SEPTIEMBRE 19</t>
  </si>
  <si>
    <t>19 SEPTIEMBRE A OCTUBRE 20</t>
  </si>
  <si>
    <t>AGUA CONTADOR EAAB</t>
  </si>
  <si>
    <t>AGUA CONTADOR ZONAS COMUNES</t>
  </si>
  <si>
    <t>AGUA CONTADORES APTOS</t>
  </si>
  <si>
    <t>TOTAL AGUA CALIENTE</t>
  </si>
  <si>
    <t xml:space="preserve">ENERO </t>
  </si>
  <si>
    <t>20 OCTUBRE A NOVIEMBRE 21</t>
  </si>
  <si>
    <t>2023 TORRE A</t>
  </si>
  <si>
    <t>2023 TORRE B</t>
  </si>
  <si>
    <t>2023 TORRE C</t>
  </si>
  <si>
    <t>TOTAL 2023</t>
  </si>
  <si>
    <t>ENERO DE 2023</t>
  </si>
  <si>
    <t>FEBRERO DE 2023</t>
  </si>
  <si>
    <t>MARZO DE 2023</t>
  </si>
  <si>
    <t>ABRIL DE 2023</t>
  </si>
  <si>
    <t>MAYO DE 2023</t>
  </si>
  <si>
    <t>JUNIO DE 2023</t>
  </si>
  <si>
    <t>JULIO DE 2023</t>
  </si>
  <si>
    <t>AGOSTO DE 2023</t>
  </si>
  <si>
    <t>SEPTIEMBRE DE 2023</t>
  </si>
  <si>
    <t>OCTUBRE DE 2023</t>
  </si>
  <si>
    <t>NOVIEMBRE DE 2023</t>
  </si>
  <si>
    <t>DICIEMBRE DE 2023</t>
  </si>
  <si>
    <t>21 DE NOVIEMBRE A  DICIEMBRE 19</t>
  </si>
  <si>
    <t>VALOR RECIBOS</t>
  </si>
  <si>
    <t>LA ADMINISTRACION PAGA</t>
  </si>
  <si>
    <t>COSTO PROMEDIO METRO CUBICO GAS 2022</t>
  </si>
  <si>
    <t>AÑO 2023</t>
  </si>
  <si>
    <t>COSTO PROMEDIO METRO CUBICO GAS 2023</t>
  </si>
  <si>
    <t>Agosto 24/ oct 21</t>
  </si>
  <si>
    <t>Oct 22 / Dic 21</t>
  </si>
  <si>
    <t>DICIEMBRE A ENERO</t>
  </si>
  <si>
    <t>19 DCIIEMBRE A 20 DE ENERO</t>
  </si>
  <si>
    <t>20 DE ENERO A 18 DE FEBRERO</t>
  </si>
  <si>
    <t>ENERO A FEBRERO</t>
  </si>
  <si>
    <t>Dic 22/Feb 20</t>
  </si>
  <si>
    <t>18 DE FEBRERO A 19 DE MARZO</t>
  </si>
  <si>
    <t>18 DE MARZO A 21 DE ABRIL</t>
  </si>
  <si>
    <t>MARCACION MEDIDOR DE GAS ZONAS COMUNES</t>
  </si>
  <si>
    <t>Feb 21/abril 20</t>
  </si>
  <si>
    <t>21 DE ABRIL A MAYO 19</t>
  </si>
  <si>
    <t>FACTOR DE PERDIDA DE AGUIA</t>
  </si>
  <si>
    <t>AGUA CON PERDIDA</t>
  </si>
  <si>
    <t>19 DE MAYO AL 21 DE JUNIO</t>
  </si>
  <si>
    <t>Abril 21/ Junio 20</t>
  </si>
  <si>
    <t>AGUA AJUSTADA</t>
  </si>
  <si>
    <t>GAS AJUSTADO</t>
  </si>
  <si>
    <t>CASO 1101 TORRE B</t>
  </si>
  <si>
    <t>PAGO EN JULIO</t>
  </si>
  <si>
    <t>ADMON</t>
  </si>
  <si>
    <t>PAGO TOTAL</t>
  </si>
  <si>
    <t>CUOTA EXTRA</t>
  </si>
  <si>
    <t>NAVIDAD</t>
  </si>
  <si>
    <t>AGUA Y GAS</t>
  </si>
  <si>
    <t>HA DEBIDO PAGAR</t>
  </si>
  <si>
    <t>SALDO PENDIENTE DE GAS Y AGUA</t>
  </si>
  <si>
    <t>22  DEJUNIO AL 21 DE JULIO</t>
  </si>
  <si>
    <t>21  DE JULIO AL 19 DE AGOSTO</t>
  </si>
  <si>
    <t>REAL</t>
  </si>
  <si>
    <t>APTOS</t>
  </si>
  <si>
    <t>DIEFERENCIA  APTOS AGUA CALIENTE</t>
  </si>
  <si>
    <t>CONTADOR DUCHAC PISICINA</t>
  </si>
  <si>
    <t>DIFERENCIA</t>
  </si>
  <si>
    <t>Junio 21/ Agosto 18</t>
  </si>
  <si>
    <t>19 DE AGOSTO al  19 DE SEPTIEMBRE</t>
  </si>
  <si>
    <t xml:space="preserve"> OCTUBRE 20 A NOVIEMBRE 21</t>
  </si>
  <si>
    <t>Agosto 19/ Oct18</t>
  </si>
  <si>
    <t>JULIO 19 A 18 DE AGOSTO</t>
  </si>
  <si>
    <t>PAGAN LOS APTOS</t>
  </si>
  <si>
    <t xml:space="preserve">VARIACION ULTIMO MES </t>
  </si>
  <si>
    <t>PROMEDIO MES</t>
  </si>
  <si>
    <t>AÑO</t>
  </si>
  <si>
    <t xml:space="preserve"> NOVIEMBRE 21 A DICIEMBRE 19</t>
  </si>
  <si>
    <t>TOTAL 2024</t>
  </si>
  <si>
    <t xml:space="preserve">CONTADORES DEL GAS </t>
  </si>
  <si>
    <t xml:space="preserve">LECTURA DIARIA </t>
  </si>
  <si>
    <t>FECHA</t>
  </si>
  <si>
    <t>AÑO 2024</t>
  </si>
  <si>
    <t>COSTO PROMEDIO METRO CUBICO GAS 2024</t>
  </si>
  <si>
    <t>ENERO DE 2024</t>
  </si>
  <si>
    <t>CONSUMOS</t>
  </si>
  <si>
    <t>2024 TORRE A</t>
  </si>
  <si>
    <t>2024 TORRE B</t>
  </si>
  <si>
    <t>2024 TORRE C</t>
  </si>
  <si>
    <t>19 DE DICIEMBRE A  ENERO 20</t>
  </si>
  <si>
    <t>XX DE XXXXXX A XX DE XXXXXX</t>
  </si>
  <si>
    <t>FEBRERO DE 2024</t>
  </si>
  <si>
    <t>MARZO DE 2024</t>
  </si>
  <si>
    <t>ABRIL DE 2024</t>
  </si>
  <si>
    <t>MAYO DE 2024</t>
  </si>
  <si>
    <t>JUNIO DE 2024</t>
  </si>
  <si>
    <t>JULIO DE 2024</t>
  </si>
  <si>
    <t>AGOSTO DE 2024</t>
  </si>
  <si>
    <t>SEPTIEMBRE DE 2024</t>
  </si>
  <si>
    <t>OCTUBRE DE 2024</t>
  </si>
  <si>
    <t>NOVIEMBRE DE 2024</t>
  </si>
  <si>
    <t>DICIEMBRE DE 2024</t>
  </si>
  <si>
    <t>Oct 19 / Dic 16</t>
  </si>
  <si>
    <t>DIFERENCIA MES ANTERIOR</t>
  </si>
  <si>
    <t xml:space="preserve">% INCREMENTO - DISMINUCIÓN </t>
  </si>
  <si>
    <t>20 DE ENERO A 20 DE FEBRERO</t>
  </si>
  <si>
    <t>ANTE 20 ENERO</t>
  </si>
  <si>
    <t>ACTUAL 20 FEB</t>
  </si>
  <si>
    <t>CONSUMO</t>
  </si>
  <si>
    <t>MEDIDOR NUEVO DE AGUA CALDERAS</t>
  </si>
  <si>
    <t>ANTE 19 DIC</t>
  </si>
  <si>
    <t>ACTUAL 20 ENE</t>
  </si>
  <si>
    <t>PERDIDA DE AGUA M3</t>
  </si>
  <si>
    <t>DIFERENCIA M.AP</t>
  </si>
  <si>
    <t>ANTE 20 FEB</t>
  </si>
  <si>
    <t>ACTUAL 18 MARZ</t>
  </si>
  <si>
    <t>20 DE FEBRERO A 18 DE MARZO</t>
  </si>
  <si>
    <t>18 DE MARZO A 18 DE ABRIL</t>
  </si>
  <si>
    <t>Frbrero  - Marzo</t>
  </si>
  <si>
    <t>ANTE 18 MARZO</t>
  </si>
  <si>
    <t>ACTUAL 18 ABRIL</t>
  </si>
  <si>
    <t>Diciembre - Enero</t>
  </si>
  <si>
    <t>Junio - Julio</t>
  </si>
  <si>
    <t>Agosto -  Septiembre</t>
  </si>
  <si>
    <t>Octubre -  Noviembre</t>
  </si>
  <si>
    <t>Diciembre  - Enero</t>
  </si>
  <si>
    <t>18 DE ABRIL A 21 DE MAYO</t>
  </si>
  <si>
    <t>Dic 17 / Feb 14</t>
  </si>
  <si>
    <t>Feb 15 / Abr 15</t>
  </si>
  <si>
    <t>ANTE 18 ABRIL</t>
  </si>
  <si>
    <t>ACTUAL 21 MAYO</t>
  </si>
  <si>
    <t>21 DE MAYO A 21 DE JUNIO</t>
  </si>
  <si>
    <t>ANTE 21 MAYO</t>
  </si>
  <si>
    <t>ACTUAL 21 JUN</t>
  </si>
  <si>
    <t>21 DE JUNIO A 19 DE JULIO</t>
  </si>
  <si>
    <t>Abr 16 / Jun 13</t>
  </si>
  <si>
    <t>ANTE 21 JUNI</t>
  </si>
  <si>
    <t>ACTUAL 19 JUL</t>
  </si>
  <si>
    <t>19 DE JULIO A 20 DE AGOSTO</t>
  </si>
  <si>
    <t>ANTE 19 JUL</t>
  </si>
  <si>
    <t>ACTUAL 20 AGOS</t>
  </si>
  <si>
    <t>Jun 14 / Ago 13</t>
  </si>
  <si>
    <t>20 DE AGOSTO A 20 DE SEPTIEMBRE</t>
  </si>
  <si>
    <t>ANTE 20 AGOS</t>
  </si>
  <si>
    <t>ACTUAL 20 SEP</t>
  </si>
  <si>
    <t>20 DE SEPTIEMBRE A 19 DE OCTUBRE</t>
  </si>
  <si>
    <t>ANTE 20 SEP</t>
  </si>
  <si>
    <t>ACTUAL 19 OCT</t>
  </si>
  <si>
    <t>19 DE OCTUBRE A 21 DE NOVIEMBRE</t>
  </si>
  <si>
    <t>Ago 14 / Oct 11</t>
  </si>
  <si>
    <t>ANTE 19 OCT</t>
  </si>
  <si>
    <t>ACTUAL 21 NOV</t>
  </si>
  <si>
    <t>ANTE 21 NOV</t>
  </si>
  <si>
    <t>ACTUAL 19 DIC</t>
  </si>
  <si>
    <t>TOTAL 2025</t>
  </si>
  <si>
    <t>21 DE NOVIEMBRE A 19 DE DICIEMBRE</t>
  </si>
  <si>
    <t>ENERO DE 2025</t>
  </si>
  <si>
    <t>ACTUAL 21 ENE</t>
  </si>
  <si>
    <t>19 DE DICIEMBRE A 21 DE ENERO</t>
  </si>
  <si>
    <t>AÑO 2025</t>
  </si>
  <si>
    <t>COSTO PROMEDIO METRO CUBICO GAS 2025</t>
  </si>
  <si>
    <t>Oct 12 / Dic 11</t>
  </si>
  <si>
    <t>XX DE XXXXXX A XXXXXX  XX</t>
  </si>
  <si>
    <t>ANTE 21 ENE</t>
  </si>
  <si>
    <t>ACTUAL 19 FEB</t>
  </si>
  <si>
    <t>21 DE ENERO A FEBRERO 19</t>
  </si>
  <si>
    <t>FEBRERO DE 2025</t>
  </si>
  <si>
    <t>MARZO DE 2025</t>
  </si>
  <si>
    <t>FACTOR AGUA</t>
  </si>
  <si>
    <t>INGRESARON AL EDIFICIO</t>
  </si>
  <si>
    <t>A ZONAS COMUNES</t>
  </si>
  <si>
    <t>A CALDERINES  AGUA CALIENTE</t>
  </si>
  <si>
    <t>LECTURA TOTAL CONTADORES</t>
  </si>
  <si>
    <t>FACTOR DE COBRO</t>
  </si>
  <si>
    <t>19 DE FEBRERO A MARZO  19</t>
  </si>
  <si>
    <t>Dic 12 / Feb 8</t>
  </si>
  <si>
    <t>ACTUAL 19 MAR</t>
  </si>
  <si>
    <t>ANTE 19 FEB</t>
  </si>
  <si>
    <t>19 DE MARZO A ABRIL  21</t>
  </si>
  <si>
    <t>ANTE 19 MAR</t>
  </si>
  <si>
    <t>ACTUAL 21  DE ABR</t>
  </si>
  <si>
    <t>GAS PARA CALENAR 1 M3 DE AGUA</t>
  </si>
  <si>
    <t xml:space="preserve"> ABRIL  21  A MAYO 20 </t>
  </si>
  <si>
    <t>Feb 9 / Abril 10</t>
  </si>
  <si>
    <t>2196,3710</t>
  </si>
  <si>
    <t>2198,3840</t>
  </si>
  <si>
    <t>2214,5040</t>
  </si>
  <si>
    <t>2233,0320</t>
  </si>
  <si>
    <t>2235,0100</t>
  </si>
  <si>
    <t>2244,2530</t>
  </si>
  <si>
    <t>41917,160</t>
  </si>
  <si>
    <t>MAYO 20 A JUNIO 20</t>
  </si>
  <si>
    <t>Abril 10 / Junio 07</t>
  </si>
  <si>
    <t>Agosto y Septiembre</t>
  </si>
  <si>
    <t>DE JUNIO 20 A JULIO 17 DE 2025</t>
  </si>
  <si>
    <t>VR M3 AGUA AJUSTADOS</t>
  </si>
  <si>
    <t>MEDIDOR 4 AGOSTO</t>
  </si>
  <si>
    <t>CONS ANTERIOR VS 4 AGOSTO</t>
  </si>
  <si>
    <t>PROPORCIONAL A 17 JULIO</t>
  </si>
  <si>
    <t>CONTADOR A 17 DE JULIO</t>
  </si>
  <si>
    <t>2025 TORRE A</t>
  </si>
  <si>
    <t>2025 TORRE B</t>
  </si>
  <si>
    <t>2025 TORRE C</t>
  </si>
  <si>
    <t>DE JULIO 17 A AGOSTO  21 DE 2025</t>
  </si>
  <si>
    <t>ZONAS HUMEDAS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</si>
</sst>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  <numFmt numFmtId="168" formatCode="_-&quot;$&quot;\ * #,##0_-;\-&quot;$&quot;\ * #,##0_-;_-&quot;$&quot;\ * &quot;-&quot;??_-;_-@_-"/>
    <numFmt numFmtId="169" formatCode="_-* #,##0_-;\-* #,##0_-;_-* &quot;-&quot;??_-;_-@_-"/>
    <numFmt numFmtId="170" formatCode="0.0000"/>
    <numFmt numFmtId="171" formatCode="0.0"/>
    <numFmt numFmtId="172" formatCode="0.000"/>
    <numFmt numFmtId="173" formatCode="#,##0.000"/>
    <numFmt numFmtId="174" formatCode="_-&quot;$&quot;\ * #,##0.0_-;\-&quot;$&quot;\ * #,##0.0_-;_-&quot;$&quot;\ * &quot;-&quot;_-;_-@_-"/>
    <numFmt numFmtId="175" formatCode="_-&quot;$&quot;\ * #,##0.00_-;\-&quot;$&quot;\ * #,##0.00_-;_-&quot;$&quot;\ * &quot;-&quot;_-;_-@_-"/>
    <numFmt numFmtId="176" formatCode="_(&quot;$&quot;\ * #,##0.000_);_(&quot;$&quot;\ * \(#,##0.000\);_(&quot;$&quot;\ * &quot;-&quot;??_);_(@_)"/>
    <numFmt numFmtId="177" formatCode="_-&quot;$&quot;* #,##0_-;\-&quot;$&quot;* #,##0_-;_-&quot;$&quot;* &quot;-&quot;??_-;_-@_-"/>
    <numFmt numFmtId="178" formatCode="0.0%"/>
    <numFmt numFmtId="179" formatCode="#,##0.00_ ;\-#,##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1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6">
    <xf numFmtId="0" fontId="0" fillId="0" borderId="0" xfId="0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42" fontId="0" fillId="0" borderId="0" xfId="2" applyFont="1"/>
    <xf numFmtId="42" fontId="0" fillId="0" borderId="1" xfId="2" applyFont="1" applyFill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2" fontId="3" fillId="0" borderId="1" xfId="0" applyNumberFormat="1" applyFont="1" applyBorder="1" applyAlignment="1">
      <alignment horizontal="center"/>
    </xf>
    <xf numFmtId="0" fontId="2" fillId="0" borderId="0" xfId="0" applyFont="1"/>
    <xf numFmtId="167" fontId="0" fillId="0" borderId="0" xfId="1" applyNumberFormat="1" applyFont="1"/>
    <xf numFmtId="167" fontId="0" fillId="0" borderId="0" xfId="0" applyNumberFormat="1"/>
    <xf numFmtId="0" fontId="2" fillId="0" borderId="0" xfId="0" applyFont="1" applyAlignment="1">
      <alignment horizontal="center"/>
    </xf>
    <xf numFmtId="17" fontId="0" fillId="0" borderId="0" xfId="0" applyNumberFormat="1"/>
    <xf numFmtId="0" fontId="0" fillId="0" borderId="13" xfId="0" applyBorder="1"/>
    <xf numFmtId="0" fontId="0" fillId="0" borderId="14" xfId="0" applyBorder="1"/>
    <xf numFmtId="167" fontId="0" fillId="0" borderId="14" xfId="0" applyNumberFormat="1" applyBorder="1"/>
    <xf numFmtId="167" fontId="0" fillId="0" borderId="16" xfId="0" applyNumberFormat="1" applyBorder="1"/>
    <xf numFmtId="167" fontId="0" fillId="0" borderId="17" xfId="0" applyNumberFormat="1" applyBorder="1"/>
    <xf numFmtId="0" fontId="2" fillId="0" borderId="0" xfId="0" applyFont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3" xfId="0" applyFont="1" applyBorder="1"/>
    <xf numFmtId="0" fontId="2" fillId="0" borderId="15" xfId="0" applyFont="1" applyBorder="1"/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7" fillId="0" borderId="1" xfId="0" applyFont="1" applyBorder="1" applyAlignment="1">
      <alignment horizontal="center"/>
    </xf>
    <xf numFmtId="42" fontId="7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2" fontId="3" fillId="2" borderId="1" xfId="0" applyNumberFormat="1" applyFont="1" applyFill="1" applyBorder="1" applyAlignment="1">
      <alignment horizontal="center"/>
    </xf>
    <xf numFmtId="17" fontId="2" fillId="0" borderId="0" xfId="2" applyNumberFormat="1" applyFont="1" applyFill="1" applyBorder="1" applyAlignment="1">
      <alignment horizontal="centerContinuous"/>
    </xf>
    <xf numFmtId="168" fontId="0" fillId="0" borderId="1" xfId="1" applyNumberFormat="1" applyFont="1" applyBorder="1" applyAlignment="1">
      <alignment horizontal="center" vertical="center"/>
    </xf>
    <xf numFmtId="44" fontId="0" fillId="0" borderId="0" xfId="0" applyNumberFormat="1"/>
    <xf numFmtId="42" fontId="3" fillId="0" borderId="1" xfId="2" applyFont="1" applyFill="1" applyBorder="1" applyAlignment="1">
      <alignment horizontal="center"/>
    </xf>
    <xf numFmtId="42" fontId="0" fillId="0" borderId="0" xfId="2" applyFont="1" applyFill="1"/>
    <xf numFmtId="42" fontId="0" fillId="0" borderId="0" xfId="0" applyNumberFormat="1"/>
    <xf numFmtId="0" fontId="4" fillId="0" borderId="0" xfId="0" applyFont="1"/>
    <xf numFmtId="42" fontId="0" fillId="0" borderId="22" xfId="0" applyNumberForma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4" xfId="0" applyFont="1" applyBorder="1" applyAlignment="1">
      <alignment horizontal="centerContinuous"/>
    </xf>
    <xf numFmtId="0" fontId="0" fillId="0" borderId="24" xfId="0" applyBorder="1" applyAlignment="1">
      <alignment horizontal="center"/>
    </xf>
    <xf numFmtId="42" fontId="0" fillId="0" borderId="25" xfId="0" applyNumberForma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2" fontId="3" fillId="0" borderId="27" xfId="0" applyNumberFormat="1" applyFont="1" applyBorder="1" applyAlignment="1">
      <alignment horizontal="center"/>
    </xf>
    <xf numFmtId="42" fontId="3" fillId="0" borderId="28" xfId="0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42" fontId="0" fillId="0" borderId="18" xfId="0" applyNumberFormat="1" applyBorder="1" applyAlignment="1">
      <alignment horizontal="center"/>
    </xf>
    <xf numFmtId="42" fontId="0" fillId="0" borderId="31" xfId="0" applyNumberForma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42" fontId="3" fillId="0" borderId="22" xfId="2" applyFont="1" applyFill="1" applyBorder="1" applyAlignment="1">
      <alignment horizontal="center"/>
    </xf>
    <xf numFmtId="42" fontId="3" fillId="0" borderId="27" xfId="2" applyFont="1" applyFill="1" applyBorder="1" applyAlignment="1">
      <alignment horizontal="center"/>
    </xf>
    <xf numFmtId="42" fontId="3" fillId="0" borderId="28" xfId="2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34" xfId="0" applyFont="1" applyBorder="1" applyAlignment="1">
      <alignment horizontal="center"/>
    </xf>
    <xf numFmtId="42" fontId="0" fillId="3" borderId="0" xfId="2" applyFont="1" applyFill="1"/>
    <xf numFmtId="0" fontId="4" fillId="4" borderId="2" xfId="0" applyFont="1" applyFill="1" applyBorder="1" applyAlignment="1">
      <alignment horizontal="centerContinuous"/>
    </xf>
    <xf numFmtId="0" fontId="4" fillId="4" borderId="3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0" fontId="0" fillId="4" borderId="0" xfId="0" applyFill="1"/>
    <xf numFmtId="0" fontId="0" fillId="4" borderId="6" xfId="0" applyFill="1" applyBorder="1"/>
    <xf numFmtId="0" fontId="3" fillId="4" borderId="32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2" fontId="0" fillId="4" borderId="18" xfId="0" applyNumberFormat="1" applyFill="1" applyBorder="1" applyAlignment="1">
      <alignment horizontal="center"/>
    </xf>
    <xf numFmtId="42" fontId="0" fillId="4" borderId="1" xfId="0" applyNumberFormat="1" applyFill="1" applyBorder="1" applyAlignment="1">
      <alignment horizontal="center"/>
    </xf>
    <xf numFmtId="42" fontId="0" fillId="4" borderId="25" xfId="0" applyNumberFormat="1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42" fontId="0" fillId="4" borderId="31" xfId="0" applyNumberFormat="1" applyFill="1" applyBorder="1" applyAlignment="1">
      <alignment horizontal="center"/>
    </xf>
    <xf numFmtId="0" fontId="4" fillId="2" borderId="0" xfId="0" applyFont="1" applyFill="1"/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0" fillId="2" borderId="0" xfId="0" applyFill="1"/>
    <xf numFmtId="0" fontId="0" fillId="2" borderId="6" xfId="0" applyFill="1" applyBorder="1"/>
    <xf numFmtId="0" fontId="3" fillId="2" borderId="32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42" fontId="0" fillId="2" borderId="18" xfId="0" applyNumberFormat="1" applyFill="1" applyBorder="1" applyAlignment="1">
      <alignment horizontal="center"/>
    </xf>
    <xf numFmtId="42" fontId="0" fillId="2" borderId="31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2" fontId="0" fillId="2" borderId="1" xfId="0" applyNumberFormat="1" applyFill="1" applyBorder="1" applyAlignment="1">
      <alignment horizontal="center"/>
    </xf>
    <xf numFmtId="42" fontId="0" fillId="2" borderId="25" xfId="0" applyNumberFormat="1" applyFill="1" applyBorder="1" applyAlignment="1">
      <alignment horizontal="center"/>
    </xf>
    <xf numFmtId="9" fontId="0" fillId="0" borderId="0" xfId="3" applyFont="1" applyFill="1" applyBorder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5" xfId="0" applyFill="1" applyBorder="1"/>
    <xf numFmtId="42" fontId="3" fillId="2" borderId="1" xfId="2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42" fontId="3" fillId="2" borderId="27" xfId="0" applyNumberFormat="1" applyFont="1" applyFill="1" applyBorder="1" applyAlignment="1">
      <alignment horizontal="center"/>
    </xf>
    <xf numFmtId="42" fontId="3" fillId="2" borderId="28" xfId="0" applyNumberFormat="1" applyFon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42" fontId="3" fillId="0" borderId="0" xfId="0" applyNumberFormat="1" applyFont="1" applyAlignment="1">
      <alignment horizontal="center"/>
    </xf>
    <xf numFmtId="167" fontId="0" fillId="3" borderId="14" xfId="0" applyNumberFormat="1" applyFill="1" applyBorder="1"/>
    <xf numFmtId="0" fontId="7" fillId="5" borderId="1" xfId="0" applyFont="1" applyFill="1" applyBorder="1" applyAlignment="1">
      <alignment horizontal="center"/>
    </xf>
    <xf numFmtId="42" fontId="7" fillId="5" borderId="1" xfId="0" applyNumberFormat="1" applyFont="1" applyFill="1" applyBorder="1" applyAlignment="1">
      <alignment horizontal="center"/>
    </xf>
    <xf numFmtId="44" fontId="3" fillId="0" borderId="0" xfId="0" applyNumberFormat="1" applyFont="1" applyAlignment="1">
      <alignment horizontal="center"/>
    </xf>
    <xf numFmtId="1" fontId="8" fillId="0" borderId="1" xfId="1" applyNumberFormat="1" applyFont="1" applyFill="1" applyBorder="1" applyAlignment="1">
      <alignment horizontal="center"/>
    </xf>
    <xf numFmtId="1" fontId="8" fillId="0" borderId="1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2" fontId="7" fillId="0" borderId="0" xfId="0" applyNumberFormat="1" applyFont="1" applyAlignment="1">
      <alignment horizontal="center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wrapText="1"/>
    </xf>
    <xf numFmtId="2" fontId="0" fillId="0" borderId="0" xfId="0" applyNumberFormat="1"/>
    <xf numFmtId="171" fontId="0" fillId="0" borderId="0" xfId="0" applyNumberFormat="1"/>
    <xf numFmtId="1" fontId="0" fillId="0" borderId="0" xfId="0" applyNumberFormat="1"/>
    <xf numFmtId="2" fontId="4" fillId="0" borderId="0" xfId="0" applyNumberFormat="1" applyFont="1" applyAlignment="1">
      <alignment horizontal="center"/>
    </xf>
    <xf numFmtId="9" fontId="0" fillId="0" borderId="0" xfId="3" applyFont="1"/>
    <xf numFmtId="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9" fontId="0" fillId="0" borderId="5" xfId="4" applyNumberFormat="1" applyFont="1" applyBorder="1" applyAlignment="1"/>
    <xf numFmtId="168" fontId="0" fillId="0" borderId="0" xfId="0" applyNumberFormat="1"/>
    <xf numFmtId="168" fontId="0" fillId="0" borderId="6" xfId="0" applyNumberFormat="1" applyBorder="1"/>
    <xf numFmtId="167" fontId="0" fillId="0" borderId="6" xfId="0" applyNumberFormat="1" applyBorder="1"/>
    <xf numFmtId="169" fontId="0" fillId="0" borderId="7" xfId="4" applyNumberFormat="1" applyFont="1" applyBorder="1" applyAlignment="1"/>
    <xf numFmtId="168" fontId="0" fillId="0" borderId="8" xfId="0" applyNumberFormat="1" applyBorder="1"/>
    <xf numFmtId="168" fontId="0" fillId="0" borderId="9" xfId="0" applyNumberFormat="1" applyBorder="1"/>
    <xf numFmtId="0" fontId="2" fillId="0" borderId="36" xfId="0" applyFont="1" applyBorder="1" applyAlignment="1">
      <alignment horizontal="center" vertical="center" wrapText="1"/>
    </xf>
    <xf numFmtId="0" fontId="0" fillId="0" borderId="37" xfId="0" applyBorder="1"/>
    <xf numFmtId="169" fontId="0" fillId="0" borderId="37" xfId="4" applyNumberFormat="1" applyFont="1" applyBorder="1" applyAlignment="1"/>
    <xf numFmtId="169" fontId="0" fillId="0" borderId="38" xfId="4" applyNumberFormat="1" applyFont="1" applyBorder="1" applyAlignment="1"/>
    <xf numFmtId="167" fontId="0" fillId="0" borderId="5" xfId="0" applyNumberFormat="1" applyBorder="1"/>
    <xf numFmtId="3" fontId="0" fillId="0" borderId="0" xfId="0" applyNumberFormat="1"/>
    <xf numFmtId="44" fontId="0" fillId="0" borderId="6" xfId="1" applyFont="1" applyBorder="1"/>
    <xf numFmtId="167" fontId="0" fillId="0" borderId="7" xfId="0" applyNumberFormat="1" applyBorder="1"/>
    <xf numFmtId="3" fontId="0" fillId="0" borderId="8" xfId="0" applyNumberFormat="1" applyBorder="1"/>
    <xf numFmtId="44" fontId="0" fillId="0" borderId="9" xfId="1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0" fillId="0" borderId="0" xfId="3" applyNumberFormat="1" applyFont="1"/>
    <xf numFmtId="43" fontId="0" fillId="0" borderId="0" xfId="0" applyNumberFormat="1"/>
    <xf numFmtId="173" fontId="0" fillId="0" borderId="0" xfId="0" applyNumberFormat="1"/>
    <xf numFmtId="2" fontId="3" fillId="3" borderId="0" xfId="0" applyNumberFormat="1" applyFont="1" applyFill="1" applyAlignment="1">
      <alignment horizontal="center"/>
    </xf>
    <xf numFmtId="171" fontId="0" fillId="0" borderId="1" xfId="0" applyNumberForma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2" fontId="4" fillId="0" borderId="0" xfId="0" applyNumberFormat="1" applyFont="1"/>
    <xf numFmtId="0" fontId="4" fillId="6" borderId="2" xfId="0" applyFont="1" applyFill="1" applyBorder="1" applyAlignment="1">
      <alignment horizontal="centerContinuous"/>
    </xf>
    <xf numFmtId="0" fontId="4" fillId="6" borderId="3" xfId="0" applyFont="1" applyFill="1" applyBorder="1" applyAlignment="1">
      <alignment horizontal="centerContinuous"/>
    </xf>
    <xf numFmtId="0" fontId="4" fillId="6" borderId="4" xfId="0" applyFont="1" applyFill="1" applyBorder="1" applyAlignment="1">
      <alignment horizontal="centerContinuous"/>
    </xf>
    <xf numFmtId="0" fontId="0" fillId="6" borderId="5" xfId="0" applyFill="1" applyBorder="1"/>
    <xf numFmtId="0" fontId="0" fillId="6" borderId="0" xfId="0" applyFill="1"/>
    <xf numFmtId="0" fontId="0" fillId="6" borderId="6" xfId="0" applyFill="1" applyBorder="1"/>
    <xf numFmtId="0" fontId="3" fillId="6" borderId="5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42" fontId="0" fillId="6" borderId="1" xfId="0" applyNumberFormat="1" applyFill="1" applyBorder="1" applyAlignment="1">
      <alignment horizontal="center"/>
    </xf>
    <xf numFmtId="42" fontId="0" fillId="6" borderId="25" xfId="0" applyNumberForma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42" fontId="3" fillId="6" borderId="27" xfId="0" applyNumberFormat="1" applyFont="1" applyFill="1" applyBorder="1" applyAlignment="1">
      <alignment horizontal="center"/>
    </xf>
    <xf numFmtId="42" fontId="3" fillId="6" borderId="28" xfId="0" applyNumberFormat="1" applyFont="1" applyFill="1" applyBorder="1" applyAlignment="1">
      <alignment horizontal="center"/>
    </xf>
    <xf numFmtId="17" fontId="2" fillId="6" borderId="0" xfId="2" applyNumberFormat="1" applyFont="1" applyFill="1" applyBorder="1" applyAlignment="1">
      <alignment horizontal="centerContinuous"/>
    </xf>
    <xf numFmtId="0" fontId="2" fillId="6" borderId="0" xfId="0" applyFont="1" applyFill="1"/>
    <xf numFmtId="42" fontId="0" fillId="6" borderId="0" xfId="2" applyFont="1" applyFill="1"/>
    <xf numFmtId="0" fontId="4" fillId="6" borderId="0" xfId="0" applyFont="1" applyFill="1" applyAlignment="1">
      <alignment horizontal="centerContinuous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6" borderId="0" xfId="0" applyFont="1" applyFill="1" applyAlignment="1">
      <alignment horizontal="centerContinuous"/>
    </xf>
    <xf numFmtId="42" fontId="3" fillId="6" borderId="1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42" fontId="0" fillId="6" borderId="18" xfId="0" applyNumberFormat="1" applyFill="1" applyBorder="1" applyAlignment="1">
      <alignment horizontal="center"/>
    </xf>
    <xf numFmtId="42" fontId="0" fillId="6" borderId="31" xfId="0" applyNumberFormat="1" applyFill="1" applyBorder="1" applyAlignment="1">
      <alignment horizontal="center"/>
    </xf>
    <xf numFmtId="0" fontId="3" fillId="6" borderId="27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42" fontId="3" fillId="6" borderId="27" xfId="2" applyFont="1" applyFill="1" applyBorder="1" applyAlignment="1">
      <alignment horizontal="center"/>
    </xf>
    <xf numFmtId="42" fontId="3" fillId="6" borderId="28" xfId="2" applyFont="1" applyFill="1" applyBorder="1" applyAlignment="1">
      <alignment horizontal="center"/>
    </xf>
    <xf numFmtId="1" fontId="8" fillId="6" borderId="1" xfId="0" applyNumberFormat="1" applyFont="1" applyFill="1" applyBorder="1" applyAlignment="1">
      <alignment horizontal="center"/>
    </xf>
    <xf numFmtId="42" fontId="0" fillId="6" borderId="0" xfId="0" applyNumberFormat="1" applyFill="1"/>
    <xf numFmtId="176" fontId="0" fillId="0" borderId="0" xfId="0" applyNumberFormat="1"/>
    <xf numFmtId="42" fontId="3" fillId="0" borderId="0" xfId="2" applyFont="1" applyFill="1" applyBorder="1" applyAlignment="1">
      <alignment horizontal="center"/>
    </xf>
    <xf numFmtId="42" fontId="3" fillId="6" borderId="0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" fontId="4" fillId="0" borderId="0" xfId="2" applyNumberFormat="1" applyFont="1" applyFill="1" applyBorder="1" applyAlignment="1">
      <alignment horizontal="centerContinuous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5" fontId="0" fillId="0" borderId="39" xfId="0" applyNumberFormat="1" applyBorder="1" applyAlignment="1">
      <alignment horizontal="center"/>
    </xf>
    <xf numFmtId="172" fontId="0" fillId="0" borderId="40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71" fontId="0" fillId="2" borderId="1" xfId="0" applyNumberFormat="1" applyFill="1" applyBorder="1" applyAlignment="1">
      <alignment horizontal="center"/>
    </xf>
    <xf numFmtId="171" fontId="3" fillId="2" borderId="1" xfId="0" applyNumberFormat="1" applyFont="1" applyFill="1" applyBorder="1" applyAlignment="1">
      <alignment horizontal="center"/>
    </xf>
    <xf numFmtId="171" fontId="7" fillId="0" borderId="1" xfId="0" applyNumberFormat="1" applyFont="1" applyBorder="1" applyAlignment="1">
      <alignment horizontal="center"/>
    </xf>
    <xf numFmtId="0" fontId="11" fillId="0" borderId="0" xfId="0" applyFont="1"/>
    <xf numFmtId="10" fontId="3" fillId="3" borderId="0" xfId="0" applyNumberFormat="1" applyFont="1" applyFill="1" applyAlignment="1">
      <alignment horizontal="center"/>
    </xf>
    <xf numFmtId="171" fontId="8" fillId="0" borderId="1" xfId="0" applyNumberFormat="1" applyFont="1" applyBorder="1" applyAlignment="1">
      <alignment horizontal="center"/>
    </xf>
    <xf numFmtId="171" fontId="3" fillId="0" borderId="26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 wrapText="1"/>
    </xf>
    <xf numFmtId="171" fontId="3" fillId="0" borderId="27" xfId="0" applyNumberFormat="1" applyFont="1" applyBorder="1" applyAlignment="1">
      <alignment horizontal="center"/>
    </xf>
    <xf numFmtId="177" fontId="8" fillId="0" borderId="1" xfId="7" applyNumberFormat="1" applyFont="1" applyFill="1" applyBorder="1" applyAlignment="1">
      <alignment horizontal="center"/>
    </xf>
    <xf numFmtId="177" fontId="8" fillId="3" borderId="1" xfId="7" applyNumberFormat="1" applyFont="1" applyFill="1" applyBorder="1" applyAlignment="1">
      <alignment horizontal="center"/>
    </xf>
    <xf numFmtId="177" fontId="0" fillId="0" borderId="0" xfId="0" applyNumberFormat="1"/>
    <xf numFmtId="177" fontId="8" fillId="5" borderId="1" xfId="7" applyNumberFormat="1" applyFont="1" applyFill="1" applyBorder="1" applyAlignment="1">
      <alignment horizontal="center"/>
    </xf>
    <xf numFmtId="171" fontId="3" fillId="2" borderId="27" xfId="0" applyNumberFormat="1" applyFont="1" applyFill="1" applyBorder="1" applyAlignment="1">
      <alignment horizontal="center"/>
    </xf>
    <xf numFmtId="42" fontId="3" fillId="2" borderId="27" xfId="2" applyFont="1" applyFill="1" applyBorder="1" applyAlignment="1">
      <alignment horizontal="center"/>
    </xf>
    <xf numFmtId="42" fontId="3" fillId="2" borderId="28" xfId="2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172" fontId="0" fillId="3" borderId="40" xfId="0" applyNumberFormat="1" applyFill="1" applyBorder="1" applyAlignment="1">
      <alignment horizontal="center"/>
    </xf>
    <xf numFmtId="15" fontId="0" fillId="3" borderId="39" xfId="0" applyNumberFormat="1" applyFill="1" applyBorder="1" applyAlignment="1">
      <alignment horizontal="center"/>
    </xf>
    <xf numFmtId="170" fontId="0" fillId="3" borderId="1" xfId="0" applyNumberFormat="1" applyFill="1" applyBorder="1" applyAlignment="1">
      <alignment horizontal="center"/>
    </xf>
    <xf numFmtId="42" fontId="0" fillId="3" borderId="1" xfId="0" applyNumberFormat="1" applyFill="1" applyBorder="1" applyAlignment="1">
      <alignment horizontal="center"/>
    </xf>
    <xf numFmtId="42" fontId="0" fillId="3" borderId="25" xfId="0" applyNumberFormat="1" applyFill="1" applyBorder="1" applyAlignment="1">
      <alignment horizontal="center"/>
    </xf>
    <xf numFmtId="171" fontId="0" fillId="3" borderId="1" xfId="0" applyNumberForma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171" fontId="8" fillId="3" borderId="1" xfId="0" applyNumberFormat="1" applyFont="1" applyFill="1" applyBorder="1" applyAlignment="1">
      <alignment horizontal="center"/>
    </xf>
    <xf numFmtId="42" fontId="8" fillId="3" borderId="1" xfId="0" applyNumberFormat="1" applyFont="1" applyFill="1" applyBorder="1" applyAlignment="1">
      <alignment horizontal="center"/>
    </xf>
    <xf numFmtId="42" fontId="8" fillId="3" borderId="25" xfId="0" applyNumberFormat="1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3" borderId="39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0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72" fontId="0" fillId="3" borderId="40" xfId="0" applyNumberFormat="1" applyFill="1" applyBorder="1" applyAlignment="1">
      <alignment horizontal="center" vertical="center"/>
    </xf>
    <xf numFmtId="15" fontId="0" fillId="0" borderId="3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2" fontId="0" fillId="0" borderId="40" xfId="0" applyNumberForma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70" fontId="0" fillId="0" borderId="42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172" fontId="0" fillId="0" borderId="43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172" fontId="0" fillId="3" borderId="1" xfId="0" applyNumberFormat="1" applyFill="1" applyBorder="1" applyAlignment="1">
      <alignment horizontal="center" vertical="center"/>
    </xf>
    <xf numFmtId="14" fontId="0" fillId="0" borderId="44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7" fontId="0" fillId="0" borderId="1" xfId="0" applyNumberFormat="1" applyBorder="1"/>
    <xf numFmtId="167" fontId="0" fillId="0" borderId="1" xfId="0" applyNumberFormat="1" applyBorder="1" applyAlignment="1">
      <alignment horizontal="center"/>
    </xf>
    <xf numFmtId="9" fontId="0" fillId="0" borderId="1" xfId="3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0" fillId="0" borderId="1" xfId="3" applyFont="1" applyBorder="1"/>
    <xf numFmtId="17" fontId="0" fillId="0" borderId="1" xfId="0" applyNumberFormat="1" applyBorder="1" applyAlignment="1">
      <alignment horizontal="left"/>
    </xf>
    <xf numFmtId="168" fontId="0" fillId="0" borderId="1" xfId="1" applyNumberFormat="1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44" fontId="2" fillId="0" borderId="51" xfId="1" applyFont="1" applyBorder="1" applyAlignment="1">
      <alignment horizontal="center" vertical="center"/>
    </xf>
    <xf numFmtId="44" fontId="2" fillId="0" borderId="51" xfId="1" applyFont="1" applyBorder="1" applyAlignment="1">
      <alignment horizontal="center" vertical="center" wrapText="1"/>
    </xf>
    <xf numFmtId="44" fontId="2" fillId="0" borderId="51" xfId="1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0" fillId="0" borderId="44" xfId="0" applyBorder="1"/>
    <xf numFmtId="0" fontId="0" fillId="0" borderId="45" xfId="0" applyBorder="1"/>
    <xf numFmtId="44" fontId="0" fillId="0" borderId="45" xfId="1" applyFont="1" applyBorder="1"/>
    <xf numFmtId="17" fontId="0" fillId="0" borderId="45" xfId="0" applyNumberFormat="1" applyBorder="1"/>
    <xf numFmtId="168" fontId="0" fillId="0" borderId="45" xfId="1" applyNumberFormat="1" applyFont="1" applyBorder="1" applyAlignment="1">
      <alignment horizontal="center" vertical="center"/>
    </xf>
    <xf numFmtId="167" fontId="0" fillId="0" borderId="45" xfId="0" applyNumberFormat="1" applyBorder="1" applyAlignment="1">
      <alignment horizontal="center"/>
    </xf>
    <xf numFmtId="44" fontId="0" fillId="0" borderId="46" xfId="0" applyNumberFormat="1" applyBorder="1"/>
    <xf numFmtId="0" fontId="0" fillId="0" borderId="39" xfId="0" applyBorder="1"/>
    <xf numFmtId="44" fontId="0" fillId="0" borderId="40" xfId="0" applyNumberFormat="1" applyBorder="1"/>
    <xf numFmtId="0" fontId="0" fillId="0" borderId="4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41" xfId="0" applyBorder="1"/>
    <xf numFmtId="0" fontId="0" fillId="0" borderId="42" xfId="0" applyBorder="1"/>
    <xf numFmtId="44" fontId="0" fillId="0" borderId="42" xfId="1" applyFont="1" applyBorder="1"/>
    <xf numFmtId="17" fontId="0" fillId="0" borderId="42" xfId="0" applyNumberFormat="1" applyBorder="1"/>
    <xf numFmtId="168" fontId="0" fillId="0" borderId="42" xfId="1" applyNumberFormat="1" applyFont="1" applyFill="1" applyBorder="1" applyAlignment="1">
      <alignment horizontal="center" vertical="center"/>
    </xf>
    <xf numFmtId="0" fontId="0" fillId="0" borderId="43" xfId="0" applyBorder="1"/>
    <xf numFmtId="175" fontId="0" fillId="0" borderId="0" xfId="0" applyNumberFormat="1"/>
    <xf numFmtId="44" fontId="0" fillId="0" borderId="0" xfId="1" applyFont="1" applyFill="1"/>
    <xf numFmtId="0" fontId="4" fillId="0" borderId="22" xfId="0" applyFont="1" applyBorder="1" applyAlignment="1">
      <alignment horizontal="center"/>
    </xf>
    <xf numFmtId="0" fontId="4" fillId="0" borderId="10" xfId="0" applyFont="1" applyBorder="1" applyAlignment="1">
      <alignment horizontal="centerContinuous"/>
    </xf>
    <xf numFmtId="0" fontId="4" fillId="0" borderId="11" xfId="0" applyFont="1" applyBorder="1" applyAlignment="1">
      <alignment horizontal="centerContinuous"/>
    </xf>
    <xf numFmtId="0" fontId="4" fillId="0" borderId="12" xfId="0" applyFont="1" applyBorder="1" applyAlignment="1">
      <alignment horizontal="centerContinuous"/>
    </xf>
    <xf numFmtId="0" fontId="8" fillId="0" borderId="39" xfId="0" applyFont="1" applyBorder="1" applyAlignment="1">
      <alignment horizontal="center"/>
    </xf>
    <xf numFmtId="42" fontId="0" fillId="0" borderId="40" xfId="0" applyNumberFormat="1" applyBorder="1" applyAlignment="1">
      <alignment horizontal="center"/>
    </xf>
    <xf numFmtId="0" fontId="3" fillId="0" borderId="53" xfId="0" applyFont="1" applyBorder="1" applyAlignment="1">
      <alignment horizontal="center"/>
    </xf>
    <xf numFmtId="42" fontId="3" fillId="0" borderId="54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7" fontId="4" fillId="0" borderId="13" xfId="2" applyNumberFormat="1" applyFont="1" applyFill="1" applyBorder="1" applyAlignment="1">
      <alignment horizontal="centerContinuous"/>
    </xf>
    <xf numFmtId="0" fontId="2" fillId="0" borderId="14" xfId="0" applyFont="1" applyBorder="1"/>
    <xf numFmtId="42" fontId="0" fillId="0" borderId="0" xfId="2" applyFont="1" applyFill="1" applyBorder="1"/>
    <xf numFmtId="0" fontId="4" fillId="0" borderId="55" xfId="0" applyFont="1" applyBorder="1" applyAlignment="1">
      <alignment horizontal="centerContinuous"/>
    </xf>
    <xf numFmtId="0" fontId="4" fillId="0" borderId="56" xfId="0" applyFont="1" applyBorder="1" applyAlignment="1">
      <alignment horizontal="centerContinuous"/>
    </xf>
    <xf numFmtId="0" fontId="0" fillId="0" borderId="39" xfId="0" applyBorder="1" applyAlignment="1">
      <alignment horizontal="center"/>
    </xf>
    <xf numFmtId="0" fontId="3" fillId="0" borderId="39" xfId="0" applyFont="1" applyBorder="1" applyAlignment="1">
      <alignment horizontal="center"/>
    </xf>
    <xf numFmtId="42" fontId="3" fillId="0" borderId="40" xfId="2" applyFont="1" applyFill="1" applyBorder="1" applyAlignment="1">
      <alignment horizontal="center"/>
    </xf>
    <xf numFmtId="42" fontId="3" fillId="0" borderId="14" xfId="2" applyFont="1" applyFill="1" applyBorder="1" applyAlignment="1">
      <alignment horizontal="center"/>
    </xf>
    <xf numFmtId="0" fontId="7" fillId="0" borderId="39" xfId="0" applyFont="1" applyBorder="1" applyAlignment="1">
      <alignment horizontal="center"/>
    </xf>
    <xf numFmtId="42" fontId="7" fillId="0" borderId="40" xfId="0" applyNumberFormat="1" applyFont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42" fontId="3" fillId="2" borderId="40" xfId="0" applyNumberFormat="1" applyFont="1" applyFill="1" applyBorder="1" applyAlignment="1">
      <alignment horizontal="center"/>
    </xf>
    <xf numFmtId="42" fontId="3" fillId="0" borderId="40" xfId="0" applyNumberFormat="1" applyFont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42" fontId="0" fillId="0" borderId="14" xfId="0" applyNumberFormat="1" applyBorder="1"/>
    <xf numFmtId="1" fontId="8" fillId="0" borderId="39" xfId="0" applyNumberFormat="1" applyFont="1" applyBorder="1" applyAlignment="1">
      <alignment horizontal="center"/>
    </xf>
    <xf numFmtId="42" fontId="3" fillId="0" borderId="54" xfId="2" applyFont="1" applyFill="1" applyBorder="1" applyAlignment="1">
      <alignment horizontal="center"/>
    </xf>
    <xf numFmtId="42" fontId="0" fillId="0" borderId="13" xfId="0" applyNumberFormat="1" applyBorder="1"/>
    <xf numFmtId="44" fontId="0" fillId="0" borderId="13" xfId="1" applyFont="1" applyBorder="1"/>
    <xf numFmtId="1" fontId="0" fillId="0" borderId="14" xfId="0" applyNumberFormat="1" applyBorder="1"/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42" fontId="0" fillId="0" borderId="0" xfId="2" applyFont="1" applyBorder="1"/>
    <xf numFmtId="42" fontId="7" fillId="0" borderId="14" xfId="0" applyNumberFormat="1" applyFont="1" applyBorder="1" applyAlignment="1">
      <alignment horizontal="center"/>
    </xf>
    <xf numFmtId="171" fontId="0" fillId="0" borderId="16" xfId="0" applyNumberFormat="1" applyBorder="1"/>
    <xf numFmtId="42" fontId="7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7" fontId="0" fillId="0" borderId="0" xfId="1" applyNumberFormat="1" applyFont="1" applyBorder="1"/>
    <xf numFmtId="0" fontId="0" fillId="0" borderId="14" xfId="0" applyBorder="1" applyAlignment="1">
      <alignment horizontal="center"/>
    </xf>
    <xf numFmtId="17" fontId="0" fillId="0" borderId="0" xfId="0" applyNumberFormat="1" applyAlignment="1">
      <alignment horizontal="center"/>
    </xf>
    <xf numFmtId="167" fontId="0" fillId="0" borderId="14" xfId="1" applyNumberFormat="1" applyFont="1" applyBorder="1"/>
    <xf numFmtId="0" fontId="0" fillId="0" borderId="13" xfId="0" applyBorder="1" applyAlignment="1">
      <alignment horizontal="center"/>
    </xf>
    <xf numFmtId="0" fontId="2" fillId="0" borderId="14" xfId="0" applyFont="1" applyBorder="1" applyAlignment="1">
      <alignment horizontal="center"/>
    </xf>
    <xf numFmtId="17" fontId="0" fillId="0" borderId="14" xfId="0" applyNumberFormat="1" applyBorder="1" applyAlignment="1">
      <alignment horizontal="center"/>
    </xf>
    <xf numFmtId="170" fontId="0" fillId="0" borderId="0" xfId="0" applyNumberFormat="1"/>
    <xf numFmtId="9" fontId="0" fillId="0" borderId="14" xfId="3" applyFont="1" applyBorder="1"/>
    <xf numFmtId="1" fontId="0" fillId="3" borderId="0" xfId="0" applyNumberFormat="1" applyFill="1"/>
    <xf numFmtId="172" fontId="0" fillId="0" borderId="0" xfId="0" applyNumberFormat="1"/>
    <xf numFmtId="171" fontId="4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169" fontId="0" fillId="0" borderId="0" xfId="4" applyNumberFormat="1" applyFont="1" applyBorder="1"/>
    <xf numFmtId="9" fontId="0" fillId="0" borderId="13" xfId="3" applyFont="1" applyBorder="1"/>
    <xf numFmtId="1" fontId="4" fillId="0" borderId="0" xfId="0" applyNumberFormat="1" applyFont="1" applyAlignment="1">
      <alignment horizontal="center"/>
    </xf>
    <xf numFmtId="0" fontId="0" fillId="0" borderId="16" xfId="0" applyBorder="1" applyAlignment="1">
      <alignment horizontal="center" vertical="center"/>
    </xf>
    <xf numFmtId="0" fontId="4" fillId="0" borderId="14" xfId="0" applyFont="1" applyBorder="1"/>
    <xf numFmtId="171" fontId="0" fillId="0" borderId="0" xfId="0" applyNumberFormat="1" applyAlignment="1">
      <alignment horizontal="center"/>
    </xf>
    <xf numFmtId="9" fontId="0" fillId="0" borderId="14" xfId="3" applyFont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7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9" fontId="0" fillId="0" borderId="0" xfId="4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57" xfId="0" applyFont="1" applyBorder="1" applyAlignment="1">
      <alignment horizontal="center" vertical="center" wrapText="1"/>
    </xf>
    <xf numFmtId="15" fontId="0" fillId="3" borderId="44" xfId="0" applyNumberForma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170" fontId="0" fillId="3" borderId="45" xfId="0" applyNumberFormat="1" applyFill="1" applyBorder="1" applyAlignment="1">
      <alignment horizontal="center" vertical="center"/>
    </xf>
    <xf numFmtId="2" fontId="0" fillId="3" borderId="45" xfId="0" applyNumberFormat="1" applyFill="1" applyBorder="1" applyAlignment="1">
      <alignment horizontal="center" vertical="center"/>
    </xf>
    <xf numFmtId="172" fontId="0" fillId="3" borderId="46" xfId="0" applyNumberFormat="1" applyFill="1" applyBorder="1" applyAlignment="1">
      <alignment horizontal="center" vertical="center"/>
    </xf>
    <xf numFmtId="9" fontId="2" fillId="0" borderId="0" xfId="3" applyFont="1" applyFill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7" borderId="29" xfId="0" applyFont="1" applyFill="1" applyBorder="1" applyAlignment="1">
      <alignment horizontal="center"/>
    </xf>
    <xf numFmtId="44" fontId="0" fillId="0" borderId="40" xfId="1" applyFont="1" applyBorder="1"/>
    <xf numFmtId="44" fontId="0" fillId="0" borderId="1" xfId="1" applyFont="1" applyBorder="1" applyAlignment="1">
      <alignment horizontal="center"/>
    </xf>
    <xf numFmtId="168" fontId="0" fillId="0" borderId="0" xfId="1" applyNumberFormat="1" applyFont="1"/>
    <xf numFmtId="0" fontId="2" fillId="7" borderId="19" xfId="0" applyFont="1" applyFill="1" applyBorder="1"/>
    <xf numFmtId="0" fontId="2" fillId="7" borderId="20" xfId="0" applyFont="1" applyFill="1" applyBorder="1"/>
    <xf numFmtId="0" fontId="0" fillId="0" borderId="0" xfId="0" applyAlignment="1">
      <alignment horizontal="right"/>
    </xf>
    <xf numFmtId="9" fontId="0" fillId="0" borderId="0" xfId="3" applyFont="1" applyFill="1" applyAlignment="1">
      <alignment horizontal="right"/>
    </xf>
    <xf numFmtId="2" fontId="2" fillId="0" borderId="0" xfId="0" applyNumberFormat="1" applyFont="1" applyAlignment="1">
      <alignment horizontal="right" vertical="center" wrapText="1"/>
    </xf>
    <xf numFmtId="9" fontId="2" fillId="0" borderId="0" xfId="3" applyFont="1" applyFill="1" applyAlignment="1">
      <alignment horizontal="right" vertical="center" wrapText="1"/>
    </xf>
    <xf numFmtId="2" fontId="0" fillId="0" borderId="0" xfId="0" applyNumberFormat="1" applyAlignment="1">
      <alignment horizontal="right"/>
    </xf>
    <xf numFmtId="9" fontId="0" fillId="0" borderId="0" xfId="3" applyFont="1" applyAlignment="1">
      <alignment horizontal="right"/>
    </xf>
    <xf numFmtId="0" fontId="7" fillId="0" borderId="1" xfId="0" applyFont="1" applyBorder="1" applyAlignment="1">
      <alignment horizontal="right"/>
    </xf>
    <xf numFmtId="9" fontId="7" fillId="0" borderId="1" xfId="3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9" fontId="3" fillId="0" borderId="1" xfId="3" applyFont="1" applyFill="1" applyBorder="1" applyAlignment="1">
      <alignment horizontal="right"/>
    </xf>
    <xf numFmtId="42" fontId="3" fillId="2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3" applyFont="1" applyFill="1" applyAlignment="1">
      <alignment horizontal="right"/>
    </xf>
    <xf numFmtId="42" fontId="4" fillId="0" borderId="0" xfId="0" applyNumberFormat="1" applyFont="1" applyAlignment="1">
      <alignment horizontal="right"/>
    </xf>
    <xf numFmtId="9" fontId="4" fillId="0" borderId="0" xfId="3" applyFont="1" applyFill="1" applyAlignment="1">
      <alignment horizontal="right"/>
    </xf>
    <xf numFmtId="9" fontId="4" fillId="0" borderId="0" xfId="3" applyFont="1" applyAlignment="1">
      <alignment horizontal="right"/>
    </xf>
    <xf numFmtId="0" fontId="0" fillId="0" borderId="0" xfId="3" applyNumberFormat="1" applyFont="1" applyFill="1" applyAlignment="1">
      <alignment horizontal="right"/>
    </xf>
    <xf numFmtId="168" fontId="6" fillId="0" borderId="0" xfId="1" applyNumberFormat="1" applyFont="1" applyAlignment="1">
      <alignment horizontal="centerContinuous"/>
    </xf>
    <xf numFmtId="168" fontId="4" fillId="0" borderId="0" xfId="1" applyNumberFormat="1" applyFont="1" applyAlignment="1">
      <alignment horizontal="centerContinuous"/>
    </xf>
    <xf numFmtId="168" fontId="3" fillId="0" borderId="0" xfId="1" applyNumberFormat="1" applyFont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168" fontId="2" fillId="0" borderId="0" xfId="1" applyNumberFormat="1" applyFont="1"/>
    <xf numFmtId="168" fontId="3" fillId="0" borderId="1" xfId="1" applyNumberFormat="1" applyFont="1" applyFill="1" applyBorder="1" applyAlignment="1">
      <alignment horizontal="center"/>
    </xf>
    <xf numFmtId="168" fontId="4" fillId="0" borderId="3" xfId="1" applyNumberFormat="1" applyFont="1" applyBorder="1" applyAlignment="1">
      <alignment horizontal="centerContinuous"/>
    </xf>
    <xf numFmtId="168" fontId="0" fillId="2" borderId="1" xfId="1" applyNumberFormat="1" applyFont="1" applyFill="1" applyBorder="1" applyAlignment="1">
      <alignment horizontal="center"/>
    </xf>
    <xf numFmtId="168" fontId="3" fillId="0" borderId="27" xfId="1" applyNumberFormat="1" applyFont="1" applyBorder="1" applyAlignment="1">
      <alignment horizontal="center"/>
    </xf>
    <xf numFmtId="168" fontId="3" fillId="0" borderId="27" xfId="1" applyNumberFormat="1" applyFont="1" applyFill="1" applyBorder="1" applyAlignment="1">
      <alignment horizontal="center"/>
    </xf>
    <xf numFmtId="168" fontId="3" fillId="0" borderId="29" xfId="1" applyNumberFormat="1" applyFont="1" applyBorder="1" applyAlignment="1">
      <alignment horizontal="center"/>
    </xf>
    <xf numFmtId="168" fontId="3" fillId="0" borderId="0" xfId="1" applyNumberFormat="1" applyFont="1" applyFill="1" applyBorder="1" applyAlignment="1">
      <alignment horizontal="center"/>
    </xf>
    <xf numFmtId="168" fontId="7" fillId="0" borderId="1" xfId="1" applyNumberFormat="1" applyFont="1" applyBorder="1" applyAlignment="1">
      <alignment horizontal="center"/>
    </xf>
    <xf numFmtId="168" fontId="3" fillId="2" borderId="1" xfId="1" applyNumberFormat="1" applyFont="1" applyFill="1" applyBorder="1" applyAlignment="1">
      <alignment horizontal="center"/>
    </xf>
    <xf numFmtId="168" fontId="3" fillId="3" borderId="0" xfId="1" applyNumberFormat="1" applyFont="1" applyFill="1" applyAlignment="1">
      <alignment horizontal="center"/>
    </xf>
    <xf numFmtId="168" fontId="4" fillId="0" borderId="11" xfId="1" applyNumberFormat="1" applyFont="1" applyBorder="1" applyAlignment="1">
      <alignment horizontal="centerContinuous"/>
    </xf>
    <xf numFmtId="168" fontId="0" fillId="0" borderId="16" xfId="1" applyNumberFormat="1" applyFont="1" applyBorder="1"/>
    <xf numFmtId="168" fontId="0" fillId="0" borderId="11" xfId="1" applyNumberFormat="1" applyFont="1" applyBorder="1"/>
    <xf numFmtId="168" fontId="0" fillId="0" borderId="0" xfId="1" applyNumberFormat="1" applyFont="1" applyAlignment="1">
      <alignment horizontal="center"/>
    </xf>
    <xf numFmtId="168" fontId="2" fillId="0" borderId="0" xfId="1" applyNumberFormat="1" applyFont="1" applyAlignment="1">
      <alignment horizontal="center"/>
    </xf>
    <xf numFmtId="168" fontId="2" fillId="7" borderId="29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1" fontId="0" fillId="0" borderId="0" xfId="3" applyNumberFormat="1" applyFont="1" applyFill="1" applyAlignment="1">
      <alignment horizontal="right"/>
    </xf>
    <xf numFmtId="1" fontId="3" fillId="0" borderId="27" xfId="0" applyNumberFormat="1" applyFont="1" applyBorder="1" applyAlignment="1">
      <alignment horizontal="center"/>
    </xf>
    <xf numFmtId="1" fontId="4" fillId="0" borderId="0" xfId="4" applyNumberFormat="1" applyFont="1" applyBorder="1" applyAlignment="1">
      <alignment horizontal="center"/>
    </xf>
    <xf numFmtId="1" fontId="0" fillId="3" borderId="29" xfId="0" applyNumberFormat="1" applyFill="1" applyBorder="1"/>
    <xf numFmtId="0" fontId="4" fillId="0" borderId="0" xfId="0" applyFont="1" applyAlignment="1">
      <alignment vertical="center"/>
    </xf>
    <xf numFmtId="0" fontId="3" fillId="0" borderId="58" xfId="0" applyFont="1" applyBorder="1" applyAlignment="1">
      <alignment horizontal="center"/>
    </xf>
    <xf numFmtId="168" fontId="3" fillId="0" borderId="58" xfId="1" applyNumberFormat="1" applyFon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1" fontId="8" fillId="0" borderId="35" xfId="0" applyNumberFormat="1" applyFont="1" applyBorder="1" applyAlignment="1">
      <alignment horizontal="center"/>
    </xf>
    <xf numFmtId="171" fontId="3" fillId="0" borderId="34" xfId="0" applyNumberFormat="1" applyFont="1" applyBorder="1" applyAlignment="1">
      <alignment horizontal="center"/>
    </xf>
    <xf numFmtId="171" fontId="3" fillId="0" borderId="53" xfId="0" applyNumberFormat="1" applyFont="1" applyBorder="1" applyAlignment="1">
      <alignment horizontal="center"/>
    </xf>
    <xf numFmtId="171" fontId="8" fillId="0" borderId="35" xfId="0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7" fillId="0" borderId="39" xfId="0" applyNumberFormat="1" applyFont="1" applyBorder="1" applyAlignment="1">
      <alignment horizontal="center"/>
    </xf>
    <xf numFmtId="1" fontId="3" fillId="2" borderId="39" xfId="0" applyNumberFormat="1" applyFont="1" applyFill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17" fillId="0" borderId="0" xfId="0" applyFont="1"/>
    <xf numFmtId="0" fontId="10" fillId="0" borderId="0" xfId="0" applyFont="1"/>
    <xf numFmtId="178" fontId="2" fillId="0" borderId="0" xfId="3" applyNumberFormat="1" applyFont="1"/>
    <xf numFmtId="0" fontId="3" fillId="3" borderId="13" xfId="0" applyFont="1" applyFill="1" applyBorder="1" applyAlignment="1">
      <alignment horizontal="left" vertical="center"/>
    </xf>
    <xf numFmtId="179" fontId="3" fillId="3" borderId="0" xfId="1" applyNumberFormat="1" applyFont="1" applyFill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39" xfId="0" applyFont="1" applyFill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2" fontId="3" fillId="3" borderId="0" xfId="1" applyNumberFormat="1" applyFont="1" applyFill="1" applyAlignment="1">
      <alignment horizontal="center" vertical="center"/>
    </xf>
    <xf numFmtId="1" fontId="3" fillId="3" borderId="0" xfId="1" applyNumberFormat="1" applyFont="1" applyFill="1" applyAlignment="1">
      <alignment horizontal="center" vertical="center"/>
    </xf>
    <xf numFmtId="171" fontId="0" fillId="0" borderId="1" xfId="1" applyNumberFormat="1" applyFont="1" applyBorder="1" applyAlignment="1">
      <alignment horizontal="center"/>
    </xf>
    <xf numFmtId="178" fontId="0" fillId="0" borderId="0" xfId="3" applyNumberFormat="1" applyFont="1" applyAlignment="1">
      <alignment horizontal="right"/>
    </xf>
    <xf numFmtId="171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3" borderId="0" xfId="0" applyFont="1" applyFill="1" applyAlignment="1">
      <alignment horizontal="left" vertical="center"/>
    </xf>
    <xf numFmtId="0" fontId="10" fillId="0" borderId="14" xfId="0" applyFont="1" applyBorder="1"/>
    <xf numFmtId="42" fontId="0" fillId="6" borderId="40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0" borderId="34" xfId="0" applyNumberFormat="1" applyFont="1" applyBorder="1" applyAlignment="1">
      <alignment horizontal="center"/>
    </xf>
    <xf numFmtId="1" fontId="7" fillId="0" borderId="35" xfId="0" applyNumberFormat="1" applyFont="1" applyBorder="1" applyAlignment="1">
      <alignment horizontal="center"/>
    </xf>
    <xf numFmtId="1" fontId="3" fillId="2" borderId="35" xfId="0" applyNumberFormat="1" applyFont="1" applyFill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1" fontId="8" fillId="8" borderId="62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35" xfId="0" applyNumberFormat="1" applyFont="1" applyBorder="1" applyAlignment="1">
      <alignment horizontal="center"/>
    </xf>
    <xf numFmtId="1" fontId="0" fillId="3" borderId="39" xfId="0" applyNumberFormat="1" applyFill="1" applyBorder="1" applyAlignment="1">
      <alignment horizontal="center"/>
    </xf>
    <xf numFmtId="1" fontId="2" fillId="0" borderId="0" xfId="0" applyNumberFormat="1" applyFont="1"/>
    <xf numFmtId="1" fontId="2" fillId="7" borderId="29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68" fontId="0" fillId="3" borderId="1" xfId="1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</cellXfs>
  <cellStyles count="111">
    <cellStyle name="Millares" xfId="4" builtinId="3"/>
    <cellStyle name="Millares [0] 2" xfId="17" xr:uid="{0D1317C1-44F4-4981-9C23-884688213DA8}"/>
    <cellStyle name="Millares [0] 2 2" xfId="27" xr:uid="{4DDB7B96-D1CD-47B2-88AF-DEE2164CEBA7}"/>
    <cellStyle name="Millares [0] 2 2 2" xfId="48" xr:uid="{A3FCC3E5-8CE6-4AFF-B997-FD48D112A6B1}"/>
    <cellStyle name="Millares [0] 2 2 2 2" xfId="99" xr:uid="{4AB2F251-74F4-439C-BBEF-590C75B2015C}"/>
    <cellStyle name="Millares [0] 2 2 3" xfId="78" xr:uid="{0D062269-3DA8-4701-86A1-CD6E2C5C66F1}"/>
    <cellStyle name="Millares [0] 2 3" xfId="40" xr:uid="{EF88D531-BAB6-4B20-AF9F-146DA36A0607}"/>
    <cellStyle name="Millares [0] 2 3 2" xfId="91" xr:uid="{9F1A6B6C-F32C-4D4E-8A76-E9800DEF1D04}"/>
    <cellStyle name="Millares [0] 2 4" xfId="54" xr:uid="{B982E7AC-B306-4DAB-8BEF-13485EFF6DCF}"/>
    <cellStyle name="Millares [0] 2 4 2" xfId="105" xr:uid="{14C68A33-A5D9-466B-9D29-8259C79D7792}"/>
    <cellStyle name="Millares [0] 2 5" xfId="70" xr:uid="{4A9A477B-B021-4A28-A55A-79875A426B9A}"/>
    <cellStyle name="Millares [0] 3" xfId="10" xr:uid="{7111DA55-2961-4B89-A649-30E8C0CF762B}"/>
    <cellStyle name="Millares [0] 3 2" xfId="36" xr:uid="{01EEA839-4E6C-4734-9FA6-ADDD69DFC80F}"/>
    <cellStyle name="Millares [0] 3 2 2" xfId="87" xr:uid="{8AE3F30A-07E8-430C-BE99-6CD43CEFBD8B}"/>
    <cellStyle name="Millares [0] 3 3" xfId="67" xr:uid="{BABC82D4-8469-4DDF-A116-8BC368BAA3CE}"/>
    <cellStyle name="Millares [0] 4" xfId="24" xr:uid="{71F98A6A-8711-41AD-9F79-A8EAEDCC27F7}"/>
    <cellStyle name="Millares [0] 4 2" xfId="45" xr:uid="{1360FA27-CB48-436E-9808-E74A7D488B7C}"/>
    <cellStyle name="Millares [0] 4 2 2" xfId="96" xr:uid="{C6CAFEDD-3B9D-4CE0-88E6-AE2447BCA775}"/>
    <cellStyle name="Millares [0] 4 3" xfId="75" xr:uid="{4CF13901-6D8F-44B6-B2D2-240C212722A5}"/>
    <cellStyle name="Millares [0] 5" xfId="53" xr:uid="{0C510673-DF32-470D-8910-5E81D4DC7668}"/>
    <cellStyle name="Millares [0] 5 2" xfId="104" xr:uid="{C5C2399C-FCEA-4DAE-B676-98E48433506C}"/>
    <cellStyle name="Millares 10" xfId="52" xr:uid="{57889042-2861-41DA-88F0-BE964B1DC37E}"/>
    <cellStyle name="Millares 10 2" xfId="103" xr:uid="{16BFF90C-D600-482D-935C-9AA8C8497557}"/>
    <cellStyle name="Millares 11" xfId="51" xr:uid="{FDD1262B-372E-4AF0-8978-1BEAB64269E4}"/>
    <cellStyle name="Millares 11 2" xfId="102" xr:uid="{A45EBC62-A6D4-4D66-9D98-950754109713}"/>
    <cellStyle name="Millares 12" xfId="64" xr:uid="{8E1F0433-6843-4D76-ADF7-C6B72E102129}"/>
    <cellStyle name="Millares 2" xfId="8" xr:uid="{B20075B8-9D85-446A-9685-F5F471EB3219}"/>
    <cellStyle name="Millares 2 2" xfId="15" xr:uid="{73DC29E0-74F4-48F7-8211-3BD1E0203222}"/>
    <cellStyle name="Millares 2 2 2" xfId="26" xr:uid="{2BA1FDDC-C86F-47A2-95DF-F67B6DB0950C}"/>
    <cellStyle name="Millares 2 2 2 2" xfId="47" xr:uid="{5CF7B1B8-61E0-4515-89A1-A5DE4EBF102A}"/>
    <cellStyle name="Millares 2 2 2 2 2" xfId="98" xr:uid="{EED67426-E742-4AD5-B716-190C216C64B6}"/>
    <cellStyle name="Millares 2 2 2 3" xfId="77" xr:uid="{027A286B-1C1D-489A-A146-1705871779A4}"/>
    <cellStyle name="Millares 2 2 3" xfId="39" xr:uid="{6EDD03F6-6683-496E-A1A8-70628BC9240B}"/>
    <cellStyle name="Millares 2 2 3 2" xfId="90" xr:uid="{10FC56A2-83E2-4025-AD1C-9E09CBE84D98}"/>
    <cellStyle name="Millares 2 2 4" xfId="56" xr:uid="{A9D0795E-2D6C-424D-8D3F-1E8C781AB455}"/>
    <cellStyle name="Millares 2 2 4 2" xfId="107" xr:uid="{EA68CA54-2750-497F-90FF-35E1DC260A53}"/>
    <cellStyle name="Millares 2 2 5" xfId="69" xr:uid="{3C0EA216-8349-4EBE-AE5A-2D0777C06A03}"/>
    <cellStyle name="Millares 2 3" xfId="23" xr:uid="{6826545A-586E-485A-8E3A-FBD3BF9754D5}"/>
    <cellStyle name="Millares 2 3 2" xfId="44" xr:uid="{C6FAB63B-F823-49FD-82F3-4AF4BB893C8F}"/>
    <cellStyle name="Millares 2 3 2 2" xfId="95" xr:uid="{7F710493-70C9-4EB0-A6EA-EFA4FA3538C9}"/>
    <cellStyle name="Millares 2 3 3" xfId="74" xr:uid="{72C48578-48E9-49C1-BD0B-6C7CB3BF4504}"/>
    <cellStyle name="Millares 2 4" xfId="35" xr:uid="{72380E13-0F63-44B0-A1EE-485A7410D7F9}"/>
    <cellStyle name="Millares 2 4 2" xfId="86" xr:uid="{3BF6406C-437D-4D9B-9087-57EA6C380889}"/>
    <cellStyle name="Millares 2 5" xfId="55" xr:uid="{E98874E2-0610-4ED2-AF9E-302E823C7BE9}"/>
    <cellStyle name="Millares 2 5 2" xfId="106" xr:uid="{C834CC78-0140-43D4-8158-720B56E3898D}"/>
    <cellStyle name="Millares 2 6" xfId="66" xr:uid="{87D7337C-28F9-4696-BC8B-75A1E92D2AB2}"/>
    <cellStyle name="Millares 3" xfId="13" xr:uid="{B21C7DAB-8F62-4050-87C2-327BE4739138}"/>
    <cellStyle name="Millares 3 2" xfId="25" xr:uid="{20D20DEF-8BDC-4A92-A917-8AEE30E35332}"/>
    <cellStyle name="Millares 3 2 2" xfId="46" xr:uid="{901B099E-FC1E-49DC-A6B9-7B67298FC943}"/>
    <cellStyle name="Millares 3 2 2 2" xfId="97" xr:uid="{E3F5190E-E2C3-44FC-938D-2F2BC7D0D753}"/>
    <cellStyle name="Millares 3 2 3" xfId="76" xr:uid="{A6E6632F-3C99-4B95-AE81-4EED92F2B917}"/>
    <cellStyle name="Millares 3 3" xfId="38" xr:uid="{E834FDAD-EE43-4D6A-934D-F6CBE23F5761}"/>
    <cellStyle name="Millares 3 3 2" xfId="89" xr:uid="{095673D8-DE00-4D8F-9614-018A4EA3804D}"/>
    <cellStyle name="Millares 3 4" xfId="57" xr:uid="{5266CA0C-5E0E-4419-B4CF-7578D63D8CF0}"/>
    <cellStyle name="Millares 3 4 2" xfId="108" xr:uid="{AEC11439-BC2D-445F-AE51-65AF422FB6DC}"/>
    <cellStyle name="Millares 3 5" xfId="68" xr:uid="{40B5B805-4DA2-4796-90F3-FC6D23676028}"/>
    <cellStyle name="Millares 4" xfId="19" xr:uid="{01F0F47D-AFA8-49DE-9F7F-0D1DC6D85C20}"/>
    <cellStyle name="Millares 4 2" xfId="28" xr:uid="{45004618-7A3A-461C-935D-09B691511B8E}"/>
    <cellStyle name="Millares 4 2 2" xfId="49" xr:uid="{ABA8C54F-3EB0-4C67-8D9A-3DBC28F0E70C}"/>
    <cellStyle name="Millares 4 2 2 2" xfId="100" xr:uid="{D3B3545B-95E1-4CBE-AEBD-EFC7E6CDB3F0}"/>
    <cellStyle name="Millares 4 2 3" xfId="79" xr:uid="{FC8E16F9-30E2-4669-A3A7-14850D9BE9B3}"/>
    <cellStyle name="Millares 4 3" xfId="41" xr:uid="{7ABD1C4E-BA08-4EDA-A79A-EC6D323E8A51}"/>
    <cellStyle name="Millares 4 3 2" xfId="92" xr:uid="{195EC3A5-50B6-40B2-B133-CA5EC0CAFAF4}"/>
    <cellStyle name="Millares 4 4" xfId="58" xr:uid="{1B677C27-AD76-4261-8DA2-13EAC1B73B86}"/>
    <cellStyle name="Millares 4 4 2" xfId="109" xr:uid="{7C94F9EA-3275-48B8-A08B-366F308FD9C6}"/>
    <cellStyle name="Millares 4 5" xfId="71" xr:uid="{ED1EA86D-5F5D-4B40-8790-31B7B52815F3}"/>
    <cellStyle name="Millares 5" xfId="20" xr:uid="{5C7BCE9E-930B-488B-8736-29F281329F01}"/>
    <cellStyle name="Millares 5 2" xfId="29" xr:uid="{21357A4D-B11D-4984-83E6-0E38734952C4}"/>
    <cellStyle name="Millares 5 2 2" xfId="50" xr:uid="{57042A6D-9153-4404-891F-2DF6D0115715}"/>
    <cellStyle name="Millares 5 2 2 2" xfId="101" xr:uid="{36D7F779-7911-4020-9C06-F9B98394A737}"/>
    <cellStyle name="Millares 5 2 3" xfId="80" xr:uid="{5704C09D-3ACA-4460-B883-C000E39902E7}"/>
    <cellStyle name="Millares 5 3" xfId="42" xr:uid="{99F933F4-ECE9-46AE-96B3-1FC4B9543437}"/>
    <cellStyle name="Millares 5 3 2" xfId="93" xr:uid="{A3766EF6-1372-46BA-8844-76DB0F66480D}"/>
    <cellStyle name="Millares 5 4" xfId="59" xr:uid="{10088823-1690-4097-8A6C-93CFE82B424A}"/>
    <cellStyle name="Millares 5 4 2" xfId="110" xr:uid="{4D389159-0A86-47B2-9B3E-1EB08FEB3D2F}"/>
    <cellStyle name="Millares 5 5" xfId="72" xr:uid="{E9C2E1E5-B481-434C-B10C-C3A3EB2C9512}"/>
    <cellStyle name="Millares 6" xfId="6" xr:uid="{B30DB618-5F57-42B5-9017-C0444FBBAD33}"/>
    <cellStyle name="Millares 6 2" xfId="34" xr:uid="{80805495-8CD9-48A9-9B22-179D19D4CA85}"/>
    <cellStyle name="Millares 6 2 2" xfId="85" xr:uid="{078753F1-4941-4185-B258-7CE97BE61298}"/>
    <cellStyle name="Millares 6 3" xfId="65" xr:uid="{33015202-5A5B-4C11-8800-95EEE7A9236D}"/>
    <cellStyle name="Millares 7" xfId="22" xr:uid="{5FFAD58B-D7FE-4E02-A173-6A3FD4CFB894}"/>
    <cellStyle name="Millares 7 2" xfId="43" xr:uid="{921118A1-882E-415C-B871-320B5902507A}"/>
    <cellStyle name="Millares 7 2 2" xfId="94" xr:uid="{371D4CCA-0229-468F-A176-7D4B3991A5B8}"/>
    <cellStyle name="Millares 7 3" xfId="73" xr:uid="{587F1EAD-74BC-4F8C-9D68-B102E2BB575A}"/>
    <cellStyle name="Millares 8" xfId="33" xr:uid="{70FD125E-E06F-4722-9171-CB62C5984C02}"/>
    <cellStyle name="Millares 8 2" xfId="84" xr:uid="{B28A9593-DB78-44CE-B451-40FA519F7CC8}"/>
    <cellStyle name="Millares 9" xfId="37" xr:uid="{2F3A100C-3FD5-43D4-99F9-EF9B4B626A60}"/>
    <cellStyle name="Millares 9 2" xfId="88" xr:uid="{AE582ABA-F54D-4DD5-8EBA-8392D5F48857}"/>
    <cellStyle name="Moneda" xfId="1" builtinId="4"/>
    <cellStyle name="Moneda [0]" xfId="2" builtinId="7"/>
    <cellStyle name="Moneda [0] 2" xfId="16" xr:uid="{F71AF3B5-D682-4791-A5E3-B4A126312E39}"/>
    <cellStyle name="Moneda [0] 3" xfId="9" xr:uid="{CA0F36A7-8E90-4ACF-A877-ED66C27728FF}"/>
    <cellStyle name="Moneda [0] 4" xfId="32" xr:uid="{0BF57444-330A-4D26-BC30-2ABAECC93AD5}"/>
    <cellStyle name="Moneda [0] 4 2" xfId="83" xr:uid="{96327079-ACAB-442A-BFCA-3B4F23434BEC}"/>
    <cellStyle name="Moneda [0] 5" xfId="63" xr:uid="{CBD8C9F7-E53E-44E9-9767-07D5B908475B}"/>
    <cellStyle name="Moneda 10" xfId="60" xr:uid="{528F59BD-6C26-4588-837E-78BBF66E018F}"/>
    <cellStyle name="Moneda 11" xfId="61" xr:uid="{90406BF7-3892-4E67-8248-77AB496FD832}"/>
    <cellStyle name="Moneda 12" xfId="62" xr:uid="{3D8BEE17-0EC3-441F-B797-1999F4503015}"/>
    <cellStyle name="Moneda 2" xfId="7" xr:uid="{3CE4B101-386D-4D28-B8F0-B2AD127DF25A}"/>
    <cellStyle name="Moneda 2 2" xfId="14" xr:uid="{090F12FB-D795-49CF-AC9C-01F2F436D6C6}"/>
    <cellStyle name="Moneda 3" xfId="12" xr:uid="{818C0F67-3499-4089-A05D-E07EF1827686}"/>
    <cellStyle name="Moneda 4" xfId="18" xr:uid="{DAE24129-A7E7-4F5C-8009-9DBD7CD06C00}"/>
    <cellStyle name="Moneda 5" xfId="11" xr:uid="{16FDE49C-5031-4D69-83A2-AD8DE325995F}"/>
    <cellStyle name="Moneda 6" xfId="5" xr:uid="{2DDBFA8F-2276-485F-8D9A-8F8969C20EEB}"/>
    <cellStyle name="Moneda 7" xfId="21" xr:uid="{D39D9AC5-B297-4F64-A0C3-AA139F2DB931}"/>
    <cellStyle name="Moneda 8" xfId="31" xr:uid="{FD30DD59-265C-4E2B-8171-CA780F23AAA1}"/>
    <cellStyle name="Moneda 8 2" xfId="82" xr:uid="{04D6D056-FBA4-4967-9526-21635D499829}"/>
    <cellStyle name="Moneda 9" xfId="30" xr:uid="{4C4EBEEF-272A-44F5-BBB6-1390583C3DBD}"/>
    <cellStyle name="Moneda 9 2" xfId="81" xr:uid="{B95BD8AB-914A-47AD-9F96-DA66EF5FDF86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1343"/>
  <sheetViews>
    <sheetView showGridLines="0" topLeftCell="C1217" zoomScale="92" zoomScaleNormal="85" workbookViewId="0">
      <selection activeCell="L1229" sqref="L1229"/>
    </sheetView>
  </sheetViews>
  <sheetFormatPr baseColWidth="10" defaultColWidth="10.5546875" defaultRowHeight="14.4" x14ac:dyDescent="0.3"/>
  <cols>
    <col min="1" max="1" width="23.5546875" bestFit="1" customWidth="1"/>
    <col min="2" max="13" width="14.88671875" customWidth="1"/>
    <col min="14" max="14" width="16.109375" customWidth="1"/>
    <col min="15" max="18" width="14.88671875" customWidth="1"/>
    <col min="19" max="19" width="16.5546875" style="399" customWidth="1"/>
    <col min="20" max="20" width="16.5546875" customWidth="1"/>
    <col min="21" max="24" width="14.88671875" customWidth="1"/>
    <col min="25" max="25" width="16.44140625" customWidth="1"/>
    <col min="26" max="27" width="14.88671875" customWidth="1"/>
    <col min="28" max="28" width="17.5546875" customWidth="1"/>
    <col min="29" max="29" width="14.88671875" customWidth="1"/>
    <col min="30" max="30" width="17.5546875" customWidth="1"/>
    <col min="31" max="34" width="14.88671875" customWidth="1"/>
    <col min="35" max="35" width="16.109375" customWidth="1"/>
    <col min="36" max="53" width="14.88671875" customWidth="1"/>
    <col min="54" max="54" width="16.5546875" customWidth="1"/>
    <col min="55" max="58" width="14.88671875" hidden="1" customWidth="1"/>
    <col min="59" max="59" width="21.44140625" hidden="1" customWidth="1"/>
    <col min="60" max="63" width="14.88671875" hidden="1" customWidth="1"/>
    <col min="64" max="64" width="21.44140625" hidden="1" customWidth="1"/>
    <col min="65" max="68" width="14.88671875" hidden="1" customWidth="1"/>
    <col min="69" max="69" width="17" hidden="1" customWidth="1"/>
    <col min="70" max="72" width="14.88671875" style="402" customWidth="1"/>
    <col min="73" max="73" width="14.88671875" style="403" customWidth="1"/>
    <col min="74" max="74" width="14.88671875" style="402" customWidth="1"/>
    <col min="75" max="75" width="15.5546875" bestFit="1" customWidth="1"/>
    <col min="76" max="76" width="17.44140625" bestFit="1" customWidth="1"/>
    <col min="77" max="79" width="13.5546875" customWidth="1"/>
    <col min="80" max="82" width="14.44140625" bestFit="1" customWidth="1"/>
    <col min="83" max="84" width="13.5546875" customWidth="1"/>
    <col min="86" max="146" width="13.44140625" customWidth="1"/>
  </cols>
  <sheetData>
    <row r="1" spans="1:69" ht="25.8" hidden="1" x14ac:dyDescent="0.5">
      <c r="B1" t="s">
        <v>46</v>
      </c>
      <c r="F1" s="225">
        <v>3.4</v>
      </c>
      <c r="AP1" s="173" t="s">
        <v>46</v>
      </c>
      <c r="AQ1" s="173"/>
      <c r="AR1" s="173"/>
      <c r="AS1" s="173"/>
      <c r="AT1" s="173">
        <v>3.4</v>
      </c>
      <c r="AU1" s="173"/>
    </row>
    <row r="2" spans="1:69" ht="23.4" hidden="1" x14ac:dyDescent="0.45">
      <c r="B2" s="31">
        <v>2017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419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190"/>
      <c r="AQ2" s="190"/>
      <c r="AR2" s="190"/>
      <c r="AS2" s="190"/>
      <c r="AT2" s="190"/>
      <c r="AU2" s="190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</row>
    <row r="3" spans="1:69" ht="23.4" hidden="1" x14ac:dyDescent="0.45">
      <c r="B3" s="31" t="s">
        <v>13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419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190"/>
      <c r="AQ3" s="190"/>
      <c r="AR3" s="190"/>
      <c r="AS3" s="190"/>
      <c r="AT3" s="190"/>
      <c r="AU3" s="190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69" ht="18" hidden="1" x14ac:dyDescent="0.35">
      <c r="B4" s="2"/>
      <c r="C4" s="32" t="s">
        <v>0</v>
      </c>
      <c r="D4" s="32"/>
      <c r="E4" s="32"/>
      <c r="F4" s="32"/>
      <c r="G4" s="32"/>
      <c r="H4" s="32"/>
      <c r="I4" s="32" t="s">
        <v>1</v>
      </c>
      <c r="J4" s="32"/>
      <c r="K4" s="32"/>
      <c r="L4" s="32"/>
      <c r="M4" s="32"/>
      <c r="N4" s="32"/>
      <c r="O4" s="32" t="s">
        <v>2</v>
      </c>
      <c r="P4" s="32"/>
      <c r="Q4" s="32"/>
      <c r="R4" s="32"/>
      <c r="S4" s="420"/>
      <c r="T4" s="32"/>
      <c r="U4" s="32" t="s">
        <v>3</v>
      </c>
      <c r="V4" s="32"/>
      <c r="W4" s="32"/>
      <c r="X4" s="32"/>
      <c r="Y4" s="32"/>
      <c r="Z4" s="32" t="s">
        <v>4</v>
      </c>
      <c r="AA4" s="32"/>
      <c r="AB4" s="32"/>
      <c r="AC4" s="32"/>
      <c r="AD4" s="32"/>
      <c r="AE4" s="32" t="s">
        <v>5</v>
      </c>
      <c r="AF4" s="32"/>
      <c r="AG4" s="32"/>
      <c r="AH4" s="32"/>
      <c r="AI4" s="32"/>
      <c r="AJ4" s="32" t="s">
        <v>6</v>
      </c>
      <c r="AK4" s="32"/>
      <c r="AL4" s="32"/>
      <c r="AM4" s="32"/>
      <c r="AN4" s="32"/>
      <c r="AO4" s="32"/>
      <c r="AP4" s="187" t="s">
        <v>7</v>
      </c>
      <c r="AQ4" s="187"/>
      <c r="AR4" s="187"/>
      <c r="AS4" s="187"/>
      <c r="AT4" s="187"/>
      <c r="AU4" s="187"/>
      <c r="AV4" s="32" t="s">
        <v>8</v>
      </c>
      <c r="AW4" s="32"/>
      <c r="AX4" s="32"/>
      <c r="AY4" s="32"/>
      <c r="AZ4" s="32"/>
      <c r="BA4" s="32"/>
      <c r="BB4" s="32" t="s">
        <v>9</v>
      </c>
      <c r="BC4" s="32"/>
      <c r="BD4" s="32"/>
      <c r="BE4" s="32"/>
      <c r="BF4" s="32"/>
      <c r="BG4" s="32" t="s">
        <v>10</v>
      </c>
      <c r="BH4" s="32"/>
      <c r="BI4" s="32"/>
      <c r="BJ4" s="32"/>
      <c r="BK4" s="32"/>
      <c r="BL4" s="32" t="s">
        <v>11</v>
      </c>
      <c r="BM4" s="32"/>
      <c r="BN4" s="32"/>
      <c r="BO4" s="32"/>
      <c r="BP4" s="32"/>
    </row>
    <row r="5" spans="1:69" hidden="1" x14ac:dyDescent="0.3">
      <c r="AP5" s="173"/>
      <c r="AQ5" s="173"/>
      <c r="AR5" s="173"/>
      <c r="AS5" s="173"/>
      <c r="AT5" s="173"/>
      <c r="AU5" s="173"/>
    </row>
    <row r="6" spans="1:69" ht="15.6" hidden="1" x14ac:dyDescent="0.3">
      <c r="B6" s="7" t="s">
        <v>99</v>
      </c>
      <c r="C6" s="7" t="s">
        <v>44</v>
      </c>
      <c r="D6" s="7"/>
      <c r="E6" s="7" t="s">
        <v>45</v>
      </c>
      <c r="F6" s="7" t="s">
        <v>47</v>
      </c>
      <c r="G6" s="7" t="s">
        <v>48</v>
      </c>
      <c r="H6" s="7" t="s">
        <v>49</v>
      </c>
      <c r="I6" s="7" t="s">
        <v>44</v>
      </c>
      <c r="J6" s="7"/>
      <c r="K6" s="7" t="s">
        <v>45</v>
      </c>
      <c r="L6" s="7" t="s">
        <v>47</v>
      </c>
      <c r="M6" s="7" t="s">
        <v>48</v>
      </c>
      <c r="N6" s="7" t="s">
        <v>49</v>
      </c>
      <c r="O6" s="7" t="s">
        <v>44</v>
      </c>
      <c r="P6" s="7"/>
      <c r="Q6" s="7" t="s">
        <v>45</v>
      </c>
      <c r="R6" s="7" t="s">
        <v>47</v>
      </c>
      <c r="S6" s="421" t="s">
        <v>48</v>
      </c>
      <c r="T6" s="7" t="s">
        <v>49</v>
      </c>
      <c r="U6" s="7" t="s">
        <v>44</v>
      </c>
      <c r="V6" s="7" t="s">
        <v>45</v>
      </c>
      <c r="W6" s="7" t="s">
        <v>47</v>
      </c>
      <c r="X6" s="7" t="s">
        <v>48</v>
      </c>
      <c r="Y6" s="7" t="s">
        <v>49</v>
      </c>
      <c r="Z6" s="7" t="s">
        <v>44</v>
      </c>
      <c r="AA6" s="7" t="s">
        <v>45</v>
      </c>
      <c r="AB6" s="7" t="s">
        <v>47</v>
      </c>
      <c r="AC6" s="7" t="s">
        <v>48</v>
      </c>
      <c r="AD6" s="7" t="s">
        <v>49</v>
      </c>
      <c r="AE6" s="7" t="s">
        <v>44</v>
      </c>
      <c r="AF6" s="7" t="s">
        <v>45</v>
      </c>
      <c r="AG6" s="7" t="s">
        <v>47</v>
      </c>
      <c r="AH6" s="7" t="s">
        <v>48</v>
      </c>
      <c r="AI6" s="7" t="s">
        <v>49</v>
      </c>
      <c r="AJ6" s="7" t="s">
        <v>44</v>
      </c>
      <c r="AK6" s="7" t="s">
        <v>45</v>
      </c>
      <c r="AL6" s="7"/>
      <c r="AM6" s="7" t="s">
        <v>47</v>
      </c>
      <c r="AN6" s="7" t="s">
        <v>48</v>
      </c>
      <c r="AO6" s="7" t="s">
        <v>49</v>
      </c>
      <c r="AP6" s="176" t="s">
        <v>44</v>
      </c>
      <c r="AQ6" s="176" t="s">
        <v>45</v>
      </c>
      <c r="AR6" s="176"/>
      <c r="AS6" s="176" t="s">
        <v>47</v>
      </c>
      <c r="AT6" s="176" t="s">
        <v>48</v>
      </c>
      <c r="AU6" s="176" t="s">
        <v>49</v>
      </c>
      <c r="AV6" s="7" t="s">
        <v>44</v>
      </c>
      <c r="AW6" s="7" t="s">
        <v>45</v>
      </c>
      <c r="AX6" s="7"/>
      <c r="AY6" s="7" t="s">
        <v>47</v>
      </c>
      <c r="AZ6" s="7" t="s">
        <v>48</v>
      </c>
      <c r="BA6" s="7" t="s">
        <v>49</v>
      </c>
      <c r="BB6" s="7" t="s">
        <v>44</v>
      </c>
      <c r="BC6" s="7" t="s">
        <v>45</v>
      </c>
      <c r="BD6" s="7" t="s">
        <v>47</v>
      </c>
      <c r="BE6" s="7" t="s">
        <v>48</v>
      </c>
      <c r="BF6" s="7" t="s">
        <v>49</v>
      </c>
      <c r="BG6" s="7" t="s">
        <v>44</v>
      </c>
      <c r="BH6" s="7" t="s">
        <v>45</v>
      </c>
      <c r="BI6" s="7" t="s">
        <v>47</v>
      </c>
      <c r="BJ6" s="7" t="s">
        <v>48</v>
      </c>
      <c r="BK6" s="7" t="s">
        <v>49</v>
      </c>
      <c r="BL6" s="7" t="s">
        <v>44</v>
      </c>
      <c r="BM6" s="7" t="s">
        <v>45</v>
      </c>
      <c r="BN6" s="7" t="s">
        <v>47</v>
      </c>
      <c r="BO6" s="7" t="s">
        <v>48</v>
      </c>
      <c r="BP6" s="7" t="s">
        <v>49</v>
      </c>
    </row>
    <row r="7" spans="1:69" ht="15.6" hidden="1" x14ac:dyDescent="0.3">
      <c r="A7" t="s">
        <v>100</v>
      </c>
      <c r="B7" s="8">
        <v>201</v>
      </c>
      <c r="C7" s="1">
        <v>18</v>
      </c>
      <c r="D7" s="1"/>
      <c r="E7" s="1">
        <f>+C7*$F$1</f>
        <v>61.199999999999996</v>
      </c>
      <c r="F7" s="14">
        <f t="shared" ref="F7:F43" si="0">+C7*$E$48</f>
        <v>128815.26424159232</v>
      </c>
      <c r="G7" s="14" t="e">
        <f t="shared" ref="G7:G43" si="1">+E7*$E$47</f>
        <v>#REF!</v>
      </c>
      <c r="H7" s="15" t="e">
        <f>+G7+F7</f>
        <v>#REF!</v>
      </c>
      <c r="I7" s="1">
        <v>18</v>
      </c>
      <c r="J7" s="1"/>
      <c r="K7" s="1">
        <f>+I7*$F$1</f>
        <v>61.199999999999996</v>
      </c>
      <c r="L7" s="15">
        <f>+I7*$K$48</f>
        <v>128815.26424159232</v>
      </c>
      <c r="M7" s="15">
        <f>+K7*$K$47</f>
        <v>124200.400914994</v>
      </c>
      <c r="N7" s="15">
        <f>+M7+L7</f>
        <v>253015.66515658633</v>
      </c>
      <c r="O7" s="1">
        <v>12</v>
      </c>
      <c r="P7" s="1"/>
      <c r="Q7" s="1">
        <f>+O7*$F$1</f>
        <v>40.799999999999997</v>
      </c>
      <c r="R7" s="15">
        <f>+O7*$Q$48</f>
        <v>86022.840352595493</v>
      </c>
      <c r="S7" s="422">
        <f>+Q7*$Q$47</f>
        <v>90173.852051819311</v>
      </c>
      <c r="T7" s="15">
        <f>+S7+R7</f>
        <v>176196.69240441482</v>
      </c>
      <c r="U7" s="1">
        <v>13</v>
      </c>
      <c r="V7" s="1">
        <f>+U7*$F$1</f>
        <v>44.199999999999996</v>
      </c>
      <c r="W7" s="15">
        <f>+U7*$V$48</f>
        <v>93191.41038197845</v>
      </c>
      <c r="X7" s="15">
        <f>+V7*$V$47</f>
        <v>103653.82408373151</v>
      </c>
      <c r="Y7" s="15">
        <f>+X7+W7</f>
        <v>196845.23446570995</v>
      </c>
      <c r="Z7" s="1">
        <v>10</v>
      </c>
      <c r="AA7" s="1">
        <f>+Z7*$F$1</f>
        <v>34</v>
      </c>
      <c r="AB7" s="15">
        <f>+Z7*$AB$48</f>
        <v>75107.238883143742</v>
      </c>
      <c r="AC7" s="15">
        <f>+AA7*$AB$47</f>
        <v>69931.076465676175</v>
      </c>
      <c r="AD7" s="15">
        <f>+AC7+AB7</f>
        <v>145038.31534881992</v>
      </c>
      <c r="AE7" s="1">
        <v>14</v>
      </c>
      <c r="AF7" s="1">
        <f>+AE7*$F$1</f>
        <v>47.6</v>
      </c>
      <c r="AG7" s="15">
        <f>+AE7*$AF$48</f>
        <v>105150.13443640125</v>
      </c>
      <c r="AH7" s="15">
        <f>+AF7*$AF$47</f>
        <v>100312.98926975245</v>
      </c>
      <c r="AI7" s="15">
        <f>+AH7+AG7</f>
        <v>205463.12370615371</v>
      </c>
      <c r="AJ7" s="1">
        <v>12</v>
      </c>
      <c r="AK7" s="1">
        <f>+AJ7*$F$1</f>
        <v>40.799999999999997</v>
      </c>
      <c r="AL7" s="1"/>
      <c r="AM7" s="15">
        <f>+AJ7*$AK$48</f>
        <v>89128.60663507109</v>
      </c>
      <c r="AN7" s="15">
        <f>+AK7*$AK$47</f>
        <v>87840.311903180002</v>
      </c>
      <c r="AO7" s="15">
        <f>+AN7+AM7</f>
        <v>176968.91853825108</v>
      </c>
      <c r="AP7" s="188">
        <v>14</v>
      </c>
      <c r="AQ7" s="188">
        <f>+AP7*$F$1</f>
        <v>47.6</v>
      </c>
      <c r="AR7" s="188"/>
      <c r="AS7" s="179">
        <f>+AP7*$AQ$48</f>
        <v>103983.37440758295</v>
      </c>
      <c r="AT7" s="179">
        <f>+AQ7*$AQ$47</f>
        <v>98111.487464421472</v>
      </c>
      <c r="AU7" s="179">
        <f>+AT7+AS7</f>
        <v>202094.8618720044</v>
      </c>
      <c r="AV7" s="1">
        <v>12</v>
      </c>
      <c r="AW7" s="1">
        <f>+AV7*$F$1</f>
        <v>40.799999999999997</v>
      </c>
      <c r="AX7" s="1"/>
      <c r="AY7" s="15">
        <f>+AV7*$AW$48</f>
        <v>89130.428163653662</v>
      </c>
      <c r="AZ7" s="15">
        <f>+AW7*$AW$47</f>
        <v>95922.437199026943</v>
      </c>
      <c r="BA7" s="15">
        <f>+AZ7+AY7</f>
        <v>185052.8653626806</v>
      </c>
      <c r="BB7" s="1">
        <v>25</v>
      </c>
      <c r="BC7" s="1">
        <f>+BB7*$F$1</f>
        <v>85</v>
      </c>
      <c r="BD7" s="15">
        <f>+BB7*$BC$48</f>
        <v>185688.39200761178</v>
      </c>
      <c r="BE7" s="15">
        <f>+BC7*$BC$47</f>
        <v>190552.81922387381</v>
      </c>
      <c r="BF7" s="15">
        <f>+BE7+BD7</f>
        <v>376241.21123148559</v>
      </c>
      <c r="BG7" s="1">
        <v>23</v>
      </c>
      <c r="BH7" s="1">
        <f>+BG7*$F$1</f>
        <v>78.2</v>
      </c>
      <c r="BI7" s="15">
        <f>+BG7*$BH$48</f>
        <v>170842.5625</v>
      </c>
      <c r="BJ7" s="15">
        <f>+BH7*$BH$47</f>
        <v>165357.38172314531</v>
      </c>
      <c r="BK7" s="15">
        <f>+BJ7+BI7</f>
        <v>336199.94422314531</v>
      </c>
      <c r="BL7" s="1">
        <v>26</v>
      </c>
      <c r="BM7" s="1">
        <f>+BL7*$F$1</f>
        <v>88.399999999999991</v>
      </c>
      <c r="BN7" s="15">
        <f>+BL7*$BM$48</f>
        <v>193126.375</v>
      </c>
      <c r="BO7" s="15">
        <f>+BM7*$BM$47</f>
        <v>190707.24401062945</v>
      </c>
      <c r="BP7" s="15">
        <f>+BO7+BN7</f>
        <v>383833.61901062948</v>
      </c>
    </row>
    <row r="8" spans="1:69" ht="15.6" hidden="1" x14ac:dyDescent="0.3">
      <c r="A8" t="s">
        <v>100</v>
      </c>
      <c r="B8" s="8">
        <v>202</v>
      </c>
      <c r="C8" s="1">
        <v>1</v>
      </c>
      <c r="D8" s="1"/>
      <c r="E8" s="1">
        <f t="shared" ref="E8:E43" si="2">+C8*$F$1</f>
        <v>3.4</v>
      </c>
      <c r="F8" s="14">
        <f t="shared" si="0"/>
        <v>7156.4035689773509</v>
      </c>
      <c r="G8" s="14" t="e">
        <f t="shared" si="1"/>
        <v>#REF!</v>
      </c>
      <c r="H8" s="15" t="e">
        <f t="shared" ref="H8:H43" si="3">+G8+F8</f>
        <v>#REF!</v>
      </c>
      <c r="I8" s="1">
        <v>1</v>
      </c>
      <c r="J8" s="1"/>
      <c r="K8" s="1">
        <f t="shared" ref="K8:K43" si="4">+I8*$F$1</f>
        <v>3.4</v>
      </c>
      <c r="L8" s="15">
        <f t="shared" ref="L8:L43" si="5">+I8*$K$48</f>
        <v>7156.4035689773509</v>
      </c>
      <c r="M8" s="15">
        <f t="shared" ref="M8:M43" si="6">+K8*$K$47</f>
        <v>6900.0222730552223</v>
      </c>
      <c r="N8" s="15">
        <f t="shared" ref="N8:N43" si="7">+M8+L8</f>
        <v>14056.425842032573</v>
      </c>
      <c r="O8" s="1">
        <v>1</v>
      </c>
      <c r="P8" s="1"/>
      <c r="Q8" s="1">
        <f t="shared" ref="Q8:Q43" si="8">+O8*$F$1</f>
        <v>3.4</v>
      </c>
      <c r="R8" s="15">
        <f t="shared" ref="R8:R43" si="9">+O8*$Q$48</f>
        <v>7168.5700293829577</v>
      </c>
      <c r="S8" s="422">
        <f t="shared" ref="S8:S43" si="10">+Q8*$Q$47</f>
        <v>7514.4876709849423</v>
      </c>
      <c r="T8" s="15">
        <f t="shared" ref="T8:T43" si="11">+S8+R8</f>
        <v>14683.057700367899</v>
      </c>
      <c r="U8" s="1">
        <v>1</v>
      </c>
      <c r="V8" s="1">
        <f t="shared" ref="V8:V43" si="12">+U8*$F$1</f>
        <v>3.4</v>
      </c>
      <c r="W8" s="15">
        <f t="shared" ref="W8:W43" si="13">+U8*$V$48</f>
        <v>7168.5700293829577</v>
      </c>
      <c r="X8" s="15">
        <f t="shared" ref="X8:X43" si="14">+V8*$V$47</f>
        <v>7973.3710833639634</v>
      </c>
      <c r="Y8" s="15">
        <f t="shared" ref="Y8:Y43" si="15">+X8+W8</f>
        <v>15141.941112746921</v>
      </c>
      <c r="Z8" s="1">
        <v>1</v>
      </c>
      <c r="AA8" s="1">
        <f t="shared" ref="AA8:AA43" si="16">+Z8*$F$1</f>
        <v>3.4</v>
      </c>
      <c r="AB8" s="15">
        <f t="shared" ref="AB8:AB43" si="17">+Z8*$AB$48</f>
        <v>7510.7238883143746</v>
      </c>
      <c r="AC8" s="15">
        <f t="shared" ref="AC8:AC43" si="18">+AA8*$AB$47</f>
        <v>6993.1076465676169</v>
      </c>
      <c r="AD8" s="15">
        <f t="shared" ref="AD8:AD43" si="19">+AC8+AB8</f>
        <v>14503.831534881992</v>
      </c>
      <c r="AE8" s="1">
        <v>0</v>
      </c>
      <c r="AF8" s="1">
        <f t="shared" ref="AF8:AF43" si="20">+AE8*$F$1</f>
        <v>0</v>
      </c>
      <c r="AG8" s="15">
        <f t="shared" ref="AG8:AG43" si="21">+AE8*$AF$48</f>
        <v>0</v>
      </c>
      <c r="AH8" s="15">
        <f t="shared" ref="AH8:AH43" si="22">+AF8*$AF$47</f>
        <v>0</v>
      </c>
      <c r="AI8" s="15">
        <f t="shared" ref="AI8:AI43" si="23">+AH8+AG8</f>
        <v>0</v>
      </c>
      <c r="AJ8" s="1">
        <v>1</v>
      </c>
      <c r="AK8" s="1">
        <f t="shared" ref="AK8:AK43" si="24">+AJ8*$F$1</f>
        <v>3.4</v>
      </c>
      <c r="AL8" s="1"/>
      <c r="AM8" s="15">
        <f t="shared" ref="AM8:AM43" si="25">+AJ8*$AK$48</f>
        <v>7427.3838862559242</v>
      </c>
      <c r="AN8" s="15">
        <f t="shared" ref="AN8:AN43" si="26">+AK8*$AK$47</f>
        <v>7320.0259919316668</v>
      </c>
      <c r="AO8" s="15">
        <f t="shared" ref="AO8:AO43" si="27">+AN8+AM8</f>
        <v>14747.409878187591</v>
      </c>
      <c r="AP8" s="188">
        <v>1</v>
      </c>
      <c r="AQ8" s="188">
        <f t="shared" ref="AQ8:AQ43" si="28">+AP8*$F$1</f>
        <v>3.4</v>
      </c>
      <c r="AR8" s="188"/>
      <c r="AS8" s="179">
        <f t="shared" ref="AS8:AS43" si="29">+AP8*$AQ$48</f>
        <v>7427.3838862559242</v>
      </c>
      <c r="AT8" s="179">
        <f t="shared" ref="AT8:AT43" si="30">+AQ8*$AQ$47</f>
        <v>7007.9633903158183</v>
      </c>
      <c r="AU8" s="179">
        <f t="shared" ref="AU8:AU43" si="31">+AT8+AS8</f>
        <v>14435.347276571742</v>
      </c>
      <c r="AV8" s="1">
        <v>1</v>
      </c>
      <c r="AW8" s="1">
        <f t="shared" ref="AW8:AW43" si="32">+AV8*$F$1</f>
        <v>3.4</v>
      </c>
      <c r="AX8" s="1"/>
      <c r="AY8" s="15">
        <f t="shared" ref="AY8:AY43" si="33">+AV8*$AW$48</f>
        <v>7427.5356803044715</v>
      </c>
      <c r="AZ8" s="15">
        <f t="shared" ref="AZ8:AZ43" si="34">+AW8*$AW$47</f>
        <v>7993.5364332522458</v>
      </c>
      <c r="BA8" s="15">
        <f t="shared" ref="BA8:BA43" si="35">+AZ8+AY8</f>
        <v>15421.072113556718</v>
      </c>
      <c r="BB8" s="1">
        <v>1</v>
      </c>
      <c r="BC8" s="1">
        <f t="shared" ref="BC8:BC43" si="36">+BB8*$F$1</f>
        <v>3.4</v>
      </c>
      <c r="BD8" s="15">
        <f t="shared" ref="BD8:BD43" si="37">+BB8*$BC$48</f>
        <v>7427.5356803044715</v>
      </c>
      <c r="BE8" s="15">
        <f t="shared" ref="BE8:BE43" si="38">+BC8*$BC$47</f>
        <v>7622.1127689549521</v>
      </c>
      <c r="BF8" s="15">
        <f t="shared" ref="BF8:BF43" si="39">+BE8+BD8</f>
        <v>15049.648449259425</v>
      </c>
      <c r="BG8" s="1">
        <v>1</v>
      </c>
      <c r="BH8" s="1">
        <f t="shared" ref="BH8:BH43" si="40">+BG8*$F$1</f>
        <v>3.4</v>
      </c>
      <c r="BI8" s="15">
        <f t="shared" ref="BI8:BI43" si="41">+BG8*$BH$48</f>
        <v>7427.9375</v>
      </c>
      <c r="BJ8" s="15">
        <f t="shared" ref="BJ8:BJ43" si="42">+BH8*$BH$47</f>
        <v>7189.4513792671869</v>
      </c>
      <c r="BK8" s="15">
        <f t="shared" ref="BK8:BK43" si="43">+BJ8+BI8</f>
        <v>14617.388879267186</v>
      </c>
      <c r="BL8" s="1">
        <v>1</v>
      </c>
      <c r="BM8" s="1">
        <f t="shared" ref="BM8:BM43" si="44">+BL8*$F$1</f>
        <v>3.4</v>
      </c>
      <c r="BN8" s="15">
        <f t="shared" ref="BN8:BN43" si="45">+BL8*$BM$48</f>
        <v>7427.9375</v>
      </c>
      <c r="BO8" s="15">
        <f t="shared" ref="BO8:BO43" si="46">+BM8*$BM$47</f>
        <v>7334.8940004088254</v>
      </c>
      <c r="BP8" s="15">
        <f t="shared" ref="BP8:BP43" si="47">+BO8+BN8</f>
        <v>14762.831500408825</v>
      </c>
    </row>
    <row r="9" spans="1:69" ht="15.6" hidden="1" x14ac:dyDescent="0.3">
      <c r="A9" t="s">
        <v>100</v>
      </c>
      <c r="B9" s="8">
        <v>203</v>
      </c>
      <c r="C9" s="1">
        <v>0</v>
      </c>
      <c r="D9" s="1"/>
      <c r="E9" s="1">
        <f t="shared" si="2"/>
        <v>0</v>
      </c>
      <c r="F9" s="14">
        <f t="shared" si="0"/>
        <v>0</v>
      </c>
      <c r="G9" s="14" t="e">
        <f t="shared" si="1"/>
        <v>#REF!</v>
      </c>
      <c r="H9" s="15" t="e">
        <f t="shared" si="3"/>
        <v>#REF!</v>
      </c>
      <c r="I9" s="1">
        <v>0</v>
      </c>
      <c r="J9" s="1"/>
      <c r="K9" s="1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">
        <v>0</v>
      </c>
      <c r="P9" s="1"/>
      <c r="Q9" s="1">
        <f t="shared" si="8"/>
        <v>0</v>
      </c>
      <c r="R9" s="15">
        <f t="shared" si="9"/>
        <v>0</v>
      </c>
      <c r="S9" s="422">
        <f t="shared" si="10"/>
        <v>0</v>
      </c>
      <c r="T9" s="15">
        <f t="shared" si="11"/>
        <v>0</v>
      </c>
      <c r="U9" s="1">
        <v>0</v>
      </c>
      <c r="V9" s="1">
        <f t="shared" si="12"/>
        <v>0</v>
      </c>
      <c r="W9" s="15">
        <f t="shared" si="13"/>
        <v>0</v>
      </c>
      <c r="X9" s="15">
        <f t="shared" si="14"/>
        <v>0</v>
      </c>
      <c r="Y9" s="15">
        <f t="shared" si="15"/>
        <v>0</v>
      </c>
      <c r="Z9" s="1">
        <v>0</v>
      </c>
      <c r="AA9" s="1">
        <f t="shared" si="16"/>
        <v>0</v>
      </c>
      <c r="AB9" s="15">
        <f t="shared" si="17"/>
        <v>0</v>
      </c>
      <c r="AC9" s="15">
        <f t="shared" si="18"/>
        <v>0</v>
      </c>
      <c r="AD9" s="15">
        <f t="shared" si="19"/>
        <v>0</v>
      </c>
      <c r="AE9" s="1">
        <v>0</v>
      </c>
      <c r="AF9" s="1">
        <f t="shared" si="20"/>
        <v>0</v>
      </c>
      <c r="AG9" s="15">
        <f t="shared" si="21"/>
        <v>0</v>
      </c>
      <c r="AH9" s="15">
        <f t="shared" si="22"/>
        <v>0</v>
      </c>
      <c r="AI9" s="15">
        <f t="shared" si="23"/>
        <v>0</v>
      </c>
      <c r="AJ9" s="1">
        <v>0</v>
      </c>
      <c r="AK9" s="1">
        <f t="shared" si="24"/>
        <v>0</v>
      </c>
      <c r="AL9" s="1"/>
      <c r="AM9" s="15">
        <f t="shared" si="25"/>
        <v>0</v>
      </c>
      <c r="AN9" s="15">
        <f t="shared" si="26"/>
        <v>0</v>
      </c>
      <c r="AO9" s="15">
        <f t="shared" si="27"/>
        <v>0</v>
      </c>
      <c r="AP9" s="188">
        <v>7</v>
      </c>
      <c r="AQ9" s="188">
        <f t="shared" si="28"/>
        <v>23.8</v>
      </c>
      <c r="AR9" s="188"/>
      <c r="AS9" s="179">
        <f t="shared" si="29"/>
        <v>51991.687203791473</v>
      </c>
      <c r="AT9" s="179">
        <f t="shared" si="30"/>
        <v>49055.743732210736</v>
      </c>
      <c r="AU9" s="179">
        <f t="shared" si="31"/>
        <v>101047.4309360022</v>
      </c>
      <c r="AV9" s="1">
        <v>6</v>
      </c>
      <c r="AW9" s="1">
        <f t="shared" si="32"/>
        <v>20.399999999999999</v>
      </c>
      <c r="AX9" s="1"/>
      <c r="AY9" s="15">
        <f t="shared" si="33"/>
        <v>44565.214081826831</v>
      </c>
      <c r="AZ9" s="15">
        <f t="shared" si="34"/>
        <v>47961.218599513471</v>
      </c>
      <c r="BA9" s="15">
        <f t="shared" si="35"/>
        <v>92526.432681340302</v>
      </c>
      <c r="BB9" s="1">
        <v>8</v>
      </c>
      <c r="BC9" s="1">
        <f t="shared" si="36"/>
        <v>27.2</v>
      </c>
      <c r="BD9" s="15">
        <f t="shared" si="37"/>
        <v>59420.285442435772</v>
      </c>
      <c r="BE9" s="15">
        <f t="shared" si="38"/>
        <v>60976.902151639617</v>
      </c>
      <c r="BF9" s="15">
        <f t="shared" si="39"/>
        <v>120397.1875940754</v>
      </c>
      <c r="BG9" s="1">
        <v>6</v>
      </c>
      <c r="BH9" s="1">
        <f t="shared" si="40"/>
        <v>20.399999999999999</v>
      </c>
      <c r="BI9" s="15">
        <f t="shared" si="41"/>
        <v>44567.625</v>
      </c>
      <c r="BJ9" s="15">
        <f t="shared" si="42"/>
        <v>43136.708275603116</v>
      </c>
      <c r="BK9" s="15">
        <f t="shared" si="43"/>
        <v>87704.333275603116</v>
      </c>
      <c r="BL9" s="1">
        <v>7</v>
      </c>
      <c r="BM9" s="1">
        <f t="shared" si="44"/>
        <v>23.8</v>
      </c>
      <c r="BN9" s="15">
        <f t="shared" si="45"/>
        <v>51995.5625</v>
      </c>
      <c r="BO9" s="15">
        <f t="shared" si="46"/>
        <v>51344.258002861781</v>
      </c>
      <c r="BP9" s="15">
        <f t="shared" si="47"/>
        <v>103339.82050286178</v>
      </c>
    </row>
    <row r="10" spans="1:69" ht="15.6" hidden="1" x14ac:dyDescent="0.3">
      <c r="A10" t="s">
        <v>100</v>
      </c>
      <c r="B10" s="8">
        <v>301</v>
      </c>
      <c r="C10" s="1">
        <v>28</v>
      </c>
      <c r="D10" s="1"/>
      <c r="E10" s="1">
        <f t="shared" si="2"/>
        <v>95.2</v>
      </c>
      <c r="F10" s="14">
        <f t="shared" si="0"/>
        <v>200379.29993136582</v>
      </c>
      <c r="G10" s="14" t="e">
        <f t="shared" si="1"/>
        <v>#REF!</v>
      </c>
      <c r="H10" s="15" t="e">
        <f t="shared" si="3"/>
        <v>#REF!</v>
      </c>
      <c r="I10" s="1">
        <v>22</v>
      </c>
      <c r="J10" s="1"/>
      <c r="K10" s="1">
        <f t="shared" si="4"/>
        <v>74.8</v>
      </c>
      <c r="L10" s="15">
        <f t="shared" si="5"/>
        <v>157440.87851750173</v>
      </c>
      <c r="M10" s="15">
        <f t="shared" si="6"/>
        <v>151800.49000721489</v>
      </c>
      <c r="N10" s="15">
        <f t="shared" si="7"/>
        <v>309241.36852471658</v>
      </c>
      <c r="O10" s="1">
        <v>18</v>
      </c>
      <c r="P10" s="1"/>
      <c r="Q10" s="1">
        <f t="shared" si="8"/>
        <v>61.199999999999996</v>
      </c>
      <c r="R10" s="15">
        <f t="shared" si="9"/>
        <v>129034.26052889324</v>
      </c>
      <c r="S10" s="422">
        <f t="shared" si="10"/>
        <v>135260.77807772896</v>
      </c>
      <c r="T10" s="15">
        <f t="shared" si="11"/>
        <v>264295.0386066222</v>
      </c>
      <c r="U10" s="1">
        <v>21</v>
      </c>
      <c r="V10" s="1">
        <f t="shared" si="12"/>
        <v>71.399999999999991</v>
      </c>
      <c r="W10" s="15">
        <f t="shared" si="13"/>
        <v>150539.9706170421</v>
      </c>
      <c r="X10" s="15">
        <f t="shared" si="14"/>
        <v>167440.79275064322</v>
      </c>
      <c r="Y10" s="15">
        <f t="shared" si="15"/>
        <v>317980.76336768531</v>
      </c>
      <c r="Z10" s="1">
        <v>15</v>
      </c>
      <c r="AA10" s="1">
        <f t="shared" si="16"/>
        <v>51</v>
      </c>
      <c r="AB10" s="15">
        <f t="shared" si="17"/>
        <v>112660.85832471562</v>
      </c>
      <c r="AC10" s="15">
        <f t="shared" si="18"/>
        <v>104896.61469851425</v>
      </c>
      <c r="AD10" s="15">
        <f t="shared" si="19"/>
        <v>217557.47302322986</v>
      </c>
      <c r="AE10" s="1">
        <v>17</v>
      </c>
      <c r="AF10" s="1">
        <f t="shared" si="20"/>
        <v>57.8</v>
      </c>
      <c r="AG10" s="15">
        <f t="shared" si="21"/>
        <v>127682.30610134437</v>
      </c>
      <c r="AH10" s="15">
        <f t="shared" si="22"/>
        <v>121808.62982755654</v>
      </c>
      <c r="AI10" s="15">
        <f t="shared" si="23"/>
        <v>249490.9359289009</v>
      </c>
      <c r="AJ10" s="1">
        <v>18</v>
      </c>
      <c r="AK10" s="1">
        <f t="shared" si="24"/>
        <v>61.199999999999996</v>
      </c>
      <c r="AL10" s="1"/>
      <c r="AM10" s="15">
        <f t="shared" si="25"/>
        <v>133692.90995260663</v>
      </c>
      <c r="AN10" s="15">
        <f t="shared" si="26"/>
        <v>131760.46785476999</v>
      </c>
      <c r="AO10" s="15">
        <f t="shared" si="27"/>
        <v>265453.37780737662</v>
      </c>
      <c r="AP10" s="188">
        <v>20</v>
      </c>
      <c r="AQ10" s="188">
        <f t="shared" si="28"/>
        <v>68</v>
      </c>
      <c r="AR10" s="188"/>
      <c r="AS10" s="179">
        <f t="shared" si="29"/>
        <v>148547.67772511847</v>
      </c>
      <c r="AT10" s="179">
        <f t="shared" si="30"/>
        <v>140159.26780631638</v>
      </c>
      <c r="AU10" s="179">
        <f t="shared" si="31"/>
        <v>288706.94553143485</v>
      </c>
      <c r="AV10" s="1">
        <v>20</v>
      </c>
      <c r="AW10" s="1">
        <f t="shared" si="32"/>
        <v>68</v>
      </c>
      <c r="AX10" s="1"/>
      <c r="AY10" s="15">
        <f t="shared" si="33"/>
        <v>148550.71360608944</v>
      </c>
      <c r="AZ10" s="15">
        <f t="shared" si="34"/>
        <v>159870.72866504491</v>
      </c>
      <c r="BA10" s="15">
        <f t="shared" si="35"/>
        <v>308421.44227113435</v>
      </c>
      <c r="BB10" s="1">
        <v>20</v>
      </c>
      <c r="BC10" s="1">
        <f t="shared" si="36"/>
        <v>68</v>
      </c>
      <c r="BD10" s="15">
        <f t="shared" si="37"/>
        <v>148550.71360608944</v>
      </c>
      <c r="BE10" s="15">
        <f t="shared" si="38"/>
        <v>152442.25537909905</v>
      </c>
      <c r="BF10" s="15">
        <f t="shared" si="39"/>
        <v>300992.96898518852</v>
      </c>
      <c r="BG10" s="1">
        <v>18</v>
      </c>
      <c r="BH10" s="1">
        <f t="shared" si="40"/>
        <v>61.199999999999996</v>
      </c>
      <c r="BI10" s="15">
        <f t="shared" si="41"/>
        <v>133702.875</v>
      </c>
      <c r="BJ10" s="15">
        <f t="shared" si="42"/>
        <v>129410.12482680935</v>
      </c>
      <c r="BK10" s="15">
        <f t="shared" si="43"/>
        <v>263112.99982680933</v>
      </c>
      <c r="BL10" s="1">
        <v>18</v>
      </c>
      <c r="BM10" s="1">
        <f t="shared" si="44"/>
        <v>61.199999999999996</v>
      </c>
      <c r="BN10" s="15">
        <f t="shared" si="45"/>
        <v>133702.875</v>
      </c>
      <c r="BO10" s="15">
        <f t="shared" si="46"/>
        <v>132028.09200735885</v>
      </c>
      <c r="BP10" s="15">
        <f t="shared" si="47"/>
        <v>265730.96700735885</v>
      </c>
    </row>
    <row r="11" spans="1:69" ht="15.6" hidden="1" x14ac:dyDescent="0.3">
      <c r="A11" t="s">
        <v>100</v>
      </c>
      <c r="B11" s="8">
        <v>302</v>
      </c>
      <c r="C11" s="1">
        <v>10</v>
      </c>
      <c r="D11" s="1"/>
      <c r="E11" s="1">
        <f t="shared" si="2"/>
        <v>34</v>
      </c>
      <c r="F11" s="14">
        <f t="shared" si="0"/>
        <v>71564.035689773504</v>
      </c>
      <c r="G11" s="14" t="e">
        <f t="shared" si="1"/>
        <v>#REF!</v>
      </c>
      <c r="H11" s="15" t="e">
        <f t="shared" si="3"/>
        <v>#REF!</v>
      </c>
      <c r="I11" s="1">
        <v>9</v>
      </c>
      <c r="J11" s="1"/>
      <c r="K11" s="1">
        <f t="shared" si="4"/>
        <v>30.599999999999998</v>
      </c>
      <c r="L11" s="15">
        <f t="shared" si="5"/>
        <v>64407.632120796159</v>
      </c>
      <c r="M11" s="15">
        <f t="shared" si="6"/>
        <v>62100.200457496998</v>
      </c>
      <c r="N11" s="15">
        <f t="shared" si="7"/>
        <v>126507.83257829316</v>
      </c>
      <c r="O11" s="1">
        <v>10</v>
      </c>
      <c r="P11" s="1"/>
      <c r="Q11" s="1">
        <f t="shared" si="8"/>
        <v>34</v>
      </c>
      <c r="R11" s="15">
        <f t="shared" si="9"/>
        <v>71685.700293829577</v>
      </c>
      <c r="S11" s="422">
        <f t="shared" si="10"/>
        <v>75144.876709849428</v>
      </c>
      <c r="T11" s="15">
        <f t="shared" si="11"/>
        <v>146830.57700367901</v>
      </c>
      <c r="U11" s="1">
        <v>15</v>
      </c>
      <c r="V11" s="1">
        <f t="shared" si="12"/>
        <v>51</v>
      </c>
      <c r="W11" s="15">
        <f t="shared" si="13"/>
        <v>107528.55044074437</v>
      </c>
      <c r="X11" s="15">
        <f t="shared" si="14"/>
        <v>119600.56625045945</v>
      </c>
      <c r="Y11" s="15">
        <f t="shared" si="15"/>
        <v>227129.11669120382</v>
      </c>
      <c r="Z11" s="1">
        <v>12</v>
      </c>
      <c r="AA11" s="1">
        <f t="shared" si="16"/>
        <v>40.799999999999997</v>
      </c>
      <c r="AB11" s="15">
        <f t="shared" si="17"/>
        <v>90128.686659772502</v>
      </c>
      <c r="AC11" s="15">
        <f t="shared" si="18"/>
        <v>83917.291758811392</v>
      </c>
      <c r="AD11" s="15">
        <f t="shared" si="19"/>
        <v>174045.97841858389</v>
      </c>
      <c r="AE11" s="1">
        <v>13</v>
      </c>
      <c r="AF11" s="1">
        <f t="shared" si="20"/>
        <v>44.199999999999996</v>
      </c>
      <c r="AG11" s="15">
        <f t="shared" si="21"/>
        <v>97639.410548086875</v>
      </c>
      <c r="AH11" s="15">
        <f t="shared" si="22"/>
        <v>93147.775750484405</v>
      </c>
      <c r="AI11" s="15">
        <f t="shared" si="23"/>
        <v>190787.18629857129</v>
      </c>
      <c r="AJ11" s="1">
        <v>12</v>
      </c>
      <c r="AK11" s="1">
        <f t="shared" si="24"/>
        <v>40.799999999999997</v>
      </c>
      <c r="AL11" s="1"/>
      <c r="AM11" s="15">
        <f t="shared" si="25"/>
        <v>89128.60663507109</v>
      </c>
      <c r="AN11" s="15">
        <f t="shared" si="26"/>
        <v>87840.311903180002</v>
      </c>
      <c r="AO11" s="15">
        <f t="shared" si="27"/>
        <v>176968.91853825108</v>
      </c>
      <c r="AP11" s="188">
        <v>13</v>
      </c>
      <c r="AQ11" s="188">
        <f t="shared" si="28"/>
        <v>44.199999999999996</v>
      </c>
      <c r="AR11" s="188"/>
      <c r="AS11" s="179">
        <f t="shared" si="29"/>
        <v>96555.99052132701</v>
      </c>
      <c r="AT11" s="179">
        <f t="shared" si="30"/>
        <v>91103.524074105633</v>
      </c>
      <c r="AU11" s="179">
        <f t="shared" si="31"/>
        <v>187659.51459543264</v>
      </c>
      <c r="AV11" s="1">
        <v>14</v>
      </c>
      <c r="AW11" s="1">
        <f t="shared" si="32"/>
        <v>47.6</v>
      </c>
      <c r="AX11" s="1"/>
      <c r="AY11" s="15">
        <f t="shared" si="33"/>
        <v>103985.4995242626</v>
      </c>
      <c r="AZ11" s="15">
        <f t="shared" si="34"/>
        <v>111909.51006553145</v>
      </c>
      <c r="BA11" s="15">
        <f t="shared" si="35"/>
        <v>215895.00958979403</v>
      </c>
      <c r="BB11" s="1">
        <v>12</v>
      </c>
      <c r="BC11" s="1">
        <f t="shared" si="36"/>
        <v>40.799999999999997</v>
      </c>
      <c r="BD11" s="15">
        <f t="shared" si="37"/>
        <v>89130.428163653662</v>
      </c>
      <c r="BE11" s="15">
        <f t="shared" si="38"/>
        <v>91465.353227459433</v>
      </c>
      <c r="BF11" s="15">
        <f t="shared" si="39"/>
        <v>180595.78139111309</v>
      </c>
      <c r="BG11" s="1">
        <v>13</v>
      </c>
      <c r="BH11" s="1">
        <f t="shared" si="40"/>
        <v>44.199999999999996</v>
      </c>
      <c r="BI11" s="15">
        <f t="shared" si="41"/>
        <v>96563.1875</v>
      </c>
      <c r="BJ11" s="15">
        <f t="shared" si="42"/>
        <v>93462.867930473425</v>
      </c>
      <c r="BK11" s="15">
        <f t="shared" si="43"/>
        <v>190026.05543047341</v>
      </c>
      <c r="BL11" s="1">
        <v>13</v>
      </c>
      <c r="BM11" s="1">
        <f t="shared" si="44"/>
        <v>44.199999999999996</v>
      </c>
      <c r="BN11" s="15">
        <f t="shared" si="45"/>
        <v>96563.1875</v>
      </c>
      <c r="BO11" s="15">
        <f t="shared" si="46"/>
        <v>95353.622005314726</v>
      </c>
      <c r="BP11" s="15">
        <f t="shared" si="47"/>
        <v>191916.80950531474</v>
      </c>
    </row>
    <row r="12" spans="1:69" ht="15.6" hidden="1" x14ac:dyDescent="0.3">
      <c r="A12" t="s">
        <v>100</v>
      </c>
      <c r="B12" s="8">
        <v>401</v>
      </c>
      <c r="C12" s="1">
        <v>5</v>
      </c>
      <c r="D12" s="1"/>
      <c r="E12" s="1">
        <f t="shared" si="2"/>
        <v>17</v>
      </c>
      <c r="F12" s="14">
        <f t="shared" si="0"/>
        <v>35782.017844886752</v>
      </c>
      <c r="G12" s="14" t="e">
        <f t="shared" si="1"/>
        <v>#REF!</v>
      </c>
      <c r="H12" s="15" t="e">
        <f t="shared" si="3"/>
        <v>#REF!</v>
      </c>
      <c r="I12" s="1">
        <v>4</v>
      </c>
      <c r="J12" s="1"/>
      <c r="K12" s="1">
        <f t="shared" si="4"/>
        <v>13.6</v>
      </c>
      <c r="L12" s="15">
        <f t="shared" si="5"/>
        <v>28625.614275909404</v>
      </c>
      <c r="M12" s="15">
        <f t="shared" si="6"/>
        <v>27600.089092220889</v>
      </c>
      <c r="N12" s="15">
        <f t="shared" si="7"/>
        <v>56225.703368130293</v>
      </c>
      <c r="O12" s="1">
        <v>6</v>
      </c>
      <c r="P12" s="1"/>
      <c r="Q12" s="1">
        <f t="shared" si="8"/>
        <v>20.399999999999999</v>
      </c>
      <c r="R12" s="15">
        <f t="shared" si="9"/>
        <v>43011.420176297746</v>
      </c>
      <c r="S12" s="422">
        <f t="shared" si="10"/>
        <v>45086.926025909655</v>
      </c>
      <c r="T12" s="15">
        <f t="shared" si="11"/>
        <v>88098.346202207409</v>
      </c>
      <c r="U12" s="1">
        <v>5</v>
      </c>
      <c r="V12" s="1">
        <f t="shared" si="12"/>
        <v>17</v>
      </c>
      <c r="W12" s="15">
        <f t="shared" si="13"/>
        <v>35842.850146914789</v>
      </c>
      <c r="X12" s="15">
        <f t="shared" si="14"/>
        <v>39866.855416819817</v>
      </c>
      <c r="Y12" s="15">
        <f t="shared" si="15"/>
        <v>75709.705563734606</v>
      </c>
      <c r="Z12" s="1">
        <v>4</v>
      </c>
      <c r="AA12" s="1">
        <f t="shared" si="16"/>
        <v>13.6</v>
      </c>
      <c r="AB12" s="15">
        <f t="shared" si="17"/>
        <v>30042.895553257498</v>
      </c>
      <c r="AC12" s="15">
        <f t="shared" si="18"/>
        <v>27972.430586270468</v>
      </c>
      <c r="AD12" s="15">
        <f t="shared" si="19"/>
        <v>58015.32613952797</v>
      </c>
      <c r="AE12" s="1">
        <v>6</v>
      </c>
      <c r="AF12" s="1">
        <f t="shared" si="20"/>
        <v>20.399999999999999</v>
      </c>
      <c r="AG12" s="15">
        <f t="shared" si="21"/>
        <v>45064.343329886251</v>
      </c>
      <c r="AH12" s="15">
        <f t="shared" si="22"/>
        <v>42991.281115608188</v>
      </c>
      <c r="AI12" s="15">
        <f t="shared" si="23"/>
        <v>88055.624445494439</v>
      </c>
      <c r="AJ12" s="1">
        <v>5</v>
      </c>
      <c r="AK12" s="1">
        <f t="shared" si="24"/>
        <v>17</v>
      </c>
      <c r="AL12" s="1"/>
      <c r="AM12" s="15">
        <f t="shared" si="25"/>
        <v>37136.919431279617</v>
      </c>
      <c r="AN12" s="15">
        <f t="shared" si="26"/>
        <v>36600.129959658334</v>
      </c>
      <c r="AO12" s="15">
        <f t="shared" si="27"/>
        <v>73737.049390937958</v>
      </c>
      <c r="AP12" s="188">
        <v>5</v>
      </c>
      <c r="AQ12" s="188">
        <f t="shared" si="28"/>
        <v>17</v>
      </c>
      <c r="AR12" s="188"/>
      <c r="AS12" s="179">
        <f t="shared" si="29"/>
        <v>37136.919431279617</v>
      </c>
      <c r="AT12" s="179">
        <f t="shared" si="30"/>
        <v>35039.816951579094</v>
      </c>
      <c r="AU12" s="179">
        <f t="shared" si="31"/>
        <v>72176.736382858711</v>
      </c>
      <c r="AV12" s="1">
        <v>5</v>
      </c>
      <c r="AW12" s="1">
        <f t="shared" si="32"/>
        <v>17</v>
      </c>
      <c r="AX12" s="1"/>
      <c r="AY12" s="15">
        <f t="shared" si="33"/>
        <v>37137.67840152236</v>
      </c>
      <c r="AZ12" s="15">
        <f t="shared" si="34"/>
        <v>39967.682166261227</v>
      </c>
      <c r="BA12" s="15">
        <f t="shared" si="35"/>
        <v>77105.360567783588</v>
      </c>
      <c r="BB12" s="1">
        <v>6</v>
      </c>
      <c r="BC12" s="1">
        <f t="shared" si="36"/>
        <v>20.399999999999999</v>
      </c>
      <c r="BD12" s="15">
        <f t="shared" si="37"/>
        <v>44565.214081826831</v>
      </c>
      <c r="BE12" s="15">
        <f t="shared" si="38"/>
        <v>45732.676613729716</v>
      </c>
      <c r="BF12" s="15">
        <f t="shared" si="39"/>
        <v>90297.890695556547</v>
      </c>
      <c r="BG12" s="1">
        <v>4</v>
      </c>
      <c r="BH12" s="1">
        <f t="shared" si="40"/>
        <v>13.6</v>
      </c>
      <c r="BI12" s="15">
        <f t="shared" si="41"/>
        <v>29711.75</v>
      </c>
      <c r="BJ12" s="15">
        <f t="shared" si="42"/>
        <v>28757.805517068748</v>
      </c>
      <c r="BK12" s="15">
        <f t="shared" si="43"/>
        <v>58469.555517068744</v>
      </c>
      <c r="BL12" s="1">
        <v>7</v>
      </c>
      <c r="BM12" s="1">
        <f t="shared" si="44"/>
        <v>23.8</v>
      </c>
      <c r="BN12" s="15">
        <f t="shared" si="45"/>
        <v>51995.5625</v>
      </c>
      <c r="BO12" s="15">
        <f t="shared" si="46"/>
        <v>51344.258002861781</v>
      </c>
      <c r="BP12" s="15">
        <f t="shared" si="47"/>
        <v>103339.82050286178</v>
      </c>
    </row>
    <row r="13" spans="1:69" ht="15.6" hidden="1" x14ac:dyDescent="0.3">
      <c r="A13" t="s">
        <v>100</v>
      </c>
      <c r="B13" s="8">
        <v>402</v>
      </c>
      <c r="C13" s="1">
        <v>3</v>
      </c>
      <c r="D13" s="1"/>
      <c r="E13" s="1">
        <f t="shared" si="2"/>
        <v>10.199999999999999</v>
      </c>
      <c r="F13" s="14">
        <f t="shared" si="0"/>
        <v>21469.210706932052</v>
      </c>
      <c r="G13" s="14" t="e">
        <f t="shared" si="1"/>
        <v>#REF!</v>
      </c>
      <c r="H13" s="15" t="e">
        <f t="shared" si="3"/>
        <v>#REF!</v>
      </c>
      <c r="I13" s="1">
        <v>4</v>
      </c>
      <c r="J13" s="1"/>
      <c r="K13" s="1">
        <f t="shared" si="4"/>
        <v>13.6</v>
      </c>
      <c r="L13" s="15">
        <f t="shared" si="5"/>
        <v>28625.614275909404</v>
      </c>
      <c r="M13" s="15">
        <f t="shared" si="6"/>
        <v>27600.089092220889</v>
      </c>
      <c r="N13" s="15">
        <f t="shared" si="7"/>
        <v>56225.703368130293</v>
      </c>
      <c r="O13" s="1">
        <v>3</v>
      </c>
      <c r="P13" s="1"/>
      <c r="Q13" s="1">
        <f t="shared" si="8"/>
        <v>10.199999999999999</v>
      </c>
      <c r="R13" s="15">
        <f t="shared" si="9"/>
        <v>21505.710088148873</v>
      </c>
      <c r="S13" s="422">
        <f t="shared" si="10"/>
        <v>22543.463012954828</v>
      </c>
      <c r="T13" s="15">
        <f t="shared" si="11"/>
        <v>44049.173101103705</v>
      </c>
      <c r="U13" s="1">
        <v>4</v>
      </c>
      <c r="V13" s="1">
        <f t="shared" si="12"/>
        <v>13.6</v>
      </c>
      <c r="W13" s="15">
        <f t="shared" si="13"/>
        <v>28674.280117531831</v>
      </c>
      <c r="X13" s="15">
        <f t="shared" si="14"/>
        <v>31893.484333455854</v>
      </c>
      <c r="Y13" s="15">
        <f t="shared" si="15"/>
        <v>60567.764450987685</v>
      </c>
      <c r="Z13" s="1">
        <v>2</v>
      </c>
      <c r="AA13" s="1">
        <f t="shared" si="16"/>
        <v>6.8</v>
      </c>
      <c r="AB13" s="15">
        <f t="shared" si="17"/>
        <v>15021.447776628749</v>
      </c>
      <c r="AC13" s="15">
        <f t="shared" si="18"/>
        <v>13986.215293135234</v>
      </c>
      <c r="AD13" s="15">
        <f t="shared" si="19"/>
        <v>29007.663069763985</v>
      </c>
      <c r="AE13" s="1">
        <v>3</v>
      </c>
      <c r="AF13" s="1">
        <f t="shared" si="20"/>
        <v>10.199999999999999</v>
      </c>
      <c r="AG13" s="15">
        <f t="shared" si="21"/>
        <v>22532.171664943126</v>
      </c>
      <c r="AH13" s="15">
        <f t="shared" si="22"/>
        <v>21495.640557804094</v>
      </c>
      <c r="AI13" s="15">
        <f t="shared" si="23"/>
        <v>44027.812222747219</v>
      </c>
      <c r="AJ13" s="1">
        <v>3</v>
      </c>
      <c r="AK13" s="1">
        <f t="shared" si="24"/>
        <v>10.199999999999999</v>
      </c>
      <c r="AL13" s="1"/>
      <c r="AM13" s="15">
        <f t="shared" si="25"/>
        <v>22282.151658767772</v>
      </c>
      <c r="AN13" s="15">
        <f t="shared" si="26"/>
        <v>21960.077975795</v>
      </c>
      <c r="AO13" s="15">
        <f t="shared" si="27"/>
        <v>44242.229634562769</v>
      </c>
      <c r="AP13" s="188">
        <v>3</v>
      </c>
      <c r="AQ13" s="188">
        <f t="shared" si="28"/>
        <v>10.199999999999999</v>
      </c>
      <c r="AR13" s="188"/>
      <c r="AS13" s="179">
        <f t="shared" si="29"/>
        <v>22282.151658767772</v>
      </c>
      <c r="AT13" s="179">
        <f t="shared" si="30"/>
        <v>21023.890170947456</v>
      </c>
      <c r="AU13" s="179">
        <f t="shared" si="31"/>
        <v>43306.041829715228</v>
      </c>
      <c r="AV13" s="1">
        <v>4</v>
      </c>
      <c r="AW13" s="1">
        <f t="shared" si="32"/>
        <v>13.6</v>
      </c>
      <c r="AX13" s="1"/>
      <c r="AY13" s="15">
        <f t="shared" si="33"/>
        <v>29710.142721217886</v>
      </c>
      <c r="AZ13" s="15">
        <f t="shared" si="34"/>
        <v>31974.145733008983</v>
      </c>
      <c r="BA13" s="15">
        <f t="shared" si="35"/>
        <v>61684.288454226873</v>
      </c>
      <c r="BB13" s="1">
        <v>1</v>
      </c>
      <c r="BC13" s="1">
        <f t="shared" si="36"/>
        <v>3.4</v>
      </c>
      <c r="BD13" s="15">
        <f t="shared" si="37"/>
        <v>7427.5356803044715</v>
      </c>
      <c r="BE13" s="15">
        <f t="shared" si="38"/>
        <v>7622.1127689549521</v>
      </c>
      <c r="BF13" s="15">
        <f t="shared" si="39"/>
        <v>15049.648449259425</v>
      </c>
      <c r="BG13" s="1">
        <v>2</v>
      </c>
      <c r="BH13" s="1">
        <f t="shared" si="40"/>
        <v>6.8</v>
      </c>
      <c r="BI13" s="15">
        <f t="shared" si="41"/>
        <v>14855.875</v>
      </c>
      <c r="BJ13" s="15">
        <f t="shared" si="42"/>
        <v>14378.902758534374</v>
      </c>
      <c r="BK13" s="15">
        <f t="shared" si="43"/>
        <v>29234.777758534372</v>
      </c>
      <c r="BL13" s="1">
        <v>4</v>
      </c>
      <c r="BM13" s="1">
        <f t="shared" si="44"/>
        <v>13.6</v>
      </c>
      <c r="BN13" s="15">
        <f t="shared" si="45"/>
        <v>29711.75</v>
      </c>
      <c r="BO13" s="15">
        <f t="shared" si="46"/>
        <v>29339.576001635302</v>
      </c>
      <c r="BP13" s="15">
        <f t="shared" si="47"/>
        <v>59051.326001635302</v>
      </c>
    </row>
    <row r="14" spans="1:69" ht="15.6" hidden="1" x14ac:dyDescent="0.3">
      <c r="A14" t="s">
        <v>100</v>
      </c>
      <c r="B14" s="8">
        <v>403</v>
      </c>
      <c r="C14" s="1">
        <v>1</v>
      </c>
      <c r="D14" s="1"/>
      <c r="E14" s="1">
        <f t="shared" si="2"/>
        <v>3.4</v>
      </c>
      <c r="F14" s="14">
        <f t="shared" si="0"/>
        <v>7156.4035689773509</v>
      </c>
      <c r="G14" s="14" t="e">
        <f t="shared" si="1"/>
        <v>#REF!</v>
      </c>
      <c r="H14" s="15" t="e">
        <f t="shared" si="3"/>
        <v>#REF!</v>
      </c>
      <c r="I14" s="1">
        <v>1</v>
      </c>
      <c r="J14" s="1"/>
      <c r="K14" s="1">
        <f t="shared" si="4"/>
        <v>3.4</v>
      </c>
      <c r="L14" s="15">
        <f t="shared" si="5"/>
        <v>7156.4035689773509</v>
      </c>
      <c r="M14" s="15">
        <f t="shared" si="6"/>
        <v>6900.0222730552223</v>
      </c>
      <c r="N14" s="15">
        <f t="shared" si="7"/>
        <v>14056.425842032573</v>
      </c>
      <c r="O14" s="1">
        <v>1</v>
      </c>
      <c r="P14" s="1"/>
      <c r="Q14" s="1">
        <f t="shared" si="8"/>
        <v>3.4</v>
      </c>
      <c r="R14" s="15">
        <f t="shared" si="9"/>
        <v>7168.5700293829577</v>
      </c>
      <c r="S14" s="422">
        <f t="shared" si="10"/>
        <v>7514.4876709849423</v>
      </c>
      <c r="T14" s="15">
        <f t="shared" si="11"/>
        <v>14683.057700367899</v>
      </c>
      <c r="U14" s="1">
        <v>2</v>
      </c>
      <c r="V14" s="1">
        <f t="shared" si="12"/>
        <v>6.8</v>
      </c>
      <c r="W14" s="15">
        <f t="shared" si="13"/>
        <v>14337.140058765915</v>
      </c>
      <c r="X14" s="15">
        <f t="shared" si="14"/>
        <v>15946.742166727927</v>
      </c>
      <c r="Y14" s="15">
        <f t="shared" si="15"/>
        <v>30283.882225493842</v>
      </c>
      <c r="Z14" s="1">
        <v>1</v>
      </c>
      <c r="AA14" s="1">
        <f t="shared" si="16"/>
        <v>3.4</v>
      </c>
      <c r="AB14" s="15">
        <f t="shared" si="17"/>
        <v>7510.7238883143746</v>
      </c>
      <c r="AC14" s="15">
        <f t="shared" si="18"/>
        <v>6993.1076465676169</v>
      </c>
      <c r="AD14" s="15">
        <f t="shared" si="19"/>
        <v>14503.831534881992</v>
      </c>
      <c r="AE14" s="1">
        <v>1</v>
      </c>
      <c r="AF14" s="1">
        <f t="shared" si="20"/>
        <v>3.4</v>
      </c>
      <c r="AG14" s="15">
        <f t="shared" si="21"/>
        <v>7510.7238883143746</v>
      </c>
      <c r="AH14" s="15">
        <f t="shared" si="22"/>
        <v>7165.2135192680316</v>
      </c>
      <c r="AI14" s="15">
        <f t="shared" si="23"/>
        <v>14675.937407582405</v>
      </c>
      <c r="AJ14" s="1">
        <v>1</v>
      </c>
      <c r="AK14" s="1">
        <f t="shared" si="24"/>
        <v>3.4</v>
      </c>
      <c r="AL14" s="1"/>
      <c r="AM14" s="15">
        <f t="shared" si="25"/>
        <v>7427.3838862559242</v>
      </c>
      <c r="AN14" s="15">
        <f t="shared" si="26"/>
        <v>7320.0259919316668</v>
      </c>
      <c r="AO14" s="15">
        <f t="shared" si="27"/>
        <v>14747.409878187591</v>
      </c>
      <c r="AP14" s="188">
        <v>1</v>
      </c>
      <c r="AQ14" s="188">
        <f t="shared" si="28"/>
        <v>3.4</v>
      </c>
      <c r="AR14" s="188"/>
      <c r="AS14" s="179">
        <f t="shared" si="29"/>
        <v>7427.3838862559242</v>
      </c>
      <c r="AT14" s="179">
        <f t="shared" si="30"/>
        <v>7007.9633903158183</v>
      </c>
      <c r="AU14" s="179">
        <f t="shared" si="31"/>
        <v>14435.347276571742</v>
      </c>
      <c r="AV14" s="1">
        <v>1</v>
      </c>
      <c r="AW14" s="1">
        <f t="shared" si="32"/>
        <v>3.4</v>
      </c>
      <c r="AX14" s="1"/>
      <c r="AY14" s="15">
        <f t="shared" si="33"/>
        <v>7427.5356803044715</v>
      </c>
      <c r="AZ14" s="15">
        <f t="shared" si="34"/>
        <v>7993.5364332522458</v>
      </c>
      <c r="BA14" s="15">
        <f t="shared" si="35"/>
        <v>15421.072113556718</v>
      </c>
      <c r="BB14" s="1">
        <v>2</v>
      </c>
      <c r="BC14" s="1">
        <f t="shared" si="36"/>
        <v>6.8</v>
      </c>
      <c r="BD14" s="15">
        <f t="shared" si="37"/>
        <v>14855.071360608943</v>
      </c>
      <c r="BE14" s="15">
        <f t="shared" si="38"/>
        <v>15244.225537909904</v>
      </c>
      <c r="BF14" s="15">
        <f t="shared" si="39"/>
        <v>30099.296898518849</v>
      </c>
      <c r="BG14" s="1">
        <v>1</v>
      </c>
      <c r="BH14" s="1">
        <f t="shared" si="40"/>
        <v>3.4</v>
      </c>
      <c r="BI14" s="15">
        <f t="shared" si="41"/>
        <v>7427.9375</v>
      </c>
      <c r="BJ14" s="15">
        <f t="shared" si="42"/>
        <v>7189.4513792671869</v>
      </c>
      <c r="BK14" s="15">
        <f t="shared" si="43"/>
        <v>14617.388879267186</v>
      </c>
      <c r="BL14" s="1">
        <v>1</v>
      </c>
      <c r="BM14" s="1">
        <f t="shared" si="44"/>
        <v>3.4</v>
      </c>
      <c r="BN14" s="15">
        <f t="shared" si="45"/>
        <v>7427.9375</v>
      </c>
      <c r="BO14" s="15">
        <f t="shared" si="46"/>
        <v>7334.8940004088254</v>
      </c>
      <c r="BP14" s="15">
        <f t="shared" si="47"/>
        <v>14762.831500408825</v>
      </c>
    </row>
    <row r="15" spans="1:69" ht="15.6" hidden="1" x14ac:dyDescent="0.3">
      <c r="A15" t="s">
        <v>100</v>
      </c>
      <c r="B15" s="8">
        <v>404</v>
      </c>
      <c r="C15" s="1">
        <v>6</v>
      </c>
      <c r="D15" s="1"/>
      <c r="E15" s="1">
        <f t="shared" si="2"/>
        <v>20.399999999999999</v>
      </c>
      <c r="F15" s="14">
        <f t="shared" si="0"/>
        <v>42938.421413864104</v>
      </c>
      <c r="G15" s="14" t="e">
        <f t="shared" si="1"/>
        <v>#REF!</v>
      </c>
      <c r="H15" s="15" t="e">
        <f t="shared" si="3"/>
        <v>#REF!</v>
      </c>
      <c r="I15" s="1">
        <v>5</v>
      </c>
      <c r="J15" s="1"/>
      <c r="K15" s="1">
        <f t="shared" si="4"/>
        <v>17</v>
      </c>
      <c r="L15" s="15">
        <f t="shared" si="5"/>
        <v>35782.017844886752</v>
      </c>
      <c r="M15" s="15">
        <f t="shared" si="6"/>
        <v>34500.111365276112</v>
      </c>
      <c r="N15" s="15">
        <f t="shared" si="7"/>
        <v>70282.129210162864</v>
      </c>
      <c r="O15" s="1">
        <v>7</v>
      </c>
      <c r="P15" s="1"/>
      <c r="Q15" s="1">
        <f t="shared" si="8"/>
        <v>23.8</v>
      </c>
      <c r="R15" s="15">
        <f t="shared" si="9"/>
        <v>50179.990205680704</v>
      </c>
      <c r="S15" s="422">
        <f t="shared" si="10"/>
        <v>52601.413696894597</v>
      </c>
      <c r="T15" s="15">
        <f t="shared" si="11"/>
        <v>102781.4039025753</v>
      </c>
      <c r="U15" s="1">
        <v>6</v>
      </c>
      <c r="V15" s="1">
        <f t="shared" si="12"/>
        <v>20.399999999999999</v>
      </c>
      <c r="W15" s="15">
        <f t="shared" si="13"/>
        <v>43011.420176297746</v>
      </c>
      <c r="X15" s="15">
        <f t="shared" si="14"/>
        <v>47840.22650018378</v>
      </c>
      <c r="Y15" s="15">
        <f t="shared" si="15"/>
        <v>90851.646676481527</v>
      </c>
      <c r="Z15" s="1">
        <v>6</v>
      </c>
      <c r="AA15" s="1">
        <f t="shared" si="16"/>
        <v>20.399999999999999</v>
      </c>
      <c r="AB15" s="15">
        <f t="shared" si="17"/>
        <v>45064.343329886251</v>
      </c>
      <c r="AC15" s="15">
        <f t="shared" si="18"/>
        <v>41958.645879405696</v>
      </c>
      <c r="AD15" s="15">
        <f t="shared" si="19"/>
        <v>87022.989209291947</v>
      </c>
      <c r="AE15" s="1">
        <v>7</v>
      </c>
      <c r="AF15" s="1">
        <f t="shared" si="20"/>
        <v>23.8</v>
      </c>
      <c r="AG15" s="15">
        <f t="shared" si="21"/>
        <v>52575.067218200624</v>
      </c>
      <c r="AH15" s="15">
        <f t="shared" si="22"/>
        <v>50156.494634876224</v>
      </c>
      <c r="AI15" s="15">
        <f t="shared" si="23"/>
        <v>102731.56185307686</v>
      </c>
      <c r="AJ15" s="1">
        <v>7</v>
      </c>
      <c r="AK15" s="1">
        <f t="shared" si="24"/>
        <v>23.8</v>
      </c>
      <c r="AL15" s="1"/>
      <c r="AM15" s="15">
        <f t="shared" si="25"/>
        <v>51991.687203791473</v>
      </c>
      <c r="AN15" s="15">
        <f t="shared" si="26"/>
        <v>51240.181943521668</v>
      </c>
      <c r="AO15" s="15">
        <f t="shared" si="27"/>
        <v>103231.86914731315</v>
      </c>
      <c r="AP15" s="188">
        <v>0</v>
      </c>
      <c r="AQ15" s="188">
        <f t="shared" si="28"/>
        <v>0</v>
      </c>
      <c r="AR15" s="188"/>
      <c r="AS15" s="179">
        <f t="shared" si="29"/>
        <v>0</v>
      </c>
      <c r="AT15" s="179">
        <f t="shared" si="30"/>
        <v>0</v>
      </c>
      <c r="AU15" s="179">
        <f t="shared" si="31"/>
        <v>0</v>
      </c>
      <c r="AV15" s="1">
        <v>0</v>
      </c>
      <c r="AW15" s="1">
        <f t="shared" si="32"/>
        <v>0</v>
      </c>
      <c r="AX15" s="1"/>
      <c r="AY15" s="15">
        <f t="shared" si="33"/>
        <v>0</v>
      </c>
      <c r="AZ15" s="15">
        <f t="shared" si="34"/>
        <v>0</v>
      </c>
      <c r="BA15" s="15">
        <f t="shared" si="35"/>
        <v>0</v>
      </c>
      <c r="BB15" s="1">
        <v>1</v>
      </c>
      <c r="BC15" s="1">
        <f t="shared" si="36"/>
        <v>3.4</v>
      </c>
      <c r="BD15" s="15">
        <f t="shared" si="37"/>
        <v>7427.5356803044715</v>
      </c>
      <c r="BE15" s="15">
        <f t="shared" si="38"/>
        <v>7622.1127689549521</v>
      </c>
      <c r="BF15" s="15">
        <f t="shared" si="39"/>
        <v>15049.648449259425</v>
      </c>
      <c r="BG15" s="1">
        <v>3</v>
      </c>
      <c r="BH15" s="1">
        <f t="shared" si="40"/>
        <v>10.199999999999999</v>
      </c>
      <c r="BI15" s="15">
        <f t="shared" si="41"/>
        <v>22283.8125</v>
      </c>
      <c r="BJ15" s="15">
        <f t="shared" si="42"/>
        <v>21568.354137801558</v>
      </c>
      <c r="BK15" s="15">
        <f t="shared" si="43"/>
        <v>43852.166637801558</v>
      </c>
      <c r="BL15" s="1">
        <v>2</v>
      </c>
      <c r="BM15" s="1">
        <f t="shared" si="44"/>
        <v>6.8</v>
      </c>
      <c r="BN15" s="15">
        <f t="shared" si="45"/>
        <v>14855.875</v>
      </c>
      <c r="BO15" s="15">
        <f t="shared" si="46"/>
        <v>14669.788000817651</v>
      </c>
      <c r="BP15" s="15">
        <f t="shared" si="47"/>
        <v>29525.663000817651</v>
      </c>
    </row>
    <row r="16" spans="1:69" ht="15.6" hidden="1" x14ac:dyDescent="0.3">
      <c r="A16" t="s">
        <v>100</v>
      </c>
      <c r="B16" s="8">
        <v>501</v>
      </c>
      <c r="C16" s="1">
        <v>1</v>
      </c>
      <c r="D16" s="1"/>
      <c r="E16" s="1">
        <f t="shared" si="2"/>
        <v>3.4</v>
      </c>
      <c r="F16" s="14">
        <f t="shared" si="0"/>
        <v>7156.4035689773509</v>
      </c>
      <c r="G16" s="14" t="e">
        <f t="shared" si="1"/>
        <v>#REF!</v>
      </c>
      <c r="H16" s="15" t="e">
        <f t="shared" si="3"/>
        <v>#REF!</v>
      </c>
      <c r="I16" s="1">
        <v>1</v>
      </c>
      <c r="J16" s="1"/>
      <c r="K16" s="1">
        <f t="shared" si="4"/>
        <v>3.4</v>
      </c>
      <c r="L16" s="15">
        <f t="shared" si="5"/>
        <v>7156.4035689773509</v>
      </c>
      <c r="M16" s="15">
        <f t="shared" si="6"/>
        <v>6900.0222730552223</v>
      </c>
      <c r="N16" s="15">
        <f t="shared" si="7"/>
        <v>14056.425842032573</v>
      </c>
      <c r="O16" s="1">
        <v>2</v>
      </c>
      <c r="P16" s="1"/>
      <c r="Q16" s="1">
        <f t="shared" si="8"/>
        <v>6.8</v>
      </c>
      <c r="R16" s="15">
        <f t="shared" si="9"/>
        <v>14337.140058765915</v>
      </c>
      <c r="S16" s="422">
        <f t="shared" si="10"/>
        <v>15028.975341969885</v>
      </c>
      <c r="T16" s="15">
        <f t="shared" si="11"/>
        <v>29366.115400735798</v>
      </c>
      <c r="U16" s="1">
        <v>2</v>
      </c>
      <c r="V16" s="1">
        <f t="shared" si="12"/>
        <v>6.8</v>
      </c>
      <c r="W16" s="15">
        <f t="shared" si="13"/>
        <v>14337.140058765915</v>
      </c>
      <c r="X16" s="15">
        <f t="shared" si="14"/>
        <v>15946.742166727927</v>
      </c>
      <c r="Y16" s="15">
        <f t="shared" si="15"/>
        <v>30283.882225493842</v>
      </c>
      <c r="Z16" s="1">
        <v>2</v>
      </c>
      <c r="AA16" s="1">
        <f t="shared" si="16"/>
        <v>6.8</v>
      </c>
      <c r="AB16" s="15">
        <f t="shared" si="17"/>
        <v>15021.447776628749</v>
      </c>
      <c r="AC16" s="15">
        <f t="shared" si="18"/>
        <v>13986.215293135234</v>
      </c>
      <c r="AD16" s="15">
        <f t="shared" si="19"/>
        <v>29007.663069763985</v>
      </c>
      <c r="AE16" s="1">
        <v>2</v>
      </c>
      <c r="AF16" s="1">
        <f t="shared" si="20"/>
        <v>6.8</v>
      </c>
      <c r="AG16" s="15">
        <f t="shared" si="21"/>
        <v>15021.447776628749</v>
      </c>
      <c r="AH16" s="15">
        <f t="shared" si="22"/>
        <v>14330.427038536063</v>
      </c>
      <c r="AI16" s="15">
        <f t="shared" si="23"/>
        <v>29351.874815164811</v>
      </c>
      <c r="AJ16" s="1">
        <v>2</v>
      </c>
      <c r="AK16" s="1">
        <f t="shared" si="24"/>
        <v>6.8</v>
      </c>
      <c r="AL16" s="1"/>
      <c r="AM16" s="15">
        <f t="shared" si="25"/>
        <v>14854.767772511848</v>
      </c>
      <c r="AN16" s="15">
        <f t="shared" si="26"/>
        <v>14640.051983863334</v>
      </c>
      <c r="AO16" s="15">
        <f t="shared" si="27"/>
        <v>29494.819756375182</v>
      </c>
      <c r="AP16" s="188">
        <v>1</v>
      </c>
      <c r="AQ16" s="188">
        <f t="shared" si="28"/>
        <v>3.4</v>
      </c>
      <c r="AR16" s="188"/>
      <c r="AS16" s="179">
        <f t="shared" si="29"/>
        <v>7427.3838862559242</v>
      </c>
      <c r="AT16" s="179">
        <f t="shared" si="30"/>
        <v>7007.9633903158183</v>
      </c>
      <c r="AU16" s="179">
        <f t="shared" si="31"/>
        <v>14435.347276571742</v>
      </c>
      <c r="AV16" s="1">
        <v>2</v>
      </c>
      <c r="AW16" s="1">
        <f t="shared" si="32"/>
        <v>6.8</v>
      </c>
      <c r="AX16" s="1"/>
      <c r="AY16" s="15">
        <f t="shared" si="33"/>
        <v>14855.071360608943</v>
      </c>
      <c r="AZ16" s="15">
        <f t="shared" si="34"/>
        <v>15987.072866504492</v>
      </c>
      <c r="BA16" s="15">
        <f t="shared" si="35"/>
        <v>30842.144227113437</v>
      </c>
      <c r="BB16" s="1">
        <v>2</v>
      </c>
      <c r="BC16" s="1">
        <f t="shared" si="36"/>
        <v>6.8</v>
      </c>
      <c r="BD16" s="15">
        <f t="shared" si="37"/>
        <v>14855.071360608943</v>
      </c>
      <c r="BE16" s="15">
        <f t="shared" si="38"/>
        <v>15244.225537909904</v>
      </c>
      <c r="BF16" s="15">
        <f t="shared" si="39"/>
        <v>30099.296898518849</v>
      </c>
      <c r="BG16" s="1">
        <v>3</v>
      </c>
      <c r="BH16" s="1">
        <f t="shared" si="40"/>
        <v>10.199999999999999</v>
      </c>
      <c r="BI16" s="15">
        <f t="shared" si="41"/>
        <v>22283.8125</v>
      </c>
      <c r="BJ16" s="15">
        <f t="shared" si="42"/>
        <v>21568.354137801558</v>
      </c>
      <c r="BK16" s="15">
        <f t="shared" si="43"/>
        <v>43852.166637801558</v>
      </c>
      <c r="BL16" s="1">
        <v>2</v>
      </c>
      <c r="BM16" s="1">
        <f t="shared" si="44"/>
        <v>6.8</v>
      </c>
      <c r="BN16" s="15">
        <f t="shared" si="45"/>
        <v>14855.875</v>
      </c>
      <c r="BO16" s="15">
        <f t="shared" si="46"/>
        <v>14669.788000817651</v>
      </c>
      <c r="BP16" s="15">
        <f t="shared" si="47"/>
        <v>29525.663000817651</v>
      </c>
    </row>
    <row r="17" spans="1:68" ht="15.6" hidden="1" x14ac:dyDescent="0.3">
      <c r="A17" t="s">
        <v>100</v>
      </c>
      <c r="B17" s="8">
        <v>502</v>
      </c>
      <c r="C17" s="1">
        <v>2</v>
      </c>
      <c r="D17" s="1"/>
      <c r="E17" s="1">
        <f t="shared" si="2"/>
        <v>6.8</v>
      </c>
      <c r="F17" s="14">
        <f t="shared" si="0"/>
        <v>14312.807137954702</v>
      </c>
      <c r="G17" s="14" t="e">
        <f t="shared" si="1"/>
        <v>#REF!</v>
      </c>
      <c r="H17" s="15" t="e">
        <f t="shared" si="3"/>
        <v>#REF!</v>
      </c>
      <c r="I17" s="1">
        <v>2</v>
      </c>
      <c r="J17" s="1"/>
      <c r="K17" s="1">
        <f t="shared" si="4"/>
        <v>6.8</v>
      </c>
      <c r="L17" s="15">
        <f t="shared" si="5"/>
        <v>14312.807137954702</v>
      </c>
      <c r="M17" s="15">
        <f t="shared" si="6"/>
        <v>13800.044546110445</v>
      </c>
      <c r="N17" s="15">
        <f t="shared" si="7"/>
        <v>28112.851684065146</v>
      </c>
      <c r="O17" s="1">
        <v>2</v>
      </c>
      <c r="P17" s="1"/>
      <c r="Q17" s="1">
        <f t="shared" si="8"/>
        <v>6.8</v>
      </c>
      <c r="R17" s="15">
        <f t="shared" si="9"/>
        <v>14337.140058765915</v>
      </c>
      <c r="S17" s="422">
        <f t="shared" si="10"/>
        <v>15028.975341969885</v>
      </c>
      <c r="T17" s="15">
        <f t="shared" si="11"/>
        <v>29366.115400735798</v>
      </c>
      <c r="U17" s="1">
        <v>3</v>
      </c>
      <c r="V17" s="1">
        <f t="shared" si="12"/>
        <v>10.199999999999999</v>
      </c>
      <c r="W17" s="15">
        <f t="shared" si="13"/>
        <v>21505.710088148873</v>
      </c>
      <c r="X17" s="15">
        <f t="shared" si="14"/>
        <v>23920.11325009189</v>
      </c>
      <c r="Y17" s="15">
        <f t="shared" si="15"/>
        <v>45425.823338240763</v>
      </c>
      <c r="Z17" s="1">
        <v>2</v>
      </c>
      <c r="AA17" s="1">
        <f t="shared" si="16"/>
        <v>6.8</v>
      </c>
      <c r="AB17" s="15">
        <f t="shared" si="17"/>
        <v>15021.447776628749</v>
      </c>
      <c r="AC17" s="15">
        <f t="shared" si="18"/>
        <v>13986.215293135234</v>
      </c>
      <c r="AD17" s="15">
        <f t="shared" si="19"/>
        <v>29007.663069763985</v>
      </c>
      <c r="AE17" s="1">
        <v>3</v>
      </c>
      <c r="AF17" s="1">
        <f t="shared" si="20"/>
        <v>10.199999999999999</v>
      </c>
      <c r="AG17" s="15">
        <f t="shared" si="21"/>
        <v>22532.171664943126</v>
      </c>
      <c r="AH17" s="15">
        <f t="shared" si="22"/>
        <v>21495.640557804094</v>
      </c>
      <c r="AI17" s="15">
        <f t="shared" si="23"/>
        <v>44027.812222747219</v>
      </c>
      <c r="AJ17" s="1">
        <v>2</v>
      </c>
      <c r="AK17" s="1">
        <f t="shared" si="24"/>
        <v>6.8</v>
      </c>
      <c r="AL17" s="1"/>
      <c r="AM17" s="15">
        <f t="shared" si="25"/>
        <v>14854.767772511848</v>
      </c>
      <c r="AN17" s="15">
        <f t="shared" si="26"/>
        <v>14640.051983863334</v>
      </c>
      <c r="AO17" s="15">
        <f t="shared" si="27"/>
        <v>29494.819756375182</v>
      </c>
      <c r="AP17" s="188">
        <v>2</v>
      </c>
      <c r="AQ17" s="188">
        <f t="shared" si="28"/>
        <v>6.8</v>
      </c>
      <c r="AR17" s="188"/>
      <c r="AS17" s="179">
        <f t="shared" si="29"/>
        <v>14854.767772511848</v>
      </c>
      <c r="AT17" s="179">
        <f t="shared" si="30"/>
        <v>14015.926780631637</v>
      </c>
      <c r="AU17" s="179">
        <f t="shared" si="31"/>
        <v>28870.694553143483</v>
      </c>
      <c r="AV17" s="1">
        <v>1</v>
      </c>
      <c r="AW17" s="1">
        <f t="shared" si="32"/>
        <v>3.4</v>
      </c>
      <c r="AX17" s="1"/>
      <c r="AY17" s="15">
        <f t="shared" si="33"/>
        <v>7427.5356803044715</v>
      </c>
      <c r="AZ17" s="15">
        <f t="shared" si="34"/>
        <v>7993.5364332522458</v>
      </c>
      <c r="BA17" s="15">
        <f t="shared" si="35"/>
        <v>15421.072113556718</v>
      </c>
      <c r="BB17" s="1">
        <v>3</v>
      </c>
      <c r="BC17" s="1">
        <f t="shared" si="36"/>
        <v>10.199999999999999</v>
      </c>
      <c r="BD17" s="15">
        <f t="shared" si="37"/>
        <v>22282.607040913415</v>
      </c>
      <c r="BE17" s="15">
        <f t="shared" si="38"/>
        <v>22866.338306864858</v>
      </c>
      <c r="BF17" s="15">
        <f t="shared" si="39"/>
        <v>45148.945347778274</v>
      </c>
      <c r="BG17" s="1">
        <v>3</v>
      </c>
      <c r="BH17" s="1">
        <f t="shared" si="40"/>
        <v>10.199999999999999</v>
      </c>
      <c r="BI17" s="15">
        <f t="shared" si="41"/>
        <v>22283.8125</v>
      </c>
      <c r="BJ17" s="15">
        <f t="shared" si="42"/>
        <v>21568.354137801558</v>
      </c>
      <c r="BK17" s="15">
        <f t="shared" si="43"/>
        <v>43852.166637801558</v>
      </c>
      <c r="BL17" s="1">
        <v>3</v>
      </c>
      <c r="BM17" s="1">
        <f t="shared" si="44"/>
        <v>10.199999999999999</v>
      </c>
      <c r="BN17" s="15">
        <f t="shared" si="45"/>
        <v>22283.8125</v>
      </c>
      <c r="BO17" s="15">
        <f t="shared" si="46"/>
        <v>22004.682001226476</v>
      </c>
      <c r="BP17" s="15">
        <f t="shared" si="47"/>
        <v>44288.49450122648</v>
      </c>
    </row>
    <row r="18" spans="1:68" ht="15.6" hidden="1" x14ac:dyDescent="0.3">
      <c r="A18" t="s">
        <v>100</v>
      </c>
      <c r="B18" s="8">
        <v>503</v>
      </c>
      <c r="C18" s="1">
        <v>4</v>
      </c>
      <c r="D18" s="1"/>
      <c r="E18" s="1">
        <f t="shared" si="2"/>
        <v>13.6</v>
      </c>
      <c r="F18" s="14">
        <f t="shared" si="0"/>
        <v>28625.614275909404</v>
      </c>
      <c r="G18" s="14" t="e">
        <f t="shared" si="1"/>
        <v>#REF!</v>
      </c>
      <c r="H18" s="15" t="e">
        <f t="shared" si="3"/>
        <v>#REF!</v>
      </c>
      <c r="I18" s="1">
        <v>5</v>
      </c>
      <c r="J18" s="1"/>
      <c r="K18" s="1">
        <f t="shared" si="4"/>
        <v>17</v>
      </c>
      <c r="L18" s="15">
        <f t="shared" si="5"/>
        <v>35782.017844886752</v>
      </c>
      <c r="M18" s="15">
        <f t="shared" si="6"/>
        <v>34500.111365276112</v>
      </c>
      <c r="N18" s="15">
        <f t="shared" si="7"/>
        <v>70282.129210162864</v>
      </c>
      <c r="O18" s="1">
        <v>5</v>
      </c>
      <c r="P18" s="1"/>
      <c r="Q18" s="1">
        <f t="shared" si="8"/>
        <v>17</v>
      </c>
      <c r="R18" s="15">
        <f t="shared" si="9"/>
        <v>35842.850146914789</v>
      </c>
      <c r="S18" s="422">
        <f t="shared" si="10"/>
        <v>37572.438354924714</v>
      </c>
      <c r="T18" s="15">
        <f t="shared" si="11"/>
        <v>73415.288501839503</v>
      </c>
      <c r="U18" s="1">
        <v>7</v>
      </c>
      <c r="V18" s="1">
        <f t="shared" si="12"/>
        <v>23.8</v>
      </c>
      <c r="W18" s="15">
        <f t="shared" si="13"/>
        <v>50179.990205680704</v>
      </c>
      <c r="X18" s="15">
        <f t="shared" si="14"/>
        <v>55813.597583547744</v>
      </c>
      <c r="Y18" s="15">
        <f t="shared" si="15"/>
        <v>105993.58778922845</v>
      </c>
      <c r="Z18" s="1">
        <v>5</v>
      </c>
      <c r="AA18" s="1">
        <f t="shared" si="16"/>
        <v>17</v>
      </c>
      <c r="AB18" s="15">
        <f t="shared" si="17"/>
        <v>37553.619441571871</v>
      </c>
      <c r="AC18" s="15">
        <f t="shared" si="18"/>
        <v>34965.538232838087</v>
      </c>
      <c r="AD18" s="15">
        <f t="shared" si="19"/>
        <v>72519.157674409958</v>
      </c>
      <c r="AE18" s="1">
        <v>5</v>
      </c>
      <c r="AF18" s="1">
        <f t="shared" si="20"/>
        <v>17</v>
      </c>
      <c r="AG18" s="15">
        <f t="shared" si="21"/>
        <v>37553.619441571871</v>
      </c>
      <c r="AH18" s="15">
        <f t="shared" si="22"/>
        <v>35826.067596340159</v>
      </c>
      <c r="AI18" s="15">
        <f t="shared" si="23"/>
        <v>73379.687037912023</v>
      </c>
      <c r="AJ18" s="1">
        <v>5</v>
      </c>
      <c r="AK18" s="1">
        <f t="shared" si="24"/>
        <v>17</v>
      </c>
      <c r="AL18" s="1"/>
      <c r="AM18" s="15">
        <f t="shared" si="25"/>
        <v>37136.919431279617</v>
      </c>
      <c r="AN18" s="15">
        <f t="shared" si="26"/>
        <v>36600.129959658334</v>
      </c>
      <c r="AO18" s="15">
        <f t="shared" si="27"/>
        <v>73737.049390937958</v>
      </c>
      <c r="AP18" s="188">
        <v>3</v>
      </c>
      <c r="AQ18" s="188">
        <f t="shared" si="28"/>
        <v>10.199999999999999</v>
      </c>
      <c r="AR18" s="188"/>
      <c r="AS18" s="179">
        <f t="shared" si="29"/>
        <v>22282.151658767772</v>
      </c>
      <c r="AT18" s="179">
        <f t="shared" si="30"/>
        <v>21023.890170947456</v>
      </c>
      <c r="AU18" s="179">
        <f t="shared" si="31"/>
        <v>43306.041829715228</v>
      </c>
      <c r="AV18" s="1">
        <v>4</v>
      </c>
      <c r="AW18" s="1">
        <f t="shared" si="32"/>
        <v>13.6</v>
      </c>
      <c r="AX18" s="1"/>
      <c r="AY18" s="15">
        <f t="shared" si="33"/>
        <v>29710.142721217886</v>
      </c>
      <c r="AZ18" s="15">
        <f t="shared" si="34"/>
        <v>31974.145733008983</v>
      </c>
      <c r="BA18" s="15">
        <f t="shared" si="35"/>
        <v>61684.288454226873</v>
      </c>
      <c r="BB18" s="1">
        <v>6</v>
      </c>
      <c r="BC18" s="1">
        <f t="shared" si="36"/>
        <v>20.399999999999999</v>
      </c>
      <c r="BD18" s="15">
        <f t="shared" si="37"/>
        <v>44565.214081826831</v>
      </c>
      <c r="BE18" s="15">
        <f t="shared" si="38"/>
        <v>45732.676613729716</v>
      </c>
      <c r="BF18" s="15">
        <f t="shared" si="39"/>
        <v>90297.890695556547</v>
      </c>
      <c r="BG18" s="1">
        <v>4</v>
      </c>
      <c r="BH18" s="1">
        <f t="shared" si="40"/>
        <v>13.6</v>
      </c>
      <c r="BI18" s="15">
        <f t="shared" si="41"/>
        <v>29711.75</v>
      </c>
      <c r="BJ18" s="15">
        <f t="shared" si="42"/>
        <v>28757.805517068748</v>
      </c>
      <c r="BK18" s="15">
        <f t="shared" si="43"/>
        <v>58469.555517068744</v>
      </c>
      <c r="BL18" s="1">
        <v>4</v>
      </c>
      <c r="BM18" s="1">
        <f t="shared" si="44"/>
        <v>13.6</v>
      </c>
      <c r="BN18" s="15">
        <f t="shared" si="45"/>
        <v>29711.75</v>
      </c>
      <c r="BO18" s="15">
        <f t="shared" si="46"/>
        <v>29339.576001635302</v>
      </c>
      <c r="BP18" s="15">
        <f t="shared" si="47"/>
        <v>59051.326001635302</v>
      </c>
    </row>
    <row r="19" spans="1:68" ht="15.6" hidden="1" x14ac:dyDescent="0.3">
      <c r="A19" t="s">
        <v>100</v>
      </c>
      <c r="B19" s="8">
        <v>504</v>
      </c>
      <c r="C19" s="1">
        <v>6</v>
      </c>
      <c r="D19" s="1"/>
      <c r="E19" s="1">
        <f t="shared" si="2"/>
        <v>20.399999999999999</v>
      </c>
      <c r="F19" s="14">
        <f t="shared" si="0"/>
        <v>42938.421413864104</v>
      </c>
      <c r="G19" s="14" t="e">
        <f t="shared" si="1"/>
        <v>#REF!</v>
      </c>
      <c r="H19" s="15" t="e">
        <f t="shared" si="3"/>
        <v>#REF!</v>
      </c>
      <c r="I19" s="1">
        <v>6</v>
      </c>
      <c r="J19" s="1"/>
      <c r="K19" s="1">
        <f t="shared" si="4"/>
        <v>20.399999999999999</v>
      </c>
      <c r="L19" s="15">
        <f t="shared" si="5"/>
        <v>42938.421413864104</v>
      </c>
      <c r="M19" s="15">
        <f t="shared" si="6"/>
        <v>41400.133638331332</v>
      </c>
      <c r="N19" s="15">
        <f t="shared" si="7"/>
        <v>84338.555052195443</v>
      </c>
      <c r="O19" s="1">
        <v>7</v>
      </c>
      <c r="P19" s="1"/>
      <c r="Q19" s="1">
        <f t="shared" si="8"/>
        <v>23.8</v>
      </c>
      <c r="R19" s="15">
        <f t="shared" si="9"/>
        <v>50179.990205680704</v>
      </c>
      <c r="S19" s="422">
        <f t="shared" si="10"/>
        <v>52601.413696894597</v>
      </c>
      <c r="T19" s="15">
        <f t="shared" si="11"/>
        <v>102781.4039025753</v>
      </c>
      <c r="U19" s="1">
        <v>9</v>
      </c>
      <c r="V19" s="1">
        <f t="shared" si="12"/>
        <v>30.599999999999998</v>
      </c>
      <c r="W19" s="15">
        <f t="shared" si="13"/>
        <v>64517.13026444662</v>
      </c>
      <c r="X19" s="15">
        <f t="shared" si="14"/>
        <v>71760.339750275671</v>
      </c>
      <c r="Y19" s="15">
        <f t="shared" si="15"/>
        <v>136277.47001472229</v>
      </c>
      <c r="Z19" s="1">
        <v>7</v>
      </c>
      <c r="AA19" s="1">
        <f t="shared" si="16"/>
        <v>23.8</v>
      </c>
      <c r="AB19" s="15">
        <f t="shared" si="17"/>
        <v>52575.067218200624</v>
      </c>
      <c r="AC19" s="15">
        <f t="shared" si="18"/>
        <v>48951.753525973319</v>
      </c>
      <c r="AD19" s="15">
        <f t="shared" si="19"/>
        <v>101526.82074417395</v>
      </c>
      <c r="AE19" s="1">
        <v>9</v>
      </c>
      <c r="AF19" s="1">
        <f t="shared" si="20"/>
        <v>30.599999999999998</v>
      </c>
      <c r="AG19" s="15">
        <f t="shared" si="21"/>
        <v>67596.514994829369</v>
      </c>
      <c r="AH19" s="15">
        <f t="shared" si="22"/>
        <v>64486.921673412282</v>
      </c>
      <c r="AI19" s="15">
        <f t="shared" si="23"/>
        <v>132083.43666824166</v>
      </c>
      <c r="AJ19" s="1">
        <v>9</v>
      </c>
      <c r="AK19" s="1">
        <f t="shared" si="24"/>
        <v>30.599999999999998</v>
      </c>
      <c r="AL19" s="1"/>
      <c r="AM19" s="15">
        <f t="shared" si="25"/>
        <v>66846.454976303314</v>
      </c>
      <c r="AN19" s="15">
        <f t="shared" si="26"/>
        <v>65880.233927384994</v>
      </c>
      <c r="AO19" s="15">
        <f t="shared" si="27"/>
        <v>132726.68890368831</v>
      </c>
      <c r="AP19" s="188">
        <v>5</v>
      </c>
      <c r="AQ19" s="188">
        <f t="shared" si="28"/>
        <v>17</v>
      </c>
      <c r="AR19" s="188"/>
      <c r="AS19" s="179">
        <f t="shared" si="29"/>
        <v>37136.919431279617</v>
      </c>
      <c r="AT19" s="179">
        <f t="shared" si="30"/>
        <v>35039.816951579094</v>
      </c>
      <c r="AU19" s="179">
        <f t="shared" si="31"/>
        <v>72176.736382858711</v>
      </c>
      <c r="AV19" s="1">
        <v>10</v>
      </c>
      <c r="AW19" s="1">
        <f t="shared" si="32"/>
        <v>34</v>
      </c>
      <c r="AX19" s="1"/>
      <c r="AY19" s="15">
        <f t="shared" si="33"/>
        <v>74275.35680304472</v>
      </c>
      <c r="AZ19" s="15">
        <f t="shared" si="34"/>
        <v>79935.364332522455</v>
      </c>
      <c r="BA19" s="15">
        <f t="shared" si="35"/>
        <v>154210.72113556718</v>
      </c>
      <c r="BB19" s="1">
        <v>10</v>
      </c>
      <c r="BC19" s="1">
        <f t="shared" si="36"/>
        <v>34</v>
      </c>
      <c r="BD19" s="15">
        <f t="shared" si="37"/>
        <v>74275.35680304472</v>
      </c>
      <c r="BE19" s="15">
        <f t="shared" si="38"/>
        <v>76221.127689549525</v>
      </c>
      <c r="BF19" s="15">
        <f t="shared" si="39"/>
        <v>150496.48449259426</v>
      </c>
      <c r="BG19" s="1">
        <v>11</v>
      </c>
      <c r="BH19" s="1">
        <f t="shared" si="40"/>
        <v>37.4</v>
      </c>
      <c r="BI19" s="15">
        <f t="shared" si="41"/>
        <v>81707.3125</v>
      </c>
      <c r="BJ19" s="15">
        <f t="shared" si="42"/>
        <v>79083.965171939053</v>
      </c>
      <c r="BK19" s="15">
        <f t="shared" si="43"/>
        <v>160791.27767193905</v>
      </c>
      <c r="BL19" s="1">
        <v>11</v>
      </c>
      <c r="BM19" s="1">
        <f t="shared" si="44"/>
        <v>37.4</v>
      </c>
      <c r="BN19" s="15">
        <f t="shared" si="45"/>
        <v>81707.3125</v>
      </c>
      <c r="BO19" s="15">
        <f t="shared" si="46"/>
        <v>80683.834004497083</v>
      </c>
      <c r="BP19" s="15">
        <f t="shared" si="47"/>
        <v>162391.1465044971</v>
      </c>
    </row>
    <row r="20" spans="1:68" ht="15.6" hidden="1" x14ac:dyDescent="0.3">
      <c r="A20" t="s">
        <v>100</v>
      </c>
      <c r="B20" s="8">
        <v>601</v>
      </c>
      <c r="C20" s="1">
        <v>1</v>
      </c>
      <c r="D20" s="1"/>
      <c r="E20" s="1">
        <f t="shared" si="2"/>
        <v>3.4</v>
      </c>
      <c r="F20" s="14">
        <f t="shared" si="0"/>
        <v>7156.4035689773509</v>
      </c>
      <c r="G20" s="14" t="e">
        <f t="shared" si="1"/>
        <v>#REF!</v>
      </c>
      <c r="H20" s="15" t="e">
        <f t="shared" si="3"/>
        <v>#REF!</v>
      </c>
      <c r="I20" s="1">
        <v>2</v>
      </c>
      <c r="J20" s="1"/>
      <c r="K20" s="1">
        <f t="shared" si="4"/>
        <v>6.8</v>
      </c>
      <c r="L20" s="15">
        <f t="shared" si="5"/>
        <v>14312.807137954702</v>
      </c>
      <c r="M20" s="15">
        <f t="shared" si="6"/>
        <v>13800.044546110445</v>
      </c>
      <c r="N20" s="15">
        <f t="shared" si="7"/>
        <v>28112.851684065146</v>
      </c>
      <c r="O20" s="1">
        <v>2</v>
      </c>
      <c r="P20" s="1"/>
      <c r="Q20" s="1">
        <f t="shared" si="8"/>
        <v>6.8</v>
      </c>
      <c r="R20" s="15">
        <f t="shared" si="9"/>
        <v>14337.140058765915</v>
      </c>
      <c r="S20" s="422">
        <f t="shared" si="10"/>
        <v>15028.975341969885</v>
      </c>
      <c r="T20" s="15">
        <f t="shared" si="11"/>
        <v>29366.115400735798</v>
      </c>
      <c r="U20" s="1">
        <v>3</v>
      </c>
      <c r="V20" s="1">
        <f t="shared" si="12"/>
        <v>10.199999999999999</v>
      </c>
      <c r="W20" s="15">
        <f t="shared" si="13"/>
        <v>21505.710088148873</v>
      </c>
      <c r="X20" s="15">
        <f t="shared" si="14"/>
        <v>23920.11325009189</v>
      </c>
      <c r="Y20" s="15">
        <f t="shared" si="15"/>
        <v>45425.823338240763</v>
      </c>
      <c r="Z20" s="1">
        <v>1</v>
      </c>
      <c r="AA20" s="1">
        <f t="shared" si="16"/>
        <v>3.4</v>
      </c>
      <c r="AB20" s="15">
        <f t="shared" si="17"/>
        <v>7510.7238883143746</v>
      </c>
      <c r="AC20" s="15">
        <f t="shared" si="18"/>
        <v>6993.1076465676169</v>
      </c>
      <c r="AD20" s="15">
        <f t="shared" si="19"/>
        <v>14503.831534881992</v>
      </c>
      <c r="AE20" s="1">
        <v>3</v>
      </c>
      <c r="AF20" s="1">
        <f t="shared" si="20"/>
        <v>10.199999999999999</v>
      </c>
      <c r="AG20" s="15">
        <f t="shared" si="21"/>
        <v>22532.171664943126</v>
      </c>
      <c r="AH20" s="15">
        <f t="shared" si="22"/>
        <v>21495.640557804094</v>
      </c>
      <c r="AI20" s="15">
        <f t="shared" si="23"/>
        <v>44027.812222747219</v>
      </c>
      <c r="AJ20" s="1">
        <v>3</v>
      </c>
      <c r="AK20" s="1">
        <f t="shared" si="24"/>
        <v>10.199999999999999</v>
      </c>
      <c r="AL20" s="1"/>
      <c r="AM20" s="15">
        <f t="shared" si="25"/>
        <v>22282.151658767772</v>
      </c>
      <c r="AN20" s="15">
        <f t="shared" si="26"/>
        <v>21960.077975795</v>
      </c>
      <c r="AO20" s="15">
        <f t="shared" si="27"/>
        <v>44242.229634562769</v>
      </c>
      <c r="AP20" s="188">
        <v>2</v>
      </c>
      <c r="AQ20" s="188">
        <f t="shared" si="28"/>
        <v>6.8</v>
      </c>
      <c r="AR20" s="188"/>
      <c r="AS20" s="179">
        <f t="shared" si="29"/>
        <v>14854.767772511848</v>
      </c>
      <c r="AT20" s="179">
        <f t="shared" si="30"/>
        <v>14015.926780631637</v>
      </c>
      <c r="AU20" s="179">
        <f t="shared" si="31"/>
        <v>28870.694553143483</v>
      </c>
      <c r="AV20" s="1">
        <v>3</v>
      </c>
      <c r="AW20" s="1">
        <f t="shared" si="32"/>
        <v>10.199999999999999</v>
      </c>
      <c r="AX20" s="1"/>
      <c r="AY20" s="15">
        <f t="shared" si="33"/>
        <v>22282.607040913415</v>
      </c>
      <c r="AZ20" s="15">
        <f t="shared" si="34"/>
        <v>23980.609299756736</v>
      </c>
      <c r="BA20" s="15">
        <f t="shared" si="35"/>
        <v>46263.216340670151</v>
      </c>
      <c r="BB20" s="1">
        <v>2</v>
      </c>
      <c r="BC20" s="1">
        <f t="shared" si="36"/>
        <v>6.8</v>
      </c>
      <c r="BD20" s="15">
        <f t="shared" si="37"/>
        <v>14855.071360608943</v>
      </c>
      <c r="BE20" s="15">
        <f t="shared" si="38"/>
        <v>15244.225537909904</v>
      </c>
      <c r="BF20" s="15">
        <f t="shared" si="39"/>
        <v>30099.296898518849</v>
      </c>
      <c r="BG20" s="1">
        <v>2</v>
      </c>
      <c r="BH20" s="1">
        <f t="shared" si="40"/>
        <v>6.8</v>
      </c>
      <c r="BI20" s="15">
        <f t="shared" si="41"/>
        <v>14855.875</v>
      </c>
      <c r="BJ20" s="15">
        <f t="shared" si="42"/>
        <v>14378.902758534374</v>
      </c>
      <c r="BK20" s="15">
        <f t="shared" si="43"/>
        <v>29234.777758534372</v>
      </c>
      <c r="BL20" s="1">
        <v>2</v>
      </c>
      <c r="BM20" s="1">
        <f t="shared" si="44"/>
        <v>6.8</v>
      </c>
      <c r="BN20" s="15">
        <f t="shared" si="45"/>
        <v>14855.875</v>
      </c>
      <c r="BO20" s="15">
        <f t="shared" si="46"/>
        <v>14669.788000817651</v>
      </c>
      <c r="BP20" s="15">
        <f t="shared" si="47"/>
        <v>29525.663000817651</v>
      </c>
    </row>
    <row r="21" spans="1:68" ht="15.6" hidden="1" x14ac:dyDescent="0.3">
      <c r="A21" t="s">
        <v>100</v>
      </c>
      <c r="B21" s="8">
        <v>602</v>
      </c>
      <c r="C21" s="1">
        <v>8</v>
      </c>
      <c r="D21" s="1"/>
      <c r="E21" s="1">
        <f t="shared" si="2"/>
        <v>27.2</v>
      </c>
      <c r="F21" s="14">
        <f t="shared" si="0"/>
        <v>57251.228551818807</v>
      </c>
      <c r="G21" s="14" t="e">
        <f t="shared" si="1"/>
        <v>#REF!</v>
      </c>
      <c r="H21" s="15" t="e">
        <f t="shared" si="3"/>
        <v>#REF!</v>
      </c>
      <c r="I21" s="1">
        <v>11</v>
      </c>
      <c r="J21" s="1"/>
      <c r="K21" s="1">
        <f t="shared" si="4"/>
        <v>37.4</v>
      </c>
      <c r="L21" s="15">
        <f t="shared" si="5"/>
        <v>78720.439258750863</v>
      </c>
      <c r="M21" s="15">
        <f t="shared" si="6"/>
        <v>75900.245003607444</v>
      </c>
      <c r="N21" s="15">
        <f t="shared" si="7"/>
        <v>154620.68426235829</v>
      </c>
      <c r="O21" s="1">
        <v>3</v>
      </c>
      <c r="P21" s="1"/>
      <c r="Q21" s="1">
        <f t="shared" si="8"/>
        <v>10.199999999999999</v>
      </c>
      <c r="R21" s="15">
        <f t="shared" si="9"/>
        <v>21505.710088148873</v>
      </c>
      <c r="S21" s="422">
        <f t="shared" si="10"/>
        <v>22543.463012954828</v>
      </c>
      <c r="T21" s="15">
        <f t="shared" si="11"/>
        <v>44049.173101103705</v>
      </c>
      <c r="U21" s="1">
        <v>6</v>
      </c>
      <c r="V21" s="1">
        <f t="shared" si="12"/>
        <v>20.399999999999999</v>
      </c>
      <c r="W21" s="15">
        <f t="shared" si="13"/>
        <v>43011.420176297746</v>
      </c>
      <c r="X21" s="15">
        <f t="shared" si="14"/>
        <v>47840.22650018378</v>
      </c>
      <c r="Y21" s="15">
        <f t="shared" si="15"/>
        <v>90851.646676481527</v>
      </c>
      <c r="Z21" s="1">
        <v>6</v>
      </c>
      <c r="AA21" s="1">
        <f t="shared" si="16"/>
        <v>20.399999999999999</v>
      </c>
      <c r="AB21" s="15">
        <f t="shared" si="17"/>
        <v>45064.343329886251</v>
      </c>
      <c r="AC21" s="15">
        <f t="shared" si="18"/>
        <v>41958.645879405696</v>
      </c>
      <c r="AD21" s="15">
        <f t="shared" si="19"/>
        <v>87022.989209291947</v>
      </c>
      <c r="AE21" s="1">
        <v>7</v>
      </c>
      <c r="AF21" s="1">
        <f t="shared" si="20"/>
        <v>23.8</v>
      </c>
      <c r="AG21" s="15">
        <f t="shared" si="21"/>
        <v>52575.067218200624</v>
      </c>
      <c r="AH21" s="15">
        <f t="shared" si="22"/>
        <v>50156.494634876224</v>
      </c>
      <c r="AI21" s="15">
        <f t="shared" si="23"/>
        <v>102731.56185307686</v>
      </c>
      <c r="AJ21" s="1">
        <v>8</v>
      </c>
      <c r="AK21" s="1">
        <f t="shared" si="24"/>
        <v>27.2</v>
      </c>
      <c r="AL21" s="1"/>
      <c r="AM21" s="15">
        <f t="shared" si="25"/>
        <v>59419.071090047393</v>
      </c>
      <c r="AN21" s="15">
        <f t="shared" si="26"/>
        <v>58560.207935453334</v>
      </c>
      <c r="AO21" s="15">
        <f t="shared" si="27"/>
        <v>117979.27902550073</v>
      </c>
      <c r="AP21" s="188">
        <v>7</v>
      </c>
      <c r="AQ21" s="188">
        <f t="shared" si="28"/>
        <v>23.8</v>
      </c>
      <c r="AR21" s="188"/>
      <c r="AS21" s="179">
        <f t="shared" si="29"/>
        <v>51991.687203791473</v>
      </c>
      <c r="AT21" s="179">
        <f t="shared" si="30"/>
        <v>49055.743732210736</v>
      </c>
      <c r="AU21" s="179">
        <f t="shared" si="31"/>
        <v>101047.4309360022</v>
      </c>
      <c r="AV21" s="1">
        <v>8</v>
      </c>
      <c r="AW21" s="1">
        <f t="shared" si="32"/>
        <v>27.2</v>
      </c>
      <c r="AX21" s="1"/>
      <c r="AY21" s="15">
        <f t="shared" si="33"/>
        <v>59420.285442435772</v>
      </c>
      <c r="AZ21" s="15">
        <f t="shared" si="34"/>
        <v>63948.291466017967</v>
      </c>
      <c r="BA21" s="15">
        <f t="shared" si="35"/>
        <v>123368.57690845375</v>
      </c>
      <c r="BB21" s="1">
        <v>11</v>
      </c>
      <c r="BC21" s="1">
        <f t="shared" si="36"/>
        <v>37.4</v>
      </c>
      <c r="BD21" s="15">
        <f t="shared" si="37"/>
        <v>81702.892483349191</v>
      </c>
      <c r="BE21" s="15">
        <f t="shared" si="38"/>
        <v>83843.240458504471</v>
      </c>
      <c r="BF21" s="15">
        <f t="shared" si="39"/>
        <v>165546.13294185366</v>
      </c>
      <c r="BG21" s="1">
        <v>9</v>
      </c>
      <c r="BH21" s="1">
        <f t="shared" si="40"/>
        <v>30.599999999999998</v>
      </c>
      <c r="BI21" s="15">
        <f t="shared" si="41"/>
        <v>66851.4375</v>
      </c>
      <c r="BJ21" s="15">
        <f t="shared" si="42"/>
        <v>64705.062413404674</v>
      </c>
      <c r="BK21" s="15">
        <f t="shared" si="43"/>
        <v>131556.49991340467</v>
      </c>
      <c r="BL21" s="1">
        <v>11</v>
      </c>
      <c r="BM21" s="1">
        <f t="shared" si="44"/>
        <v>37.4</v>
      </c>
      <c r="BN21" s="15">
        <f t="shared" si="45"/>
        <v>81707.3125</v>
      </c>
      <c r="BO21" s="15">
        <f t="shared" si="46"/>
        <v>80683.834004497083</v>
      </c>
      <c r="BP21" s="15">
        <f t="shared" si="47"/>
        <v>162391.1465044971</v>
      </c>
    </row>
    <row r="22" spans="1:68" ht="15.6" hidden="1" x14ac:dyDescent="0.3">
      <c r="A22" t="s">
        <v>100</v>
      </c>
      <c r="B22" s="9">
        <v>603</v>
      </c>
      <c r="C22" s="1">
        <v>5</v>
      </c>
      <c r="D22" s="1"/>
      <c r="E22" s="1">
        <f t="shared" si="2"/>
        <v>17</v>
      </c>
      <c r="F22" s="14">
        <f t="shared" si="0"/>
        <v>35782.017844886752</v>
      </c>
      <c r="G22" s="14" t="e">
        <f t="shared" si="1"/>
        <v>#REF!</v>
      </c>
      <c r="H22" s="15" t="e">
        <f t="shared" si="3"/>
        <v>#REF!</v>
      </c>
      <c r="I22" s="1">
        <v>3</v>
      </c>
      <c r="J22" s="1"/>
      <c r="K22" s="1">
        <f t="shared" si="4"/>
        <v>10.199999999999999</v>
      </c>
      <c r="L22" s="15">
        <f t="shared" si="5"/>
        <v>21469.210706932052</v>
      </c>
      <c r="M22" s="15">
        <f t="shared" si="6"/>
        <v>20700.066819165666</v>
      </c>
      <c r="N22" s="15">
        <f t="shared" si="7"/>
        <v>42169.277526097721</v>
      </c>
      <c r="O22" s="1">
        <v>4</v>
      </c>
      <c r="P22" s="1"/>
      <c r="Q22" s="1">
        <f t="shared" si="8"/>
        <v>13.6</v>
      </c>
      <c r="R22" s="15">
        <f t="shared" si="9"/>
        <v>28674.280117531831</v>
      </c>
      <c r="S22" s="422">
        <f t="shared" si="10"/>
        <v>30057.950683939769</v>
      </c>
      <c r="T22" s="15">
        <f t="shared" si="11"/>
        <v>58732.230801471596</v>
      </c>
      <c r="U22" s="1">
        <v>4</v>
      </c>
      <c r="V22" s="1">
        <f t="shared" si="12"/>
        <v>13.6</v>
      </c>
      <c r="W22" s="15">
        <f t="shared" si="13"/>
        <v>28674.280117531831</v>
      </c>
      <c r="X22" s="15">
        <f t="shared" si="14"/>
        <v>31893.484333455854</v>
      </c>
      <c r="Y22" s="15">
        <f t="shared" si="15"/>
        <v>60567.764450987685</v>
      </c>
      <c r="Z22" s="1">
        <v>3</v>
      </c>
      <c r="AA22" s="1">
        <f t="shared" si="16"/>
        <v>10.199999999999999</v>
      </c>
      <c r="AB22" s="15">
        <f t="shared" si="17"/>
        <v>22532.171664943126</v>
      </c>
      <c r="AC22" s="15">
        <f t="shared" si="18"/>
        <v>20979.322939702848</v>
      </c>
      <c r="AD22" s="15">
        <f t="shared" si="19"/>
        <v>43511.494604645974</v>
      </c>
      <c r="AE22" s="1">
        <v>4</v>
      </c>
      <c r="AF22" s="1">
        <f t="shared" si="20"/>
        <v>13.6</v>
      </c>
      <c r="AG22" s="15">
        <f t="shared" si="21"/>
        <v>30042.895553257498</v>
      </c>
      <c r="AH22" s="15">
        <f t="shared" si="22"/>
        <v>28660.854077072127</v>
      </c>
      <c r="AI22" s="15">
        <f t="shared" si="23"/>
        <v>58703.749630329621</v>
      </c>
      <c r="AJ22" s="1">
        <v>5</v>
      </c>
      <c r="AK22" s="1">
        <f t="shared" si="24"/>
        <v>17</v>
      </c>
      <c r="AL22" s="1"/>
      <c r="AM22" s="15">
        <f t="shared" si="25"/>
        <v>37136.919431279617</v>
      </c>
      <c r="AN22" s="15">
        <f t="shared" si="26"/>
        <v>36600.129959658334</v>
      </c>
      <c r="AO22" s="15">
        <f t="shared" si="27"/>
        <v>73737.049390937958</v>
      </c>
      <c r="AP22" s="188">
        <v>3</v>
      </c>
      <c r="AQ22" s="188">
        <f t="shared" si="28"/>
        <v>10.199999999999999</v>
      </c>
      <c r="AR22" s="188"/>
      <c r="AS22" s="179">
        <f t="shared" si="29"/>
        <v>22282.151658767772</v>
      </c>
      <c r="AT22" s="179">
        <f t="shared" si="30"/>
        <v>21023.890170947456</v>
      </c>
      <c r="AU22" s="179">
        <f t="shared" si="31"/>
        <v>43306.041829715228</v>
      </c>
      <c r="AV22" s="1">
        <v>3</v>
      </c>
      <c r="AW22" s="1">
        <f t="shared" si="32"/>
        <v>10.199999999999999</v>
      </c>
      <c r="AX22" s="1"/>
      <c r="AY22" s="15">
        <f t="shared" si="33"/>
        <v>22282.607040913415</v>
      </c>
      <c r="AZ22" s="15">
        <f t="shared" si="34"/>
        <v>23980.609299756736</v>
      </c>
      <c r="BA22" s="15">
        <f t="shared" si="35"/>
        <v>46263.216340670151</v>
      </c>
      <c r="BB22" s="1">
        <v>4</v>
      </c>
      <c r="BC22" s="1">
        <f t="shared" si="36"/>
        <v>13.6</v>
      </c>
      <c r="BD22" s="15">
        <f t="shared" si="37"/>
        <v>29710.142721217886</v>
      </c>
      <c r="BE22" s="15">
        <f t="shared" si="38"/>
        <v>30488.451075819808</v>
      </c>
      <c r="BF22" s="15">
        <f t="shared" si="39"/>
        <v>60198.593797037698</v>
      </c>
      <c r="BG22" s="1">
        <v>5</v>
      </c>
      <c r="BH22" s="1">
        <f t="shared" si="40"/>
        <v>17</v>
      </c>
      <c r="BI22" s="15">
        <f t="shared" si="41"/>
        <v>37139.6875</v>
      </c>
      <c r="BJ22" s="15">
        <f t="shared" si="42"/>
        <v>35947.256896335937</v>
      </c>
      <c r="BK22" s="15">
        <f t="shared" si="43"/>
        <v>73086.944396335937</v>
      </c>
      <c r="BL22" s="1">
        <v>4</v>
      </c>
      <c r="BM22" s="1">
        <f t="shared" si="44"/>
        <v>13.6</v>
      </c>
      <c r="BN22" s="15">
        <f t="shared" si="45"/>
        <v>29711.75</v>
      </c>
      <c r="BO22" s="15">
        <f t="shared" si="46"/>
        <v>29339.576001635302</v>
      </c>
      <c r="BP22" s="15">
        <f t="shared" si="47"/>
        <v>59051.326001635302</v>
      </c>
    </row>
    <row r="23" spans="1:68" ht="15.6" hidden="1" x14ac:dyDescent="0.3">
      <c r="A23" t="s">
        <v>100</v>
      </c>
      <c r="B23" s="8">
        <v>701</v>
      </c>
      <c r="C23" s="1">
        <v>5</v>
      </c>
      <c r="D23" s="1"/>
      <c r="E23" s="1">
        <f t="shared" si="2"/>
        <v>17</v>
      </c>
      <c r="F23" s="14">
        <f t="shared" si="0"/>
        <v>35782.017844886752</v>
      </c>
      <c r="G23" s="14" t="e">
        <f t="shared" si="1"/>
        <v>#REF!</v>
      </c>
      <c r="H23" s="15" t="e">
        <f t="shared" si="3"/>
        <v>#REF!</v>
      </c>
      <c r="I23" s="1">
        <v>5</v>
      </c>
      <c r="J23" s="1"/>
      <c r="K23" s="1">
        <f t="shared" si="4"/>
        <v>17</v>
      </c>
      <c r="L23" s="15">
        <f t="shared" si="5"/>
        <v>35782.017844886752</v>
      </c>
      <c r="M23" s="15">
        <f t="shared" si="6"/>
        <v>34500.111365276112</v>
      </c>
      <c r="N23" s="15">
        <f t="shared" si="7"/>
        <v>70282.129210162864</v>
      </c>
      <c r="O23" s="1">
        <v>5</v>
      </c>
      <c r="P23" s="1"/>
      <c r="Q23" s="1">
        <f t="shared" si="8"/>
        <v>17</v>
      </c>
      <c r="R23" s="15">
        <f t="shared" si="9"/>
        <v>35842.850146914789</v>
      </c>
      <c r="S23" s="422">
        <f t="shared" si="10"/>
        <v>37572.438354924714</v>
      </c>
      <c r="T23" s="15">
        <f t="shared" si="11"/>
        <v>73415.288501839503</v>
      </c>
      <c r="U23" s="1">
        <v>6</v>
      </c>
      <c r="V23" s="1">
        <f t="shared" si="12"/>
        <v>20.399999999999999</v>
      </c>
      <c r="W23" s="15">
        <f t="shared" si="13"/>
        <v>43011.420176297746</v>
      </c>
      <c r="X23" s="15">
        <f t="shared" si="14"/>
        <v>47840.22650018378</v>
      </c>
      <c r="Y23" s="15">
        <f t="shared" si="15"/>
        <v>90851.646676481527</v>
      </c>
      <c r="Z23" s="1">
        <v>5</v>
      </c>
      <c r="AA23" s="1">
        <f t="shared" si="16"/>
        <v>17</v>
      </c>
      <c r="AB23" s="15">
        <f t="shared" si="17"/>
        <v>37553.619441571871</v>
      </c>
      <c r="AC23" s="15">
        <f t="shared" si="18"/>
        <v>34965.538232838087</v>
      </c>
      <c r="AD23" s="15">
        <f t="shared" si="19"/>
        <v>72519.157674409958</v>
      </c>
      <c r="AE23" s="1">
        <v>5</v>
      </c>
      <c r="AF23" s="1">
        <f t="shared" si="20"/>
        <v>17</v>
      </c>
      <c r="AG23" s="15">
        <f t="shared" si="21"/>
        <v>37553.619441571871</v>
      </c>
      <c r="AH23" s="15">
        <f t="shared" si="22"/>
        <v>35826.067596340159</v>
      </c>
      <c r="AI23" s="15">
        <f t="shared" si="23"/>
        <v>73379.687037912023</v>
      </c>
      <c r="AJ23" s="1">
        <v>6</v>
      </c>
      <c r="AK23" s="1">
        <f t="shared" si="24"/>
        <v>20.399999999999999</v>
      </c>
      <c r="AL23" s="1"/>
      <c r="AM23" s="15">
        <f t="shared" si="25"/>
        <v>44564.303317535545</v>
      </c>
      <c r="AN23" s="15">
        <f t="shared" si="26"/>
        <v>43920.155951590001</v>
      </c>
      <c r="AO23" s="15">
        <f t="shared" si="27"/>
        <v>88484.459269125538</v>
      </c>
      <c r="AP23" s="188">
        <v>5</v>
      </c>
      <c r="AQ23" s="188">
        <f t="shared" si="28"/>
        <v>17</v>
      </c>
      <c r="AR23" s="188"/>
      <c r="AS23" s="179">
        <f t="shared" si="29"/>
        <v>37136.919431279617</v>
      </c>
      <c r="AT23" s="179">
        <f t="shared" si="30"/>
        <v>35039.816951579094</v>
      </c>
      <c r="AU23" s="179">
        <f t="shared" si="31"/>
        <v>72176.736382858711</v>
      </c>
      <c r="AV23" s="1">
        <v>7</v>
      </c>
      <c r="AW23" s="1">
        <f t="shared" si="32"/>
        <v>23.8</v>
      </c>
      <c r="AX23" s="1"/>
      <c r="AY23" s="15">
        <f t="shared" si="33"/>
        <v>51992.749762131301</v>
      </c>
      <c r="AZ23" s="15">
        <f t="shared" si="34"/>
        <v>55954.755032765723</v>
      </c>
      <c r="BA23" s="15">
        <f t="shared" si="35"/>
        <v>107947.50479489702</v>
      </c>
      <c r="BB23" s="1">
        <v>7</v>
      </c>
      <c r="BC23" s="1">
        <f t="shared" si="36"/>
        <v>23.8</v>
      </c>
      <c r="BD23" s="15">
        <f t="shared" si="37"/>
        <v>51992.749762131301</v>
      </c>
      <c r="BE23" s="15">
        <f t="shared" si="38"/>
        <v>53354.78938268467</v>
      </c>
      <c r="BF23" s="15">
        <f t="shared" si="39"/>
        <v>105347.53914481596</v>
      </c>
      <c r="BG23" s="1">
        <v>7</v>
      </c>
      <c r="BH23" s="1">
        <f t="shared" si="40"/>
        <v>23.8</v>
      </c>
      <c r="BI23" s="15">
        <f t="shared" si="41"/>
        <v>51995.5625</v>
      </c>
      <c r="BJ23" s="15">
        <f t="shared" si="42"/>
        <v>50326.159654870309</v>
      </c>
      <c r="BK23" s="15">
        <f t="shared" si="43"/>
        <v>102321.72215487031</v>
      </c>
      <c r="BL23" s="1">
        <v>8</v>
      </c>
      <c r="BM23" s="1">
        <f t="shared" si="44"/>
        <v>27.2</v>
      </c>
      <c r="BN23" s="15">
        <f t="shared" si="45"/>
        <v>59423.5</v>
      </c>
      <c r="BO23" s="15">
        <f t="shared" si="46"/>
        <v>58679.152003270603</v>
      </c>
      <c r="BP23" s="15">
        <f t="shared" si="47"/>
        <v>118102.6520032706</v>
      </c>
    </row>
    <row r="24" spans="1:68" ht="15.6" hidden="1" x14ac:dyDescent="0.3">
      <c r="A24" t="s">
        <v>100</v>
      </c>
      <c r="B24" s="9">
        <v>702</v>
      </c>
      <c r="C24" s="1">
        <v>7</v>
      </c>
      <c r="D24" s="1"/>
      <c r="E24" s="1">
        <f t="shared" si="2"/>
        <v>23.8</v>
      </c>
      <c r="F24" s="14">
        <f t="shared" si="0"/>
        <v>50094.824982841455</v>
      </c>
      <c r="G24" s="14" t="e">
        <f t="shared" si="1"/>
        <v>#REF!</v>
      </c>
      <c r="H24" s="15" t="e">
        <f t="shared" si="3"/>
        <v>#REF!</v>
      </c>
      <c r="I24" s="1">
        <v>6</v>
      </c>
      <c r="J24" s="1"/>
      <c r="K24" s="1">
        <f t="shared" si="4"/>
        <v>20.399999999999999</v>
      </c>
      <c r="L24" s="15">
        <f t="shared" si="5"/>
        <v>42938.421413864104</v>
      </c>
      <c r="M24" s="15">
        <f t="shared" si="6"/>
        <v>41400.133638331332</v>
      </c>
      <c r="N24" s="15">
        <f t="shared" si="7"/>
        <v>84338.555052195443</v>
      </c>
      <c r="O24" s="1">
        <v>7</v>
      </c>
      <c r="P24" s="1"/>
      <c r="Q24" s="1">
        <f t="shared" si="8"/>
        <v>23.8</v>
      </c>
      <c r="R24" s="15">
        <f t="shared" si="9"/>
        <v>50179.990205680704</v>
      </c>
      <c r="S24" s="422">
        <f t="shared" si="10"/>
        <v>52601.413696894597</v>
      </c>
      <c r="T24" s="15">
        <f t="shared" si="11"/>
        <v>102781.4039025753</v>
      </c>
      <c r="U24" s="1">
        <v>8</v>
      </c>
      <c r="V24" s="1">
        <f t="shared" si="12"/>
        <v>27.2</v>
      </c>
      <c r="W24" s="15">
        <f t="shared" si="13"/>
        <v>57348.560235063662</v>
      </c>
      <c r="X24" s="15">
        <f t="shared" si="14"/>
        <v>63786.968666911707</v>
      </c>
      <c r="Y24" s="15">
        <f t="shared" si="15"/>
        <v>121135.52890197537</v>
      </c>
      <c r="Z24" s="1">
        <v>5</v>
      </c>
      <c r="AA24" s="1">
        <f t="shared" si="16"/>
        <v>17</v>
      </c>
      <c r="AB24" s="15">
        <f t="shared" si="17"/>
        <v>37553.619441571871</v>
      </c>
      <c r="AC24" s="15">
        <f t="shared" si="18"/>
        <v>34965.538232838087</v>
      </c>
      <c r="AD24" s="15">
        <f t="shared" si="19"/>
        <v>72519.157674409958</v>
      </c>
      <c r="AE24" s="1">
        <v>8</v>
      </c>
      <c r="AF24" s="1">
        <f t="shared" si="20"/>
        <v>27.2</v>
      </c>
      <c r="AG24" s="15">
        <f t="shared" si="21"/>
        <v>60085.791106514996</v>
      </c>
      <c r="AH24" s="15">
        <f t="shared" si="22"/>
        <v>57321.708154144253</v>
      </c>
      <c r="AI24" s="15">
        <f t="shared" si="23"/>
        <v>117407.49926065924</v>
      </c>
      <c r="AJ24" s="1">
        <v>8</v>
      </c>
      <c r="AK24" s="1">
        <f t="shared" si="24"/>
        <v>27.2</v>
      </c>
      <c r="AL24" s="1"/>
      <c r="AM24" s="15">
        <f t="shared" si="25"/>
        <v>59419.071090047393</v>
      </c>
      <c r="AN24" s="15">
        <f t="shared" si="26"/>
        <v>58560.207935453334</v>
      </c>
      <c r="AO24" s="15">
        <f t="shared" si="27"/>
        <v>117979.27902550073</v>
      </c>
      <c r="AP24" s="188">
        <v>5</v>
      </c>
      <c r="AQ24" s="188">
        <f t="shared" si="28"/>
        <v>17</v>
      </c>
      <c r="AR24" s="188"/>
      <c r="AS24" s="179">
        <f t="shared" si="29"/>
        <v>37136.919431279617</v>
      </c>
      <c r="AT24" s="179">
        <f t="shared" si="30"/>
        <v>35039.816951579094</v>
      </c>
      <c r="AU24" s="179">
        <f t="shared" si="31"/>
        <v>72176.736382858711</v>
      </c>
      <c r="AV24" s="1">
        <v>9</v>
      </c>
      <c r="AW24" s="1">
        <f t="shared" si="32"/>
        <v>30.599999999999998</v>
      </c>
      <c r="AX24" s="1"/>
      <c r="AY24" s="15">
        <f t="shared" si="33"/>
        <v>66847.82112274025</v>
      </c>
      <c r="AZ24" s="15">
        <f t="shared" si="34"/>
        <v>71941.827899270211</v>
      </c>
      <c r="BA24" s="15">
        <f t="shared" si="35"/>
        <v>138789.64902201045</v>
      </c>
      <c r="BB24" s="1">
        <v>8</v>
      </c>
      <c r="BC24" s="1">
        <f t="shared" si="36"/>
        <v>27.2</v>
      </c>
      <c r="BD24" s="15">
        <f t="shared" si="37"/>
        <v>59420.285442435772</v>
      </c>
      <c r="BE24" s="15">
        <f t="shared" si="38"/>
        <v>60976.902151639617</v>
      </c>
      <c r="BF24" s="15">
        <f t="shared" si="39"/>
        <v>120397.1875940754</v>
      </c>
      <c r="BG24" s="1">
        <v>7</v>
      </c>
      <c r="BH24" s="1">
        <f t="shared" si="40"/>
        <v>23.8</v>
      </c>
      <c r="BI24" s="15">
        <f t="shared" si="41"/>
        <v>51995.5625</v>
      </c>
      <c r="BJ24" s="15">
        <f t="shared" si="42"/>
        <v>50326.159654870309</v>
      </c>
      <c r="BK24" s="15">
        <f t="shared" si="43"/>
        <v>102321.72215487031</v>
      </c>
      <c r="BL24" s="1">
        <v>8</v>
      </c>
      <c r="BM24" s="1">
        <f t="shared" si="44"/>
        <v>27.2</v>
      </c>
      <c r="BN24" s="15">
        <f t="shared" si="45"/>
        <v>59423.5</v>
      </c>
      <c r="BO24" s="15">
        <f t="shared" si="46"/>
        <v>58679.152003270603</v>
      </c>
      <c r="BP24" s="15">
        <f t="shared" si="47"/>
        <v>118102.6520032706</v>
      </c>
    </row>
    <row r="25" spans="1:68" ht="15.6" hidden="1" x14ac:dyDescent="0.3">
      <c r="A25" t="s">
        <v>100</v>
      </c>
      <c r="B25" s="8">
        <v>801</v>
      </c>
      <c r="C25" s="1">
        <v>8</v>
      </c>
      <c r="D25" s="1"/>
      <c r="E25" s="1">
        <f t="shared" si="2"/>
        <v>27.2</v>
      </c>
      <c r="F25" s="14">
        <f t="shared" si="0"/>
        <v>57251.228551818807</v>
      </c>
      <c r="G25" s="14" t="e">
        <f t="shared" si="1"/>
        <v>#REF!</v>
      </c>
      <c r="H25" s="15" t="e">
        <f t="shared" si="3"/>
        <v>#REF!</v>
      </c>
      <c r="I25" s="1">
        <v>7</v>
      </c>
      <c r="J25" s="1"/>
      <c r="K25" s="1">
        <f t="shared" si="4"/>
        <v>23.8</v>
      </c>
      <c r="L25" s="15">
        <f t="shared" si="5"/>
        <v>50094.824982841455</v>
      </c>
      <c r="M25" s="15">
        <f t="shared" si="6"/>
        <v>48300.155911386559</v>
      </c>
      <c r="N25" s="15">
        <f t="shared" si="7"/>
        <v>98394.980894228007</v>
      </c>
      <c r="O25" s="1">
        <v>6</v>
      </c>
      <c r="P25" s="1"/>
      <c r="Q25" s="1">
        <f t="shared" si="8"/>
        <v>20.399999999999999</v>
      </c>
      <c r="R25" s="15">
        <f t="shared" si="9"/>
        <v>43011.420176297746</v>
      </c>
      <c r="S25" s="422">
        <f t="shared" si="10"/>
        <v>45086.926025909655</v>
      </c>
      <c r="T25" s="15">
        <f t="shared" si="11"/>
        <v>88098.346202207409</v>
      </c>
      <c r="U25" s="1">
        <v>9</v>
      </c>
      <c r="V25" s="1">
        <f t="shared" si="12"/>
        <v>30.599999999999998</v>
      </c>
      <c r="W25" s="15">
        <f t="shared" si="13"/>
        <v>64517.13026444662</v>
      </c>
      <c r="X25" s="15">
        <f t="shared" si="14"/>
        <v>71760.339750275671</v>
      </c>
      <c r="Y25" s="15">
        <f t="shared" si="15"/>
        <v>136277.47001472229</v>
      </c>
      <c r="Z25" s="1">
        <v>6</v>
      </c>
      <c r="AA25" s="1">
        <f t="shared" si="16"/>
        <v>20.399999999999999</v>
      </c>
      <c r="AB25" s="15">
        <f t="shared" si="17"/>
        <v>45064.343329886251</v>
      </c>
      <c r="AC25" s="15">
        <f t="shared" si="18"/>
        <v>41958.645879405696</v>
      </c>
      <c r="AD25" s="15">
        <f t="shared" si="19"/>
        <v>87022.989209291947</v>
      </c>
      <c r="AE25" s="1">
        <v>9</v>
      </c>
      <c r="AF25" s="1">
        <f t="shared" si="20"/>
        <v>30.599999999999998</v>
      </c>
      <c r="AG25" s="15">
        <f t="shared" si="21"/>
        <v>67596.514994829369</v>
      </c>
      <c r="AH25" s="15">
        <f t="shared" si="22"/>
        <v>64486.921673412282</v>
      </c>
      <c r="AI25" s="15">
        <f t="shared" si="23"/>
        <v>132083.43666824166</v>
      </c>
      <c r="AJ25" s="1">
        <v>5</v>
      </c>
      <c r="AK25" s="1">
        <f t="shared" si="24"/>
        <v>17</v>
      </c>
      <c r="AL25" s="1"/>
      <c r="AM25" s="15">
        <f t="shared" si="25"/>
        <v>37136.919431279617</v>
      </c>
      <c r="AN25" s="15">
        <f t="shared" si="26"/>
        <v>36600.129959658334</v>
      </c>
      <c r="AO25" s="15">
        <f t="shared" si="27"/>
        <v>73737.049390937958</v>
      </c>
      <c r="AP25" s="188">
        <v>9</v>
      </c>
      <c r="AQ25" s="188">
        <f t="shared" si="28"/>
        <v>30.599999999999998</v>
      </c>
      <c r="AR25" s="188"/>
      <c r="AS25" s="179">
        <f t="shared" si="29"/>
        <v>66846.454976303314</v>
      </c>
      <c r="AT25" s="179">
        <f t="shared" si="30"/>
        <v>63071.670512842364</v>
      </c>
      <c r="AU25" s="179">
        <f t="shared" si="31"/>
        <v>129918.12548914568</v>
      </c>
      <c r="AV25" s="1">
        <v>9</v>
      </c>
      <c r="AW25" s="1">
        <f t="shared" si="32"/>
        <v>30.599999999999998</v>
      </c>
      <c r="AX25" s="1"/>
      <c r="AY25" s="15">
        <f t="shared" si="33"/>
        <v>66847.82112274025</v>
      </c>
      <c r="AZ25" s="15">
        <f t="shared" si="34"/>
        <v>71941.827899270211</v>
      </c>
      <c r="BA25" s="15">
        <f t="shared" si="35"/>
        <v>138789.64902201045</v>
      </c>
      <c r="BB25" s="1">
        <v>8</v>
      </c>
      <c r="BC25" s="1">
        <f t="shared" si="36"/>
        <v>27.2</v>
      </c>
      <c r="BD25" s="15">
        <f t="shared" si="37"/>
        <v>59420.285442435772</v>
      </c>
      <c r="BE25" s="15">
        <f t="shared" si="38"/>
        <v>60976.902151639617</v>
      </c>
      <c r="BF25" s="15">
        <f t="shared" si="39"/>
        <v>120397.1875940754</v>
      </c>
      <c r="BG25" s="1">
        <v>8</v>
      </c>
      <c r="BH25" s="1">
        <f t="shared" si="40"/>
        <v>27.2</v>
      </c>
      <c r="BI25" s="15">
        <f t="shared" si="41"/>
        <v>59423.5</v>
      </c>
      <c r="BJ25" s="15">
        <f t="shared" si="42"/>
        <v>57515.611034137495</v>
      </c>
      <c r="BK25" s="15">
        <f t="shared" si="43"/>
        <v>116939.11103413749</v>
      </c>
      <c r="BL25" s="1">
        <v>8</v>
      </c>
      <c r="BM25" s="1">
        <f t="shared" si="44"/>
        <v>27.2</v>
      </c>
      <c r="BN25" s="15">
        <f t="shared" si="45"/>
        <v>59423.5</v>
      </c>
      <c r="BO25" s="15">
        <f t="shared" si="46"/>
        <v>58679.152003270603</v>
      </c>
      <c r="BP25" s="15">
        <f t="shared" si="47"/>
        <v>118102.6520032706</v>
      </c>
    </row>
    <row r="26" spans="1:68" ht="15.6" hidden="1" x14ac:dyDescent="0.3">
      <c r="A26" t="s">
        <v>100</v>
      </c>
      <c r="B26" s="8">
        <v>802</v>
      </c>
      <c r="C26" s="1">
        <v>4</v>
      </c>
      <c r="D26" s="1"/>
      <c r="E26" s="1">
        <f t="shared" si="2"/>
        <v>13.6</v>
      </c>
      <c r="F26" s="14">
        <f t="shared" si="0"/>
        <v>28625.614275909404</v>
      </c>
      <c r="G26" s="14" t="e">
        <f t="shared" si="1"/>
        <v>#REF!</v>
      </c>
      <c r="H26" s="15" t="e">
        <f t="shared" si="3"/>
        <v>#REF!</v>
      </c>
      <c r="I26" s="1">
        <v>3</v>
      </c>
      <c r="J26" s="1"/>
      <c r="K26" s="1">
        <f t="shared" si="4"/>
        <v>10.199999999999999</v>
      </c>
      <c r="L26" s="15">
        <f t="shared" si="5"/>
        <v>21469.210706932052</v>
      </c>
      <c r="M26" s="15">
        <f t="shared" si="6"/>
        <v>20700.066819165666</v>
      </c>
      <c r="N26" s="15">
        <f t="shared" si="7"/>
        <v>42169.277526097721</v>
      </c>
      <c r="O26" s="1">
        <v>3</v>
      </c>
      <c r="P26" s="1"/>
      <c r="Q26" s="1">
        <f t="shared" si="8"/>
        <v>10.199999999999999</v>
      </c>
      <c r="R26" s="15">
        <f t="shared" si="9"/>
        <v>21505.710088148873</v>
      </c>
      <c r="S26" s="422">
        <f t="shared" si="10"/>
        <v>22543.463012954828</v>
      </c>
      <c r="T26" s="15">
        <f t="shared" si="11"/>
        <v>44049.173101103705</v>
      </c>
      <c r="U26" s="1">
        <v>4</v>
      </c>
      <c r="V26" s="1">
        <f t="shared" si="12"/>
        <v>13.6</v>
      </c>
      <c r="W26" s="15">
        <f t="shared" si="13"/>
        <v>28674.280117531831</v>
      </c>
      <c r="X26" s="15">
        <f t="shared" si="14"/>
        <v>31893.484333455854</v>
      </c>
      <c r="Y26" s="15">
        <f t="shared" si="15"/>
        <v>60567.764450987685</v>
      </c>
      <c r="Z26" s="1">
        <v>3</v>
      </c>
      <c r="AA26" s="1">
        <f t="shared" si="16"/>
        <v>10.199999999999999</v>
      </c>
      <c r="AB26" s="15">
        <f t="shared" si="17"/>
        <v>22532.171664943126</v>
      </c>
      <c r="AC26" s="15">
        <f t="shared" si="18"/>
        <v>20979.322939702848</v>
      </c>
      <c r="AD26" s="15">
        <f t="shared" si="19"/>
        <v>43511.494604645974</v>
      </c>
      <c r="AE26" s="1">
        <v>4</v>
      </c>
      <c r="AF26" s="1">
        <f t="shared" si="20"/>
        <v>13.6</v>
      </c>
      <c r="AG26" s="15">
        <f t="shared" si="21"/>
        <v>30042.895553257498</v>
      </c>
      <c r="AH26" s="15">
        <f t="shared" si="22"/>
        <v>28660.854077072127</v>
      </c>
      <c r="AI26" s="15">
        <f t="shared" si="23"/>
        <v>58703.749630329621</v>
      </c>
      <c r="AJ26" s="1">
        <v>4</v>
      </c>
      <c r="AK26" s="1">
        <f t="shared" si="24"/>
        <v>13.6</v>
      </c>
      <c r="AL26" s="1"/>
      <c r="AM26" s="15">
        <f t="shared" si="25"/>
        <v>29709.535545023697</v>
      </c>
      <c r="AN26" s="15">
        <f t="shared" si="26"/>
        <v>29280.103967726667</v>
      </c>
      <c r="AO26" s="15">
        <f t="shared" si="27"/>
        <v>58989.639512750364</v>
      </c>
      <c r="AP26" s="188">
        <v>2</v>
      </c>
      <c r="AQ26" s="188">
        <f t="shared" si="28"/>
        <v>6.8</v>
      </c>
      <c r="AR26" s="188"/>
      <c r="AS26" s="179">
        <f t="shared" si="29"/>
        <v>14854.767772511848</v>
      </c>
      <c r="AT26" s="179">
        <f t="shared" si="30"/>
        <v>14015.926780631637</v>
      </c>
      <c r="AU26" s="179">
        <f t="shared" si="31"/>
        <v>28870.694553143483</v>
      </c>
      <c r="AV26" s="1">
        <v>5</v>
      </c>
      <c r="AW26" s="1">
        <f t="shared" si="32"/>
        <v>17</v>
      </c>
      <c r="AX26" s="1"/>
      <c r="AY26" s="15">
        <f t="shared" si="33"/>
        <v>37137.67840152236</v>
      </c>
      <c r="AZ26" s="15">
        <f t="shared" si="34"/>
        <v>39967.682166261227</v>
      </c>
      <c r="BA26" s="15">
        <f t="shared" si="35"/>
        <v>77105.360567783588</v>
      </c>
      <c r="BB26" s="1">
        <v>4</v>
      </c>
      <c r="BC26" s="1">
        <f t="shared" si="36"/>
        <v>13.6</v>
      </c>
      <c r="BD26" s="15">
        <f t="shared" si="37"/>
        <v>29710.142721217886</v>
      </c>
      <c r="BE26" s="15">
        <f t="shared" si="38"/>
        <v>30488.451075819808</v>
      </c>
      <c r="BF26" s="15">
        <f t="shared" si="39"/>
        <v>60198.593797037698</v>
      </c>
      <c r="BG26" s="1">
        <v>4</v>
      </c>
      <c r="BH26" s="1">
        <f t="shared" si="40"/>
        <v>13.6</v>
      </c>
      <c r="BI26" s="15">
        <f t="shared" si="41"/>
        <v>29711.75</v>
      </c>
      <c r="BJ26" s="15">
        <f t="shared" si="42"/>
        <v>28757.805517068748</v>
      </c>
      <c r="BK26" s="15">
        <f t="shared" si="43"/>
        <v>58469.555517068744</v>
      </c>
      <c r="BL26" s="1">
        <v>5</v>
      </c>
      <c r="BM26" s="1">
        <f t="shared" si="44"/>
        <v>17</v>
      </c>
      <c r="BN26" s="15">
        <f t="shared" si="45"/>
        <v>37139.6875</v>
      </c>
      <c r="BO26" s="15">
        <f t="shared" si="46"/>
        <v>36674.470002044131</v>
      </c>
      <c r="BP26" s="15">
        <f t="shared" si="47"/>
        <v>73814.157502044138</v>
      </c>
    </row>
    <row r="27" spans="1:68" ht="15.6" hidden="1" x14ac:dyDescent="0.3">
      <c r="A27" t="s">
        <v>100</v>
      </c>
      <c r="B27" s="8">
        <v>803</v>
      </c>
      <c r="C27" s="1">
        <v>3</v>
      </c>
      <c r="D27" s="1"/>
      <c r="E27" s="1">
        <f t="shared" si="2"/>
        <v>10.199999999999999</v>
      </c>
      <c r="F27" s="14">
        <f t="shared" si="0"/>
        <v>21469.210706932052</v>
      </c>
      <c r="G27" s="14" t="e">
        <f t="shared" si="1"/>
        <v>#REF!</v>
      </c>
      <c r="H27" s="15" t="e">
        <f t="shared" si="3"/>
        <v>#REF!</v>
      </c>
      <c r="I27" s="1">
        <v>2</v>
      </c>
      <c r="J27" s="1"/>
      <c r="K27" s="1">
        <f t="shared" si="4"/>
        <v>6.8</v>
      </c>
      <c r="L27" s="15">
        <f t="shared" si="5"/>
        <v>14312.807137954702</v>
      </c>
      <c r="M27" s="15">
        <f t="shared" si="6"/>
        <v>13800.044546110445</v>
      </c>
      <c r="N27" s="15">
        <f t="shared" si="7"/>
        <v>28112.851684065146</v>
      </c>
      <c r="O27" s="1">
        <v>1</v>
      </c>
      <c r="P27" s="1"/>
      <c r="Q27" s="1">
        <f t="shared" si="8"/>
        <v>3.4</v>
      </c>
      <c r="R27" s="15">
        <f t="shared" si="9"/>
        <v>7168.5700293829577</v>
      </c>
      <c r="S27" s="422">
        <f t="shared" si="10"/>
        <v>7514.4876709849423</v>
      </c>
      <c r="T27" s="15">
        <f t="shared" si="11"/>
        <v>14683.057700367899</v>
      </c>
      <c r="U27" s="1">
        <v>2</v>
      </c>
      <c r="V27" s="1">
        <f t="shared" si="12"/>
        <v>6.8</v>
      </c>
      <c r="W27" s="15">
        <f t="shared" si="13"/>
        <v>14337.140058765915</v>
      </c>
      <c r="X27" s="15">
        <f t="shared" si="14"/>
        <v>15946.742166727927</v>
      </c>
      <c r="Y27" s="15">
        <f t="shared" si="15"/>
        <v>30283.882225493842</v>
      </c>
      <c r="Z27" s="1">
        <v>2</v>
      </c>
      <c r="AA27" s="1">
        <f t="shared" si="16"/>
        <v>6.8</v>
      </c>
      <c r="AB27" s="15">
        <f t="shared" si="17"/>
        <v>15021.447776628749</v>
      </c>
      <c r="AC27" s="15">
        <f t="shared" si="18"/>
        <v>13986.215293135234</v>
      </c>
      <c r="AD27" s="15">
        <f t="shared" si="19"/>
        <v>29007.663069763985</v>
      </c>
      <c r="AE27" s="1">
        <v>2</v>
      </c>
      <c r="AF27" s="1">
        <f t="shared" si="20"/>
        <v>6.8</v>
      </c>
      <c r="AG27" s="15">
        <f t="shared" si="21"/>
        <v>15021.447776628749</v>
      </c>
      <c r="AH27" s="15">
        <f t="shared" si="22"/>
        <v>14330.427038536063</v>
      </c>
      <c r="AI27" s="15">
        <f t="shared" si="23"/>
        <v>29351.874815164811</v>
      </c>
      <c r="AJ27" s="1">
        <v>2</v>
      </c>
      <c r="AK27" s="1">
        <f t="shared" si="24"/>
        <v>6.8</v>
      </c>
      <c r="AL27" s="1"/>
      <c r="AM27" s="15">
        <f t="shared" si="25"/>
        <v>14854.767772511848</v>
      </c>
      <c r="AN27" s="15">
        <f t="shared" si="26"/>
        <v>14640.051983863334</v>
      </c>
      <c r="AO27" s="15">
        <f t="shared" si="27"/>
        <v>29494.819756375182</v>
      </c>
      <c r="AP27" s="188">
        <v>2</v>
      </c>
      <c r="AQ27" s="188">
        <f t="shared" si="28"/>
        <v>6.8</v>
      </c>
      <c r="AR27" s="188"/>
      <c r="AS27" s="179">
        <f t="shared" si="29"/>
        <v>14854.767772511848</v>
      </c>
      <c r="AT27" s="179">
        <f t="shared" si="30"/>
        <v>14015.926780631637</v>
      </c>
      <c r="AU27" s="179">
        <f t="shared" si="31"/>
        <v>28870.694553143483</v>
      </c>
      <c r="AV27" s="1">
        <v>1</v>
      </c>
      <c r="AW27" s="1">
        <f t="shared" si="32"/>
        <v>3.4</v>
      </c>
      <c r="AX27" s="1"/>
      <c r="AY27" s="15">
        <f t="shared" si="33"/>
        <v>7427.5356803044715</v>
      </c>
      <c r="AZ27" s="15">
        <f t="shared" si="34"/>
        <v>7993.5364332522458</v>
      </c>
      <c r="BA27" s="15">
        <f t="shared" si="35"/>
        <v>15421.072113556718</v>
      </c>
      <c r="BB27" s="1">
        <v>3</v>
      </c>
      <c r="BC27" s="1">
        <f t="shared" si="36"/>
        <v>10.199999999999999</v>
      </c>
      <c r="BD27" s="15">
        <f t="shared" si="37"/>
        <v>22282.607040913415</v>
      </c>
      <c r="BE27" s="15">
        <f t="shared" si="38"/>
        <v>22866.338306864858</v>
      </c>
      <c r="BF27" s="15">
        <f t="shared" si="39"/>
        <v>45148.945347778274</v>
      </c>
      <c r="BG27" s="1">
        <v>2</v>
      </c>
      <c r="BH27" s="1">
        <f t="shared" si="40"/>
        <v>6.8</v>
      </c>
      <c r="BI27" s="15">
        <f t="shared" si="41"/>
        <v>14855.875</v>
      </c>
      <c r="BJ27" s="15">
        <f t="shared" si="42"/>
        <v>14378.902758534374</v>
      </c>
      <c r="BK27" s="15">
        <f t="shared" si="43"/>
        <v>29234.777758534372</v>
      </c>
      <c r="BL27" s="1">
        <v>2</v>
      </c>
      <c r="BM27" s="1">
        <f t="shared" si="44"/>
        <v>6.8</v>
      </c>
      <c r="BN27" s="15">
        <f t="shared" si="45"/>
        <v>14855.875</v>
      </c>
      <c r="BO27" s="15">
        <f t="shared" si="46"/>
        <v>14669.788000817651</v>
      </c>
      <c r="BP27" s="15">
        <f t="shared" si="47"/>
        <v>29525.663000817651</v>
      </c>
    </row>
    <row r="28" spans="1:68" ht="15.6" hidden="1" x14ac:dyDescent="0.3">
      <c r="A28" t="s">
        <v>100</v>
      </c>
      <c r="B28" s="8">
        <v>901</v>
      </c>
      <c r="C28" s="1">
        <v>4</v>
      </c>
      <c r="D28" s="1"/>
      <c r="E28" s="1">
        <f t="shared" si="2"/>
        <v>13.6</v>
      </c>
      <c r="F28" s="14">
        <f t="shared" si="0"/>
        <v>28625.614275909404</v>
      </c>
      <c r="G28" s="14" t="e">
        <f t="shared" si="1"/>
        <v>#REF!</v>
      </c>
      <c r="H28" s="15" t="e">
        <f t="shared" si="3"/>
        <v>#REF!</v>
      </c>
      <c r="I28" s="1">
        <v>2</v>
      </c>
      <c r="J28" s="1"/>
      <c r="K28" s="1">
        <f t="shared" si="4"/>
        <v>6.8</v>
      </c>
      <c r="L28" s="15">
        <f t="shared" si="5"/>
        <v>14312.807137954702</v>
      </c>
      <c r="M28" s="15">
        <f t="shared" si="6"/>
        <v>13800.044546110445</v>
      </c>
      <c r="N28" s="15">
        <f t="shared" si="7"/>
        <v>28112.851684065146</v>
      </c>
      <c r="O28" s="1">
        <v>5</v>
      </c>
      <c r="P28" s="1"/>
      <c r="Q28" s="1">
        <f t="shared" si="8"/>
        <v>17</v>
      </c>
      <c r="R28" s="15">
        <f t="shared" si="9"/>
        <v>35842.850146914789</v>
      </c>
      <c r="S28" s="422">
        <f t="shared" si="10"/>
        <v>37572.438354924714</v>
      </c>
      <c r="T28" s="15">
        <f t="shared" si="11"/>
        <v>73415.288501839503</v>
      </c>
      <c r="U28" s="1">
        <v>5</v>
      </c>
      <c r="V28" s="1">
        <f t="shared" si="12"/>
        <v>17</v>
      </c>
      <c r="W28" s="15">
        <f t="shared" si="13"/>
        <v>35842.850146914789</v>
      </c>
      <c r="X28" s="15">
        <f t="shared" si="14"/>
        <v>39866.855416819817</v>
      </c>
      <c r="Y28" s="15">
        <f t="shared" si="15"/>
        <v>75709.705563734606</v>
      </c>
      <c r="Z28" s="1">
        <v>5</v>
      </c>
      <c r="AA28" s="1">
        <f t="shared" si="16"/>
        <v>17</v>
      </c>
      <c r="AB28" s="15">
        <f t="shared" si="17"/>
        <v>37553.619441571871</v>
      </c>
      <c r="AC28" s="15">
        <f t="shared" si="18"/>
        <v>34965.538232838087</v>
      </c>
      <c r="AD28" s="15">
        <f t="shared" si="19"/>
        <v>72519.157674409958</v>
      </c>
      <c r="AE28" s="1">
        <v>8</v>
      </c>
      <c r="AF28" s="1">
        <f t="shared" si="20"/>
        <v>27.2</v>
      </c>
      <c r="AG28" s="15">
        <f t="shared" si="21"/>
        <v>60085.791106514996</v>
      </c>
      <c r="AH28" s="15">
        <f t="shared" si="22"/>
        <v>57321.708154144253</v>
      </c>
      <c r="AI28" s="15">
        <f t="shared" si="23"/>
        <v>117407.49926065924</v>
      </c>
      <c r="AJ28" s="1">
        <v>3</v>
      </c>
      <c r="AK28" s="1">
        <f t="shared" si="24"/>
        <v>10.199999999999999</v>
      </c>
      <c r="AL28" s="1"/>
      <c r="AM28" s="15">
        <f t="shared" si="25"/>
        <v>22282.151658767772</v>
      </c>
      <c r="AN28" s="15">
        <f t="shared" si="26"/>
        <v>21960.077975795</v>
      </c>
      <c r="AO28" s="15">
        <f t="shared" si="27"/>
        <v>44242.229634562769</v>
      </c>
      <c r="AP28" s="188">
        <v>5</v>
      </c>
      <c r="AQ28" s="188">
        <f t="shared" si="28"/>
        <v>17</v>
      </c>
      <c r="AR28" s="188"/>
      <c r="AS28" s="179">
        <f t="shared" si="29"/>
        <v>37136.919431279617</v>
      </c>
      <c r="AT28" s="179">
        <f t="shared" si="30"/>
        <v>35039.816951579094</v>
      </c>
      <c r="AU28" s="179">
        <f t="shared" si="31"/>
        <v>72176.736382858711</v>
      </c>
      <c r="AV28" s="1">
        <v>8</v>
      </c>
      <c r="AW28" s="1">
        <f t="shared" si="32"/>
        <v>27.2</v>
      </c>
      <c r="AX28" s="1"/>
      <c r="AY28" s="15">
        <f t="shared" si="33"/>
        <v>59420.285442435772</v>
      </c>
      <c r="AZ28" s="15">
        <f t="shared" si="34"/>
        <v>63948.291466017967</v>
      </c>
      <c r="BA28" s="15">
        <f t="shared" si="35"/>
        <v>123368.57690845375</v>
      </c>
      <c r="BB28" s="1">
        <v>7</v>
      </c>
      <c r="BC28" s="1">
        <f t="shared" si="36"/>
        <v>23.8</v>
      </c>
      <c r="BD28" s="15">
        <f t="shared" si="37"/>
        <v>51992.749762131301</v>
      </c>
      <c r="BE28" s="15">
        <f t="shared" si="38"/>
        <v>53354.78938268467</v>
      </c>
      <c r="BF28" s="15">
        <f t="shared" si="39"/>
        <v>105347.53914481596</v>
      </c>
      <c r="BG28" s="1">
        <v>5</v>
      </c>
      <c r="BH28" s="1">
        <f t="shared" si="40"/>
        <v>17</v>
      </c>
      <c r="BI28" s="15">
        <f t="shared" si="41"/>
        <v>37139.6875</v>
      </c>
      <c r="BJ28" s="15">
        <f t="shared" si="42"/>
        <v>35947.256896335937</v>
      </c>
      <c r="BK28" s="15">
        <f t="shared" si="43"/>
        <v>73086.944396335937</v>
      </c>
      <c r="BL28" s="1">
        <v>3</v>
      </c>
      <c r="BM28" s="1">
        <f t="shared" si="44"/>
        <v>10.199999999999999</v>
      </c>
      <c r="BN28" s="15">
        <f t="shared" si="45"/>
        <v>22283.8125</v>
      </c>
      <c r="BO28" s="15">
        <f t="shared" si="46"/>
        <v>22004.682001226476</v>
      </c>
      <c r="BP28" s="15">
        <f t="shared" si="47"/>
        <v>44288.49450122648</v>
      </c>
    </row>
    <row r="29" spans="1:68" ht="15.6" hidden="1" x14ac:dyDescent="0.3">
      <c r="A29" t="s">
        <v>100</v>
      </c>
      <c r="B29" s="8">
        <v>902</v>
      </c>
      <c r="C29" s="1">
        <v>8</v>
      </c>
      <c r="D29" s="1"/>
      <c r="E29" s="1">
        <f t="shared" si="2"/>
        <v>27.2</v>
      </c>
      <c r="F29" s="14">
        <f t="shared" si="0"/>
        <v>57251.228551818807</v>
      </c>
      <c r="G29" s="14" t="e">
        <f t="shared" si="1"/>
        <v>#REF!</v>
      </c>
      <c r="H29" s="15" t="e">
        <f t="shared" si="3"/>
        <v>#REF!</v>
      </c>
      <c r="I29" s="1">
        <v>6</v>
      </c>
      <c r="J29" s="1"/>
      <c r="K29" s="1">
        <f t="shared" si="4"/>
        <v>20.399999999999999</v>
      </c>
      <c r="L29" s="15">
        <f t="shared" si="5"/>
        <v>42938.421413864104</v>
      </c>
      <c r="M29" s="15">
        <f t="shared" si="6"/>
        <v>41400.133638331332</v>
      </c>
      <c r="N29" s="15">
        <f t="shared" si="7"/>
        <v>84338.555052195443</v>
      </c>
      <c r="O29" s="1">
        <v>7</v>
      </c>
      <c r="P29" s="1"/>
      <c r="Q29" s="1">
        <f t="shared" si="8"/>
        <v>23.8</v>
      </c>
      <c r="R29" s="15">
        <f t="shared" si="9"/>
        <v>50179.990205680704</v>
      </c>
      <c r="S29" s="422">
        <f t="shared" si="10"/>
        <v>52601.413696894597</v>
      </c>
      <c r="T29" s="15">
        <f t="shared" si="11"/>
        <v>102781.4039025753</v>
      </c>
      <c r="U29" s="1">
        <v>8</v>
      </c>
      <c r="V29" s="1">
        <f t="shared" si="12"/>
        <v>27.2</v>
      </c>
      <c r="W29" s="15">
        <f t="shared" si="13"/>
        <v>57348.560235063662</v>
      </c>
      <c r="X29" s="15">
        <f t="shared" si="14"/>
        <v>63786.968666911707</v>
      </c>
      <c r="Y29" s="15">
        <f t="shared" si="15"/>
        <v>121135.52890197537</v>
      </c>
      <c r="Z29" s="1">
        <v>4</v>
      </c>
      <c r="AA29" s="1">
        <f t="shared" si="16"/>
        <v>13.6</v>
      </c>
      <c r="AB29" s="15">
        <f t="shared" si="17"/>
        <v>30042.895553257498</v>
      </c>
      <c r="AC29" s="15">
        <f t="shared" si="18"/>
        <v>27972.430586270468</v>
      </c>
      <c r="AD29" s="15">
        <f t="shared" si="19"/>
        <v>58015.32613952797</v>
      </c>
      <c r="AE29" s="1">
        <v>0</v>
      </c>
      <c r="AF29" s="1">
        <f t="shared" si="20"/>
        <v>0</v>
      </c>
      <c r="AG29" s="15">
        <f t="shared" si="21"/>
        <v>0</v>
      </c>
      <c r="AH29" s="15">
        <f t="shared" si="22"/>
        <v>0</v>
      </c>
      <c r="AI29" s="15">
        <f t="shared" si="23"/>
        <v>0</v>
      </c>
      <c r="AJ29" s="1">
        <v>0</v>
      </c>
      <c r="AK29" s="1">
        <f t="shared" si="24"/>
        <v>0</v>
      </c>
      <c r="AL29" s="1"/>
      <c r="AM29" s="15">
        <f t="shared" si="25"/>
        <v>0</v>
      </c>
      <c r="AN29" s="15">
        <f t="shared" si="26"/>
        <v>0</v>
      </c>
      <c r="AO29" s="15">
        <f t="shared" si="27"/>
        <v>0</v>
      </c>
      <c r="AP29" s="188">
        <v>2</v>
      </c>
      <c r="AQ29" s="188">
        <f t="shared" si="28"/>
        <v>6.8</v>
      </c>
      <c r="AR29" s="188"/>
      <c r="AS29" s="179">
        <f t="shared" si="29"/>
        <v>14854.767772511848</v>
      </c>
      <c r="AT29" s="179">
        <f t="shared" si="30"/>
        <v>14015.926780631637</v>
      </c>
      <c r="AU29" s="179">
        <f t="shared" si="31"/>
        <v>28870.694553143483</v>
      </c>
      <c r="AV29" s="1">
        <v>10</v>
      </c>
      <c r="AW29" s="1">
        <f t="shared" si="32"/>
        <v>34</v>
      </c>
      <c r="AX29" s="1"/>
      <c r="AY29" s="15">
        <f t="shared" si="33"/>
        <v>74275.35680304472</v>
      </c>
      <c r="AZ29" s="15">
        <f t="shared" si="34"/>
        <v>79935.364332522455</v>
      </c>
      <c r="BA29" s="15">
        <f t="shared" si="35"/>
        <v>154210.72113556718</v>
      </c>
      <c r="BB29" s="1">
        <v>10</v>
      </c>
      <c r="BC29" s="1">
        <f t="shared" si="36"/>
        <v>34</v>
      </c>
      <c r="BD29" s="15">
        <f t="shared" si="37"/>
        <v>74275.35680304472</v>
      </c>
      <c r="BE29" s="15">
        <f t="shared" si="38"/>
        <v>76221.127689549525</v>
      </c>
      <c r="BF29" s="15">
        <f t="shared" si="39"/>
        <v>150496.48449259426</v>
      </c>
      <c r="BG29" s="1">
        <v>8</v>
      </c>
      <c r="BH29" s="1">
        <f t="shared" si="40"/>
        <v>27.2</v>
      </c>
      <c r="BI29" s="15">
        <f t="shared" si="41"/>
        <v>59423.5</v>
      </c>
      <c r="BJ29" s="15">
        <f t="shared" si="42"/>
        <v>57515.611034137495</v>
      </c>
      <c r="BK29" s="15">
        <f t="shared" si="43"/>
        <v>116939.11103413749</v>
      </c>
      <c r="BL29" s="1">
        <v>6</v>
      </c>
      <c r="BM29" s="1">
        <f t="shared" si="44"/>
        <v>20.399999999999999</v>
      </c>
      <c r="BN29" s="15">
        <f t="shared" si="45"/>
        <v>44567.625</v>
      </c>
      <c r="BO29" s="15">
        <f t="shared" si="46"/>
        <v>44009.364002452952</v>
      </c>
      <c r="BP29" s="15">
        <f t="shared" si="47"/>
        <v>88576.98900245296</v>
      </c>
    </row>
    <row r="30" spans="1:68" ht="15.6" hidden="1" x14ac:dyDescent="0.3">
      <c r="A30" t="s">
        <v>100</v>
      </c>
      <c r="B30" s="8">
        <v>1001</v>
      </c>
      <c r="C30" s="1">
        <v>3</v>
      </c>
      <c r="D30" s="1"/>
      <c r="E30" s="1">
        <f t="shared" si="2"/>
        <v>10.199999999999999</v>
      </c>
      <c r="F30" s="14">
        <f t="shared" si="0"/>
        <v>21469.210706932052</v>
      </c>
      <c r="G30" s="14" t="e">
        <f t="shared" si="1"/>
        <v>#REF!</v>
      </c>
      <c r="H30" s="15" t="e">
        <f t="shared" si="3"/>
        <v>#REF!</v>
      </c>
      <c r="I30" s="1">
        <v>1</v>
      </c>
      <c r="J30" s="1"/>
      <c r="K30" s="1">
        <f t="shared" si="4"/>
        <v>3.4</v>
      </c>
      <c r="L30" s="15">
        <f t="shared" si="5"/>
        <v>7156.4035689773509</v>
      </c>
      <c r="M30" s="15">
        <f t="shared" si="6"/>
        <v>6900.0222730552223</v>
      </c>
      <c r="N30" s="15">
        <f t="shared" si="7"/>
        <v>14056.425842032573</v>
      </c>
      <c r="O30" s="1">
        <v>3</v>
      </c>
      <c r="P30" s="1"/>
      <c r="Q30" s="1">
        <f t="shared" si="8"/>
        <v>10.199999999999999</v>
      </c>
      <c r="R30" s="15">
        <f t="shared" si="9"/>
        <v>21505.710088148873</v>
      </c>
      <c r="S30" s="422">
        <f t="shared" si="10"/>
        <v>22543.463012954828</v>
      </c>
      <c r="T30" s="15">
        <f t="shared" si="11"/>
        <v>44049.173101103705</v>
      </c>
      <c r="U30" s="1">
        <v>10</v>
      </c>
      <c r="V30" s="1">
        <f t="shared" si="12"/>
        <v>34</v>
      </c>
      <c r="W30" s="15">
        <f t="shared" si="13"/>
        <v>71685.700293829577</v>
      </c>
      <c r="X30" s="15">
        <f t="shared" si="14"/>
        <v>79733.710833639634</v>
      </c>
      <c r="Y30" s="15">
        <f t="shared" si="15"/>
        <v>151419.41112746921</v>
      </c>
      <c r="Z30" s="1">
        <v>7</v>
      </c>
      <c r="AA30" s="1">
        <f t="shared" si="16"/>
        <v>23.8</v>
      </c>
      <c r="AB30" s="15">
        <f t="shared" si="17"/>
        <v>52575.067218200624</v>
      </c>
      <c r="AC30" s="15">
        <f t="shared" si="18"/>
        <v>48951.753525973319</v>
      </c>
      <c r="AD30" s="15">
        <f t="shared" si="19"/>
        <v>101526.82074417395</v>
      </c>
      <c r="AE30" s="1">
        <v>12</v>
      </c>
      <c r="AF30" s="1">
        <f t="shared" si="20"/>
        <v>40.799999999999997</v>
      </c>
      <c r="AG30" s="15">
        <f t="shared" si="21"/>
        <v>90128.686659772502</v>
      </c>
      <c r="AH30" s="15">
        <f t="shared" si="22"/>
        <v>85982.562231216376</v>
      </c>
      <c r="AI30" s="15">
        <f t="shared" si="23"/>
        <v>176111.24889098888</v>
      </c>
      <c r="AJ30" s="1">
        <v>10</v>
      </c>
      <c r="AK30" s="1">
        <f t="shared" si="24"/>
        <v>34</v>
      </c>
      <c r="AL30" s="1"/>
      <c r="AM30" s="15">
        <f t="shared" si="25"/>
        <v>74273.838862559234</v>
      </c>
      <c r="AN30" s="15">
        <f t="shared" si="26"/>
        <v>73200.259919316668</v>
      </c>
      <c r="AO30" s="15">
        <f t="shared" si="27"/>
        <v>147474.09878187592</v>
      </c>
      <c r="AP30" s="188">
        <v>9</v>
      </c>
      <c r="AQ30" s="188">
        <f t="shared" si="28"/>
        <v>30.599999999999998</v>
      </c>
      <c r="AR30" s="188"/>
      <c r="AS30" s="179">
        <f t="shared" si="29"/>
        <v>66846.454976303314</v>
      </c>
      <c r="AT30" s="179">
        <f t="shared" si="30"/>
        <v>63071.670512842364</v>
      </c>
      <c r="AU30" s="179">
        <f t="shared" si="31"/>
        <v>129918.12548914568</v>
      </c>
      <c r="AV30" s="1">
        <v>5</v>
      </c>
      <c r="AW30" s="1">
        <f t="shared" si="32"/>
        <v>17</v>
      </c>
      <c r="AX30" s="1"/>
      <c r="AY30" s="15">
        <f t="shared" si="33"/>
        <v>37137.67840152236</v>
      </c>
      <c r="AZ30" s="15">
        <f t="shared" si="34"/>
        <v>39967.682166261227</v>
      </c>
      <c r="BA30" s="15">
        <f t="shared" si="35"/>
        <v>77105.360567783588</v>
      </c>
      <c r="BB30" s="1">
        <v>16</v>
      </c>
      <c r="BC30" s="1">
        <f t="shared" si="36"/>
        <v>54.4</v>
      </c>
      <c r="BD30" s="15">
        <f t="shared" si="37"/>
        <v>118840.57088487154</v>
      </c>
      <c r="BE30" s="15">
        <f t="shared" si="38"/>
        <v>121953.80430327923</v>
      </c>
      <c r="BF30" s="15">
        <f t="shared" si="39"/>
        <v>240794.37518815079</v>
      </c>
      <c r="BG30" s="1">
        <v>7</v>
      </c>
      <c r="BH30" s="1">
        <f t="shared" si="40"/>
        <v>23.8</v>
      </c>
      <c r="BI30" s="15">
        <f t="shared" si="41"/>
        <v>51995.5625</v>
      </c>
      <c r="BJ30" s="15">
        <f t="shared" si="42"/>
        <v>50326.159654870309</v>
      </c>
      <c r="BK30" s="15">
        <f t="shared" si="43"/>
        <v>102321.72215487031</v>
      </c>
      <c r="BL30" s="1">
        <v>13</v>
      </c>
      <c r="BM30" s="1">
        <f t="shared" si="44"/>
        <v>44.199999999999996</v>
      </c>
      <c r="BN30" s="15">
        <f t="shared" si="45"/>
        <v>96563.1875</v>
      </c>
      <c r="BO30" s="15">
        <f t="shared" si="46"/>
        <v>95353.622005314726</v>
      </c>
      <c r="BP30" s="15">
        <f t="shared" si="47"/>
        <v>191916.80950531474</v>
      </c>
    </row>
    <row r="31" spans="1:68" ht="15.6" hidden="1" x14ac:dyDescent="0.3">
      <c r="A31" t="s">
        <v>100</v>
      </c>
      <c r="B31" s="8">
        <v>1002</v>
      </c>
      <c r="C31" s="1">
        <v>7</v>
      </c>
      <c r="D31" s="1"/>
      <c r="E31" s="1">
        <f t="shared" si="2"/>
        <v>23.8</v>
      </c>
      <c r="F31" s="14">
        <f t="shared" si="0"/>
        <v>50094.824982841455</v>
      </c>
      <c r="G31" s="14" t="e">
        <f t="shared" si="1"/>
        <v>#REF!</v>
      </c>
      <c r="H31" s="15" t="e">
        <f t="shared" si="3"/>
        <v>#REF!</v>
      </c>
      <c r="I31" s="1">
        <v>4</v>
      </c>
      <c r="J31" s="1"/>
      <c r="K31" s="1">
        <f t="shared" si="4"/>
        <v>13.6</v>
      </c>
      <c r="L31" s="15">
        <f t="shared" si="5"/>
        <v>28625.614275909404</v>
      </c>
      <c r="M31" s="15">
        <f t="shared" si="6"/>
        <v>27600.089092220889</v>
      </c>
      <c r="N31" s="15">
        <f t="shared" si="7"/>
        <v>56225.703368130293</v>
      </c>
      <c r="O31" s="1">
        <v>6</v>
      </c>
      <c r="P31" s="1"/>
      <c r="Q31" s="1">
        <f t="shared" si="8"/>
        <v>20.399999999999999</v>
      </c>
      <c r="R31" s="15">
        <f t="shared" si="9"/>
        <v>43011.420176297746</v>
      </c>
      <c r="S31" s="422">
        <f t="shared" si="10"/>
        <v>45086.926025909655</v>
      </c>
      <c r="T31" s="15">
        <f t="shared" si="11"/>
        <v>88098.346202207409</v>
      </c>
      <c r="U31" s="1">
        <v>8</v>
      </c>
      <c r="V31" s="1">
        <f t="shared" si="12"/>
        <v>27.2</v>
      </c>
      <c r="W31" s="15">
        <f t="shared" si="13"/>
        <v>57348.560235063662</v>
      </c>
      <c r="X31" s="15">
        <f t="shared" si="14"/>
        <v>63786.968666911707</v>
      </c>
      <c r="Y31" s="15">
        <f t="shared" si="15"/>
        <v>121135.52890197537</v>
      </c>
      <c r="Z31" s="1">
        <v>5</v>
      </c>
      <c r="AA31" s="1">
        <f t="shared" si="16"/>
        <v>17</v>
      </c>
      <c r="AB31" s="15">
        <f t="shared" si="17"/>
        <v>37553.619441571871</v>
      </c>
      <c r="AC31" s="15">
        <f t="shared" si="18"/>
        <v>34965.538232838087</v>
      </c>
      <c r="AD31" s="15">
        <f t="shared" si="19"/>
        <v>72519.157674409958</v>
      </c>
      <c r="AE31" s="1">
        <v>7</v>
      </c>
      <c r="AF31" s="1">
        <f t="shared" si="20"/>
        <v>23.8</v>
      </c>
      <c r="AG31" s="15">
        <f t="shared" si="21"/>
        <v>52575.067218200624</v>
      </c>
      <c r="AH31" s="15">
        <f t="shared" si="22"/>
        <v>50156.494634876224</v>
      </c>
      <c r="AI31" s="15">
        <f t="shared" si="23"/>
        <v>102731.56185307686</v>
      </c>
      <c r="AJ31" s="1">
        <v>9</v>
      </c>
      <c r="AK31" s="1">
        <f t="shared" si="24"/>
        <v>30.599999999999998</v>
      </c>
      <c r="AL31" s="1"/>
      <c r="AM31" s="15">
        <f t="shared" si="25"/>
        <v>66846.454976303314</v>
      </c>
      <c r="AN31" s="15">
        <f t="shared" si="26"/>
        <v>65880.233927384994</v>
      </c>
      <c r="AO31" s="15">
        <f t="shared" si="27"/>
        <v>132726.68890368831</v>
      </c>
      <c r="AP31" s="188">
        <v>7</v>
      </c>
      <c r="AQ31" s="188">
        <f t="shared" si="28"/>
        <v>23.8</v>
      </c>
      <c r="AR31" s="188"/>
      <c r="AS31" s="179">
        <f t="shared" si="29"/>
        <v>51991.687203791473</v>
      </c>
      <c r="AT31" s="179">
        <f t="shared" si="30"/>
        <v>49055.743732210736</v>
      </c>
      <c r="AU31" s="179">
        <f t="shared" si="31"/>
        <v>101047.4309360022</v>
      </c>
      <c r="AV31" s="1">
        <v>7</v>
      </c>
      <c r="AW31" s="1">
        <f t="shared" si="32"/>
        <v>23.8</v>
      </c>
      <c r="AX31" s="1"/>
      <c r="AY31" s="15">
        <f t="shared" si="33"/>
        <v>51992.749762131301</v>
      </c>
      <c r="AZ31" s="15">
        <f t="shared" si="34"/>
        <v>55954.755032765723</v>
      </c>
      <c r="BA31" s="15">
        <f t="shared" si="35"/>
        <v>107947.50479489702</v>
      </c>
      <c r="BB31" s="1">
        <v>7</v>
      </c>
      <c r="BC31" s="1">
        <f t="shared" si="36"/>
        <v>23.8</v>
      </c>
      <c r="BD31" s="15">
        <f t="shared" si="37"/>
        <v>51992.749762131301</v>
      </c>
      <c r="BE31" s="15">
        <f t="shared" si="38"/>
        <v>53354.78938268467</v>
      </c>
      <c r="BF31" s="15">
        <f t="shared" si="39"/>
        <v>105347.53914481596</v>
      </c>
      <c r="BG31" s="1">
        <v>5</v>
      </c>
      <c r="BH31" s="1">
        <f t="shared" si="40"/>
        <v>17</v>
      </c>
      <c r="BI31" s="15">
        <f t="shared" si="41"/>
        <v>37139.6875</v>
      </c>
      <c r="BJ31" s="15">
        <f t="shared" si="42"/>
        <v>35947.256896335937</v>
      </c>
      <c r="BK31" s="15">
        <f t="shared" si="43"/>
        <v>73086.944396335937</v>
      </c>
      <c r="BL31" s="1">
        <v>7</v>
      </c>
      <c r="BM31" s="1">
        <f t="shared" si="44"/>
        <v>23.8</v>
      </c>
      <c r="BN31" s="15">
        <f t="shared" si="45"/>
        <v>51995.5625</v>
      </c>
      <c r="BO31" s="15">
        <f t="shared" si="46"/>
        <v>51344.258002861781</v>
      </c>
      <c r="BP31" s="15">
        <f t="shared" si="47"/>
        <v>103339.82050286178</v>
      </c>
    </row>
    <row r="32" spans="1:68" ht="15.6" hidden="1" x14ac:dyDescent="0.3">
      <c r="A32" t="s">
        <v>100</v>
      </c>
      <c r="B32" s="8">
        <v>1003</v>
      </c>
      <c r="C32" s="1">
        <v>2</v>
      </c>
      <c r="D32" s="1"/>
      <c r="E32" s="1">
        <f t="shared" si="2"/>
        <v>6.8</v>
      </c>
      <c r="F32" s="14">
        <f t="shared" si="0"/>
        <v>14312.807137954702</v>
      </c>
      <c r="G32" s="14" t="e">
        <f t="shared" si="1"/>
        <v>#REF!</v>
      </c>
      <c r="H32" s="15" t="e">
        <f t="shared" si="3"/>
        <v>#REF!</v>
      </c>
      <c r="I32" s="1">
        <v>3</v>
      </c>
      <c r="J32" s="1"/>
      <c r="K32" s="1">
        <f t="shared" si="4"/>
        <v>10.199999999999999</v>
      </c>
      <c r="L32" s="15">
        <f t="shared" si="5"/>
        <v>21469.210706932052</v>
      </c>
      <c r="M32" s="15">
        <f t="shared" si="6"/>
        <v>20700.066819165666</v>
      </c>
      <c r="N32" s="15">
        <f t="shared" si="7"/>
        <v>42169.277526097721</v>
      </c>
      <c r="O32" s="1">
        <v>2</v>
      </c>
      <c r="P32" s="1"/>
      <c r="Q32" s="1">
        <f t="shared" si="8"/>
        <v>6.8</v>
      </c>
      <c r="R32" s="15">
        <f t="shared" si="9"/>
        <v>14337.140058765915</v>
      </c>
      <c r="S32" s="422">
        <f t="shared" si="10"/>
        <v>15028.975341969885</v>
      </c>
      <c r="T32" s="15">
        <f t="shared" si="11"/>
        <v>29366.115400735798</v>
      </c>
      <c r="U32" s="1">
        <v>3</v>
      </c>
      <c r="V32" s="1">
        <f t="shared" si="12"/>
        <v>10.199999999999999</v>
      </c>
      <c r="W32" s="15">
        <f t="shared" si="13"/>
        <v>21505.710088148873</v>
      </c>
      <c r="X32" s="15">
        <f t="shared" si="14"/>
        <v>23920.11325009189</v>
      </c>
      <c r="Y32" s="15">
        <f t="shared" si="15"/>
        <v>45425.823338240763</v>
      </c>
      <c r="Z32" s="1">
        <v>3</v>
      </c>
      <c r="AA32" s="1">
        <f t="shared" si="16"/>
        <v>10.199999999999999</v>
      </c>
      <c r="AB32" s="15">
        <f t="shared" si="17"/>
        <v>22532.171664943126</v>
      </c>
      <c r="AC32" s="15">
        <f t="shared" si="18"/>
        <v>20979.322939702848</v>
      </c>
      <c r="AD32" s="15">
        <f t="shared" si="19"/>
        <v>43511.494604645974</v>
      </c>
      <c r="AE32" s="1">
        <v>3</v>
      </c>
      <c r="AF32" s="1">
        <f t="shared" si="20"/>
        <v>10.199999999999999</v>
      </c>
      <c r="AG32" s="15">
        <f t="shared" si="21"/>
        <v>22532.171664943126</v>
      </c>
      <c r="AH32" s="15">
        <f t="shared" si="22"/>
        <v>21495.640557804094</v>
      </c>
      <c r="AI32" s="15">
        <f t="shared" si="23"/>
        <v>44027.812222747219</v>
      </c>
      <c r="AJ32" s="1">
        <v>2</v>
      </c>
      <c r="AK32" s="1">
        <f t="shared" si="24"/>
        <v>6.8</v>
      </c>
      <c r="AL32" s="1"/>
      <c r="AM32" s="15">
        <f t="shared" si="25"/>
        <v>14854.767772511848</v>
      </c>
      <c r="AN32" s="15">
        <f t="shared" si="26"/>
        <v>14640.051983863334</v>
      </c>
      <c r="AO32" s="15">
        <f t="shared" si="27"/>
        <v>29494.819756375182</v>
      </c>
      <c r="AP32" s="188">
        <v>5</v>
      </c>
      <c r="AQ32" s="188">
        <f t="shared" si="28"/>
        <v>17</v>
      </c>
      <c r="AR32" s="188"/>
      <c r="AS32" s="179">
        <f t="shared" si="29"/>
        <v>37136.919431279617</v>
      </c>
      <c r="AT32" s="179">
        <f t="shared" si="30"/>
        <v>35039.816951579094</v>
      </c>
      <c r="AU32" s="179">
        <f t="shared" si="31"/>
        <v>72176.736382858711</v>
      </c>
      <c r="AV32" s="1">
        <v>3</v>
      </c>
      <c r="AW32" s="1">
        <f t="shared" si="32"/>
        <v>10.199999999999999</v>
      </c>
      <c r="AX32" s="1"/>
      <c r="AY32" s="15">
        <f t="shared" si="33"/>
        <v>22282.607040913415</v>
      </c>
      <c r="AZ32" s="15">
        <f t="shared" si="34"/>
        <v>23980.609299756736</v>
      </c>
      <c r="BA32" s="15">
        <f t="shared" si="35"/>
        <v>46263.216340670151</v>
      </c>
      <c r="BB32" s="1">
        <v>1</v>
      </c>
      <c r="BC32" s="1">
        <f t="shared" si="36"/>
        <v>3.4</v>
      </c>
      <c r="BD32" s="15">
        <f t="shared" si="37"/>
        <v>7427.5356803044715</v>
      </c>
      <c r="BE32" s="15">
        <f t="shared" si="38"/>
        <v>7622.1127689549521</v>
      </c>
      <c r="BF32" s="15">
        <f t="shared" si="39"/>
        <v>15049.648449259425</v>
      </c>
      <c r="BG32" s="1">
        <v>2</v>
      </c>
      <c r="BH32" s="1">
        <f t="shared" si="40"/>
        <v>6.8</v>
      </c>
      <c r="BI32" s="15">
        <f t="shared" si="41"/>
        <v>14855.875</v>
      </c>
      <c r="BJ32" s="15">
        <f t="shared" si="42"/>
        <v>14378.902758534374</v>
      </c>
      <c r="BK32" s="15">
        <f t="shared" si="43"/>
        <v>29234.777758534372</v>
      </c>
      <c r="BL32" s="1">
        <v>2</v>
      </c>
      <c r="BM32" s="1">
        <f t="shared" si="44"/>
        <v>6.8</v>
      </c>
      <c r="BN32" s="15">
        <f t="shared" si="45"/>
        <v>14855.875</v>
      </c>
      <c r="BO32" s="15">
        <f t="shared" si="46"/>
        <v>14669.788000817651</v>
      </c>
      <c r="BP32" s="15">
        <f t="shared" si="47"/>
        <v>29525.663000817651</v>
      </c>
    </row>
    <row r="33" spans="1:69" ht="15.6" hidden="1" x14ac:dyDescent="0.3">
      <c r="A33" t="s">
        <v>100</v>
      </c>
      <c r="B33" s="8">
        <v>1004</v>
      </c>
      <c r="C33" s="1">
        <v>1</v>
      </c>
      <c r="D33" s="1"/>
      <c r="E33" s="1">
        <f t="shared" si="2"/>
        <v>3.4</v>
      </c>
      <c r="F33" s="14">
        <f t="shared" si="0"/>
        <v>7156.4035689773509</v>
      </c>
      <c r="G33" s="14" t="e">
        <f t="shared" si="1"/>
        <v>#REF!</v>
      </c>
      <c r="H33" s="15" t="e">
        <f t="shared" si="3"/>
        <v>#REF!</v>
      </c>
      <c r="I33" s="1">
        <v>2</v>
      </c>
      <c r="J33" s="1"/>
      <c r="K33" s="1">
        <f t="shared" si="4"/>
        <v>6.8</v>
      </c>
      <c r="L33" s="15">
        <f t="shared" si="5"/>
        <v>14312.807137954702</v>
      </c>
      <c r="M33" s="15">
        <f t="shared" si="6"/>
        <v>13800.044546110445</v>
      </c>
      <c r="N33" s="15">
        <f t="shared" si="7"/>
        <v>28112.851684065146</v>
      </c>
      <c r="O33" s="1">
        <v>0</v>
      </c>
      <c r="P33" s="1"/>
      <c r="Q33" s="1">
        <f t="shared" si="8"/>
        <v>0</v>
      </c>
      <c r="R33" s="15">
        <f t="shared" si="9"/>
        <v>0</v>
      </c>
      <c r="S33" s="422">
        <f t="shared" si="10"/>
        <v>0</v>
      </c>
      <c r="T33" s="15">
        <f t="shared" si="11"/>
        <v>0</v>
      </c>
      <c r="U33" s="1">
        <v>2</v>
      </c>
      <c r="V33" s="1">
        <f t="shared" si="12"/>
        <v>6.8</v>
      </c>
      <c r="W33" s="15">
        <f t="shared" si="13"/>
        <v>14337.140058765915</v>
      </c>
      <c r="X33" s="15">
        <f t="shared" si="14"/>
        <v>15946.742166727927</v>
      </c>
      <c r="Y33" s="15">
        <f t="shared" si="15"/>
        <v>30283.882225493842</v>
      </c>
      <c r="Z33" s="1">
        <v>1</v>
      </c>
      <c r="AA33" s="1">
        <f t="shared" si="16"/>
        <v>3.4</v>
      </c>
      <c r="AB33" s="15">
        <f t="shared" si="17"/>
        <v>7510.7238883143746</v>
      </c>
      <c r="AC33" s="15">
        <f t="shared" si="18"/>
        <v>6993.1076465676169</v>
      </c>
      <c r="AD33" s="15">
        <f t="shared" si="19"/>
        <v>14503.831534881992</v>
      </c>
      <c r="AE33" s="1">
        <v>1</v>
      </c>
      <c r="AF33" s="1">
        <f t="shared" si="20"/>
        <v>3.4</v>
      </c>
      <c r="AG33" s="15">
        <f t="shared" si="21"/>
        <v>7510.7238883143746</v>
      </c>
      <c r="AH33" s="15">
        <f t="shared" si="22"/>
        <v>7165.2135192680316</v>
      </c>
      <c r="AI33" s="15">
        <f t="shared" si="23"/>
        <v>14675.937407582405</v>
      </c>
      <c r="AJ33" s="1">
        <v>2</v>
      </c>
      <c r="AK33" s="1">
        <f t="shared" si="24"/>
        <v>6.8</v>
      </c>
      <c r="AL33" s="1"/>
      <c r="AM33" s="15">
        <f t="shared" si="25"/>
        <v>14854.767772511848</v>
      </c>
      <c r="AN33" s="15">
        <f t="shared" si="26"/>
        <v>14640.051983863334</v>
      </c>
      <c r="AO33" s="15">
        <f t="shared" si="27"/>
        <v>29494.819756375182</v>
      </c>
      <c r="AP33" s="188">
        <v>1</v>
      </c>
      <c r="AQ33" s="188">
        <f t="shared" si="28"/>
        <v>3.4</v>
      </c>
      <c r="AR33" s="188"/>
      <c r="AS33" s="179">
        <f t="shared" si="29"/>
        <v>7427.3838862559242</v>
      </c>
      <c r="AT33" s="179">
        <f t="shared" si="30"/>
        <v>7007.9633903158183</v>
      </c>
      <c r="AU33" s="179">
        <f t="shared" si="31"/>
        <v>14435.347276571742</v>
      </c>
      <c r="AV33" s="1">
        <v>1</v>
      </c>
      <c r="AW33" s="1">
        <f t="shared" si="32"/>
        <v>3.4</v>
      </c>
      <c r="AX33" s="1"/>
      <c r="AY33" s="15">
        <f t="shared" si="33"/>
        <v>7427.5356803044715</v>
      </c>
      <c r="AZ33" s="15">
        <f t="shared" si="34"/>
        <v>7993.5364332522458</v>
      </c>
      <c r="BA33" s="15">
        <f t="shared" si="35"/>
        <v>15421.072113556718</v>
      </c>
      <c r="BB33" s="1">
        <v>1</v>
      </c>
      <c r="BC33" s="1">
        <f t="shared" si="36"/>
        <v>3.4</v>
      </c>
      <c r="BD33" s="15">
        <f t="shared" si="37"/>
        <v>7427.5356803044715</v>
      </c>
      <c r="BE33" s="15">
        <f t="shared" si="38"/>
        <v>7622.1127689549521</v>
      </c>
      <c r="BF33" s="15">
        <f t="shared" si="39"/>
        <v>15049.648449259425</v>
      </c>
      <c r="BG33" s="1">
        <v>1</v>
      </c>
      <c r="BH33" s="1">
        <f t="shared" si="40"/>
        <v>3.4</v>
      </c>
      <c r="BI33" s="15">
        <f t="shared" si="41"/>
        <v>7427.9375</v>
      </c>
      <c r="BJ33" s="15">
        <f t="shared" si="42"/>
        <v>7189.4513792671869</v>
      </c>
      <c r="BK33" s="15">
        <f t="shared" si="43"/>
        <v>14617.388879267186</v>
      </c>
      <c r="BL33" s="1">
        <v>2</v>
      </c>
      <c r="BM33" s="1">
        <f t="shared" si="44"/>
        <v>6.8</v>
      </c>
      <c r="BN33" s="15">
        <f t="shared" si="45"/>
        <v>14855.875</v>
      </c>
      <c r="BO33" s="15">
        <f t="shared" si="46"/>
        <v>14669.788000817651</v>
      </c>
      <c r="BP33" s="15">
        <f t="shared" si="47"/>
        <v>29525.663000817651</v>
      </c>
    </row>
    <row r="34" spans="1:69" ht="15.6" hidden="1" x14ac:dyDescent="0.3">
      <c r="A34" t="s">
        <v>100</v>
      </c>
      <c r="B34" s="8">
        <v>1101</v>
      </c>
      <c r="C34" s="1">
        <v>3</v>
      </c>
      <c r="D34" s="1"/>
      <c r="E34" s="1">
        <f t="shared" si="2"/>
        <v>10.199999999999999</v>
      </c>
      <c r="F34" s="14">
        <f t="shared" si="0"/>
        <v>21469.210706932052</v>
      </c>
      <c r="G34" s="14" t="e">
        <f t="shared" si="1"/>
        <v>#REF!</v>
      </c>
      <c r="H34" s="15" t="e">
        <f t="shared" si="3"/>
        <v>#REF!</v>
      </c>
      <c r="I34" s="1">
        <v>3</v>
      </c>
      <c r="J34" s="1"/>
      <c r="K34" s="1">
        <f t="shared" si="4"/>
        <v>10.199999999999999</v>
      </c>
      <c r="L34" s="15">
        <f t="shared" si="5"/>
        <v>21469.210706932052</v>
      </c>
      <c r="M34" s="15">
        <f t="shared" si="6"/>
        <v>20700.066819165666</v>
      </c>
      <c r="N34" s="15">
        <f t="shared" si="7"/>
        <v>42169.277526097721</v>
      </c>
      <c r="O34" s="1">
        <v>6</v>
      </c>
      <c r="P34" s="1"/>
      <c r="Q34" s="1">
        <f t="shared" si="8"/>
        <v>20.399999999999999</v>
      </c>
      <c r="R34" s="15">
        <f t="shared" si="9"/>
        <v>43011.420176297746</v>
      </c>
      <c r="S34" s="422">
        <f t="shared" si="10"/>
        <v>45086.926025909655</v>
      </c>
      <c r="T34" s="15">
        <f t="shared" si="11"/>
        <v>88098.346202207409</v>
      </c>
      <c r="U34" s="1">
        <v>8</v>
      </c>
      <c r="V34" s="1">
        <f t="shared" si="12"/>
        <v>27.2</v>
      </c>
      <c r="W34" s="15">
        <f t="shared" si="13"/>
        <v>57348.560235063662</v>
      </c>
      <c r="X34" s="15">
        <f t="shared" si="14"/>
        <v>63786.968666911707</v>
      </c>
      <c r="Y34" s="15">
        <f t="shared" si="15"/>
        <v>121135.52890197537</v>
      </c>
      <c r="Z34" s="1">
        <v>5</v>
      </c>
      <c r="AA34" s="1">
        <f t="shared" si="16"/>
        <v>17</v>
      </c>
      <c r="AB34" s="15">
        <f t="shared" si="17"/>
        <v>37553.619441571871</v>
      </c>
      <c r="AC34" s="15">
        <f t="shared" si="18"/>
        <v>34965.538232838087</v>
      </c>
      <c r="AD34" s="15">
        <f t="shared" si="19"/>
        <v>72519.157674409958</v>
      </c>
      <c r="AE34" s="1">
        <v>8</v>
      </c>
      <c r="AF34" s="1">
        <f t="shared" si="20"/>
        <v>27.2</v>
      </c>
      <c r="AG34" s="15">
        <f t="shared" si="21"/>
        <v>60085.791106514996</v>
      </c>
      <c r="AH34" s="15">
        <f t="shared" si="22"/>
        <v>57321.708154144253</v>
      </c>
      <c r="AI34" s="15">
        <f t="shared" si="23"/>
        <v>117407.49926065924</v>
      </c>
      <c r="AJ34" s="1">
        <v>7</v>
      </c>
      <c r="AK34" s="1">
        <f t="shared" si="24"/>
        <v>23.8</v>
      </c>
      <c r="AL34" s="1"/>
      <c r="AM34" s="15">
        <f t="shared" si="25"/>
        <v>51991.687203791473</v>
      </c>
      <c r="AN34" s="15">
        <f t="shared" si="26"/>
        <v>51240.181943521668</v>
      </c>
      <c r="AO34" s="15">
        <f t="shared" si="27"/>
        <v>103231.86914731315</v>
      </c>
      <c r="AP34" s="188">
        <v>4</v>
      </c>
      <c r="AQ34" s="188">
        <f t="shared" si="28"/>
        <v>13.6</v>
      </c>
      <c r="AR34" s="188"/>
      <c r="AS34" s="179">
        <f t="shared" si="29"/>
        <v>29709.535545023697</v>
      </c>
      <c r="AT34" s="179">
        <f t="shared" si="30"/>
        <v>28031.853561263273</v>
      </c>
      <c r="AU34" s="179">
        <f t="shared" si="31"/>
        <v>57741.389106286966</v>
      </c>
      <c r="AV34" s="1">
        <v>5</v>
      </c>
      <c r="AW34" s="1">
        <f t="shared" si="32"/>
        <v>17</v>
      </c>
      <c r="AX34" s="1"/>
      <c r="AY34" s="15">
        <f t="shared" si="33"/>
        <v>37137.67840152236</v>
      </c>
      <c r="AZ34" s="15">
        <f t="shared" si="34"/>
        <v>39967.682166261227</v>
      </c>
      <c r="BA34" s="15">
        <f t="shared" si="35"/>
        <v>77105.360567783588</v>
      </c>
      <c r="BB34" s="1">
        <v>7</v>
      </c>
      <c r="BC34" s="1">
        <f t="shared" si="36"/>
        <v>23.8</v>
      </c>
      <c r="BD34" s="15">
        <f t="shared" si="37"/>
        <v>51992.749762131301</v>
      </c>
      <c r="BE34" s="15">
        <f t="shared" si="38"/>
        <v>53354.78938268467</v>
      </c>
      <c r="BF34" s="15">
        <f t="shared" si="39"/>
        <v>105347.53914481596</v>
      </c>
      <c r="BG34" s="1">
        <v>7</v>
      </c>
      <c r="BH34" s="1">
        <f t="shared" si="40"/>
        <v>23.8</v>
      </c>
      <c r="BI34" s="15">
        <f t="shared" si="41"/>
        <v>51995.5625</v>
      </c>
      <c r="BJ34" s="15">
        <f t="shared" si="42"/>
        <v>50326.159654870309</v>
      </c>
      <c r="BK34" s="15">
        <f t="shared" si="43"/>
        <v>102321.72215487031</v>
      </c>
      <c r="BL34" s="1">
        <v>5</v>
      </c>
      <c r="BM34" s="1">
        <f t="shared" si="44"/>
        <v>17</v>
      </c>
      <c r="BN34" s="15">
        <f t="shared" si="45"/>
        <v>37139.6875</v>
      </c>
      <c r="BO34" s="15">
        <f t="shared" si="46"/>
        <v>36674.470002044131</v>
      </c>
      <c r="BP34" s="15">
        <f t="shared" si="47"/>
        <v>73814.157502044138</v>
      </c>
    </row>
    <row r="35" spans="1:69" ht="15.6" hidden="1" x14ac:dyDescent="0.3">
      <c r="A35" t="s">
        <v>100</v>
      </c>
      <c r="B35" s="9">
        <v>1102</v>
      </c>
      <c r="C35" s="1">
        <v>1</v>
      </c>
      <c r="D35" s="1"/>
      <c r="E35" s="1">
        <f t="shared" si="2"/>
        <v>3.4</v>
      </c>
      <c r="F35" s="14">
        <f t="shared" si="0"/>
        <v>7156.4035689773509</v>
      </c>
      <c r="G35" s="14" t="e">
        <f t="shared" si="1"/>
        <v>#REF!</v>
      </c>
      <c r="H35" s="15" t="e">
        <f t="shared" si="3"/>
        <v>#REF!</v>
      </c>
      <c r="I35" s="1">
        <v>6</v>
      </c>
      <c r="J35" s="1"/>
      <c r="K35" s="1">
        <f t="shared" si="4"/>
        <v>20.399999999999999</v>
      </c>
      <c r="L35" s="15">
        <f t="shared" si="5"/>
        <v>42938.421413864104</v>
      </c>
      <c r="M35" s="15">
        <f t="shared" si="6"/>
        <v>41400.133638331332</v>
      </c>
      <c r="N35" s="15">
        <f t="shared" si="7"/>
        <v>84338.555052195443</v>
      </c>
      <c r="O35" s="1">
        <v>2</v>
      </c>
      <c r="P35" s="1"/>
      <c r="Q35" s="1">
        <f t="shared" si="8"/>
        <v>6.8</v>
      </c>
      <c r="R35" s="15">
        <f t="shared" si="9"/>
        <v>14337.140058765915</v>
      </c>
      <c r="S35" s="422">
        <f t="shared" si="10"/>
        <v>15028.975341969885</v>
      </c>
      <c r="T35" s="15">
        <f t="shared" si="11"/>
        <v>29366.115400735798</v>
      </c>
      <c r="U35" s="1">
        <v>0</v>
      </c>
      <c r="V35" s="1">
        <f t="shared" si="12"/>
        <v>0</v>
      </c>
      <c r="W35" s="15">
        <f t="shared" si="13"/>
        <v>0</v>
      </c>
      <c r="X35" s="15">
        <f t="shared" si="14"/>
        <v>0</v>
      </c>
      <c r="Y35" s="15">
        <f t="shared" si="15"/>
        <v>0</v>
      </c>
      <c r="Z35" s="1">
        <v>0</v>
      </c>
      <c r="AA35" s="1">
        <f t="shared" si="16"/>
        <v>0</v>
      </c>
      <c r="AB35" s="15">
        <f t="shared" si="17"/>
        <v>0</v>
      </c>
      <c r="AC35" s="15">
        <f t="shared" si="18"/>
        <v>0</v>
      </c>
      <c r="AD35" s="15">
        <f t="shared" si="19"/>
        <v>0</v>
      </c>
      <c r="AE35" s="1">
        <v>0</v>
      </c>
      <c r="AF35" s="1">
        <f t="shared" si="20"/>
        <v>0</v>
      </c>
      <c r="AG35" s="15">
        <f t="shared" si="21"/>
        <v>0</v>
      </c>
      <c r="AH35" s="15">
        <f t="shared" si="22"/>
        <v>0</v>
      </c>
      <c r="AI35" s="15">
        <f t="shared" si="23"/>
        <v>0</v>
      </c>
      <c r="AJ35" s="1">
        <v>2</v>
      </c>
      <c r="AK35" s="1">
        <f t="shared" si="24"/>
        <v>6.8</v>
      </c>
      <c r="AL35" s="1"/>
      <c r="AM35" s="15">
        <f t="shared" si="25"/>
        <v>14854.767772511848</v>
      </c>
      <c r="AN35" s="15">
        <f t="shared" si="26"/>
        <v>14640.051983863334</v>
      </c>
      <c r="AO35" s="15">
        <f t="shared" si="27"/>
        <v>29494.819756375182</v>
      </c>
      <c r="AP35" s="188">
        <v>4</v>
      </c>
      <c r="AQ35" s="188">
        <f t="shared" si="28"/>
        <v>13.6</v>
      </c>
      <c r="AR35" s="188"/>
      <c r="AS35" s="179">
        <f t="shared" si="29"/>
        <v>29709.535545023697</v>
      </c>
      <c r="AT35" s="179">
        <f t="shared" si="30"/>
        <v>28031.853561263273</v>
      </c>
      <c r="AU35" s="179">
        <f t="shared" si="31"/>
        <v>57741.389106286966</v>
      </c>
      <c r="AV35" s="1">
        <v>4</v>
      </c>
      <c r="AW35" s="1">
        <f t="shared" si="32"/>
        <v>13.6</v>
      </c>
      <c r="AX35" s="1"/>
      <c r="AY35" s="15">
        <f t="shared" si="33"/>
        <v>29710.142721217886</v>
      </c>
      <c r="AZ35" s="15">
        <f t="shared" si="34"/>
        <v>31974.145733008983</v>
      </c>
      <c r="BA35" s="15">
        <f t="shared" si="35"/>
        <v>61684.288454226873</v>
      </c>
      <c r="BB35" s="1">
        <v>5</v>
      </c>
      <c r="BC35" s="1">
        <f t="shared" si="36"/>
        <v>17</v>
      </c>
      <c r="BD35" s="15">
        <f t="shared" si="37"/>
        <v>37137.67840152236</v>
      </c>
      <c r="BE35" s="15">
        <f t="shared" si="38"/>
        <v>38110.563844774762</v>
      </c>
      <c r="BF35" s="15">
        <f t="shared" si="39"/>
        <v>75248.24224629713</v>
      </c>
      <c r="BG35" s="1">
        <v>3</v>
      </c>
      <c r="BH35" s="1">
        <f t="shared" si="40"/>
        <v>10.199999999999999</v>
      </c>
      <c r="BI35" s="15">
        <f t="shared" si="41"/>
        <v>22283.8125</v>
      </c>
      <c r="BJ35" s="15">
        <f t="shared" si="42"/>
        <v>21568.354137801558</v>
      </c>
      <c r="BK35" s="15">
        <f t="shared" si="43"/>
        <v>43852.166637801558</v>
      </c>
      <c r="BL35" s="1">
        <v>3</v>
      </c>
      <c r="BM35" s="1">
        <f t="shared" si="44"/>
        <v>10.199999999999999</v>
      </c>
      <c r="BN35" s="15">
        <f t="shared" si="45"/>
        <v>22283.8125</v>
      </c>
      <c r="BO35" s="15">
        <f t="shared" si="46"/>
        <v>22004.682001226476</v>
      </c>
      <c r="BP35" s="15">
        <f t="shared" si="47"/>
        <v>44288.49450122648</v>
      </c>
    </row>
    <row r="36" spans="1:69" ht="15.6" hidden="1" x14ac:dyDescent="0.3">
      <c r="A36" t="s">
        <v>100</v>
      </c>
      <c r="B36" s="8">
        <v>1103</v>
      </c>
      <c r="C36" s="1">
        <v>3</v>
      </c>
      <c r="D36" s="1"/>
      <c r="E36" s="1">
        <f t="shared" si="2"/>
        <v>10.199999999999999</v>
      </c>
      <c r="F36" s="14">
        <f t="shared" si="0"/>
        <v>21469.210706932052</v>
      </c>
      <c r="G36" s="14" t="e">
        <f t="shared" si="1"/>
        <v>#REF!</v>
      </c>
      <c r="H36" s="15" t="e">
        <f t="shared" si="3"/>
        <v>#REF!</v>
      </c>
      <c r="I36" s="1">
        <v>7</v>
      </c>
      <c r="J36" s="1"/>
      <c r="K36" s="1">
        <f t="shared" si="4"/>
        <v>23.8</v>
      </c>
      <c r="L36" s="15">
        <f t="shared" si="5"/>
        <v>50094.824982841455</v>
      </c>
      <c r="M36" s="15">
        <f t="shared" si="6"/>
        <v>48300.155911386559</v>
      </c>
      <c r="N36" s="15">
        <f t="shared" si="7"/>
        <v>98394.980894228007</v>
      </c>
      <c r="O36" s="1">
        <v>7</v>
      </c>
      <c r="P36" s="1"/>
      <c r="Q36" s="1">
        <f t="shared" si="8"/>
        <v>23.8</v>
      </c>
      <c r="R36" s="15">
        <f t="shared" si="9"/>
        <v>50179.990205680704</v>
      </c>
      <c r="S36" s="422">
        <f t="shared" si="10"/>
        <v>52601.413696894597</v>
      </c>
      <c r="T36" s="15">
        <f t="shared" si="11"/>
        <v>102781.4039025753</v>
      </c>
      <c r="U36" s="1">
        <v>7</v>
      </c>
      <c r="V36" s="1">
        <f t="shared" si="12"/>
        <v>23.8</v>
      </c>
      <c r="W36" s="15">
        <f t="shared" si="13"/>
        <v>50179.990205680704</v>
      </c>
      <c r="X36" s="15">
        <f t="shared" si="14"/>
        <v>55813.597583547744</v>
      </c>
      <c r="Y36" s="15">
        <f t="shared" si="15"/>
        <v>105993.58778922845</v>
      </c>
      <c r="Z36" s="1">
        <v>5</v>
      </c>
      <c r="AA36" s="1">
        <f t="shared" si="16"/>
        <v>17</v>
      </c>
      <c r="AB36" s="15">
        <f t="shared" si="17"/>
        <v>37553.619441571871</v>
      </c>
      <c r="AC36" s="15">
        <f t="shared" si="18"/>
        <v>34965.538232838087</v>
      </c>
      <c r="AD36" s="15">
        <f t="shared" si="19"/>
        <v>72519.157674409958</v>
      </c>
      <c r="AE36" s="1">
        <v>6</v>
      </c>
      <c r="AF36" s="1">
        <f t="shared" si="20"/>
        <v>20.399999999999999</v>
      </c>
      <c r="AG36" s="15">
        <f t="shared" si="21"/>
        <v>45064.343329886251</v>
      </c>
      <c r="AH36" s="15">
        <f t="shared" si="22"/>
        <v>42991.281115608188</v>
      </c>
      <c r="AI36" s="15">
        <f t="shared" si="23"/>
        <v>88055.624445494439</v>
      </c>
      <c r="AJ36" s="1">
        <v>7</v>
      </c>
      <c r="AK36" s="1">
        <f t="shared" si="24"/>
        <v>23.8</v>
      </c>
      <c r="AL36" s="1"/>
      <c r="AM36" s="15">
        <f t="shared" si="25"/>
        <v>51991.687203791473</v>
      </c>
      <c r="AN36" s="15">
        <f t="shared" si="26"/>
        <v>51240.181943521668</v>
      </c>
      <c r="AO36" s="15">
        <f t="shared" si="27"/>
        <v>103231.86914731315</v>
      </c>
      <c r="AP36" s="188">
        <v>7</v>
      </c>
      <c r="AQ36" s="188">
        <f t="shared" si="28"/>
        <v>23.8</v>
      </c>
      <c r="AR36" s="188"/>
      <c r="AS36" s="179">
        <f t="shared" si="29"/>
        <v>51991.687203791473</v>
      </c>
      <c r="AT36" s="179">
        <f t="shared" si="30"/>
        <v>49055.743732210736</v>
      </c>
      <c r="AU36" s="179">
        <f t="shared" si="31"/>
        <v>101047.4309360022</v>
      </c>
      <c r="AV36" s="1">
        <v>8</v>
      </c>
      <c r="AW36" s="1">
        <f t="shared" si="32"/>
        <v>27.2</v>
      </c>
      <c r="AX36" s="1"/>
      <c r="AY36" s="15">
        <f t="shared" si="33"/>
        <v>59420.285442435772</v>
      </c>
      <c r="AZ36" s="15">
        <f t="shared" si="34"/>
        <v>63948.291466017967</v>
      </c>
      <c r="BA36" s="15">
        <f t="shared" si="35"/>
        <v>123368.57690845375</v>
      </c>
      <c r="BB36" s="1">
        <v>7</v>
      </c>
      <c r="BC36" s="1">
        <f t="shared" si="36"/>
        <v>23.8</v>
      </c>
      <c r="BD36" s="15">
        <f t="shared" si="37"/>
        <v>51992.749762131301</v>
      </c>
      <c r="BE36" s="15">
        <f t="shared" si="38"/>
        <v>53354.78938268467</v>
      </c>
      <c r="BF36" s="15">
        <f t="shared" si="39"/>
        <v>105347.53914481596</v>
      </c>
      <c r="BG36" s="1">
        <v>7</v>
      </c>
      <c r="BH36" s="1">
        <f t="shared" si="40"/>
        <v>23.8</v>
      </c>
      <c r="BI36" s="15">
        <f t="shared" si="41"/>
        <v>51995.5625</v>
      </c>
      <c r="BJ36" s="15">
        <f t="shared" si="42"/>
        <v>50326.159654870309</v>
      </c>
      <c r="BK36" s="15">
        <f t="shared" si="43"/>
        <v>102321.72215487031</v>
      </c>
      <c r="BL36" s="1">
        <v>8</v>
      </c>
      <c r="BM36" s="1">
        <f t="shared" si="44"/>
        <v>27.2</v>
      </c>
      <c r="BN36" s="15">
        <f t="shared" si="45"/>
        <v>59423.5</v>
      </c>
      <c r="BO36" s="15">
        <f t="shared" si="46"/>
        <v>58679.152003270603</v>
      </c>
      <c r="BP36" s="15">
        <f t="shared" si="47"/>
        <v>118102.6520032706</v>
      </c>
    </row>
    <row r="37" spans="1:69" ht="15.6" hidden="1" x14ac:dyDescent="0.3">
      <c r="A37" t="s">
        <v>100</v>
      </c>
      <c r="B37" s="8">
        <v>1104</v>
      </c>
      <c r="C37" s="1">
        <v>4</v>
      </c>
      <c r="D37" s="1"/>
      <c r="E37" s="1">
        <f t="shared" si="2"/>
        <v>13.6</v>
      </c>
      <c r="F37" s="14">
        <f t="shared" si="0"/>
        <v>28625.614275909404</v>
      </c>
      <c r="G37" s="14" t="e">
        <f t="shared" si="1"/>
        <v>#REF!</v>
      </c>
      <c r="H37" s="15" t="e">
        <f t="shared" si="3"/>
        <v>#REF!</v>
      </c>
      <c r="I37" s="1">
        <v>3</v>
      </c>
      <c r="J37" s="1"/>
      <c r="K37" s="1">
        <f t="shared" si="4"/>
        <v>10.199999999999999</v>
      </c>
      <c r="L37" s="15">
        <f t="shared" si="5"/>
        <v>21469.210706932052</v>
      </c>
      <c r="M37" s="15">
        <f t="shared" si="6"/>
        <v>20700.066819165666</v>
      </c>
      <c r="N37" s="15">
        <f t="shared" si="7"/>
        <v>42169.277526097721</v>
      </c>
      <c r="O37" s="1">
        <v>5</v>
      </c>
      <c r="P37" s="1"/>
      <c r="Q37" s="1">
        <f t="shared" si="8"/>
        <v>17</v>
      </c>
      <c r="R37" s="15">
        <f t="shared" si="9"/>
        <v>35842.850146914789</v>
      </c>
      <c r="S37" s="422">
        <f t="shared" si="10"/>
        <v>37572.438354924714</v>
      </c>
      <c r="T37" s="15">
        <f t="shared" si="11"/>
        <v>73415.288501839503</v>
      </c>
      <c r="U37" s="1">
        <v>5</v>
      </c>
      <c r="V37" s="1">
        <f t="shared" si="12"/>
        <v>17</v>
      </c>
      <c r="W37" s="15">
        <f t="shared" si="13"/>
        <v>35842.850146914789</v>
      </c>
      <c r="X37" s="15">
        <f t="shared" si="14"/>
        <v>39866.855416819817</v>
      </c>
      <c r="Y37" s="15">
        <f t="shared" si="15"/>
        <v>75709.705563734606</v>
      </c>
      <c r="Z37" s="1">
        <v>4</v>
      </c>
      <c r="AA37" s="1">
        <f t="shared" si="16"/>
        <v>13.6</v>
      </c>
      <c r="AB37" s="15">
        <f t="shared" si="17"/>
        <v>30042.895553257498</v>
      </c>
      <c r="AC37" s="15">
        <f t="shared" si="18"/>
        <v>27972.430586270468</v>
      </c>
      <c r="AD37" s="15">
        <f t="shared" si="19"/>
        <v>58015.32613952797</v>
      </c>
      <c r="AE37" s="1">
        <v>3</v>
      </c>
      <c r="AF37" s="1">
        <f t="shared" si="20"/>
        <v>10.199999999999999</v>
      </c>
      <c r="AG37" s="15">
        <f t="shared" si="21"/>
        <v>22532.171664943126</v>
      </c>
      <c r="AH37" s="15">
        <f t="shared" si="22"/>
        <v>21495.640557804094</v>
      </c>
      <c r="AI37" s="15">
        <f t="shared" si="23"/>
        <v>44027.812222747219</v>
      </c>
      <c r="AJ37" s="1">
        <v>4</v>
      </c>
      <c r="AK37" s="1">
        <f t="shared" si="24"/>
        <v>13.6</v>
      </c>
      <c r="AL37" s="1"/>
      <c r="AM37" s="15">
        <f t="shared" si="25"/>
        <v>29709.535545023697</v>
      </c>
      <c r="AN37" s="15">
        <f t="shared" si="26"/>
        <v>29280.103967726667</v>
      </c>
      <c r="AO37" s="15">
        <f t="shared" si="27"/>
        <v>58989.639512750364</v>
      </c>
      <c r="AP37" s="188">
        <v>4</v>
      </c>
      <c r="AQ37" s="188">
        <f t="shared" si="28"/>
        <v>13.6</v>
      </c>
      <c r="AR37" s="188"/>
      <c r="AS37" s="179">
        <f t="shared" si="29"/>
        <v>29709.535545023697</v>
      </c>
      <c r="AT37" s="179">
        <f t="shared" si="30"/>
        <v>28031.853561263273</v>
      </c>
      <c r="AU37" s="179">
        <f t="shared" si="31"/>
        <v>57741.389106286966</v>
      </c>
      <c r="AV37" s="1">
        <v>7</v>
      </c>
      <c r="AW37" s="1">
        <f t="shared" si="32"/>
        <v>23.8</v>
      </c>
      <c r="AX37" s="1"/>
      <c r="AY37" s="15">
        <f t="shared" si="33"/>
        <v>51992.749762131301</v>
      </c>
      <c r="AZ37" s="15">
        <f t="shared" si="34"/>
        <v>55954.755032765723</v>
      </c>
      <c r="BA37" s="15">
        <f t="shared" si="35"/>
        <v>107947.50479489702</v>
      </c>
      <c r="BB37" s="1">
        <v>8</v>
      </c>
      <c r="BC37" s="1">
        <f t="shared" si="36"/>
        <v>27.2</v>
      </c>
      <c r="BD37" s="15">
        <f t="shared" si="37"/>
        <v>59420.285442435772</v>
      </c>
      <c r="BE37" s="15">
        <f t="shared" si="38"/>
        <v>60976.902151639617</v>
      </c>
      <c r="BF37" s="15">
        <f t="shared" si="39"/>
        <v>120397.1875940754</v>
      </c>
      <c r="BG37" s="1">
        <v>6</v>
      </c>
      <c r="BH37" s="1">
        <f t="shared" si="40"/>
        <v>20.399999999999999</v>
      </c>
      <c r="BI37" s="15">
        <f t="shared" si="41"/>
        <v>44567.625</v>
      </c>
      <c r="BJ37" s="15">
        <f t="shared" si="42"/>
        <v>43136.708275603116</v>
      </c>
      <c r="BK37" s="15">
        <f t="shared" si="43"/>
        <v>87704.333275603116</v>
      </c>
      <c r="BL37" s="1">
        <v>8</v>
      </c>
      <c r="BM37" s="1">
        <f t="shared" si="44"/>
        <v>27.2</v>
      </c>
      <c r="BN37" s="15">
        <f t="shared" si="45"/>
        <v>59423.5</v>
      </c>
      <c r="BO37" s="15">
        <f t="shared" si="46"/>
        <v>58679.152003270603</v>
      </c>
      <c r="BP37" s="15">
        <f t="shared" si="47"/>
        <v>118102.6520032706</v>
      </c>
    </row>
    <row r="38" spans="1:69" ht="15.6" hidden="1" x14ac:dyDescent="0.3">
      <c r="A38" t="s">
        <v>100</v>
      </c>
      <c r="B38" s="8">
        <v>1201</v>
      </c>
      <c r="C38" s="1">
        <v>3</v>
      </c>
      <c r="D38" s="1"/>
      <c r="E38" s="1">
        <f t="shared" si="2"/>
        <v>10.199999999999999</v>
      </c>
      <c r="F38" s="14">
        <f t="shared" si="0"/>
        <v>21469.210706932052</v>
      </c>
      <c r="G38" s="14" t="e">
        <f t="shared" si="1"/>
        <v>#REF!</v>
      </c>
      <c r="H38" s="15" t="e">
        <f t="shared" si="3"/>
        <v>#REF!</v>
      </c>
      <c r="I38" s="1">
        <v>3</v>
      </c>
      <c r="J38" s="1"/>
      <c r="K38" s="1">
        <f t="shared" si="4"/>
        <v>10.199999999999999</v>
      </c>
      <c r="L38" s="15">
        <f t="shared" si="5"/>
        <v>21469.210706932052</v>
      </c>
      <c r="M38" s="15">
        <f t="shared" si="6"/>
        <v>20700.066819165666</v>
      </c>
      <c r="N38" s="15">
        <f t="shared" si="7"/>
        <v>42169.277526097721</v>
      </c>
      <c r="O38" s="1">
        <v>4</v>
      </c>
      <c r="P38" s="1"/>
      <c r="Q38" s="1">
        <f t="shared" si="8"/>
        <v>13.6</v>
      </c>
      <c r="R38" s="15">
        <f t="shared" si="9"/>
        <v>28674.280117531831</v>
      </c>
      <c r="S38" s="422">
        <f t="shared" si="10"/>
        <v>30057.950683939769</v>
      </c>
      <c r="T38" s="15">
        <f t="shared" si="11"/>
        <v>58732.230801471596</v>
      </c>
      <c r="U38" s="1">
        <v>4</v>
      </c>
      <c r="V38" s="1">
        <f t="shared" si="12"/>
        <v>13.6</v>
      </c>
      <c r="W38" s="15">
        <f t="shared" si="13"/>
        <v>28674.280117531831</v>
      </c>
      <c r="X38" s="15">
        <f t="shared" si="14"/>
        <v>31893.484333455854</v>
      </c>
      <c r="Y38" s="15">
        <f t="shared" si="15"/>
        <v>60567.764450987685</v>
      </c>
      <c r="Z38" s="1">
        <v>4</v>
      </c>
      <c r="AA38" s="1">
        <f t="shared" si="16"/>
        <v>13.6</v>
      </c>
      <c r="AB38" s="15">
        <f t="shared" si="17"/>
        <v>30042.895553257498</v>
      </c>
      <c r="AC38" s="15">
        <f t="shared" si="18"/>
        <v>27972.430586270468</v>
      </c>
      <c r="AD38" s="15">
        <f t="shared" si="19"/>
        <v>58015.32613952797</v>
      </c>
      <c r="AE38" s="1">
        <v>4</v>
      </c>
      <c r="AF38" s="1">
        <f t="shared" si="20"/>
        <v>13.6</v>
      </c>
      <c r="AG38" s="15">
        <f t="shared" si="21"/>
        <v>30042.895553257498</v>
      </c>
      <c r="AH38" s="15">
        <f t="shared" si="22"/>
        <v>28660.854077072127</v>
      </c>
      <c r="AI38" s="15">
        <f t="shared" si="23"/>
        <v>58703.749630329621</v>
      </c>
      <c r="AJ38" s="1">
        <v>4</v>
      </c>
      <c r="AK38" s="1">
        <f t="shared" si="24"/>
        <v>13.6</v>
      </c>
      <c r="AL38" s="1"/>
      <c r="AM38" s="15">
        <f t="shared" si="25"/>
        <v>29709.535545023697</v>
      </c>
      <c r="AN38" s="15">
        <f t="shared" si="26"/>
        <v>29280.103967726667</v>
      </c>
      <c r="AO38" s="15">
        <f t="shared" si="27"/>
        <v>58989.639512750364</v>
      </c>
      <c r="AP38" s="188">
        <v>4</v>
      </c>
      <c r="AQ38" s="188">
        <f t="shared" si="28"/>
        <v>13.6</v>
      </c>
      <c r="AR38" s="188"/>
      <c r="AS38" s="179">
        <f t="shared" si="29"/>
        <v>29709.535545023697</v>
      </c>
      <c r="AT38" s="179">
        <f t="shared" si="30"/>
        <v>28031.853561263273</v>
      </c>
      <c r="AU38" s="179">
        <f t="shared" si="31"/>
        <v>57741.389106286966</v>
      </c>
      <c r="AV38" s="1">
        <v>6</v>
      </c>
      <c r="AW38" s="1">
        <f t="shared" si="32"/>
        <v>20.399999999999999</v>
      </c>
      <c r="AX38" s="1"/>
      <c r="AY38" s="15">
        <f t="shared" si="33"/>
        <v>44565.214081826831</v>
      </c>
      <c r="AZ38" s="15">
        <f t="shared" si="34"/>
        <v>47961.218599513471</v>
      </c>
      <c r="BA38" s="15">
        <f t="shared" si="35"/>
        <v>92526.432681340302</v>
      </c>
      <c r="BB38" s="1">
        <v>6</v>
      </c>
      <c r="BC38" s="1">
        <f t="shared" si="36"/>
        <v>20.399999999999999</v>
      </c>
      <c r="BD38" s="15">
        <f t="shared" si="37"/>
        <v>44565.214081826831</v>
      </c>
      <c r="BE38" s="15">
        <f t="shared" si="38"/>
        <v>45732.676613729716</v>
      </c>
      <c r="BF38" s="15">
        <f t="shared" si="39"/>
        <v>90297.890695556547</v>
      </c>
      <c r="BG38" s="1">
        <v>5</v>
      </c>
      <c r="BH38" s="1">
        <f t="shared" si="40"/>
        <v>17</v>
      </c>
      <c r="BI38" s="15">
        <f t="shared" si="41"/>
        <v>37139.6875</v>
      </c>
      <c r="BJ38" s="15">
        <f t="shared" si="42"/>
        <v>35947.256896335937</v>
      </c>
      <c r="BK38" s="15">
        <f t="shared" si="43"/>
        <v>73086.944396335937</v>
      </c>
      <c r="BL38" s="1">
        <v>5</v>
      </c>
      <c r="BM38" s="1">
        <f t="shared" si="44"/>
        <v>17</v>
      </c>
      <c r="BN38" s="15">
        <f t="shared" si="45"/>
        <v>37139.6875</v>
      </c>
      <c r="BO38" s="15">
        <f t="shared" si="46"/>
        <v>36674.470002044131</v>
      </c>
      <c r="BP38" s="15">
        <f t="shared" si="47"/>
        <v>73814.157502044138</v>
      </c>
    </row>
    <row r="39" spans="1:69" ht="15.6" hidden="1" x14ac:dyDescent="0.3">
      <c r="A39" t="s">
        <v>100</v>
      </c>
      <c r="B39" s="8">
        <v>1202</v>
      </c>
      <c r="C39" s="1">
        <v>0</v>
      </c>
      <c r="D39" s="1"/>
      <c r="E39" s="1">
        <f t="shared" si="2"/>
        <v>0</v>
      </c>
      <c r="F39" s="14">
        <f t="shared" si="0"/>
        <v>0</v>
      </c>
      <c r="G39" s="14" t="e">
        <f t="shared" si="1"/>
        <v>#REF!</v>
      </c>
      <c r="H39" s="15" t="e">
        <f t="shared" si="3"/>
        <v>#REF!</v>
      </c>
      <c r="I39" s="1">
        <v>0</v>
      </c>
      <c r="J39" s="1"/>
      <c r="K39" s="1">
        <f t="shared" si="4"/>
        <v>0</v>
      </c>
      <c r="L39" s="15">
        <f t="shared" si="5"/>
        <v>0</v>
      </c>
      <c r="M39" s="15">
        <f t="shared" si="6"/>
        <v>0</v>
      </c>
      <c r="N39" s="15">
        <f t="shared" si="7"/>
        <v>0</v>
      </c>
      <c r="O39" s="1">
        <v>0</v>
      </c>
      <c r="P39" s="1"/>
      <c r="Q39" s="1">
        <f t="shared" si="8"/>
        <v>0</v>
      </c>
      <c r="R39" s="15">
        <f t="shared" si="9"/>
        <v>0</v>
      </c>
      <c r="S39" s="422">
        <f t="shared" si="10"/>
        <v>0</v>
      </c>
      <c r="T39" s="15">
        <f t="shared" si="11"/>
        <v>0</v>
      </c>
      <c r="U39" s="1">
        <v>0</v>
      </c>
      <c r="V39" s="1">
        <f t="shared" si="12"/>
        <v>0</v>
      </c>
      <c r="W39" s="15">
        <f t="shared" si="13"/>
        <v>0</v>
      </c>
      <c r="X39" s="15">
        <f t="shared" si="14"/>
        <v>0</v>
      </c>
      <c r="Y39" s="15">
        <f t="shared" si="15"/>
        <v>0</v>
      </c>
      <c r="Z39" s="1">
        <v>1</v>
      </c>
      <c r="AA39" s="1">
        <f t="shared" si="16"/>
        <v>3.4</v>
      </c>
      <c r="AB39" s="15">
        <f t="shared" si="17"/>
        <v>7510.7238883143746</v>
      </c>
      <c r="AC39" s="15">
        <f t="shared" si="18"/>
        <v>6993.1076465676169</v>
      </c>
      <c r="AD39" s="15">
        <f t="shared" si="19"/>
        <v>14503.831534881992</v>
      </c>
      <c r="AE39" s="1">
        <v>0</v>
      </c>
      <c r="AF39" s="1">
        <f t="shared" si="20"/>
        <v>0</v>
      </c>
      <c r="AG39" s="15">
        <f t="shared" si="21"/>
        <v>0</v>
      </c>
      <c r="AH39" s="15">
        <f t="shared" si="22"/>
        <v>0</v>
      </c>
      <c r="AI39" s="15">
        <f t="shared" si="23"/>
        <v>0</v>
      </c>
      <c r="AJ39" s="1">
        <v>2</v>
      </c>
      <c r="AK39" s="1">
        <f t="shared" si="24"/>
        <v>6.8</v>
      </c>
      <c r="AL39" s="1"/>
      <c r="AM39" s="15">
        <f t="shared" si="25"/>
        <v>14854.767772511848</v>
      </c>
      <c r="AN39" s="15">
        <f t="shared" si="26"/>
        <v>14640.051983863334</v>
      </c>
      <c r="AO39" s="15">
        <f t="shared" si="27"/>
        <v>29494.819756375182</v>
      </c>
      <c r="AP39" s="188">
        <v>3</v>
      </c>
      <c r="AQ39" s="188">
        <f t="shared" si="28"/>
        <v>10.199999999999999</v>
      </c>
      <c r="AR39" s="188"/>
      <c r="AS39" s="179">
        <f t="shared" si="29"/>
        <v>22282.151658767772</v>
      </c>
      <c r="AT39" s="179">
        <f t="shared" si="30"/>
        <v>21023.890170947456</v>
      </c>
      <c r="AU39" s="179">
        <f t="shared" si="31"/>
        <v>43306.041829715228</v>
      </c>
      <c r="AV39" s="1">
        <v>3</v>
      </c>
      <c r="AW39" s="1">
        <f t="shared" si="32"/>
        <v>10.199999999999999</v>
      </c>
      <c r="AX39" s="1"/>
      <c r="AY39" s="15">
        <f t="shared" si="33"/>
        <v>22282.607040913415</v>
      </c>
      <c r="AZ39" s="15">
        <f t="shared" si="34"/>
        <v>23980.609299756736</v>
      </c>
      <c r="BA39" s="15">
        <f t="shared" si="35"/>
        <v>46263.216340670151</v>
      </c>
      <c r="BB39" s="1">
        <v>3</v>
      </c>
      <c r="BC39" s="1">
        <f t="shared" si="36"/>
        <v>10.199999999999999</v>
      </c>
      <c r="BD39" s="15">
        <f t="shared" si="37"/>
        <v>22282.607040913415</v>
      </c>
      <c r="BE39" s="15">
        <f t="shared" si="38"/>
        <v>22866.338306864858</v>
      </c>
      <c r="BF39" s="15">
        <f t="shared" si="39"/>
        <v>45148.945347778274</v>
      </c>
      <c r="BG39" s="1">
        <v>2</v>
      </c>
      <c r="BH39" s="1">
        <f t="shared" si="40"/>
        <v>6.8</v>
      </c>
      <c r="BI39" s="15">
        <f t="shared" si="41"/>
        <v>14855.875</v>
      </c>
      <c r="BJ39" s="15">
        <f t="shared" si="42"/>
        <v>14378.902758534374</v>
      </c>
      <c r="BK39" s="15">
        <f t="shared" si="43"/>
        <v>29234.777758534372</v>
      </c>
      <c r="BL39" s="1">
        <v>3</v>
      </c>
      <c r="BM39" s="1">
        <f t="shared" si="44"/>
        <v>10.199999999999999</v>
      </c>
      <c r="BN39" s="15">
        <f t="shared" si="45"/>
        <v>22283.8125</v>
      </c>
      <c r="BO39" s="15">
        <f t="shared" si="46"/>
        <v>22004.682001226476</v>
      </c>
      <c r="BP39" s="15">
        <f t="shared" si="47"/>
        <v>44288.49450122648</v>
      </c>
    </row>
    <row r="40" spans="1:69" ht="15.6" hidden="1" x14ac:dyDescent="0.3">
      <c r="A40" t="s">
        <v>100</v>
      </c>
      <c r="B40" s="8">
        <v>1203</v>
      </c>
      <c r="C40" s="1">
        <v>4</v>
      </c>
      <c r="D40" s="1"/>
      <c r="E40" s="1">
        <f t="shared" si="2"/>
        <v>13.6</v>
      </c>
      <c r="F40" s="14">
        <f t="shared" si="0"/>
        <v>28625.614275909404</v>
      </c>
      <c r="G40" s="14" t="e">
        <f t="shared" si="1"/>
        <v>#REF!</v>
      </c>
      <c r="H40" s="15" t="e">
        <f t="shared" si="3"/>
        <v>#REF!</v>
      </c>
      <c r="I40" s="1">
        <v>5</v>
      </c>
      <c r="J40" s="1"/>
      <c r="K40" s="1">
        <f t="shared" si="4"/>
        <v>17</v>
      </c>
      <c r="L40" s="15">
        <f t="shared" si="5"/>
        <v>35782.017844886752</v>
      </c>
      <c r="M40" s="15">
        <f t="shared" si="6"/>
        <v>34500.111365276112</v>
      </c>
      <c r="N40" s="15">
        <f t="shared" si="7"/>
        <v>70282.129210162864</v>
      </c>
      <c r="O40" s="1">
        <v>6</v>
      </c>
      <c r="P40" s="1"/>
      <c r="Q40" s="1">
        <f t="shared" si="8"/>
        <v>20.399999999999999</v>
      </c>
      <c r="R40" s="15">
        <f t="shared" si="9"/>
        <v>43011.420176297746</v>
      </c>
      <c r="S40" s="422">
        <f t="shared" si="10"/>
        <v>45086.926025909655</v>
      </c>
      <c r="T40" s="15">
        <f t="shared" si="11"/>
        <v>88098.346202207409</v>
      </c>
      <c r="U40" s="1">
        <v>8</v>
      </c>
      <c r="V40" s="1">
        <f t="shared" si="12"/>
        <v>27.2</v>
      </c>
      <c r="W40" s="15">
        <f t="shared" si="13"/>
        <v>57348.560235063662</v>
      </c>
      <c r="X40" s="15">
        <f t="shared" si="14"/>
        <v>63786.968666911707</v>
      </c>
      <c r="Y40" s="15">
        <f t="shared" si="15"/>
        <v>121135.52890197537</v>
      </c>
      <c r="Z40" s="1">
        <v>5</v>
      </c>
      <c r="AA40" s="1">
        <f t="shared" si="16"/>
        <v>17</v>
      </c>
      <c r="AB40" s="15">
        <f t="shared" si="17"/>
        <v>37553.619441571871</v>
      </c>
      <c r="AC40" s="15">
        <f t="shared" si="18"/>
        <v>34965.538232838087</v>
      </c>
      <c r="AD40" s="15">
        <f t="shared" si="19"/>
        <v>72519.157674409958</v>
      </c>
      <c r="AE40" s="1">
        <v>8</v>
      </c>
      <c r="AF40" s="1">
        <f t="shared" si="20"/>
        <v>27.2</v>
      </c>
      <c r="AG40" s="15">
        <f t="shared" si="21"/>
        <v>60085.791106514996</v>
      </c>
      <c r="AH40" s="15">
        <f t="shared" si="22"/>
        <v>57321.708154144253</v>
      </c>
      <c r="AI40" s="15">
        <f t="shared" si="23"/>
        <v>117407.49926065924</v>
      </c>
      <c r="AJ40" s="1">
        <v>7</v>
      </c>
      <c r="AK40" s="1">
        <f t="shared" si="24"/>
        <v>23.8</v>
      </c>
      <c r="AL40" s="1"/>
      <c r="AM40" s="15">
        <f t="shared" si="25"/>
        <v>51991.687203791473</v>
      </c>
      <c r="AN40" s="15">
        <f t="shared" si="26"/>
        <v>51240.181943521668</v>
      </c>
      <c r="AO40" s="15">
        <f t="shared" si="27"/>
        <v>103231.86914731315</v>
      </c>
      <c r="AP40" s="188">
        <v>4</v>
      </c>
      <c r="AQ40" s="188">
        <f t="shared" si="28"/>
        <v>13.6</v>
      </c>
      <c r="AR40" s="188"/>
      <c r="AS40" s="179">
        <f t="shared" si="29"/>
        <v>29709.535545023697</v>
      </c>
      <c r="AT40" s="179">
        <f t="shared" si="30"/>
        <v>28031.853561263273</v>
      </c>
      <c r="AU40" s="179">
        <f t="shared" si="31"/>
        <v>57741.389106286966</v>
      </c>
      <c r="AV40" s="1">
        <v>10</v>
      </c>
      <c r="AW40" s="1">
        <f t="shared" si="32"/>
        <v>34</v>
      </c>
      <c r="AX40" s="1"/>
      <c r="AY40" s="15">
        <f t="shared" si="33"/>
        <v>74275.35680304472</v>
      </c>
      <c r="AZ40" s="15">
        <f t="shared" si="34"/>
        <v>79935.364332522455</v>
      </c>
      <c r="BA40" s="15">
        <f t="shared" si="35"/>
        <v>154210.72113556718</v>
      </c>
      <c r="BB40" s="1">
        <v>7</v>
      </c>
      <c r="BC40" s="1">
        <f t="shared" si="36"/>
        <v>23.8</v>
      </c>
      <c r="BD40" s="15">
        <f t="shared" si="37"/>
        <v>51992.749762131301</v>
      </c>
      <c r="BE40" s="15">
        <f t="shared" si="38"/>
        <v>53354.78938268467</v>
      </c>
      <c r="BF40" s="15">
        <f t="shared" si="39"/>
        <v>105347.53914481596</v>
      </c>
      <c r="BG40" s="1">
        <v>9</v>
      </c>
      <c r="BH40" s="1">
        <f t="shared" si="40"/>
        <v>30.599999999999998</v>
      </c>
      <c r="BI40" s="15">
        <f t="shared" si="41"/>
        <v>66851.4375</v>
      </c>
      <c r="BJ40" s="15">
        <f t="shared" si="42"/>
        <v>64705.062413404674</v>
      </c>
      <c r="BK40" s="15">
        <f t="shared" si="43"/>
        <v>131556.49991340467</v>
      </c>
      <c r="BL40" s="1">
        <v>8</v>
      </c>
      <c r="BM40" s="1">
        <f t="shared" si="44"/>
        <v>27.2</v>
      </c>
      <c r="BN40" s="15">
        <f t="shared" si="45"/>
        <v>59423.5</v>
      </c>
      <c r="BO40" s="15">
        <f t="shared" si="46"/>
        <v>58679.152003270603</v>
      </c>
      <c r="BP40" s="15">
        <f t="shared" si="47"/>
        <v>118102.6520032706</v>
      </c>
    </row>
    <row r="41" spans="1:69" ht="15.6" hidden="1" x14ac:dyDescent="0.3">
      <c r="A41" t="s">
        <v>100</v>
      </c>
      <c r="B41" s="8">
        <v>1204</v>
      </c>
      <c r="C41" s="1">
        <v>6</v>
      </c>
      <c r="D41" s="1"/>
      <c r="E41" s="1">
        <f t="shared" si="2"/>
        <v>20.399999999999999</v>
      </c>
      <c r="F41" s="14">
        <f t="shared" si="0"/>
        <v>42938.421413864104</v>
      </c>
      <c r="G41" s="14" t="e">
        <f t="shared" si="1"/>
        <v>#REF!</v>
      </c>
      <c r="H41" s="15" t="e">
        <f t="shared" si="3"/>
        <v>#REF!</v>
      </c>
      <c r="I41" s="1">
        <v>4</v>
      </c>
      <c r="J41" s="1"/>
      <c r="K41" s="1">
        <f t="shared" si="4"/>
        <v>13.6</v>
      </c>
      <c r="L41" s="15">
        <f t="shared" si="5"/>
        <v>28625.614275909404</v>
      </c>
      <c r="M41" s="15">
        <f t="shared" si="6"/>
        <v>27600.089092220889</v>
      </c>
      <c r="N41" s="15">
        <f t="shared" si="7"/>
        <v>56225.703368130293</v>
      </c>
      <c r="O41" s="1">
        <v>5</v>
      </c>
      <c r="P41" s="1"/>
      <c r="Q41" s="1">
        <f t="shared" si="8"/>
        <v>17</v>
      </c>
      <c r="R41" s="15">
        <f t="shared" si="9"/>
        <v>35842.850146914789</v>
      </c>
      <c r="S41" s="422">
        <f t="shared" si="10"/>
        <v>37572.438354924714</v>
      </c>
      <c r="T41" s="15">
        <f t="shared" si="11"/>
        <v>73415.288501839503</v>
      </c>
      <c r="U41" s="1">
        <v>5</v>
      </c>
      <c r="V41" s="1">
        <f t="shared" si="12"/>
        <v>17</v>
      </c>
      <c r="W41" s="15">
        <f t="shared" si="13"/>
        <v>35842.850146914789</v>
      </c>
      <c r="X41" s="15">
        <f t="shared" si="14"/>
        <v>39866.855416819817</v>
      </c>
      <c r="Y41" s="15">
        <f t="shared" si="15"/>
        <v>75709.705563734606</v>
      </c>
      <c r="Z41" s="1">
        <v>5</v>
      </c>
      <c r="AA41" s="1">
        <f t="shared" si="16"/>
        <v>17</v>
      </c>
      <c r="AB41" s="15">
        <f t="shared" si="17"/>
        <v>37553.619441571871</v>
      </c>
      <c r="AC41" s="15">
        <f t="shared" si="18"/>
        <v>34965.538232838087</v>
      </c>
      <c r="AD41" s="15">
        <f t="shared" si="19"/>
        <v>72519.157674409958</v>
      </c>
      <c r="AE41" s="1">
        <v>5</v>
      </c>
      <c r="AF41" s="1">
        <f t="shared" si="20"/>
        <v>17</v>
      </c>
      <c r="AG41" s="15">
        <f t="shared" si="21"/>
        <v>37553.619441571871</v>
      </c>
      <c r="AH41" s="15">
        <f t="shared" si="22"/>
        <v>35826.067596340159</v>
      </c>
      <c r="AI41" s="15">
        <f t="shared" si="23"/>
        <v>73379.687037912023</v>
      </c>
      <c r="AJ41" s="1">
        <v>6</v>
      </c>
      <c r="AK41" s="1">
        <f t="shared" si="24"/>
        <v>20.399999999999999</v>
      </c>
      <c r="AL41" s="1"/>
      <c r="AM41" s="15">
        <f t="shared" si="25"/>
        <v>44564.303317535545</v>
      </c>
      <c r="AN41" s="15">
        <f t="shared" si="26"/>
        <v>43920.155951590001</v>
      </c>
      <c r="AO41" s="15">
        <f t="shared" si="27"/>
        <v>88484.459269125538</v>
      </c>
      <c r="AP41" s="188">
        <v>6</v>
      </c>
      <c r="AQ41" s="188">
        <f t="shared" si="28"/>
        <v>20.399999999999999</v>
      </c>
      <c r="AR41" s="188"/>
      <c r="AS41" s="179">
        <f t="shared" si="29"/>
        <v>44564.303317535545</v>
      </c>
      <c r="AT41" s="179">
        <f t="shared" si="30"/>
        <v>42047.780341894912</v>
      </c>
      <c r="AU41" s="179">
        <f t="shared" si="31"/>
        <v>86612.083659430456</v>
      </c>
      <c r="AV41" s="1">
        <v>7</v>
      </c>
      <c r="AW41" s="1">
        <f t="shared" si="32"/>
        <v>23.8</v>
      </c>
      <c r="AX41" s="1"/>
      <c r="AY41" s="15">
        <f t="shared" si="33"/>
        <v>51992.749762131301</v>
      </c>
      <c r="AZ41" s="15">
        <f t="shared" si="34"/>
        <v>55954.755032765723</v>
      </c>
      <c r="BA41" s="15">
        <f t="shared" si="35"/>
        <v>107947.50479489702</v>
      </c>
      <c r="BB41" s="1">
        <v>4</v>
      </c>
      <c r="BC41" s="1">
        <f t="shared" si="36"/>
        <v>13.6</v>
      </c>
      <c r="BD41" s="15">
        <f t="shared" si="37"/>
        <v>29710.142721217886</v>
      </c>
      <c r="BE41" s="15">
        <f t="shared" si="38"/>
        <v>30488.451075819808</v>
      </c>
      <c r="BF41" s="15">
        <f t="shared" si="39"/>
        <v>60198.593797037698</v>
      </c>
      <c r="BG41" s="1">
        <v>4</v>
      </c>
      <c r="BH41" s="1">
        <f t="shared" si="40"/>
        <v>13.6</v>
      </c>
      <c r="BI41" s="15">
        <f t="shared" si="41"/>
        <v>29711.75</v>
      </c>
      <c r="BJ41" s="15">
        <f t="shared" si="42"/>
        <v>28757.805517068748</v>
      </c>
      <c r="BK41" s="15">
        <f t="shared" si="43"/>
        <v>58469.555517068744</v>
      </c>
      <c r="BL41" s="1">
        <v>3</v>
      </c>
      <c r="BM41" s="1">
        <f t="shared" si="44"/>
        <v>10.199999999999999</v>
      </c>
      <c r="BN41" s="15">
        <f t="shared" si="45"/>
        <v>22283.8125</v>
      </c>
      <c r="BO41" s="15">
        <f t="shared" si="46"/>
        <v>22004.682001226476</v>
      </c>
      <c r="BP41" s="15">
        <f t="shared" si="47"/>
        <v>44288.49450122648</v>
      </c>
    </row>
    <row r="42" spans="1:69" ht="15.6" hidden="1" x14ac:dyDescent="0.3">
      <c r="A42" t="s">
        <v>100</v>
      </c>
      <c r="B42" s="9">
        <v>1301</v>
      </c>
      <c r="C42" s="1">
        <v>8</v>
      </c>
      <c r="D42" s="1"/>
      <c r="E42" s="1">
        <f t="shared" si="2"/>
        <v>27.2</v>
      </c>
      <c r="F42" s="14">
        <f t="shared" si="0"/>
        <v>57251.228551818807</v>
      </c>
      <c r="G42" s="14" t="e">
        <f t="shared" si="1"/>
        <v>#REF!</v>
      </c>
      <c r="H42" s="15" t="e">
        <f t="shared" si="3"/>
        <v>#REF!</v>
      </c>
      <c r="I42" s="1">
        <v>11</v>
      </c>
      <c r="J42" s="1"/>
      <c r="K42" s="1">
        <f t="shared" si="4"/>
        <v>37.4</v>
      </c>
      <c r="L42" s="15">
        <f t="shared" si="5"/>
        <v>78720.439258750863</v>
      </c>
      <c r="M42" s="15">
        <f t="shared" si="6"/>
        <v>75900.245003607444</v>
      </c>
      <c r="N42" s="15">
        <f t="shared" si="7"/>
        <v>154620.68426235829</v>
      </c>
      <c r="O42" s="1">
        <v>13</v>
      </c>
      <c r="P42" s="1"/>
      <c r="Q42" s="1">
        <f t="shared" si="8"/>
        <v>44.199999999999996</v>
      </c>
      <c r="R42" s="15">
        <f t="shared" si="9"/>
        <v>93191.41038197845</v>
      </c>
      <c r="S42" s="422">
        <f t="shared" si="10"/>
        <v>97688.339722804245</v>
      </c>
      <c r="T42" s="15">
        <f t="shared" si="11"/>
        <v>190879.7501047827</v>
      </c>
      <c r="U42" s="1">
        <v>14</v>
      </c>
      <c r="V42" s="1">
        <f t="shared" si="12"/>
        <v>47.6</v>
      </c>
      <c r="W42" s="15">
        <f t="shared" si="13"/>
        <v>100359.98041136141</v>
      </c>
      <c r="X42" s="15">
        <f t="shared" si="14"/>
        <v>111627.19516709549</v>
      </c>
      <c r="Y42" s="15">
        <f t="shared" si="15"/>
        <v>211987.1755784569</v>
      </c>
      <c r="Z42" s="1">
        <v>12</v>
      </c>
      <c r="AA42" s="1">
        <f t="shared" si="16"/>
        <v>40.799999999999997</v>
      </c>
      <c r="AB42" s="15">
        <f t="shared" si="17"/>
        <v>90128.686659772502</v>
      </c>
      <c r="AC42" s="15">
        <f t="shared" si="18"/>
        <v>83917.291758811392</v>
      </c>
      <c r="AD42" s="15">
        <f t="shared" si="19"/>
        <v>174045.97841858389</v>
      </c>
      <c r="AE42" s="1">
        <v>14</v>
      </c>
      <c r="AF42" s="1">
        <f t="shared" si="20"/>
        <v>47.6</v>
      </c>
      <c r="AG42" s="15">
        <f t="shared" si="21"/>
        <v>105150.13443640125</v>
      </c>
      <c r="AH42" s="15">
        <f t="shared" si="22"/>
        <v>100312.98926975245</v>
      </c>
      <c r="AI42" s="15">
        <f t="shared" si="23"/>
        <v>205463.12370615371</v>
      </c>
      <c r="AJ42" s="1">
        <v>11</v>
      </c>
      <c r="AK42" s="1">
        <f t="shared" si="24"/>
        <v>37.4</v>
      </c>
      <c r="AL42" s="1"/>
      <c r="AM42" s="15">
        <f t="shared" si="25"/>
        <v>81701.222748815169</v>
      </c>
      <c r="AN42" s="15">
        <f t="shared" si="26"/>
        <v>80520.285911248327</v>
      </c>
      <c r="AO42" s="15">
        <f t="shared" si="27"/>
        <v>162221.5086600635</v>
      </c>
      <c r="AP42" s="188">
        <v>9</v>
      </c>
      <c r="AQ42" s="188">
        <f t="shared" si="28"/>
        <v>30.599999999999998</v>
      </c>
      <c r="AR42" s="188"/>
      <c r="AS42" s="179">
        <f t="shared" si="29"/>
        <v>66846.454976303314</v>
      </c>
      <c r="AT42" s="179">
        <f t="shared" si="30"/>
        <v>63071.670512842364</v>
      </c>
      <c r="AU42" s="179">
        <f t="shared" si="31"/>
        <v>129918.12548914568</v>
      </c>
      <c r="AV42" s="1">
        <v>15</v>
      </c>
      <c r="AW42" s="1">
        <f t="shared" si="32"/>
        <v>51</v>
      </c>
      <c r="AX42" s="1"/>
      <c r="AY42" s="15">
        <f t="shared" si="33"/>
        <v>111413.03520456707</v>
      </c>
      <c r="AZ42" s="15">
        <f t="shared" si="34"/>
        <v>119903.04649878369</v>
      </c>
      <c r="BA42" s="15">
        <f t="shared" si="35"/>
        <v>231316.08170335076</v>
      </c>
      <c r="BB42" s="1">
        <v>18</v>
      </c>
      <c r="BC42" s="1">
        <f t="shared" si="36"/>
        <v>61.199999999999996</v>
      </c>
      <c r="BD42" s="15">
        <f t="shared" si="37"/>
        <v>133695.6422454805</v>
      </c>
      <c r="BE42" s="15">
        <f t="shared" si="38"/>
        <v>137198.02984118913</v>
      </c>
      <c r="BF42" s="15">
        <f t="shared" si="39"/>
        <v>270893.6720866696</v>
      </c>
      <c r="BG42" s="1">
        <v>15</v>
      </c>
      <c r="BH42" s="1">
        <f t="shared" si="40"/>
        <v>51</v>
      </c>
      <c r="BI42" s="15">
        <f t="shared" si="41"/>
        <v>111419.0625</v>
      </c>
      <c r="BJ42" s="15">
        <f t="shared" si="42"/>
        <v>107841.7706890078</v>
      </c>
      <c r="BK42" s="15">
        <f t="shared" si="43"/>
        <v>219260.8331890078</v>
      </c>
      <c r="BL42" s="1">
        <v>17</v>
      </c>
      <c r="BM42" s="1">
        <f t="shared" si="44"/>
        <v>57.8</v>
      </c>
      <c r="BN42" s="15">
        <f t="shared" si="45"/>
        <v>126274.9375</v>
      </c>
      <c r="BO42" s="15">
        <f t="shared" si="46"/>
        <v>124693.19800695003</v>
      </c>
      <c r="BP42" s="15">
        <f t="shared" si="47"/>
        <v>250968.13550695003</v>
      </c>
    </row>
    <row r="43" spans="1:69" ht="15.6" hidden="1" x14ac:dyDescent="0.3">
      <c r="A43" t="s">
        <v>100</v>
      </c>
      <c r="B43" s="9">
        <v>1302</v>
      </c>
      <c r="C43" s="1">
        <v>3</v>
      </c>
      <c r="D43" s="1"/>
      <c r="E43" s="1">
        <f t="shared" si="2"/>
        <v>10.199999999999999</v>
      </c>
      <c r="F43" s="14">
        <f t="shared" si="0"/>
        <v>21469.210706932052</v>
      </c>
      <c r="G43" s="14" t="e">
        <f t="shared" si="1"/>
        <v>#REF!</v>
      </c>
      <c r="H43" s="15" t="e">
        <f t="shared" si="3"/>
        <v>#REF!</v>
      </c>
      <c r="I43" s="1">
        <v>6</v>
      </c>
      <c r="J43" s="1"/>
      <c r="K43" s="1">
        <f t="shared" si="4"/>
        <v>20.399999999999999</v>
      </c>
      <c r="L43" s="15">
        <f t="shared" si="5"/>
        <v>42938.421413864104</v>
      </c>
      <c r="M43" s="15">
        <f t="shared" si="6"/>
        <v>41400.133638331332</v>
      </c>
      <c r="N43" s="15">
        <f t="shared" si="7"/>
        <v>84338.555052195443</v>
      </c>
      <c r="O43" s="1">
        <v>11</v>
      </c>
      <c r="P43" s="1"/>
      <c r="Q43" s="1">
        <f t="shared" si="8"/>
        <v>37.4</v>
      </c>
      <c r="R43" s="15">
        <f t="shared" si="9"/>
        <v>78854.270323212535</v>
      </c>
      <c r="S43" s="422">
        <f t="shared" si="10"/>
        <v>82659.364380834362</v>
      </c>
      <c r="T43" s="15">
        <f t="shared" si="11"/>
        <v>161513.63470404688</v>
      </c>
      <c r="U43" s="1">
        <v>14</v>
      </c>
      <c r="V43" s="1">
        <f t="shared" si="12"/>
        <v>47.6</v>
      </c>
      <c r="W43" s="15">
        <f t="shared" si="13"/>
        <v>100359.98041136141</v>
      </c>
      <c r="X43" s="15">
        <f t="shared" si="14"/>
        <v>111627.19516709549</v>
      </c>
      <c r="Y43" s="15">
        <f t="shared" si="15"/>
        <v>211987.1755784569</v>
      </c>
      <c r="Z43" s="1">
        <v>11</v>
      </c>
      <c r="AA43" s="1">
        <f t="shared" si="16"/>
        <v>37.4</v>
      </c>
      <c r="AB43" s="15">
        <f t="shared" si="17"/>
        <v>82617.962771458115</v>
      </c>
      <c r="AC43" s="15">
        <f t="shared" si="18"/>
        <v>76924.184112243791</v>
      </c>
      <c r="AD43" s="15">
        <f t="shared" si="19"/>
        <v>159542.14688370191</v>
      </c>
      <c r="AE43" s="1">
        <v>13</v>
      </c>
      <c r="AF43" s="1">
        <f t="shared" si="20"/>
        <v>44.199999999999996</v>
      </c>
      <c r="AG43" s="15">
        <f t="shared" si="21"/>
        <v>97639.410548086875</v>
      </c>
      <c r="AH43" s="15">
        <f t="shared" si="22"/>
        <v>93147.775750484405</v>
      </c>
      <c r="AI43" s="15">
        <f t="shared" si="23"/>
        <v>190787.18629857129</v>
      </c>
      <c r="AJ43" s="1">
        <v>8</v>
      </c>
      <c r="AK43" s="1">
        <f t="shared" si="24"/>
        <v>27.2</v>
      </c>
      <c r="AL43" s="1"/>
      <c r="AM43" s="15">
        <f t="shared" si="25"/>
        <v>59419.071090047393</v>
      </c>
      <c r="AN43" s="15">
        <f t="shared" si="26"/>
        <v>58560.207935453334</v>
      </c>
      <c r="AO43" s="15">
        <f t="shared" si="27"/>
        <v>117979.27902550073</v>
      </c>
      <c r="AP43" s="188">
        <v>11</v>
      </c>
      <c r="AQ43" s="188">
        <f t="shared" si="28"/>
        <v>37.4</v>
      </c>
      <c r="AR43" s="188"/>
      <c r="AS43" s="179">
        <f t="shared" si="29"/>
        <v>81701.222748815169</v>
      </c>
      <c r="AT43" s="179">
        <f t="shared" si="30"/>
        <v>77087.597293473998</v>
      </c>
      <c r="AU43" s="179">
        <f t="shared" si="31"/>
        <v>158788.82004228915</v>
      </c>
      <c r="AV43" s="1">
        <v>14</v>
      </c>
      <c r="AW43" s="1">
        <f t="shared" si="32"/>
        <v>47.6</v>
      </c>
      <c r="AX43" s="1"/>
      <c r="AY43" s="15">
        <f t="shared" si="33"/>
        <v>103985.4995242626</v>
      </c>
      <c r="AZ43" s="15">
        <f t="shared" si="34"/>
        <v>111909.51006553145</v>
      </c>
      <c r="BA43" s="15">
        <f t="shared" si="35"/>
        <v>215895.00958979403</v>
      </c>
      <c r="BB43" s="1">
        <v>16</v>
      </c>
      <c r="BC43" s="1">
        <f t="shared" si="36"/>
        <v>54.4</v>
      </c>
      <c r="BD43" s="15">
        <f t="shared" si="37"/>
        <v>118840.57088487154</v>
      </c>
      <c r="BE43" s="15">
        <f t="shared" si="38"/>
        <v>121953.80430327923</v>
      </c>
      <c r="BF43" s="15">
        <f t="shared" si="39"/>
        <v>240794.37518815079</v>
      </c>
      <c r="BG43" s="1">
        <v>9</v>
      </c>
      <c r="BH43" s="1">
        <f t="shared" si="40"/>
        <v>30.599999999999998</v>
      </c>
      <c r="BI43" s="15">
        <f t="shared" si="41"/>
        <v>66851.4375</v>
      </c>
      <c r="BJ43" s="15">
        <f t="shared" si="42"/>
        <v>64705.062413404674</v>
      </c>
      <c r="BK43" s="15">
        <f t="shared" si="43"/>
        <v>131556.49991340467</v>
      </c>
      <c r="BL43" s="1">
        <v>14</v>
      </c>
      <c r="BM43" s="1">
        <f t="shared" si="44"/>
        <v>47.6</v>
      </c>
      <c r="BN43" s="15">
        <f t="shared" si="45"/>
        <v>103991.125</v>
      </c>
      <c r="BO43" s="15">
        <f t="shared" si="46"/>
        <v>102688.51600572356</v>
      </c>
      <c r="BP43" s="15">
        <f t="shared" si="47"/>
        <v>206679.64100572356</v>
      </c>
    </row>
    <row r="44" spans="1:69" ht="15.6" hidden="1" x14ac:dyDescent="0.3">
      <c r="A44" t="s">
        <v>100</v>
      </c>
      <c r="C44" s="8">
        <f t="shared" ref="C44:AK44" si="48">SUM(C7:C43)</f>
        <v>186</v>
      </c>
      <c r="D44" s="8"/>
      <c r="E44" s="8">
        <f t="shared" si="48"/>
        <v>632.4000000000002</v>
      </c>
      <c r="F44" s="16">
        <f t="shared" si="48"/>
        <v>1331091.0638297868</v>
      </c>
      <c r="G44" s="16" t="e">
        <f t="shared" si="48"/>
        <v>#REF!</v>
      </c>
      <c r="H44" s="16" t="e">
        <f t="shared" si="48"/>
        <v>#REF!</v>
      </c>
      <c r="I44" s="8">
        <f t="shared" si="48"/>
        <v>183</v>
      </c>
      <c r="J44" s="8"/>
      <c r="K44" s="8">
        <f t="shared" si="48"/>
        <v>622.19999999999993</v>
      </c>
      <c r="L44" s="16">
        <f t="shared" si="48"/>
        <v>1309621.8531228551</v>
      </c>
      <c r="M44" s="16">
        <f t="shared" si="48"/>
        <v>1262704.0759691058</v>
      </c>
      <c r="N44" s="16">
        <f t="shared" si="48"/>
        <v>2572325.9290919611</v>
      </c>
      <c r="O44" s="8">
        <f t="shared" si="48"/>
        <v>187</v>
      </c>
      <c r="P44" s="8"/>
      <c r="Q44" s="8">
        <f t="shared" si="48"/>
        <v>635.79999999999995</v>
      </c>
      <c r="R44" s="16">
        <f t="shared" si="48"/>
        <v>1340522.5954946128</v>
      </c>
      <c r="S44" s="423">
        <f t="shared" si="48"/>
        <v>1405209.1944741837</v>
      </c>
      <c r="T44" s="16">
        <f t="shared" si="48"/>
        <v>2745731.789968797</v>
      </c>
      <c r="U44" s="8">
        <f t="shared" si="48"/>
        <v>231</v>
      </c>
      <c r="V44" s="8">
        <f t="shared" si="48"/>
        <v>785.4000000000002</v>
      </c>
      <c r="W44" s="16">
        <f t="shared" si="48"/>
        <v>1655939.676787463</v>
      </c>
      <c r="X44" s="16">
        <f t="shared" si="48"/>
        <v>1841848.720257076</v>
      </c>
      <c r="Y44" s="16">
        <f t="shared" si="48"/>
        <v>3497788.397044539</v>
      </c>
      <c r="Z44" s="8">
        <f t="shared" si="48"/>
        <v>175</v>
      </c>
      <c r="AA44" s="8">
        <f t="shared" si="48"/>
        <v>595</v>
      </c>
      <c r="AB44" s="16">
        <f t="shared" si="48"/>
        <v>1314376.6804550155</v>
      </c>
      <c r="AC44" s="16">
        <f t="shared" si="48"/>
        <v>1223793.8381493329</v>
      </c>
      <c r="AD44" s="16">
        <f t="shared" si="48"/>
        <v>2538170.5186043489</v>
      </c>
      <c r="AE44" s="8">
        <f t="shared" si="48"/>
        <v>214</v>
      </c>
      <c r="AF44" s="8">
        <f t="shared" si="48"/>
        <v>727.60000000000025</v>
      </c>
      <c r="AG44" s="16">
        <f t="shared" si="48"/>
        <v>1607294.9120992767</v>
      </c>
      <c r="AH44" s="16">
        <f t="shared" si="48"/>
        <v>1533355.6931233588</v>
      </c>
      <c r="AI44" s="16">
        <f t="shared" si="48"/>
        <v>3140650.605222635</v>
      </c>
      <c r="AJ44" s="8">
        <f t="shared" si="48"/>
        <v>202</v>
      </c>
      <c r="AK44" s="8">
        <f t="shared" si="48"/>
        <v>686.79999999999984</v>
      </c>
      <c r="AL44" s="8"/>
      <c r="AM44" s="16">
        <f t="shared" ref="AM44:BP44" si="49">SUM(AM7:AM43)</f>
        <v>1500331.545023696</v>
      </c>
      <c r="AN44" s="16">
        <f t="shared" si="49"/>
        <v>1478645.2503701965</v>
      </c>
      <c r="AO44" s="16">
        <f t="shared" si="49"/>
        <v>2978976.795393893</v>
      </c>
      <c r="AP44" s="189">
        <f t="shared" si="49"/>
        <v>195</v>
      </c>
      <c r="AQ44" s="189">
        <f t="shared" si="49"/>
        <v>663.00000000000023</v>
      </c>
      <c r="AR44" s="189"/>
      <c r="AS44" s="191">
        <f t="shared" si="49"/>
        <v>1448339.8578199043</v>
      </c>
      <c r="AT44" s="191">
        <f t="shared" si="49"/>
        <v>1366552.8611115844</v>
      </c>
      <c r="AU44" s="191">
        <f t="shared" si="49"/>
        <v>2814892.7189314906</v>
      </c>
      <c r="AV44" s="8">
        <f t="shared" si="49"/>
        <v>238</v>
      </c>
      <c r="AW44" s="8">
        <f t="shared" si="49"/>
        <v>809.2</v>
      </c>
      <c r="AX44" s="8"/>
      <c r="AY44" s="16">
        <f t="shared" si="49"/>
        <v>1767753.4919124641</v>
      </c>
      <c r="AZ44" s="16">
        <f t="shared" si="49"/>
        <v>1902461.6711140345</v>
      </c>
      <c r="BA44" s="16">
        <f t="shared" si="49"/>
        <v>3670215.1630264991</v>
      </c>
      <c r="BB44" s="8">
        <f t="shared" si="49"/>
        <v>267</v>
      </c>
      <c r="BC44" s="8">
        <f t="shared" si="49"/>
        <v>907.79999999999984</v>
      </c>
      <c r="BD44" s="16">
        <f t="shared" si="49"/>
        <v>1983152.0266412941</v>
      </c>
      <c r="BE44" s="16">
        <f t="shared" si="49"/>
        <v>2035104.1093109725</v>
      </c>
      <c r="BF44" s="16">
        <f t="shared" si="49"/>
        <v>4018256.1359522669</v>
      </c>
      <c r="BG44" s="8">
        <f t="shared" si="49"/>
        <v>231</v>
      </c>
      <c r="BH44" s="8">
        <f t="shared" si="49"/>
        <v>785.39999999999986</v>
      </c>
      <c r="BI44" s="16">
        <f t="shared" si="49"/>
        <v>1715853.5625</v>
      </c>
      <c r="BJ44" s="16">
        <f t="shared" si="49"/>
        <v>1660763.2686107203</v>
      </c>
      <c r="BK44" s="16">
        <f t="shared" si="49"/>
        <v>3376616.8311107201</v>
      </c>
      <c r="BL44" s="8">
        <f t="shared" si="49"/>
        <v>254</v>
      </c>
      <c r="BM44" s="8">
        <f t="shared" si="49"/>
        <v>863.60000000000014</v>
      </c>
      <c r="BN44" s="16">
        <f t="shared" si="49"/>
        <v>1886696.125</v>
      </c>
      <c r="BO44" s="16">
        <f t="shared" si="49"/>
        <v>1863063.0761038421</v>
      </c>
      <c r="BP44" s="16">
        <f t="shared" si="49"/>
        <v>3749759.2011038428</v>
      </c>
    </row>
    <row r="45" spans="1:69" ht="15.6" hidden="1" x14ac:dyDescent="0.3">
      <c r="A45" t="s">
        <v>100</v>
      </c>
      <c r="AP45" s="173"/>
      <c r="AQ45" s="173"/>
      <c r="AR45" s="173"/>
      <c r="AS45" s="173"/>
      <c r="AT45" s="173"/>
      <c r="AU45" s="173"/>
      <c r="BQ45" s="7"/>
    </row>
    <row r="46" spans="1:69" hidden="1" x14ac:dyDescent="0.3">
      <c r="A46" t="s">
        <v>100</v>
      </c>
      <c r="C46" s="37" t="s">
        <v>70</v>
      </c>
      <c r="D46" s="37"/>
      <c r="E46" s="37"/>
      <c r="F46" s="17"/>
      <c r="G46" s="17"/>
      <c r="H46" s="17"/>
      <c r="I46" s="37" t="s">
        <v>71</v>
      </c>
      <c r="J46" s="37"/>
      <c r="K46" s="37"/>
      <c r="L46" s="17"/>
      <c r="M46" s="17"/>
      <c r="N46" s="17"/>
      <c r="O46" s="37" t="s">
        <v>72</v>
      </c>
      <c r="P46" s="37"/>
      <c r="Q46" s="37"/>
      <c r="R46" s="17"/>
      <c r="S46" s="424"/>
      <c r="T46" s="17"/>
      <c r="U46" s="37" t="s">
        <v>73</v>
      </c>
      <c r="V46" s="37"/>
      <c r="W46" s="17"/>
      <c r="X46" s="17"/>
      <c r="Y46" s="17"/>
      <c r="Z46" s="37"/>
      <c r="AA46" s="37" t="s">
        <v>74</v>
      </c>
      <c r="AB46" s="17"/>
      <c r="AC46" s="17"/>
      <c r="AD46" s="17"/>
      <c r="AE46" s="37" t="s">
        <v>75</v>
      </c>
      <c r="AF46" s="37"/>
      <c r="AG46" s="17"/>
      <c r="AH46" s="17"/>
      <c r="AI46" s="17"/>
      <c r="AJ46" s="37" t="s">
        <v>76</v>
      </c>
      <c r="AK46" s="37"/>
      <c r="AL46" s="37"/>
      <c r="AM46" s="17"/>
      <c r="AN46" s="17"/>
      <c r="AO46" s="17"/>
      <c r="AP46" s="184" t="s">
        <v>77</v>
      </c>
      <c r="AQ46" s="184"/>
      <c r="AR46" s="184"/>
      <c r="AS46" s="185"/>
      <c r="AT46" s="185"/>
      <c r="AU46" s="185"/>
      <c r="AV46" s="37" t="s">
        <v>78</v>
      </c>
      <c r="AW46" s="37"/>
      <c r="AX46" s="37"/>
      <c r="AY46" s="17"/>
      <c r="AZ46" s="17"/>
      <c r="BA46" s="17"/>
      <c r="BB46" s="37" t="s">
        <v>79</v>
      </c>
      <c r="BC46" s="37"/>
      <c r="BD46" s="17"/>
      <c r="BE46" s="17"/>
      <c r="BF46" s="17"/>
      <c r="BG46" s="37" t="s">
        <v>80</v>
      </c>
      <c r="BH46" s="37"/>
      <c r="BI46" s="17"/>
      <c r="BJ46" s="17"/>
      <c r="BK46" s="17"/>
      <c r="BL46" s="37" t="s">
        <v>81</v>
      </c>
      <c r="BM46" s="37"/>
      <c r="BN46" s="17"/>
      <c r="BO46" s="17"/>
    </row>
    <row r="47" spans="1:69" hidden="1" x14ac:dyDescent="0.3">
      <c r="A47" t="s">
        <v>100</v>
      </c>
      <c r="C47" t="s">
        <v>42</v>
      </c>
      <c r="E47" s="13" t="e">
        <f>+'Vr M3 DE GAS'!#REF!</f>
        <v>#REF!</v>
      </c>
      <c r="I47" t="s">
        <v>42</v>
      </c>
      <c r="K47" s="13">
        <f>+'Vr M3 DE GAS'!$F$62</f>
        <v>2029.4183156044771</v>
      </c>
      <c r="O47" t="s">
        <v>42</v>
      </c>
      <c r="Q47" s="13">
        <f>+'Vr M3 DE GAS'!$F$63</f>
        <v>2210.1434326426302</v>
      </c>
      <c r="U47" t="s">
        <v>42</v>
      </c>
      <c r="V47" s="13">
        <f>+'Vr M3 DE GAS'!$F$64</f>
        <v>2345.1091421658716</v>
      </c>
      <c r="AA47" s="13" t="s">
        <v>42</v>
      </c>
      <c r="AB47">
        <f>+'Vr M3 DE GAS'!$F$65</f>
        <v>2056.7963666375344</v>
      </c>
      <c r="AE47" t="s">
        <v>42</v>
      </c>
      <c r="AF47" s="13">
        <f>+'Vr M3 DE GAS'!$F$66</f>
        <v>2107.4157409611857</v>
      </c>
      <c r="AJ47" t="s">
        <v>42</v>
      </c>
      <c r="AK47" s="13">
        <f>+'Vr M3 DE GAS'!$F$67</f>
        <v>2152.9488211563726</v>
      </c>
      <c r="AL47" s="13"/>
      <c r="AP47" s="173" t="s">
        <v>42</v>
      </c>
      <c r="AQ47" s="186">
        <f>+'Vr M3 DE GAS'!$F$68</f>
        <v>2061.1657030340643</v>
      </c>
      <c r="AR47" s="186"/>
      <c r="AS47" s="173"/>
      <c r="AT47" s="173"/>
      <c r="AU47" s="173"/>
      <c r="AV47" t="s">
        <v>42</v>
      </c>
      <c r="AW47" s="41">
        <f>+'Vr M3 DE GAS'!$F$69</f>
        <v>2351.0401274271312</v>
      </c>
      <c r="AX47" s="41"/>
      <c r="BB47" t="s">
        <v>42</v>
      </c>
      <c r="BC47" s="41">
        <f>+'Vr M3 DE GAS'!$F$70</f>
        <v>2241.7978732220449</v>
      </c>
      <c r="BG47" t="s">
        <v>42</v>
      </c>
      <c r="BH47" s="41">
        <f>+'Vr M3 DE GAS'!$F$71</f>
        <v>2114.5445233138785</v>
      </c>
      <c r="BL47" t="s">
        <v>42</v>
      </c>
      <c r="BM47" s="41">
        <f>+'Vr M3 DE GAS'!$F$72</f>
        <v>2157.3217648261252</v>
      </c>
    </row>
    <row r="48" spans="1:69" hidden="1" x14ac:dyDescent="0.3">
      <c r="A48" t="s">
        <v>100</v>
      </c>
      <c r="C48" t="s">
        <v>43</v>
      </c>
      <c r="E48" s="13">
        <f>+'Vr M3 DE AGUA'!$N$4</f>
        <v>7156.4035689773509</v>
      </c>
      <c r="I48" t="s">
        <v>43</v>
      </c>
      <c r="K48" s="13">
        <f>+'Vr M3 DE AGUA'!$N$4</f>
        <v>7156.4035689773509</v>
      </c>
      <c r="O48" t="s">
        <v>43</v>
      </c>
      <c r="Q48" s="13">
        <f>+'Vr M3 DE AGUA'!$N$5</f>
        <v>7168.5700293829577</v>
      </c>
      <c r="U48" t="s">
        <v>43</v>
      </c>
      <c r="V48" s="13">
        <f>+'Vr M3 DE AGUA'!$N$5</f>
        <v>7168.5700293829577</v>
      </c>
      <c r="AA48" s="13" t="s">
        <v>43</v>
      </c>
      <c r="AB48">
        <f>+'Vr M3 DE AGUA'!$N$6</f>
        <v>7510.7238883143746</v>
      </c>
      <c r="AE48" t="s">
        <v>43</v>
      </c>
      <c r="AF48" s="13">
        <f>+'Vr M3 DE AGUA'!$N$6</f>
        <v>7510.7238883143746</v>
      </c>
      <c r="AJ48" t="s">
        <v>43</v>
      </c>
      <c r="AK48" s="13">
        <f>+'Vr M3 DE AGUA'!$N$7</f>
        <v>7427.3838862559242</v>
      </c>
      <c r="AL48" s="13"/>
      <c r="AP48" s="173" t="s">
        <v>43</v>
      </c>
      <c r="AQ48" s="186">
        <f>+'Vr M3 DE AGUA'!$N$7</f>
        <v>7427.3838862559242</v>
      </c>
      <c r="AR48" s="186"/>
      <c r="AS48" s="173"/>
      <c r="AT48" s="173"/>
      <c r="AU48" s="173"/>
      <c r="AV48" t="s">
        <v>43</v>
      </c>
      <c r="AW48" s="41">
        <f>+'Vr M3 DE AGUA'!$N$8</f>
        <v>7427.5356803044715</v>
      </c>
      <c r="AX48" s="41"/>
      <c r="BB48" t="s">
        <v>43</v>
      </c>
      <c r="BC48" s="41">
        <f>+'Vr M3 DE AGUA'!$N$8</f>
        <v>7427.5356803044715</v>
      </c>
      <c r="BG48" t="s">
        <v>43</v>
      </c>
      <c r="BH48" s="41">
        <f>+'Vr M3 DE AGUA'!N$9</f>
        <v>7427.9375</v>
      </c>
      <c r="BL48" t="s">
        <v>43</v>
      </c>
      <c r="BM48" s="41">
        <f>+'Vr M3 DE AGUA'!$N$9</f>
        <v>7427.9375</v>
      </c>
    </row>
    <row r="49" spans="1:68" hidden="1" x14ac:dyDescent="0.3">
      <c r="AP49" s="173"/>
      <c r="AQ49" s="173"/>
      <c r="AR49" s="173"/>
      <c r="AS49" s="173"/>
      <c r="AT49" s="173"/>
      <c r="AU49" s="173"/>
    </row>
    <row r="50" spans="1:68" hidden="1" x14ac:dyDescent="0.3">
      <c r="AP50" s="173"/>
      <c r="AQ50" s="173"/>
      <c r="AR50" s="173"/>
      <c r="AS50" s="173"/>
      <c r="AT50" s="173"/>
      <c r="AU50" s="173"/>
    </row>
    <row r="51" spans="1:68" hidden="1" x14ac:dyDescent="0.3">
      <c r="AP51" s="173"/>
      <c r="AQ51" s="173"/>
      <c r="AR51" s="173"/>
      <c r="AS51" s="173"/>
      <c r="AT51" s="173"/>
      <c r="AU51" s="173"/>
    </row>
    <row r="52" spans="1:68" ht="18" hidden="1" x14ac:dyDescent="0.35">
      <c r="B52" s="32" t="s">
        <v>12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420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187"/>
      <c r="AQ52" s="187"/>
      <c r="AR52" s="187"/>
      <c r="AS52" s="187"/>
      <c r="AT52" s="187"/>
      <c r="AU52" s="187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2"/>
      <c r="BN52" s="2"/>
      <c r="BO52" s="2"/>
      <c r="BP52" s="2"/>
    </row>
    <row r="53" spans="1:68" ht="18" hidden="1" x14ac:dyDescent="0.35">
      <c r="B53" s="32" t="s">
        <v>15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420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187"/>
      <c r="AQ53" s="187"/>
      <c r="AR53" s="187"/>
      <c r="AS53" s="187"/>
      <c r="AT53" s="187"/>
      <c r="AU53" s="187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2"/>
      <c r="BN53" s="2"/>
      <c r="BO53" s="2"/>
      <c r="BP53" s="2"/>
    </row>
    <row r="54" spans="1:68" ht="18" hidden="1" x14ac:dyDescent="0.35">
      <c r="B54" s="2"/>
      <c r="C54" s="32" t="s">
        <v>0</v>
      </c>
      <c r="D54" s="32"/>
      <c r="E54" s="32"/>
      <c r="F54" s="32"/>
      <c r="G54" s="32"/>
      <c r="H54" s="32"/>
      <c r="I54" s="32" t="s">
        <v>1</v>
      </c>
      <c r="J54" s="32"/>
      <c r="K54" s="32"/>
      <c r="L54" s="32"/>
      <c r="M54" s="32"/>
      <c r="N54" s="32"/>
      <c r="O54" s="32" t="s">
        <v>2</v>
      </c>
      <c r="P54" s="32"/>
      <c r="Q54" s="32"/>
      <c r="R54" s="32"/>
      <c r="S54" s="420"/>
      <c r="T54" s="32"/>
      <c r="U54" s="32" t="s">
        <v>3</v>
      </c>
      <c r="V54" s="32"/>
      <c r="W54" s="32"/>
      <c r="X54" s="32"/>
      <c r="Y54" s="32"/>
      <c r="Z54" s="32" t="s">
        <v>4</v>
      </c>
      <c r="AA54" s="32"/>
      <c r="AB54" s="32"/>
      <c r="AC54" s="32"/>
      <c r="AD54" s="32"/>
      <c r="AE54" s="32" t="s">
        <v>5</v>
      </c>
      <c r="AF54" s="32"/>
      <c r="AG54" s="32"/>
      <c r="AH54" s="32"/>
      <c r="AI54" s="32"/>
      <c r="AJ54" s="32" t="s">
        <v>6</v>
      </c>
      <c r="AK54" s="32"/>
      <c r="AL54" s="32"/>
      <c r="AM54" s="32"/>
      <c r="AN54" s="32"/>
      <c r="AO54" s="32"/>
      <c r="AP54" s="187" t="s">
        <v>7</v>
      </c>
      <c r="AQ54" s="187"/>
      <c r="AR54" s="187"/>
      <c r="AS54" s="187"/>
      <c r="AT54" s="187"/>
      <c r="AU54" s="187"/>
      <c r="AV54" s="32" t="s">
        <v>8</v>
      </c>
      <c r="AW54" s="32"/>
      <c r="AX54" s="32"/>
      <c r="AY54" s="32"/>
      <c r="AZ54" s="32"/>
      <c r="BA54" s="32"/>
      <c r="BB54" s="32" t="s">
        <v>9</v>
      </c>
      <c r="BC54" s="32"/>
      <c r="BD54" s="32"/>
      <c r="BE54" s="32"/>
      <c r="BF54" s="32"/>
      <c r="BG54" s="32" t="s">
        <v>10</v>
      </c>
      <c r="BH54" s="32"/>
      <c r="BI54" s="32"/>
      <c r="BJ54" s="32"/>
      <c r="BK54" s="32"/>
      <c r="BL54" s="32" t="s">
        <v>11</v>
      </c>
      <c r="BM54" s="32"/>
      <c r="BN54" s="32"/>
      <c r="BO54" s="32"/>
      <c r="BP54" s="32"/>
    </row>
    <row r="55" spans="1:68" hidden="1" x14ac:dyDescent="0.3">
      <c r="AP55" s="173"/>
      <c r="AQ55" s="173"/>
      <c r="AR55" s="173"/>
      <c r="AS55" s="173"/>
      <c r="AT55" s="173"/>
      <c r="AU55" s="173"/>
    </row>
    <row r="56" spans="1:68" ht="15.6" hidden="1" x14ac:dyDescent="0.3">
      <c r="C56" s="7" t="s">
        <v>44</v>
      </c>
      <c r="D56" s="7"/>
      <c r="E56" s="7" t="s">
        <v>45</v>
      </c>
      <c r="F56" s="7" t="s">
        <v>47</v>
      </c>
      <c r="G56" s="7" t="s">
        <v>48</v>
      </c>
      <c r="H56" s="7" t="s">
        <v>49</v>
      </c>
      <c r="I56" s="7" t="s">
        <v>44</v>
      </c>
      <c r="J56" s="7"/>
      <c r="K56" s="7" t="s">
        <v>45</v>
      </c>
      <c r="L56" s="7" t="s">
        <v>47</v>
      </c>
      <c r="M56" s="7" t="s">
        <v>48</v>
      </c>
      <c r="N56" s="7" t="s">
        <v>49</v>
      </c>
      <c r="O56" s="7" t="s">
        <v>44</v>
      </c>
      <c r="P56" s="7"/>
      <c r="Q56" s="7" t="s">
        <v>45</v>
      </c>
      <c r="R56" s="7" t="s">
        <v>47</v>
      </c>
      <c r="S56" s="421" t="s">
        <v>48</v>
      </c>
      <c r="T56" s="7" t="s">
        <v>49</v>
      </c>
      <c r="U56" s="7" t="s">
        <v>44</v>
      </c>
      <c r="V56" s="7" t="s">
        <v>45</v>
      </c>
      <c r="W56" s="7" t="s">
        <v>47</v>
      </c>
      <c r="X56" s="7" t="s">
        <v>48</v>
      </c>
      <c r="Y56" s="7" t="s">
        <v>49</v>
      </c>
      <c r="Z56" s="7" t="s">
        <v>44</v>
      </c>
      <c r="AA56" s="7" t="s">
        <v>45</v>
      </c>
      <c r="AB56" s="7" t="s">
        <v>47</v>
      </c>
      <c r="AC56" s="7" t="s">
        <v>48</v>
      </c>
      <c r="AD56" s="7" t="s">
        <v>49</v>
      </c>
      <c r="AE56" s="7" t="s">
        <v>44</v>
      </c>
      <c r="AF56" s="7" t="s">
        <v>45</v>
      </c>
      <c r="AG56" s="7" t="s">
        <v>47</v>
      </c>
      <c r="AH56" s="7" t="s">
        <v>48</v>
      </c>
      <c r="AI56" s="7" t="s">
        <v>49</v>
      </c>
      <c r="AJ56" s="7" t="s">
        <v>44</v>
      </c>
      <c r="AK56" s="7" t="s">
        <v>45</v>
      </c>
      <c r="AL56" s="7"/>
      <c r="AM56" s="7" t="s">
        <v>47</v>
      </c>
      <c r="AN56" s="7" t="s">
        <v>48</v>
      </c>
      <c r="AO56" s="7" t="s">
        <v>49</v>
      </c>
      <c r="AP56" s="176" t="s">
        <v>44</v>
      </c>
      <c r="AQ56" s="176" t="s">
        <v>45</v>
      </c>
      <c r="AR56" s="176"/>
      <c r="AS56" s="176" t="s">
        <v>47</v>
      </c>
      <c r="AT56" s="176" t="s">
        <v>48</v>
      </c>
      <c r="AU56" s="176" t="s">
        <v>49</v>
      </c>
      <c r="AV56" s="7" t="s">
        <v>44</v>
      </c>
      <c r="AW56" s="7" t="s">
        <v>45</v>
      </c>
      <c r="AX56" s="7"/>
      <c r="AY56" s="7" t="s">
        <v>47</v>
      </c>
      <c r="AZ56" s="7" t="s">
        <v>48</v>
      </c>
      <c r="BA56" s="7" t="s">
        <v>49</v>
      </c>
      <c r="BB56" s="7" t="s">
        <v>44</v>
      </c>
      <c r="BC56" s="7" t="s">
        <v>45</v>
      </c>
      <c r="BD56" s="7" t="s">
        <v>47</v>
      </c>
      <c r="BE56" s="7" t="s">
        <v>48</v>
      </c>
      <c r="BF56" s="7" t="s">
        <v>49</v>
      </c>
      <c r="BG56" s="7" t="s">
        <v>44</v>
      </c>
      <c r="BH56" s="7" t="s">
        <v>45</v>
      </c>
      <c r="BI56" s="7" t="s">
        <v>47</v>
      </c>
      <c r="BJ56" s="7" t="s">
        <v>48</v>
      </c>
      <c r="BK56" s="7" t="s">
        <v>49</v>
      </c>
      <c r="BL56" s="7" t="s">
        <v>44</v>
      </c>
      <c r="BM56" s="7" t="s">
        <v>45</v>
      </c>
      <c r="BN56" s="7" t="s">
        <v>47</v>
      </c>
      <c r="BO56" s="7" t="s">
        <v>48</v>
      </c>
      <c r="BP56" s="7" t="s">
        <v>49</v>
      </c>
    </row>
    <row r="57" spans="1:68" ht="15.6" hidden="1" x14ac:dyDescent="0.3">
      <c r="A57" t="s">
        <v>101</v>
      </c>
      <c r="B57" s="8">
        <v>201</v>
      </c>
      <c r="C57" s="3">
        <v>5</v>
      </c>
      <c r="D57" s="3"/>
      <c r="E57" s="3">
        <f>+C57*3</f>
        <v>15</v>
      </c>
      <c r="F57" s="14">
        <f t="shared" ref="F57:F88" si="50">+C57*$E$93</f>
        <v>35782.017844886752</v>
      </c>
      <c r="G57" s="14" t="e">
        <f>+E57*E$92</f>
        <v>#REF!</v>
      </c>
      <c r="H57" s="14" t="e">
        <f>+F57+G57</f>
        <v>#REF!</v>
      </c>
      <c r="I57" s="1">
        <v>6</v>
      </c>
      <c r="J57" s="1"/>
      <c r="K57" s="1">
        <f>+I57*$F$1</f>
        <v>20.399999999999999</v>
      </c>
      <c r="L57" s="15">
        <f t="shared" ref="L57:L88" si="51">+I57*$K$93</f>
        <v>42938.421413864104</v>
      </c>
      <c r="M57" s="15">
        <f t="shared" ref="M57:M88" si="52">+K57*$K$92</f>
        <v>41400.133638331332</v>
      </c>
      <c r="N57" s="15">
        <f>+M57+L57</f>
        <v>84338.555052195443</v>
      </c>
      <c r="O57" s="1">
        <v>6</v>
      </c>
      <c r="P57" s="1"/>
      <c r="Q57" s="1">
        <f>+O57*$F$1</f>
        <v>20.399999999999999</v>
      </c>
      <c r="R57" s="15">
        <f t="shared" ref="R57:R88" si="53">+O57*$Q$93</f>
        <v>43011.420176297746</v>
      </c>
      <c r="S57" s="422">
        <f t="shared" ref="S57:S88" si="54">+Q57*$Q$92</f>
        <v>45086.926025909655</v>
      </c>
      <c r="T57" s="15">
        <f>+S57+R57</f>
        <v>88098.346202207409</v>
      </c>
      <c r="U57" s="1">
        <v>6</v>
      </c>
      <c r="V57" s="1">
        <f>+U57*$F$1</f>
        <v>20.399999999999999</v>
      </c>
      <c r="W57" s="15">
        <f t="shared" ref="W57:W88" si="55">+U57*$V$93</f>
        <v>43011.420176297746</v>
      </c>
      <c r="X57" s="15">
        <f t="shared" ref="X57:X88" si="56">+V57*$V$92</f>
        <v>47840.22650018378</v>
      </c>
      <c r="Y57" s="15">
        <f>+X57+W57</f>
        <v>90851.646676481527</v>
      </c>
      <c r="Z57" s="1">
        <v>6</v>
      </c>
      <c r="AA57" s="1">
        <f>+Z57*$F$1</f>
        <v>20.399999999999999</v>
      </c>
      <c r="AB57" s="15">
        <f t="shared" ref="AB57:AB88" si="57">+Z57*$AB$93</f>
        <v>45064.343329886251</v>
      </c>
      <c r="AC57" s="15">
        <f t="shared" ref="AC57:AC88" si="58">+AA57*$AB$92</f>
        <v>41958.645879405696</v>
      </c>
      <c r="AD57" s="15">
        <f>+AC57+AB57</f>
        <v>87022.989209291947</v>
      </c>
      <c r="AE57" s="1">
        <v>8</v>
      </c>
      <c r="AF57" s="1">
        <f>+AE57*$F$1</f>
        <v>27.2</v>
      </c>
      <c r="AG57" s="15">
        <f t="shared" ref="AG57:AG88" si="59">+AE57*$AF$93</f>
        <v>60085.791106514996</v>
      </c>
      <c r="AH57" s="15">
        <f t="shared" ref="AH57:AH88" si="60">+AF57*$AF$92</f>
        <v>57321.708154144253</v>
      </c>
      <c r="AI57" s="15">
        <f>+AH57+AG57</f>
        <v>117407.49926065924</v>
      </c>
      <c r="AJ57" s="1">
        <v>5</v>
      </c>
      <c r="AK57" s="1">
        <f>+AJ57*$F$1</f>
        <v>17</v>
      </c>
      <c r="AL57" s="1"/>
      <c r="AM57" s="15">
        <f t="shared" ref="AM57:AM88" si="61">+AJ57*$AK$93</f>
        <v>37136.919431279617</v>
      </c>
      <c r="AN57" s="15">
        <f t="shared" ref="AN57:AN88" si="62">+AK57*$AK$92</f>
        <v>36600.129959658334</v>
      </c>
      <c r="AO57" s="15">
        <f>+AM57+AN57</f>
        <v>73737.049390937958</v>
      </c>
      <c r="AP57" s="188">
        <v>7</v>
      </c>
      <c r="AQ57" s="188">
        <f>+AP57*$F$1</f>
        <v>23.8</v>
      </c>
      <c r="AR57" s="188"/>
      <c r="AS57" s="179">
        <f t="shared" ref="AS57:AS88" si="63">+AP57*$AQ$93</f>
        <v>51991.687203791473</v>
      </c>
      <c r="AT57" s="179">
        <f t="shared" ref="AT57:AT88" si="64">+AQ57*$AQ$92</f>
        <v>49055.743732210736</v>
      </c>
      <c r="AU57" s="179">
        <f>+AS57+AT57</f>
        <v>101047.4309360022</v>
      </c>
      <c r="AV57" s="1">
        <v>8</v>
      </c>
      <c r="AW57" s="1">
        <f>+AV57*$F$1</f>
        <v>27.2</v>
      </c>
      <c r="AX57" s="1"/>
      <c r="AY57" s="15">
        <f t="shared" ref="AY57:AY88" si="65">+AV57*$AW$93</f>
        <v>59420.285442435772</v>
      </c>
      <c r="AZ57" s="15">
        <f t="shared" ref="AZ57:AZ88" si="66">+AW57*$AW$92</f>
        <v>63948.291466017967</v>
      </c>
      <c r="BA57" s="15">
        <f>+AY57+AZ57</f>
        <v>123368.57690845375</v>
      </c>
      <c r="BB57" s="1">
        <v>7</v>
      </c>
      <c r="BC57" s="1">
        <f>+BB57*$F$1</f>
        <v>23.8</v>
      </c>
      <c r="BD57" s="15">
        <f t="shared" ref="BD57:BD88" si="67">+BB57*$BC$93</f>
        <v>51992.749762131301</v>
      </c>
      <c r="BE57" s="15">
        <f t="shared" ref="BE57:BE88" si="68">+BC57*$BC$92</f>
        <v>53354.78938268467</v>
      </c>
      <c r="BF57" s="15">
        <f>+BD57+BE57</f>
        <v>105347.53914481596</v>
      </c>
      <c r="BG57" s="1">
        <v>8</v>
      </c>
      <c r="BH57" s="1">
        <f>+BG57*$F$1</f>
        <v>27.2</v>
      </c>
      <c r="BI57" s="15">
        <f t="shared" ref="BI57:BI88" si="69">+BG57*$BH$93</f>
        <v>59423.5</v>
      </c>
      <c r="BJ57" s="15">
        <f t="shared" ref="BJ57:BJ88" si="70">+BH57*$BH$92</f>
        <v>57515.611034137495</v>
      </c>
      <c r="BK57" s="15">
        <f>+BJ57+BI57</f>
        <v>116939.11103413749</v>
      </c>
      <c r="BL57" s="1">
        <v>9</v>
      </c>
      <c r="BM57" s="1">
        <f>+BL57*$F$1</f>
        <v>30.599999999999998</v>
      </c>
      <c r="BN57" s="15">
        <f t="shared" ref="BN57:BN88" si="71">+BL57*$BM$93</f>
        <v>66851.4375</v>
      </c>
      <c r="BO57" s="15">
        <f t="shared" ref="BO57:BO88" si="72">+BM57*$BM$92</f>
        <v>66014.046003679425</v>
      </c>
      <c r="BP57" s="15">
        <f>+BN57+BO57</f>
        <v>132865.48350367942</v>
      </c>
    </row>
    <row r="58" spans="1:68" ht="15.6" hidden="1" x14ac:dyDescent="0.3">
      <c r="A58" t="s">
        <v>101</v>
      </c>
      <c r="B58" s="8">
        <v>202</v>
      </c>
      <c r="C58" s="3">
        <v>5</v>
      </c>
      <c r="D58" s="3"/>
      <c r="E58" s="3">
        <f t="shared" ref="E58:E88" si="73">+C58*3</f>
        <v>15</v>
      </c>
      <c r="F58" s="14">
        <f t="shared" si="50"/>
        <v>35782.017844886752</v>
      </c>
      <c r="G58" s="14" t="e">
        <f t="shared" ref="G58:G88" si="74">+E58*E$92</f>
        <v>#REF!</v>
      </c>
      <c r="H58" s="14" t="e">
        <f t="shared" ref="H58:H88" si="75">+F58+G58</f>
        <v>#REF!</v>
      </c>
      <c r="I58" s="1">
        <v>5</v>
      </c>
      <c r="J58" s="1"/>
      <c r="K58" s="1">
        <f t="shared" ref="K58:K88" si="76">+I58*$F$1</f>
        <v>17</v>
      </c>
      <c r="L58" s="15">
        <f t="shared" si="51"/>
        <v>35782.017844886752</v>
      </c>
      <c r="M58" s="15">
        <f t="shared" si="52"/>
        <v>34500.111365276112</v>
      </c>
      <c r="N58" s="15">
        <f t="shared" ref="N58:N88" si="77">+M58+L58</f>
        <v>70282.129210162864</v>
      </c>
      <c r="O58" s="1">
        <v>5</v>
      </c>
      <c r="P58" s="1"/>
      <c r="Q58" s="1">
        <f t="shared" ref="Q58:Q88" si="78">+O58*$F$1</f>
        <v>17</v>
      </c>
      <c r="R58" s="15">
        <f t="shared" si="53"/>
        <v>35842.850146914789</v>
      </c>
      <c r="S58" s="422">
        <f t="shared" si="54"/>
        <v>37572.438354924714</v>
      </c>
      <c r="T58" s="15">
        <f t="shared" ref="T58:T88" si="79">+S58+R58</f>
        <v>73415.288501839503</v>
      </c>
      <c r="U58" s="1">
        <v>4</v>
      </c>
      <c r="V58" s="1">
        <f t="shared" ref="V58:V88" si="80">+U58*$F$1</f>
        <v>13.6</v>
      </c>
      <c r="W58" s="15">
        <f t="shared" si="55"/>
        <v>28674.280117531831</v>
      </c>
      <c r="X58" s="15">
        <f t="shared" si="56"/>
        <v>31893.484333455854</v>
      </c>
      <c r="Y58" s="15">
        <f t="shared" ref="Y58:Y88" si="81">+X58+W58</f>
        <v>60567.764450987685</v>
      </c>
      <c r="Z58" s="1">
        <v>4</v>
      </c>
      <c r="AA58" s="1">
        <f t="shared" ref="AA58:AA88" si="82">+Z58*$F$1</f>
        <v>13.6</v>
      </c>
      <c r="AB58" s="15">
        <f t="shared" si="57"/>
        <v>30042.895553257498</v>
      </c>
      <c r="AC58" s="15">
        <f t="shared" si="58"/>
        <v>27972.430586270468</v>
      </c>
      <c r="AD58" s="15">
        <f t="shared" ref="AD58:AD88" si="83">+AC58+AB58</f>
        <v>58015.32613952797</v>
      </c>
      <c r="AE58" s="1">
        <v>5</v>
      </c>
      <c r="AF58" s="1">
        <f t="shared" ref="AF58:AF88" si="84">+AE58*$F$1</f>
        <v>17</v>
      </c>
      <c r="AG58" s="15">
        <f t="shared" si="59"/>
        <v>37553.619441571871</v>
      </c>
      <c r="AH58" s="15">
        <f t="shared" si="60"/>
        <v>35826.067596340159</v>
      </c>
      <c r="AI58" s="15">
        <f t="shared" ref="AI58:AI88" si="85">+AH58+AG58</f>
        <v>73379.687037912023</v>
      </c>
      <c r="AJ58" s="1">
        <v>5</v>
      </c>
      <c r="AK58" s="1">
        <f t="shared" ref="AK58:AK88" si="86">+AJ58*$F$1</f>
        <v>17</v>
      </c>
      <c r="AL58" s="1"/>
      <c r="AM58" s="15">
        <f t="shared" si="61"/>
        <v>37136.919431279617</v>
      </c>
      <c r="AN58" s="15">
        <f t="shared" si="62"/>
        <v>36600.129959658334</v>
      </c>
      <c r="AO58" s="15">
        <f t="shared" ref="AO58:AO88" si="87">+AM58+AN58</f>
        <v>73737.049390937958</v>
      </c>
      <c r="AP58" s="188">
        <v>5</v>
      </c>
      <c r="AQ58" s="188">
        <f t="shared" ref="AQ58:AQ88" si="88">+AP58*$F$1</f>
        <v>17</v>
      </c>
      <c r="AR58" s="188"/>
      <c r="AS58" s="179">
        <f t="shared" si="63"/>
        <v>37136.919431279617</v>
      </c>
      <c r="AT58" s="179">
        <f t="shared" si="64"/>
        <v>35039.816951579094</v>
      </c>
      <c r="AU58" s="179">
        <f t="shared" ref="AU58:AU88" si="89">+AS58+AT58</f>
        <v>72176.736382858711</v>
      </c>
      <c r="AV58" s="1">
        <v>5</v>
      </c>
      <c r="AW58" s="1">
        <f t="shared" ref="AW58:AW88" si="90">+AV58*$F$1</f>
        <v>17</v>
      </c>
      <c r="AX58" s="1"/>
      <c r="AY58" s="15">
        <f t="shared" si="65"/>
        <v>37137.67840152236</v>
      </c>
      <c r="AZ58" s="15">
        <f t="shared" si="66"/>
        <v>39967.682166261227</v>
      </c>
      <c r="BA58" s="15">
        <f t="shared" ref="BA58:BA88" si="91">+AY58+AZ58</f>
        <v>77105.360567783588</v>
      </c>
      <c r="BB58" s="1">
        <v>4</v>
      </c>
      <c r="BC58" s="1">
        <f t="shared" ref="BC58:BC88" si="92">+BB58*$F$1</f>
        <v>13.6</v>
      </c>
      <c r="BD58" s="15">
        <f t="shared" si="67"/>
        <v>29710.142721217886</v>
      </c>
      <c r="BE58" s="15">
        <f t="shared" si="68"/>
        <v>30488.451075819808</v>
      </c>
      <c r="BF58" s="15">
        <f t="shared" ref="BF58:BF88" si="93">+BD58+BE58</f>
        <v>60198.593797037698</v>
      </c>
      <c r="BG58" s="1">
        <v>3</v>
      </c>
      <c r="BH58" s="1">
        <f t="shared" ref="BH58:BH88" si="94">+BG58*$F$1</f>
        <v>10.199999999999999</v>
      </c>
      <c r="BI58" s="15">
        <f t="shared" si="69"/>
        <v>22283.8125</v>
      </c>
      <c r="BJ58" s="15">
        <f t="shared" si="70"/>
        <v>21568.354137801558</v>
      </c>
      <c r="BK58" s="15">
        <f t="shared" ref="BK58:BK88" si="95">+BJ58+BI58</f>
        <v>43852.166637801558</v>
      </c>
      <c r="BL58" s="1">
        <v>6</v>
      </c>
      <c r="BM58" s="1">
        <f t="shared" ref="BM58:BM88" si="96">+BL58*$F$1</f>
        <v>20.399999999999999</v>
      </c>
      <c r="BN58" s="15">
        <f t="shared" si="71"/>
        <v>44567.625</v>
      </c>
      <c r="BO58" s="15">
        <f t="shared" si="72"/>
        <v>44009.364002452952</v>
      </c>
      <c r="BP58" s="15">
        <f t="shared" ref="BP58:BP88" si="97">+BN58+BO58</f>
        <v>88576.98900245296</v>
      </c>
    </row>
    <row r="59" spans="1:68" ht="15.6" hidden="1" x14ac:dyDescent="0.3">
      <c r="A59" t="s">
        <v>101</v>
      </c>
      <c r="B59" s="8">
        <v>203</v>
      </c>
      <c r="C59" s="3">
        <v>4</v>
      </c>
      <c r="D59" s="3"/>
      <c r="E59" s="3">
        <f t="shared" si="73"/>
        <v>12</v>
      </c>
      <c r="F59" s="14">
        <f t="shared" si="50"/>
        <v>28625.614275909404</v>
      </c>
      <c r="G59" s="14" t="e">
        <f t="shared" si="74"/>
        <v>#REF!</v>
      </c>
      <c r="H59" s="14" t="e">
        <f t="shared" si="75"/>
        <v>#REF!</v>
      </c>
      <c r="I59" s="1">
        <v>6</v>
      </c>
      <c r="J59" s="1"/>
      <c r="K59" s="1">
        <f t="shared" si="76"/>
        <v>20.399999999999999</v>
      </c>
      <c r="L59" s="15">
        <f t="shared" si="51"/>
        <v>42938.421413864104</v>
      </c>
      <c r="M59" s="15">
        <f t="shared" si="52"/>
        <v>41400.133638331332</v>
      </c>
      <c r="N59" s="15">
        <f t="shared" si="77"/>
        <v>84338.555052195443</v>
      </c>
      <c r="O59" s="1">
        <v>6</v>
      </c>
      <c r="P59" s="1"/>
      <c r="Q59" s="1">
        <f t="shared" si="78"/>
        <v>20.399999999999999</v>
      </c>
      <c r="R59" s="15">
        <f t="shared" si="53"/>
        <v>43011.420176297746</v>
      </c>
      <c r="S59" s="422">
        <f t="shared" si="54"/>
        <v>45086.926025909655</v>
      </c>
      <c r="T59" s="15">
        <f t="shared" si="79"/>
        <v>88098.346202207409</v>
      </c>
      <c r="U59" s="1">
        <v>6</v>
      </c>
      <c r="V59" s="1">
        <f t="shared" si="80"/>
        <v>20.399999999999999</v>
      </c>
      <c r="W59" s="15">
        <f t="shared" si="55"/>
        <v>43011.420176297746</v>
      </c>
      <c r="X59" s="15">
        <f t="shared" si="56"/>
        <v>47840.22650018378</v>
      </c>
      <c r="Y59" s="15">
        <f t="shared" si="81"/>
        <v>90851.646676481527</v>
      </c>
      <c r="Z59" s="1">
        <v>4</v>
      </c>
      <c r="AA59" s="1">
        <f t="shared" si="82"/>
        <v>13.6</v>
      </c>
      <c r="AB59" s="15">
        <f t="shared" si="57"/>
        <v>30042.895553257498</v>
      </c>
      <c r="AC59" s="15">
        <f t="shared" si="58"/>
        <v>27972.430586270468</v>
      </c>
      <c r="AD59" s="15">
        <f t="shared" si="83"/>
        <v>58015.32613952797</v>
      </c>
      <c r="AE59" s="1">
        <v>5</v>
      </c>
      <c r="AF59" s="1">
        <f t="shared" si="84"/>
        <v>17</v>
      </c>
      <c r="AG59" s="15">
        <f t="shared" si="59"/>
        <v>37553.619441571871</v>
      </c>
      <c r="AH59" s="15">
        <f t="shared" si="60"/>
        <v>35826.067596340159</v>
      </c>
      <c r="AI59" s="15">
        <f t="shared" si="85"/>
        <v>73379.687037912023</v>
      </c>
      <c r="AJ59" s="1">
        <v>3</v>
      </c>
      <c r="AK59" s="1">
        <f t="shared" si="86"/>
        <v>10.199999999999999</v>
      </c>
      <c r="AL59" s="1"/>
      <c r="AM59" s="15">
        <f t="shared" si="61"/>
        <v>22282.151658767772</v>
      </c>
      <c r="AN59" s="15">
        <f t="shared" si="62"/>
        <v>21960.077975795</v>
      </c>
      <c r="AO59" s="15">
        <f t="shared" si="87"/>
        <v>44242.229634562769</v>
      </c>
      <c r="AP59" s="188">
        <v>3</v>
      </c>
      <c r="AQ59" s="188">
        <f t="shared" si="88"/>
        <v>10.199999999999999</v>
      </c>
      <c r="AR59" s="188"/>
      <c r="AS59" s="179">
        <f t="shared" si="63"/>
        <v>22282.151658767772</v>
      </c>
      <c r="AT59" s="179">
        <f t="shared" si="64"/>
        <v>21023.890170947456</v>
      </c>
      <c r="AU59" s="179">
        <f t="shared" si="89"/>
        <v>43306.041829715228</v>
      </c>
      <c r="AV59" s="1">
        <v>5</v>
      </c>
      <c r="AW59" s="1">
        <f t="shared" si="90"/>
        <v>17</v>
      </c>
      <c r="AX59" s="1"/>
      <c r="AY59" s="15">
        <f t="shared" si="65"/>
        <v>37137.67840152236</v>
      </c>
      <c r="AZ59" s="15">
        <f t="shared" si="66"/>
        <v>39967.682166261227</v>
      </c>
      <c r="BA59" s="15">
        <f t="shared" si="91"/>
        <v>77105.360567783588</v>
      </c>
      <c r="BB59" s="1">
        <v>4</v>
      </c>
      <c r="BC59" s="1">
        <f t="shared" si="92"/>
        <v>13.6</v>
      </c>
      <c r="BD59" s="15">
        <f t="shared" si="67"/>
        <v>29710.142721217886</v>
      </c>
      <c r="BE59" s="15">
        <f t="shared" si="68"/>
        <v>30488.451075819808</v>
      </c>
      <c r="BF59" s="15">
        <f t="shared" si="93"/>
        <v>60198.593797037698</v>
      </c>
      <c r="BG59" s="1">
        <v>5</v>
      </c>
      <c r="BH59" s="1">
        <f t="shared" si="94"/>
        <v>17</v>
      </c>
      <c r="BI59" s="15">
        <f t="shared" si="69"/>
        <v>37139.6875</v>
      </c>
      <c r="BJ59" s="15">
        <f t="shared" si="70"/>
        <v>35947.256896335937</v>
      </c>
      <c r="BK59" s="15">
        <f t="shared" si="95"/>
        <v>73086.944396335937</v>
      </c>
      <c r="BL59" s="1">
        <v>5</v>
      </c>
      <c r="BM59" s="1">
        <f t="shared" si="96"/>
        <v>17</v>
      </c>
      <c r="BN59" s="15">
        <f t="shared" si="71"/>
        <v>37139.6875</v>
      </c>
      <c r="BO59" s="15">
        <f t="shared" si="72"/>
        <v>36674.470002044131</v>
      </c>
      <c r="BP59" s="15">
        <f t="shared" si="97"/>
        <v>73814.157502044138</v>
      </c>
    </row>
    <row r="60" spans="1:68" ht="15.6" hidden="1" x14ac:dyDescent="0.3">
      <c r="A60" t="s">
        <v>101</v>
      </c>
      <c r="B60" s="8">
        <v>204</v>
      </c>
      <c r="C60" s="3">
        <v>0</v>
      </c>
      <c r="D60" s="3"/>
      <c r="E60" s="3">
        <f t="shared" si="73"/>
        <v>0</v>
      </c>
      <c r="F60" s="14">
        <f t="shared" si="50"/>
        <v>0</v>
      </c>
      <c r="G60" s="14" t="e">
        <f t="shared" si="74"/>
        <v>#REF!</v>
      </c>
      <c r="H60" s="14" t="e">
        <f t="shared" si="75"/>
        <v>#REF!</v>
      </c>
      <c r="I60" s="1">
        <v>1</v>
      </c>
      <c r="J60" s="1"/>
      <c r="K60" s="1">
        <f t="shared" si="76"/>
        <v>3.4</v>
      </c>
      <c r="L60" s="15">
        <f t="shared" si="51"/>
        <v>7156.4035689773509</v>
      </c>
      <c r="M60" s="15">
        <f t="shared" si="52"/>
        <v>6900.0222730552223</v>
      </c>
      <c r="N60" s="15">
        <f t="shared" si="77"/>
        <v>14056.425842032573</v>
      </c>
      <c r="O60" s="1">
        <v>0</v>
      </c>
      <c r="P60" s="1"/>
      <c r="Q60" s="1">
        <f t="shared" si="78"/>
        <v>0</v>
      </c>
      <c r="R60" s="15">
        <f t="shared" si="53"/>
        <v>0</v>
      </c>
      <c r="S60" s="422">
        <f t="shared" si="54"/>
        <v>0</v>
      </c>
      <c r="T60" s="15">
        <f t="shared" si="79"/>
        <v>0</v>
      </c>
      <c r="U60" s="1">
        <v>1</v>
      </c>
      <c r="V60" s="1">
        <f t="shared" si="80"/>
        <v>3.4</v>
      </c>
      <c r="W60" s="15">
        <f t="shared" si="55"/>
        <v>7168.5700293829577</v>
      </c>
      <c r="X60" s="15">
        <f t="shared" si="56"/>
        <v>7973.3710833639634</v>
      </c>
      <c r="Y60" s="15">
        <f t="shared" si="81"/>
        <v>15141.941112746921</v>
      </c>
      <c r="Z60" s="1">
        <v>1</v>
      </c>
      <c r="AA60" s="1">
        <f t="shared" si="82"/>
        <v>3.4</v>
      </c>
      <c r="AB60" s="15">
        <f t="shared" si="57"/>
        <v>7510.7238883143746</v>
      </c>
      <c r="AC60" s="15">
        <f t="shared" si="58"/>
        <v>6993.1076465676169</v>
      </c>
      <c r="AD60" s="15">
        <f t="shared" si="83"/>
        <v>14503.831534881992</v>
      </c>
      <c r="AE60" s="1">
        <v>0</v>
      </c>
      <c r="AF60" s="1">
        <f t="shared" si="84"/>
        <v>0</v>
      </c>
      <c r="AG60" s="15">
        <f t="shared" si="59"/>
        <v>0</v>
      </c>
      <c r="AH60" s="15">
        <f t="shared" si="60"/>
        <v>0</v>
      </c>
      <c r="AI60" s="15">
        <f t="shared" si="85"/>
        <v>0</v>
      </c>
      <c r="AJ60" s="1">
        <v>1</v>
      </c>
      <c r="AK60" s="1">
        <f t="shared" si="86"/>
        <v>3.4</v>
      </c>
      <c r="AL60" s="1"/>
      <c r="AM60" s="15">
        <f t="shared" si="61"/>
        <v>7427.3838862559242</v>
      </c>
      <c r="AN60" s="15">
        <f t="shared" si="62"/>
        <v>7320.0259919316668</v>
      </c>
      <c r="AO60" s="15">
        <f t="shared" si="87"/>
        <v>14747.409878187591</v>
      </c>
      <c r="AP60" s="188">
        <v>0</v>
      </c>
      <c r="AQ60" s="188">
        <f t="shared" si="88"/>
        <v>0</v>
      </c>
      <c r="AR60" s="188"/>
      <c r="AS60" s="179">
        <f t="shared" si="63"/>
        <v>0</v>
      </c>
      <c r="AT60" s="179">
        <f t="shared" si="64"/>
        <v>0</v>
      </c>
      <c r="AU60" s="179">
        <f t="shared" si="89"/>
        <v>0</v>
      </c>
      <c r="AV60" s="1">
        <v>1</v>
      </c>
      <c r="AW60" s="1">
        <f t="shared" si="90"/>
        <v>3.4</v>
      </c>
      <c r="AX60" s="1"/>
      <c r="AY60" s="15">
        <f t="shared" si="65"/>
        <v>7427.5356803044715</v>
      </c>
      <c r="AZ60" s="15">
        <f t="shared" si="66"/>
        <v>7993.5364332522458</v>
      </c>
      <c r="BA60" s="15">
        <f t="shared" si="91"/>
        <v>15421.072113556718</v>
      </c>
      <c r="BB60" s="1">
        <v>0</v>
      </c>
      <c r="BC60" s="1">
        <f t="shared" si="92"/>
        <v>0</v>
      </c>
      <c r="BD60" s="15">
        <f t="shared" si="67"/>
        <v>0</v>
      </c>
      <c r="BE60" s="15">
        <f t="shared" si="68"/>
        <v>0</v>
      </c>
      <c r="BF60" s="15">
        <f t="shared" si="93"/>
        <v>0</v>
      </c>
      <c r="BG60" s="1">
        <v>0</v>
      </c>
      <c r="BH60" s="1">
        <f t="shared" si="94"/>
        <v>0</v>
      </c>
      <c r="BI60" s="15">
        <f t="shared" si="69"/>
        <v>0</v>
      </c>
      <c r="BJ60" s="15">
        <f t="shared" si="70"/>
        <v>0</v>
      </c>
      <c r="BK60" s="15">
        <f t="shared" si="95"/>
        <v>0</v>
      </c>
      <c r="BL60" s="1">
        <v>1</v>
      </c>
      <c r="BM60" s="1">
        <f t="shared" si="96"/>
        <v>3.4</v>
      </c>
      <c r="BN60" s="15">
        <f t="shared" si="71"/>
        <v>7427.9375</v>
      </c>
      <c r="BO60" s="15">
        <f t="shared" si="72"/>
        <v>7334.8940004088254</v>
      </c>
      <c r="BP60" s="15">
        <f t="shared" si="97"/>
        <v>14762.831500408825</v>
      </c>
    </row>
    <row r="61" spans="1:68" ht="15.6" hidden="1" x14ac:dyDescent="0.3">
      <c r="A61" t="s">
        <v>101</v>
      </c>
      <c r="B61" s="8">
        <v>301</v>
      </c>
      <c r="C61" s="3">
        <v>5</v>
      </c>
      <c r="D61" s="3"/>
      <c r="E61" s="3">
        <f t="shared" si="73"/>
        <v>15</v>
      </c>
      <c r="F61" s="14">
        <f t="shared" si="50"/>
        <v>35782.017844886752</v>
      </c>
      <c r="G61" s="14" t="e">
        <f t="shared" si="74"/>
        <v>#REF!</v>
      </c>
      <c r="H61" s="14" t="e">
        <f t="shared" si="75"/>
        <v>#REF!</v>
      </c>
      <c r="I61" s="1">
        <v>5</v>
      </c>
      <c r="J61" s="1"/>
      <c r="K61" s="1">
        <f t="shared" si="76"/>
        <v>17</v>
      </c>
      <c r="L61" s="15">
        <f t="shared" si="51"/>
        <v>35782.017844886752</v>
      </c>
      <c r="M61" s="15">
        <f t="shared" si="52"/>
        <v>34500.111365276112</v>
      </c>
      <c r="N61" s="15">
        <f t="shared" si="77"/>
        <v>70282.129210162864</v>
      </c>
      <c r="O61" s="1">
        <v>4</v>
      </c>
      <c r="P61" s="1"/>
      <c r="Q61" s="1">
        <f t="shared" si="78"/>
        <v>13.6</v>
      </c>
      <c r="R61" s="15">
        <f t="shared" si="53"/>
        <v>28674.280117531831</v>
      </c>
      <c r="S61" s="422">
        <f t="shared" si="54"/>
        <v>30057.950683939769</v>
      </c>
      <c r="T61" s="15">
        <f t="shared" si="79"/>
        <v>58732.230801471596</v>
      </c>
      <c r="U61" s="1">
        <v>6</v>
      </c>
      <c r="V61" s="1">
        <f t="shared" si="80"/>
        <v>20.399999999999999</v>
      </c>
      <c r="W61" s="15">
        <f t="shared" si="55"/>
        <v>43011.420176297746</v>
      </c>
      <c r="X61" s="15">
        <f t="shared" si="56"/>
        <v>47840.22650018378</v>
      </c>
      <c r="Y61" s="15">
        <f t="shared" si="81"/>
        <v>90851.646676481527</v>
      </c>
      <c r="Z61" s="1">
        <v>4</v>
      </c>
      <c r="AA61" s="1">
        <f t="shared" si="82"/>
        <v>13.6</v>
      </c>
      <c r="AB61" s="15">
        <f t="shared" si="57"/>
        <v>30042.895553257498</v>
      </c>
      <c r="AC61" s="15">
        <f t="shared" si="58"/>
        <v>27972.430586270468</v>
      </c>
      <c r="AD61" s="15">
        <f t="shared" si="83"/>
        <v>58015.32613952797</v>
      </c>
      <c r="AE61" s="1">
        <v>5</v>
      </c>
      <c r="AF61" s="1">
        <f t="shared" si="84"/>
        <v>17</v>
      </c>
      <c r="AG61" s="15">
        <f t="shared" si="59"/>
        <v>37553.619441571871</v>
      </c>
      <c r="AH61" s="15">
        <f t="shared" si="60"/>
        <v>35826.067596340159</v>
      </c>
      <c r="AI61" s="15">
        <f t="shared" si="85"/>
        <v>73379.687037912023</v>
      </c>
      <c r="AJ61" s="1">
        <v>3</v>
      </c>
      <c r="AK61" s="1">
        <f t="shared" si="86"/>
        <v>10.199999999999999</v>
      </c>
      <c r="AL61" s="1"/>
      <c r="AM61" s="15">
        <f t="shared" si="61"/>
        <v>22282.151658767772</v>
      </c>
      <c r="AN61" s="15">
        <f t="shared" si="62"/>
        <v>21960.077975795</v>
      </c>
      <c r="AO61" s="15">
        <f t="shared" si="87"/>
        <v>44242.229634562769</v>
      </c>
      <c r="AP61" s="188">
        <v>5</v>
      </c>
      <c r="AQ61" s="188">
        <f t="shared" si="88"/>
        <v>17</v>
      </c>
      <c r="AR61" s="188"/>
      <c r="AS61" s="179">
        <f t="shared" si="63"/>
        <v>37136.919431279617</v>
      </c>
      <c r="AT61" s="179">
        <f t="shared" si="64"/>
        <v>35039.816951579094</v>
      </c>
      <c r="AU61" s="179">
        <f t="shared" si="89"/>
        <v>72176.736382858711</v>
      </c>
      <c r="AV61" s="1">
        <v>7</v>
      </c>
      <c r="AW61" s="1">
        <f t="shared" si="90"/>
        <v>23.8</v>
      </c>
      <c r="AX61" s="1"/>
      <c r="AY61" s="15">
        <f t="shared" si="65"/>
        <v>51992.749762131301</v>
      </c>
      <c r="AZ61" s="15">
        <f t="shared" si="66"/>
        <v>55954.755032765723</v>
      </c>
      <c r="BA61" s="15">
        <f t="shared" si="91"/>
        <v>107947.50479489702</v>
      </c>
      <c r="BB61" s="1">
        <v>6</v>
      </c>
      <c r="BC61" s="1">
        <f t="shared" si="92"/>
        <v>20.399999999999999</v>
      </c>
      <c r="BD61" s="15">
        <f t="shared" si="67"/>
        <v>44565.214081826831</v>
      </c>
      <c r="BE61" s="15">
        <f t="shared" si="68"/>
        <v>45732.676613729716</v>
      </c>
      <c r="BF61" s="15">
        <f t="shared" si="93"/>
        <v>90297.890695556547</v>
      </c>
      <c r="BG61" s="1">
        <v>7</v>
      </c>
      <c r="BH61" s="1">
        <f t="shared" si="94"/>
        <v>23.8</v>
      </c>
      <c r="BI61" s="15">
        <f t="shared" si="69"/>
        <v>51995.5625</v>
      </c>
      <c r="BJ61" s="15">
        <f t="shared" si="70"/>
        <v>50326.159654870309</v>
      </c>
      <c r="BK61" s="15">
        <f t="shared" si="95"/>
        <v>102321.72215487031</v>
      </c>
      <c r="BL61" s="1">
        <v>8</v>
      </c>
      <c r="BM61" s="1">
        <f t="shared" si="96"/>
        <v>27.2</v>
      </c>
      <c r="BN61" s="15">
        <f t="shared" si="71"/>
        <v>59423.5</v>
      </c>
      <c r="BO61" s="15">
        <f t="shared" si="72"/>
        <v>58679.152003270603</v>
      </c>
      <c r="BP61" s="15">
        <f t="shared" si="97"/>
        <v>118102.6520032706</v>
      </c>
    </row>
    <row r="62" spans="1:68" ht="15.6" hidden="1" x14ac:dyDescent="0.3">
      <c r="A62" t="s">
        <v>101</v>
      </c>
      <c r="B62" s="8">
        <v>302</v>
      </c>
      <c r="C62" s="3">
        <v>15</v>
      </c>
      <c r="D62" s="3"/>
      <c r="E62" s="3">
        <f t="shared" si="73"/>
        <v>45</v>
      </c>
      <c r="F62" s="14">
        <f t="shared" si="50"/>
        <v>107346.05353466027</v>
      </c>
      <c r="G62" s="14" t="e">
        <f t="shared" si="74"/>
        <v>#REF!</v>
      </c>
      <c r="H62" s="14" t="e">
        <f t="shared" si="75"/>
        <v>#REF!</v>
      </c>
      <c r="I62" s="1">
        <v>17</v>
      </c>
      <c r="J62" s="1"/>
      <c r="K62" s="1">
        <f t="shared" si="76"/>
        <v>57.8</v>
      </c>
      <c r="L62" s="15">
        <f t="shared" si="51"/>
        <v>121658.86067261496</v>
      </c>
      <c r="M62" s="15">
        <f t="shared" si="52"/>
        <v>117300.37864193878</v>
      </c>
      <c r="N62" s="15">
        <f t="shared" si="77"/>
        <v>238959.23931455374</v>
      </c>
      <c r="O62" s="1">
        <v>10</v>
      </c>
      <c r="P62" s="1"/>
      <c r="Q62" s="1">
        <f t="shared" si="78"/>
        <v>34</v>
      </c>
      <c r="R62" s="15">
        <f t="shared" si="53"/>
        <v>71685.700293829577</v>
      </c>
      <c r="S62" s="422">
        <f t="shared" si="54"/>
        <v>75144.876709849428</v>
      </c>
      <c r="T62" s="15">
        <f t="shared" si="79"/>
        <v>146830.57700367901</v>
      </c>
      <c r="U62" s="1">
        <v>18</v>
      </c>
      <c r="V62" s="1">
        <f t="shared" si="80"/>
        <v>61.199999999999996</v>
      </c>
      <c r="W62" s="15">
        <f t="shared" si="55"/>
        <v>129034.26052889324</v>
      </c>
      <c r="X62" s="15">
        <f t="shared" si="56"/>
        <v>143520.67950055134</v>
      </c>
      <c r="Y62" s="15">
        <f t="shared" si="81"/>
        <v>272554.94002944458</v>
      </c>
      <c r="Z62" s="1">
        <v>12</v>
      </c>
      <c r="AA62" s="1">
        <f t="shared" si="82"/>
        <v>40.799999999999997</v>
      </c>
      <c r="AB62" s="15">
        <f t="shared" si="57"/>
        <v>90128.686659772502</v>
      </c>
      <c r="AC62" s="15">
        <f t="shared" si="58"/>
        <v>83917.291758811392</v>
      </c>
      <c r="AD62" s="15">
        <f t="shared" si="83"/>
        <v>174045.97841858389</v>
      </c>
      <c r="AE62" s="1">
        <v>14</v>
      </c>
      <c r="AF62" s="1">
        <f t="shared" si="84"/>
        <v>47.6</v>
      </c>
      <c r="AG62" s="15">
        <f t="shared" si="59"/>
        <v>105150.13443640125</v>
      </c>
      <c r="AH62" s="15">
        <f t="shared" si="60"/>
        <v>100312.98926975245</v>
      </c>
      <c r="AI62" s="15">
        <f t="shared" si="85"/>
        <v>205463.12370615371</v>
      </c>
      <c r="AJ62" s="1">
        <v>16</v>
      </c>
      <c r="AK62" s="1">
        <f t="shared" si="86"/>
        <v>54.4</v>
      </c>
      <c r="AL62" s="1"/>
      <c r="AM62" s="15">
        <f t="shared" si="61"/>
        <v>118838.14218009479</v>
      </c>
      <c r="AN62" s="15">
        <f t="shared" si="62"/>
        <v>117120.41587090667</v>
      </c>
      <c r="AO62" s="15">
        <f t="shared" si="87"/>
        <v>235958.55805100146</v>
      </c>
      <c r="AP62" s="188">
        <v>17</v>
      </c>
      <c r="AQ62" s="188">
        <f t="shared" si="88"/>
        <v>57.8</v>
      </c>
      <c r="AR62" s="188"/>
      <c r="AS62" s="179">
        <f t="shared" si="63"/>
        <v>126265.52606635071</v>
      </c>
      <c r="AT62" s="179">
        <f t="shared" si="64"/>
        <v>119135.37763536892</v>
      </c>
      <c r="AU62" s="179">
        <f t="shared" si="89"/>
        <v>245400.90370171962</v>
      </c>
      <c r="AV62" s="1">
        <v>17</v>
      </c>
      <c r="AW62" s="1">
        <f t="shared" si="90"/>
        <v>57.8</v>
      </c>
      <c r="AX62" s="1"/>
      <c r="AY62" s="15">
        <f t="shared" si="65"/>
        <v>126268.10656517601</v>
      </c>
      <c r="AZ62" s="15">
        <f t="shared" si="66"/>
        <v>135890.11936528818</v>
      </c>
      <c r="BA62" s="15">
        <f t="shared" si="91"/>
        <v>262158.22593046422</v>
      </c>
      <c r="BB62" s="1">
        <v>15</v>
      </c>
      <c r="BC62" s="1">
        <f t="shared" si="92"/>
        <v>51</v>
      </c>
      <c r="BD62" s="15">
        <f t="shared" si="67"/>
        <v>111413.03520456707</v>
      </c>
      <c r="BE62" s="15">
        <f t="shared" si="68"/>
        <v>114331.69153432429</v>
      </c>
      <c r="BF62" s="15">
        <f t="shared" si="93"/>
        <v>225744.72673889136</v>
      </c>
      <c r="BG62" s="1">
        <v>10</v>
      </c>
      <c r="BH62" s="1">
        <f t="shared" si="94"/>
        <v>34</v>
      </c>
      <c r="BI62" s="15">
        <f t="shared" si="69"/>
        <v>74279.375</v>
      </c>
      <c r="BJ62" s="15">
        <f t="shared" si="70"/>
        <v>71894.513792671874</v>
      </c>
      <c r="BK62" s="15">
        <f t="shared" si="95"/>
        <v>146173.88879267187</v>
      </c>
      <c r="BL62" s="1">
        <v>0</v>
      </c>
      <c r="BM62" s="1">
        <f t="shared" si="96"/>
        <v>0</v>
      </c>
      <c r="BN62" s="15">
        <f t="shared" si="71"/>
        <v>0</v>
      </c>
      <c r="BO62" s="15">
        <f t="shared" si="72"/>
        <v>0</v>
      </c>
      <c r="BP62" s="15">
        <f t="shared" si="97"/>
        <v>0</v>
      </c>
    </row>
    <row r="63" spans="1:68" ht="15.6" hidden="1" x14ac:dyDescent="0.3">
      <c r="A63" t="s">
        <v>101</v>
      </c>
      <c r="B63" s="8">
        <v>303</v>
      </c>
      <c r="C63" s="3">
        <v>1</v>
      </c>
      <c r="D63" s="3"/>
      <c r="E63" s="3">
        <f t="shared" si="73"/>
        <v>3</v>
      </c>
      <c r="F63" s="14">
        <f t="shared" si="50"/>
        <v>7156.4035689773509</v>
      </c>
      <c r="G63" s="14" t="e">
        <f t="shared" si="74"/>
        <v>#REF!</v>
      </c>
      <c r="H63" s="14" t="e">
        <f t="shared" si="75"/>
        <v>#REF!</v>
      </c>
      <c r="I63" s="1">
        <v>1</v>
      </c>
      <c r="J63" s="1"/>
      <c r="K63" s="1">
        <f t="shared" si="76"/>
        <v>3.4</v>
      </c>
      <c r="L63" s="15">
        <f t="shared" si="51"/>
        <v>7156.4035689773509</v>
      </c>
      <c r="M63" s="15">
        <f t="shared" si="52"/>
        <v>6900.0222730552223</v>
      </c>
      <c r="N63" s="15">
        <f t="shared" si="77"/>
        <v>14056.425842032573</v>
      </c>
      <c r="O63" s="1">
        <v>0</v>
      </c>
      <c r="P63" s="1"/>
      <c r="Q63" s="1">
        <f t="shared" si="78"/>
        <v>0</v>
      </c>
      <c r="R63" s="15">
        <f t="shared" si="53"/>
        <v>0</v>
      </c>
      <c r="S63" s="422">
        <f t="shared" si="54"/>
        <v>0</v>
      </c>
      <c r="T63" s="15">
        <f t="shared" si="79"/>
        <v>0</v>
      </c>
      <c r="U63" s="1">
        <v>1</v>
      </c>
      <c r="V63" s="1">
        <f t="shared" si="80"/>
        <v>3.4</v>
      </c>
      <c r="W63" s="15">
        <f t="shared" si="55"/>
        <v>7168.5700293829577</v>
      </c>
      <c r="X63" s="15">
        <f t="shared" si="56"/>
        <v>7973.3710833639634</v>
      </c>
      <c r="Y63" s="15">
        <f t="shared" si="81"/>
        <v>15141.941112746921</v>
      </c>
      <c r="Z63" s="1">
        <v>1</v>
      </c>
      <c r="AA63" s="1">
        <f t="shared" si="82"/>
        <v>3.4</v>
      </c>
      <c r="AB63" s="15">
        <f t="shared" si="57"/>
        <v>7510.7238883143746</v>
      </c>
      <c r="AC63" s="15">
        <f t="shared" si="58"/>
        <v>6993.1076465676169</v>
      </c>
      <c r="AD63" s="15">
        <f t="shared" si="83"/>
        <v>14503.831534881992</v>
      </c>
      <c r="AE63" s="1">
        <v>0</v>
      </c>
      <c r="AF63" s="1">
        <f t="shared" si="84"/>
        <v>0</v>
      </c>
      <c r="AG63" s="15">
        <f t="shared" si="59"/>
        <v>0</v>
      </c>
      <c r="AH63" s="15">
        <f t="shared" si="60"/>
        <v>0</v>
      </c>
      <c r="AI63" s="15">
        <f t="shared" si="85"/>
        <v>0</v>
      </c>
      <c r="AJ63" s="1">
        <v>1</v>
      </c>
      <c r="AK63" s="1">
        <f t="shared" si="86"/>
        <v>3.4</v>
      </c>
      <c r="AL63" s="1"/>
      <c r="AM63" s="15">
        <f t="shared" si="61"/>
        <v>7427.3838862559242</v>
      </c>
      <c r="AN63" s="15">
        <f t="shared" si="62"/>
        <v>7320.0259919316668</v>
      </c>
      <c r="AO63" s="15">
        <f t="shared" si="87"/>
        <v>14747.409878187591</v>
      </c>
      <c r="AP63" s="188">
        <v>1</v>
      </c>
      <c r="AQ63" s="188">
        <f t="shared" si="88"/>
        <v>3.4</v>
      </c>
      <c r="AR63" s="188"/>
      <c r="AS63" s="179">
        <f t="shared" si="63"/>
        <v>7427.3838862559242</v>
      </c>
      <c r="AT63" s="179">
        <f t="shared" si="64"/>
        <v>7007.9633903158183</v>
      </c>
      <c r="AU63" s="179">
        <f t="shared" si="89"/>
        <v>14435.347276571742</v>
      </c>
      <c r="AV63" s="1">
        <v>0</v>
      </c>
      <c r="AW63" s="1">
        <f t="shared" si="90"/>
        <v>0</v>
      </c>
      <c r="AX63" s="1"/>
      <c r="AY63" s="15">
        <f t="shared" si="65"/>
        <v>0</v>
      </c>
      <c r="AZ63" s="15">
        <f t="shared" si="66"/>
        <v>0</v>
      </c>
      <c r="BA63" s="15">
        <f t="shared" si="91"/>
        <v>0</v>
      </c>
      <c r="BB63" s="1">
        <v>1</v>
      </c>
      <c r="BC63" s="1">
        <f t="shared" si="92"/>
        <v>3.4</v>
      </c>
      <c r="BD63" s="15">
        <f t="shared" si="67"/>
        <v>7427.5356803044715</v>
      </c>
      <c r="BE63" s="15">
        <f t="shared" si="68"/>
        <v>7622.1127689549521</v>
      </c>
      <c r="BF63" s="15">
        <f t="shared" si="93"/>
        <v>15049.648449259425</v>
      </c>
      <c r="BG63" s="1">
        <v>0</v>
      </c>
      <c r="BH63" s="1">
        <f t="shared" si="94"/>
        <v>0</v>
      </c>
      <c r="BI63" s="15">
        <f t="shared" si="69"/>
        <v>0</v>
      </c>
      <c r="BJ63" s="15">
        <f t="shared" si="70"/>
        <v>0</v>
      </c>
      <c r="BK63" s="15">
        <f t="shared" si="95"/>
        <v>0</v>
      </c>
      <c r="BL63" s="1">
        <v>1</v>
      </c>
      <c r="BM63" s="1">
        <f t="shared" si="96"/>
        <v>3.4</v>
      </c>
      <c r="BN63" s="15">
        <f t="shared" si="71"/>
        <v>7427.9375</v>
      </c>
      <c r="BO63" s="15">
        <f t="shared" si="72"/>
        <v>7334.8940004088254</v>
      </c>
      <c r="BP63" s="15">
        <f t="shared" si="97"/>
        <v>14762.831500408825</v>
      </c>
    </row>
    <row r="64" spans="1:68" ht="15.6" hidden="1" x14ac:dyDescent="0.3">
      <c r="A64" t="s">
        <v>101</v>
      </c>
      <c r="B64" s="8">
        <v>401</v>
      </c>
      <c r="C64" s="3">
        <v>20</v>
      </c>
      <c r="D64" s="3"/>
      <c r="E64" s="3">
        <f t="shared" si="73"/>
        <v>60</v>
      </c>
      <c r="F64" s="14">
        <f t="shared" si="50"/>
        <v>143128.07137954701</v>
      </c>
      <c r="G64" s="14" t="e">
        <f t="shared" si="74"/>
        <v>#REF!</v>
      </c>
      <c r="H64" s="14" t="e">
        <f t="shared" si="75"/>
        <v>#REF!</v>
      </c>
      <c r="I64" s="1">
        <v>17</v>
      </c>
      <c r="J64" s="1"/>
      <c r="K64" s="1">
        <f t="shared" si="76"/>
        <v>57.8</v>
      </c>
      <c r="L64" s="15">
        <f t="shared" si="51"/>
        <v>121658.86067261496</v>
      </c>
      <c r="M64" s="15">
        <f t="shared" si="52"/>
        <v>117300.37864193878</v>
      </c>
      <c r="N64" s="15">
        <f t="shared" si="77"/>
        <v>238959.23931455374</v>
      </c>
      <c r="O64" s="1">
        <v>17</v>
      </c>
      <c r="P64" s="1"/>
      <c r="Q64" s="1">
        <f t="shared" si="78"/>
        <v>57.8</v>
      </c>
      <c r="R64" s="15">
        <f t="shared" si="53"/>
        <v>121865.69049951028</v>
      </c>
      <c r="S64" s="422">
        <f t="shared" si="54"/>
        <v>127746.29040674401</v>
      </c>
      <c r="T64" s="15">
        <f t="shared" si="79"/>
        <v>249611.98090625429</v>
      </c>
      <c r="U64" s="1">
        <v>20</v>
      </c>
      <c r="V64" s="1">
        <f t="shared" si="80"/>
        <v>68</v>
      </c>
      <c r="W64" s="15">
        <f t="shared" si="55"/>
        <v>143371.40058765915</v>
      </c>
      <c r="X64" s="15">
        <f t="shared" si="56"/>
        <v>159467.42166727927</v>
      </c>
      <c r="Y64" s="15">
        <f t="shared" si="81"/>
        <v>302838.82225493842</v>
      </c>
      <c r="Z64" s="1">
        <v>6</v>
      </c>
      <c r="AA64" s="1">
        <f t="shared" si="82"/>
        <v>20.399999999999999</v>
      </c>
      <c r="AB64" s="15">
        <f t="shared" si="57"/>
        <v>45064.343329886251</v>
      </c>
      <c r="AC64" s="15">
        <f t="shared" si="58"/>
        <v>41958.645879405696</v>
      </c>
      <c r="AD64" s="15">
        <f t="shared" si="83"/>
        <v>87022.989209291947</v>
      </c>
      <c r="AE64" s="1">
        <v>14</v>
      </c>
      <c r="AF64" s="1">
        <f t="shared" si="84"/>
        <v>47.6</v>
      </c>
      <c r="AG64" s="15">
        <f t="shared" si="59"/>
        <v>105150.13443640125</v>
      </c>
      <c r="AH64" s="15">
        <f t="shared" si="60"/>
        <v>100312.98926975245</v>
      </c>
      <c r="AI64" s="15">
        <f t="shared" si="85"/>
        <v>205463.12370615371</v>
      </c>
      <c r="AJ64" s="1">
        <v>17</v>
      </c>
      <c r="AK64" s="1">
        <f t="shared" si="86"/>
        <v>57.8</v>
      </c>
      <c r="AL64" s="1"/>
      <c r="AM64" s="15">
        <f t="shared" si="61"/>
        <v>126265.52606635071</v>
      </c>
      <c r="AN64" s="15">
        <f t="shared" si="62"/>
        <v>124440.44186283833</v>
      </c>
      <c r="AO64" s="15">
        <f t="shared" si="87"/>
        <v>250705.96792918904</v>
      </c>
      <c r="AP64" s="188">
        <v>16</v>
      </c>
      <c r="AQ64" s="188">
        <f t="shared" si="88"/>
        <v>54.4</v>
      </c>
      <c r="AR64" s="188"/>
      <c r="AS64" s="179">
        <f t="shared" si="63"/>
        <v>118838.14218009479</v>
      </c>
      <c r="AT64" s="179">
        <f t="shared" si="64"/>
        <v>112127.41424505309</v>
      </c>
      <c r="AU64" s="179">
        <f t="shared" si="89"/>
        <v>230965.55642514786</v>
      </c>
      <c r="AV64" s="1">
        <v>18</v>
      </c>
      <c r="AW64" s="1">
        <f t="shared" si="90"/>
        <v>61.199999999999996</v>
      </c>
      <c r="AX64" s="1"/>
      <c r="AY64" s="15">
        <f t="shared" si="65"/>
        <v>133695.6422454805</v>
      </c>
      <c r="AZ64" s="15">
        <f t="shared" si="66"/>
        <v>143883.65579854042</v>
      </c>
      <c r="BA64" s="15">
        <f t="shared" si="91"/>
        <v>277579.29804402089</v>
      </c>
      <c r="BB64" s="1">
        <v>20</v>
      </c>
      <c r="BC64" s="1">
        <f t="shared" si="92"/>
        <v>68</v>
      </c>
      <c r="BD64" s="15">
        <f t="shared" si="67"/>
        <v>148550.71360608944</v>
      </c>
      <c r="BE64" s="15">
        <f t="shared" si="68"/>
        <v>152442.25537909905</v>
      </c>
      <c r="BF64" s="15">
        <f t="shared" si="93"/>
        <v>300992.96898518852</v>
      </c>
      <c r="BG64" s="1">
        <v>23</v>
      </c>
      <c r="BH64" s="1">
        <f t="shared" si="94"/>
        <v>78.2</v>
      </c>
      <c r="BI64" s="15">
        <f t="shared" si="69"/>
        <v>170842.5625</v>
      </c>
      <c r="BJ64" s="15">
        <f t="shared" si="70"/>
        <v>165357.38172314531</v>
      </c>
      <c r="BK64" s="15">
        <f t="shared" si="95"/>
        <v>336199.94422314531</v>
      </c>
      <c r="BL64" s="1">
        <v>17</v>
      </c>
      <c r="BM64" s="1">
        <f t="shared" si="96"/>
        <v>57.8</v>
      </c>
      <c r="BN64" s="15">
        <f t="shared" si="71"/>
        <v>126274.9375</v>
      </c>
      <c r="BO64" s="15">
        <f t="shared" si="72"/>
        <v>124693.19800695003</v>
      </c>
      <c r="BP64" s="15">
        <f t="shared" si="97"/>
        <v>250968.13550695003</v>
      </c>
    </row>
    <row r="65" spans="1:68" ht="15.6" hidden="1" x14ac:dyDescent="0.3">
      <c r="A65" t="s">
        <v>101</v>
      </c>
      <c r="B65" s="8">
        <v>402</v>
      </c>
      <c r="C65" s="3">
        <v>0</v>
      </c>
      <c r="D65" s="3"/>
      <c r="E65" s="3">
        <f t="shared" si="73"/>
        <v>0</v>
      </c>
      <c r="F65" s="14">
        <f t="shared" si="50"/>
        <v>0</v>
      </c>
      <c r="G65" s="14" t="e">
        <f t="shared" si="74"/>
        <v>#REF!</v>
      </c>
      <c r="H65" s="14" t="e">
        <f t="shared" si="75"/>
        <v>#REF!</v>
      </c>
      <c r="I65" s="1">
        <v>0</v>
      </c>
      <c r="J65" s="1"/>
      <c r="K65" s="1">
        <f t="shared" si="76"/>
        <v>0</v>
      </c>
      <c r="L65" s="15">
        <f t="shared" si="51"/>
        <v>0</v>
      </c>
      <c r="M65" s="15">
        <f t="shared" si="52"/>
        <v>0</v>
      </c>
      <c r="N65" s="15">
        <f t="shared" si="77"/>
        <v>0</v>
      </c>
      <c r="O65" s="1">
        <v>0</v>
      </c>
      <c r="P65" s="1"/>
      <c r="Q65" s="1">
        <f t="shared" si="78"/>
        <v>0</v>
      </c>
      <c r="R65" s="15">
        <f t="shared" si="53"/>
        <v>0</v>
      </c>
      <c r="S65" s="422">
        <f t="shared" si="54"/>
        <v>0</v>
      </c>
      <c r="T65" s="15">
        <f t="shared" si="79"/>
        <v>0</v>
      </c>
      <c r="U65" s="1">
        <v>0</v>
      </c>
      <c r="V65" s="1">
        <f t="shared" si="80"/>
        <v>0</v>
      </c>
      <c r="W65" s="15">
        <f t="shared" si="55"/>
        <v>0</v>
      </c>
      <c r="X65" s="15">
        <f t="shared" si="56"/>
        <v>0</v>
      </c>
      <c r="Y65" s="15">
        <f t="shared" si="81"/>
        <v>0</v>
      </c>
      <c r="Z65" s="1">
        <v>0</v>
      </c>
      <c r="AA65" s="1">
        <f t="shared" si="82"/>
        <v>0</v>
      </c>
      <c r="AB65" s="15">
        <f t="shared" si="57"/>
        <v>0</v>
      </c>
      <c r="AC65" s="15">
        <f t="shared" si="58"/>
        <v>0</v>
      </c>
      <c r="AD65" s="15">
        <f t="shared" si="83"/>
        <v>0</v>
      </c>
      <c r="AE65" s="1">
        <v>0</v>
      </c>
      <c r="AF65" s="1">
        <f t="shared" si="84"/>
        <v>0</v>
      </c>
      <c r="AG65" s="15">
        <f t="shared" si="59"/>
        <v>0</v>
      </c>
      <c r="AH65" s="15">
        <f t="shared" si="60"/>
        <v>0</v>
      </c>
      <c r="AI65" s="15">
        <f t="shared" si="85"/>
        <v>0</v>
      </c>
      <c r="AJ65" s="1">
        <v>0</v>
      </c>
      <c r="AK65" s="1">
        <f t="shared" si="86"/>
        <v>0</v>
      </c>
      <c r="AL65" s="1"/>
      <c r="AM65" s="15">
        <f t="shared" si="61"/>
        <v>0</v>
      </c>
      <c r="AN65" s="15">
        <f t="shared" si="62"/>
        <v>0</v>
      </c>
      <c r="AO65" s="15">
        <f t="shared" si="87"/>
        <v>0</v>
      </c>
      <c r="AP65" s="188">
        <v>0</v>
      </c>
      <c r="AQ65" s="188">
        <f t="shared" si="88"/>
        <v>0</v>
      </c>
      <c r="AR65" s="188"/>
      <c r="AS65" s="179">
        <f t="shared" si="63"/>
        <v>0</v>
      </c>
      <c r="AT65" s="179">
        <f t="shared" si="64"/>
        <v>0</v>
      </c>
      <c r="AU65" s="179">
        <f t="shared" si="89"/>
        <v>0</v>
      </c>
      <c r="AV65" s="1">
        <v>0</v>
      </c>
      <c r="AW65" s="1">
        <f t="shared" si="90"/>
        <v>0</v>
      </c>
      <c r="AX65" s="1"/>
      <c r="AY65" s="15">
        <f t="shared" si="65"/>
        <v>0</v>
      </c>
      <c r="AZ65" s="15">
        <f t="shared" si="66"/>
        <v>0</v>
      </c>
      <c r="BA65" s="15">
        <f t="shared" si="91"/>
        <v>0</v>
      </c>
      <c r="BB65" s="1">
        <v>0</v>
      </c>
      <c r="BC65" s="1">
        <f t="shared" si="92"/>
        <v>0</v>
      </c>
      <c r="BD65" s="15">
        <f t="shared" si="67"/>
        <v>0</v>
      </c>
      <c r="BE65" s="15">
        <f t="shared" si="68"/>
        <v>0</v>
      </c>
      <c r="BF65" s="15">
        <f t="shared" si="93"/>
        <v>0</v>
      </c>
      <c r="BG65" s="1">
        <v>0</v>
      </c>
      <c r="BH65" s="1">
        <f t="shared" si="94"/>
        <v>0</v>
      </c>
      <c r="BI65" s="15">
        <f t="shared" si="69"/>
        <v>0</v>
      </c>
      <c r="BJ65" s="15">
        <f t="shared" si="70"/>
        <v>0</v>
      </c>
      <c r="BK65" s="15">
        <f t="shared" si="95"/>
        <v>0</v>
      </c>
      <c r="BL65" s="1">
        <v>0</v>
      </c>
      <c r="BM65" s="1">
        <f t="shared" si="96"/>
        <v>0</v>
      </c>
      <c r="BN65" s="15">
        <f t="shared" si="71"/>
        <v>0</v>
      </c>
      <c r="BO65" s="15">
        <f t="shared" si="72"/>
        <v>0</v>
      </c>
      <c r="BP65" s="15">
        <f t="shared" si="97"/>
        <v>0</v>
      </c>
    </row>
    <row r="66" spans="1:68" ht="15.6" hidden="1" x14ac:dyDescent="0.3">
      <c r="A66" t="s">
        <v>101</v>
      </c>
      <c r="B66" s="8">
        <v>403</v>
      </c>
      <c r="C66" s="3">
        <v>7</v>
      </c>
      <c r="D66" s="3"/>
      <c r="E66" s="3">
        <f t="shared" si="73"/>
        <v>21</v>
      </c>
      <c r="F66" s="14">
        <f t="shared" si="50"/>
        <v>50094.824982841455</v>
      </c>
      <c r="G66" s="14" t="e">
        <f t="shared" si="74"/>
        <v>#REF!</v>
      </c>
      <c r="H66" s="14" t="e">
        <f t="shared" si="75"/>
        <v>#REF!</v>
      </c>
      <c r="I66" s="1">
        <v>5</v>
      </c>
      <c r="J66" s="1"/>
      <c r="K66" s="1">
        <f t="shared" si="76"/>
        <v>17</v>
      </c>
      <c r="L66" s="15">
        <f t="shared" si="51"/>
        <v>35782.017844886752</v>
      </c>
      <c r="M66" s="15">
        <f t="shared" si="52"/>
        <v>34500.111365276112</v>
      </c>
      <c r="N66" s="15">
        <f t="shared" si="77"/>
        <v>70282.129210162864</v>
      </c>
      <c r="O66" s="1">
        <v>5</v>
      </c>
      <c r="P66" s="1"/>
      <c r="Q66" s="1">
        <f t="shared" si="78"/>
        <v>17</v>
      </c>
      <c r="R66" s="15">
        <f t="shared" si="53"/>
        <v>35842.850146914789</v>
      </c>
      <c r="S66" s="422">
        <f t="shared" si="54"/>
        <v>37572.438354924714</v>
      </c>
      <c r="T66" s="15">
        <f t="shared" si="79"/>
        <v>73415.288501839503</v>
      </c>
      <c r="U66" s="1">
        <v>9</v>
      </c>
      <c r="V66" s="1">
        <f t="shared" si="80"/>
        <v>30.599999999999998</v>
      </c>
      <c r="W66" s="15">
        <f t="shared" si="55"/>
        <v>64517.13026444662</v>
      </c>
      <c r="X66" s="15">
        <f t="shared" si="56"/>
        <v>71760.339750275671</v>
      </c>
      <c r="Y66" s="15">
        <f t="shared" si="81"/>
        <v>136277.47001472229</v>
      </c>
      <c r="Z66" s="1">
        <v>5</v>
      </c>
      <c r="AA66" s="1">
        <f t="shared" si="82"/>
        <v>17</v>
      </c>
      <c r="AB66" s="15">
        <f t="shared" si="57"/>
        <v>37553.619441571871</v>
      </c>
      <c r="AC66" s="15">
        <f t="shared" si="58"/>
        <v>34965.538232838087</v>
      </c>
      <c r="AD66" s="15">
        <f t="shared" si="83"/>
        <v>72519.157674409958</v>
      </c>
      <c r="AE66" s="1">
        <v>6</v>
      </c>
      <c r="AF66" s="1">
        <f t="shared" si="84"/>
        <v>20.399999999999999</v>
      </c>
      <c r="AG66" s="15">
        <f t="shared" si="59"/>
        <v>45064.343329886251</v>
      </c>
      <c r="AH66" s="15">
        <f t="shared" si="60"/>
        <v>42991.281115608188</v>
      </c>
      <c r="AI66" s="15">
        <f t="shared" si="85"/>
        <v>88055.624445494439</v>
      </c>
      <c r="AJ66" s="1">
        <v>7</v>
      </c>
      <c r="AK66" s="1">
        <f t="shared" si="86"/>
        <v>23.8</v>
      </c>
      <c r="AL66" s="1"/>
      <c r="AM66" s="15">
        <f t="shared" si="61"/>
        <v>51991.687203791473</v>
      </c>
      <c r="AN66" s="15">
        <f t="shared" si="62"/>
        <v>51240.181943521668</v>
      </c>
      <c r="AO66" s="15">
        <f t="shared" si="87"/>
        <v>103231.86914731315</v>
      </c>
      <c r="AP66" s="188">
        <v>6</v>
      </c>
      <c r="AQ66" s="188">
        <f t="shared" si="88"/>
        <v>20.399999999999999</v>
      </c>
      <c r="AR66" s="188"/>
      <c r="AS66" s="179">
        <f t="shared" si="63"/>
        <v>44564.303317535545</v>
      </c>
      <c r="AT66" s="179">
        <f t="shared" si="64"/>
        <v>42047.780341894912</v>
      </c>
      <c r="AU66" s="179">
        <f t="shared" si="89"/>
        <v>86612.083659430456</v>
      </c>
      <c r="AV66" s="1">
        <v>6</v>
      </c>
      <c r="AW66" s="1">
        <f t="shared" si="90"/>
        <v>20.399999999999999</v>
      </c>
      <c r="AX66" s="1"/>
      <c r="AY66" s="15">
        <f t="shared" si="65"/>
        <v>44565.214081826831</v>
      </c>
      <c r="AZ66" s="15">
        <f t="shared" si="66"/>
        <v>47961.218599513471</v>
      </c>
      <c r="BA66" s="15">
        <f t="shared" si="91"/>
        <v>92526.432681340302</v>
      </c>
      <c r="BB66" s="1">
        <v>6</v>
      </c>
      <c r="BC66" s="1">
        <f t="shared" si="92"/>
        <v>20.399999999999999</v>
      </c>
      <c r="BD66" s="15">
        <f t="shared" si="67"/>
        <v>44565.214081826831</v>
      </c>
      <c r="BE66" s="15">
        <f t="shared" si="68"/>
        <v>45732.676613729716</v>
      </c>
      <c r="BF66" s="15">
        <f t="shared" si="93"/>
        <v>90297.890695556547</v>
      </c>
      <c r="BG66" s="1">
        <v>6</v>
      </c>
      <c r="BH66" s="1">
        <f t="shared" si="94"/>
        <v>20.399999999999999</v>
      </c>
      <c r="BI66" s="15">
        <f t="shared" si="69"/>
        <v>44567.625</v>
      </c>
      <c r="BJ66" s="15">
        <f t="shared" si="70"/>
        <v>43136.708275603116</v>
      </c>
      <c r="BK66" s="15">
        <f t="shared" si="95"/>
        <v>87704.333275603116</v>
      </c>
      <c r="BL66" s="1">
        <v>7</v>
      </c>
      <c r="BM66" s="1">
        <f t="shared" si="96"/>
        <v>23.8</v>
      </c>
      <c r="BN66" s="15">
        <f t="shared" si="71"/>
        <v>51995.5625</v>
      </c>
      <c r="BO66" s="15">
        <f t="shared" si="72"/>
        <v>51344.258002861781</v>
      </c>
      <c r="BP66" s="15">
        <f t="shared" si="97"/>
        <v>103339.82050286178</v>
      </c>
    </row>
    <row r="67" spans="1:68" ht="15.6" hidden="1" x14ac:dyDescent="0.3">
      <c r="A67" t="s">
        <v>101</v>
      </c>
      <c r="B67" s="8">
        <v>501</v>
      </c>
      <c r="C67" s="3">
        <v>2</v>
      </c>
      <c r="D67" s="3"/>
      <c r="E67" s="3">
        <f t="shared" si="73"/>
        <v>6</v>
      </c>
      <c r="F67" s="14">
        <f t="shared" si="50"/>
        <v>14312.807137954702</v>
      </c>
      <c r="G67" s="14" t="e">
        <f t="shared" si="74"/>
        <v>#REF!</v>
      </c>
      <c r="H67" s="14" t="e">
        <f t="shared" si="75"/>
        <v>#REF!</v>
      </c>
      <c r="I67" s="1">
        <v>4</v>
      </c>
      <c r="J67" s="1"/>
      <c r="K67" s="1">
        <f t="shared" si="76"/>
        <v>13.6</v>
      </c>
      <c r="L67" s="15">
        <f t="shared" si="51"/>
        <v>28625.614275909404</v>
      </c>
      <c r="M67" s="15">
        <f t="shared" si="52"/>
        <v>27600.089092220889</v>
      </c>
      <c r="N67" s="15">
        <f t="shared" si="77"/>
        <v>56225.703368130293</v>
      </c>
      <c r="O67" s="1">
        <v>5</v>
      </c>
      <c r="P67" s="1"/>
      <c r="Q67" s="1">
        <f t="shared" si="78"/>
        <v>17</v>
      </c>
      <c r="R67" s="15">
        <f t="shared" si="53"/>
        <v>35842.850146914789</v>
      </c>
      <c r="S67" s="422">
        <f t="shared" si="54"/>
        <v>37572.438354924714</v>
      </c>
      <c r="T67" s="15">
        <f t="shared" si="79"/>
        <v>73415.288501839503</v>
      </c>
      <c r="U67" s="1">
        <v>5</v>
      </c>
      <c r="V67" s="1">
        <f t="shared" si="80"/>
        <v>17</v>
      </c>
      <c r="W67" s="15">
        <f t="shared" si="55"/>
        <v>35842.850146914789</v>
      </c>
      <c r="X67" s="15">
        <f t="shared" si="56"/>
        <v>39866.855416819817</v>
      </c>
      <c r="Y67" s="15">
        <f t="shared" si="81"/>
        <v>75709.705563734606</v>
      </c>
      <c r="Z67" s="1">
        <v>5</v>
      </c>
      <c r="AA67" s="1">
        <f t="shared" si="82"/>
        <v>17</v>
      </c>
      <c r="AB67" s="15">
        <f t="shared" si="57"/>
        <v>37553.619441571871</v>
      </c>
      <c r="AC67" s="15">
        <f t="shared" si="58"/>
        <v>34965.538232838087</v>
      </c>
      <c r="AD67" s="15">
        <f t="shared" si="83"/>
        <v>72519.157674409958</v>
      </c>
      <c r="AE67" s="1">
        <v>6</v>
      </c>
      <c r="AF67" s="1">
        <f t="shared" si="84"/>
        <v>20.399999999999999</v>
      </c>
      <c r="AG67" s="15">
        <f t="shared" si="59"/>
        <v>45064.343329886251</v>
      </c>
      <c r="AH67" s="15">
        <f t="shared" si="60"/>
        <v>42991.281115608188</v>
      </c>
      <c r="AI67" s="15">
        <f t="shared" si="85"/>
        <v>88055.624445494439</v>
      </c>
      <c r="AJ67" s="1">
        <v>6</v>
      </c>
      <c r="AK67" s="1">
        <f t="shared" si="86"/>
        <v>20.399999999999999</v>
      </c>
      <c r="AL67" s="1"/>
      <c r="AM67" s="15">
        <f t="shared" si="61"/>
        <v>44564.303317535545</v>
      </c>
      <c r="AN67" s="15">
        <f t="shared" si="62"/>
        <v>43920.155951590001</v>
      </c>
      <c r="AO67" s="15">
        <f t="shared" si="87"/>
        <v>88484.459269125538</v>
      </c>
      <c r="AP67" s="188">
        <v>6</v>
      </c>
      <c r="AQ67" s="188">
        <f t="shared" si="88"/>
        <v>20.399999999999999</v>
      </c>
      <c r="AR67" s="188"/>
      <c r="AS67" s="179">
        <f t="shared" si="63"/>
        <v>44564.303317535545</v>
      </c>
      <c r="AT67" s="179">
        <f t="shared" si="64"/>
        <v>42047.780341894912</v>
      </c>
      <c r="AU67" s="179">
        <f t="shared" si="89"/>
        <v>86612.083659430456</v>
      </c>
      <c r="AV67" s="1">
        <v>6</v>
      </c>
      <c r="AW67" s="1">
        <f t="shared" si="90"/>
        <v>20.399999999999999</v>
      </c>
      <c r="AX67" s="1"/>
      <c r="AY67" s="15">
        <f t="shared" si="65"/>
        <v>44565.214081826831</v>
      </c>
      <c r="AZ67" s="15">
        <f t="shared" si="66"/>
        <v>47961.218599513471</v>
      </c>
      <c r="BA67" s="15">
        <f t="shared" si="91"/>
        <v>92526.432681340302</v>
      </c>
      <c r="BB67" s="1">
        <v>6</v>
      </c>
      <c r="BC67" s="1">
        <f t="shared" si="92"/>
        <v>20.399999999999999</v>
      </c>
      <c r="BD67" s="15">
        <f t="shared" si="67"/>
        <v>44565.214081826831</v>
      </c>
      <c r="BE67" s="15">
        <f t="shared" si="68"/>
        <v>45732.676613729716</v>
      </c>
      <c r="BF67" s="15">
        <f t="shared" si="93"/>
        <v>90297.890695556547</v>
      </c>
      <c r="BG67" s="1">
        <v>3</v>
      </c>
      <c r="BH67" s="1">
        <f t="shared" si="94"/>
        <v>10.199999999999999</v>
      </c>
      <c r="BI67" s="15">
        <f t="shared" si="69"/>
        <v>22283.8125</v>
      </c>
      <c r="BJ67" s="15">
        <f t="shared" si="70"/>
        <v>21568.354137801558</v>
      </c>
      <c r="BK67" s="15">
        <f t="shared" si="95"/>
        <v>43852.166637801558</v>
      </c>
      <c r="BL67" s="1">
        <v>7</v>
      </c>
      <c r="BM67" s="1">
        <f t="shared" si="96"/>
        <v>23.8</v>
      </c>
      <c r="BN67" s="15">
        <f t="shared" si="71"/>
        <v>51995.5625</v>
      </c>
      <c r="BO67" s="15">
        <f t="shared" si="72"/>
        <v>51344.258002861781</v>
      </c>
      <c r="BP67" s="15">
        <f t="shared" si="97"/>
        <v>103339.82050286178</v>
      </c>
    </row>
    <row r="68" spans="1:68" ht="15.6" hidden="1" x14ac:dyDescent="0.3">
      <c r="A68" t="s">
        <v>101</v>
      </c>
      <c r="B68" s="8">
        <v>502</v>
      </c>
      <c r="C68" s="3">
        <v>3</v>
      </c>
      <c r="D68" s="3"/>
      <c r="E68" s="3">
        <f t="shared" si="73"/>
        <v>9</v>
      </c>
      <c r="F68" s="14">
        <f t="shared" si="50"/>
        <v>21469.210706932052</v>
      </c>
      <c r="G68" s="14" t="e">
        <f t="shared" si="74"/>
        <v>#REF!</v>
      </c>
      <c r="H68" s="14" t="e">
        <f t="shared" si="75"/>
        <v>#REF!</v>
      </c>
      <c r="I68" s="1">
        <v>3</v>
      </c>
      <c r="J68" s="1"/>
      <c r="K68" s="1">
        <f t="shared" si="76"/>
        <v>10.199999999999999</v>
      </c>
      <c r="L68" s="15">
        <f t="shared" si="51"/>
        <v>21469.210706932052</v>
      </c>
      <c r="M68" s="15">
        <f t="shared" si="52"/>
        <v>20700.066819165666</v>
      </c>
      <c r="N68" s="15">
        <f t="shared" si="77"/>
        <v>42169.277526097721</v>
      </c>
      <c r="O68" s="1">
        <v>4</v>
      </c>
      <c r="P68" s="1"/>
      <c r="Q68" s="1">
        <f t="shared" si="78"/>
        <v>13.6</v>
      </c>
      <c r="R68" s="15">
        <f t="shared" si="53"/>
        <v>28674.280117531831</v>
      </c>
      <c r="S68" s="422">
        <f t="shared" si="54"/>
        <v>30057.950683939769</v>
      </c>
      <c r="T68" s="15">
        <f t="shared" si="79"/>
        <v>58732.230801471596</v>
      </c>
      <c r="U68" s="1">
        <v>4</v>
      </c>
      <c r="V68" s="1">
        <f t="shared" si="80"/>
        <v>13.6</v>
      </c>
      <c r="W68" s="15">
        <f t="shared" si="55"/>
        <v>28674.280117531831</v>
      </c>
      <c r="X68" s="15">
        <f t="shared" si="56"/>
        <v>31893.484333455854</v>
      </c>
      <c r="Y68" s="15">
        <f t="shared" si="81"/>
        <v>60567.764450987685</v>
      </c>
      <c r="Z68" s="1">
        <v>3</v>
      </c>
      <c r="AA68" s="1">
        <f t="shared" si="82"/>
        <v>10.199999999999999</v>
      </c>
      <c r="AB68" s="15">
        <f t="shared" si="57"/>
        <v>22532.171664943126</v>
      </c>
      <c r="AC68" s="15">
        <f t="shared" si="58"/>
        <v>20979.322939702848</v>
      </c>
      <c r="AD68" s="15">
        <f t="shared" si="83"/>
        <v>43511.494604645974</v>
      </c>
      <c r="AE68" s="1">
        <v>5</v>
      </c>
      <c r="AF68" s="1">
        <f t="shared" si="84"/>
        <v>17</v>
      </c>
      <c r="AG68" s="15">
        <f t="shared" si="59"/>
        <v>37553.619441571871</v>
      </c>
      <c r="AH68" s="15">
        <f t="shared" si="60"/>
        <v>35826.067596340159</v>
      </c>
      <c r="AI68" s="15">
        <f t="shared" si="85"/>
        <v>73379.687037912023</v>
      </c>
      <c r="AJ68" s="1">
        <v>4</v>
      </c>
      <c r="AK68" s="1">
        <f t="shared" si="86"/>
        <v>13.6</v>
      </c>
      <c r="AL68" s="1"/>
      <c r="AM68" s="15">
        <f t="shared" si="61"/>
        <v>29709.535545023697</v>
      </c>
      <c r="AN68" s="15">
        <f t="shared" si="62"/>
        <v>29280.103967726667</v>
      </c>
      <c r="AO68" s="15">
        <f t="shared" si="87"/>
        <v>58989.639512750364</v>
      </c>
      <c r="AP68" s="188">
        <v>4</v>
      </c>
      <c r="AQ68" s="188">
        <f t="shared" si="88"/>
        <v>13.6</v>
      </c>
      <c r="AR68" s="188"/>
      <c r="AS68" s="179">
        <f t="shared" si="63"/>
        <v>29709.535545023697</v>
      </c>
      <c r="AT68" s="179">
        <f t="shared" si="64"/>
        <v>28031.853561263273</v>
      </c>
      <c r="AU68" s="179">
        <f t="shared" si="89"/>
        <v>57741.389106286966</v>
      </c>
      <c r="AV68" s="1">
        <v>6</v>
      </c>
      <c r="AW68" s="1">
        <f t="shared" si="90"/>
        <v>20.399999999999999</v>
      </c>
      <c r="AX68" s="1"/>
      <c r="AY68" s="15">
        <f t="shared" si="65"/>
        <v>44565.214081826831</v>
      </c>
      <c r="AZ68" s="15">
        <f t="shared" si="66"/>
        <v>47961.218599513471</v>
      </c>
      <c r="BA68" s="15">
        <f t="shared" si="91"/>
        <v>92526.432681340302</v>
      </c>
      <c r="BB68" s="1">
        <v>5</v>
      </c>
      <c r="BC68" s="1">
        <f t="shared" si="92"/>
        <v>17</v>
      </c>
      <c r="BD68" s="15">
        <f t="shared" si="67"/>
        <v>37137.67840152236</v>
      </c>
      <c r="BE68" s="15">
        <f t="shared" si="68"/>
        <v>38110.563844774762</v>
      </c>
      <c r="BF68" s="15">
        <f t="shared" si="93"/>
        <v>75248.24224629713</v>
      </c>
      <c r="BG68" s="1">
        <v>5</v>
      </c>
      <c r="BH68" s="1">
        <f t="shared" si="94"/>
        <v>17</v>
      </c>
      <c r="BI68" s="15">
        <f t="shared" si="69"/>
        <v>37139.6875</v>
      </c>
      <c r="BJ68" s="15">
        <f t="shared" si="70"/>
        <v>35947.256896335937</v>
      </c>
      <c r="BK68" s="15">
        <f t="shared" si="95"/>
        <v>73086.944396335937</v>
      </c>
      <c r="BL68" s="1">
        <v>6</v>
      </c>
      <c r="BM68" s="1">
        <f t="shared" si="96"/>
        <v>20.399999999999999</v>
      </c>
      <c r="BN68" s="15">
        <f t="shared" si="71"/>
        <v>44567.625</v>
      </c>
      <c r="BO68" s="15">
        <f t="shared" si="72"/>
        <v>44009.364002452952</v>
      </c>
      <c r="BP68" s="15">
        <f t="shared" si="97"/>
        <v>88576.98900245296</v>
      </c>
    </row>
    <row r="69" spans="1:68" ht="15.6" hidden="1" x14ac:dyDescent="0.3">
      <c r="A69" t="s">
        <v>101</v>
      </c>
      <c r="B69" s="8">
        <v>601</v>
      </c>
      <c r="C69" s="3">
        <v>8</v>
      </c>
      <c r="D69" s="3"/>
      <c r="E69" s="3">
        <f t="shared" si="73"/>
        <v>24</v>
      </c>
      <c r="F69" s="14">
        <f t="shared" si="50"/>
        <v>57251.228551818807</v>
      </c>
      <c r="G69" s="14" t="e">
        <f t="shared" si="74"/>
        <v>#REF!</v>
      </c>
      <c r="H69" s="14" t="e">
        <f t="shared" si="75"/>
        <v>#REF!</v>
      </c>
      <c r="I69" s="1">
        <v>8</v>
      </c>
      <c r="J69" s="1"/>
      <c r="K69" s="1">
        <f t="shared" si="76"/>
        <v>27.2</v>
      </c>
      <c r="L69" s="15">
        <f t="shared" si="51"/>
        <v>57251.228551818807</v>
      </c>
      <c r="M69" s="15">
        <f t="shared" si="52"/>
        <v>55200.178184441778</v>
      </c>
      <c r="N69" s="15">
        <f t="shared" si="77"/>
        <v>112451.40673626059</v>
      </c>
      <c r="O69" s="1">
        <v>9</v>
      </c>
      <c r="P69" s="1"/>
      <c r="Q69" s="1">
        <f t="shared" si="78"/>
        <v>30.599999999999998</v>
      </c>
      <c r="R69" s="15">
        <f t="shared" si="53"/>
        <v>64517.13026444662</v>
      </c>
      <c r="S69" s="422">
        <f t="shared" si="54"/>
        <v>67630.38903886448</v>
      </c>
      <c r="T69" s="15">
        <f t="shared" si="79"/>
        <v>132147.5193033111</v>
      </c>
      <c r="U69" s="1">
        <v>9</v>
      </c>
      <c r="V69" s="1">
        <f t="shared" si="80"/>
        <v>30.599999999999998</v>
      </c>
      <c r="W69" s="15">
        <f t="shared" si="55"/>
        <v>64517.13026444662</v>
      </c>
      <c r="X69" s="15">
        <f t="shared" si="56"/>
        <v>71760.339750275671</v>
      </c>
      <c r="Y69" s="15">
        <f t="shared" si="81"/>
        <v>136277.47001472229</v>
      </c>
      <c r="Z69" s="1">
        <v>6</v>
      </c>
      <c r="AA69" s="1">
        <f t="shared" si="82"/>
        <v>20.399999999999999</v>
      </c>
      <c r="AB69" s="15">
        <f t="shared" si="57"/>
        <v>45064.343329886251</v>
      </c>
      <c r="AC69" s="15">
        <f t="shared" si="58"/>
        <v>41958.645879405696</v>
      </c>
      <c r="AD69" s="15">
        <f t="shared" si="83"/>
        <v>87022.989209291947</v>
      </c>
      <c r="AE69" s="1">
        <v>9</v>
      </c>
      <c r="AF69" s="1">
        <f t="shared" si="84"/>
        <v>30.599999999999998</v>
      </c>
      <c r="AG69" s="15">
        <f t="shared" si="59"/>
        <v>67596.514994829369</v>
      </c>
      <c r="AH69" s="15">
        <f t="shared" si="60"/>
        <v>64486.921673412282</v>
      </c>
      <c r="AI69" s="15">
        <f t="shared" si="85"/>
        <v>132083.43666824166</v>
      </c>
      <c r="AJ69" s="1">
        <v>7</v>
      </c>
      <c r="AK69" s="1">
        <f t="shared" si="86"/>
        <v>23.8</v>
      </c>
      <c r="AL69" s="1"/>
      <c r="AM69" s="15">
        <f t="shared" si="61"/>
        <v>51991.687203791473</v>
      </c>
      <c r="AN69" s="15">
        <f t="shared" si="62"/>
        <v>51240.181943521668</v>
      </c>
      <c r="AO69" s="15">
        <f t="shared" si="87"/>
        <v>103231.86914731315</v>
      </c>
      <c r="AP69" s="188">
        <v>10</v>
      </c>
      <c r="AQ69" s="188">
        <f t="shared" si="88"/>
        <v>34</v>
      </c>
      <c r="AR69" s="188"/>
      <c r="AS69" s="179">
        <f t="shared" si="63"/>
        <v>74273.838862559234</v>
      </c>
      <c r="AT69" s="179">
        <f t="shared" si="64"/>
        <v>70079.633903158188</v>
      </c>
      <c r="AU69" s="179">
        <f t="shared" si="89"/>
        <v>144353.47276571742</v>
      </c>
      <c r="AV69" s="1">
        <v>12</v>
      </c>
      <c r="AW69" s="1">
        <f t="shared" si="90"/>
        <v>40.799999999999997</v>
      </c>
      <c r="AX69" s="1"/>
      <c r="AY69" s="15">
        <f t="shared" si="65"/>
        <v>89130.428163653662</v>
      </c>
      <c r="AZ69" s="15">
        <f t="shared" si="66"/>
        <v>95922.437199026943</v>
      </c>
      <c r="BA69" s="15">
        <f t="shared" si="91"/>
        <v>185052.8653626806</v>
      </c>
      <c r="BB69" s="1">
        <v>8</v>
      </c>
      <c r="BC69" s="1">
        <f t="shared" si="92"/>
        <v>27.2</v>
      </c>
      <c r="BD69" s="15">
        <f t="shared" si="67"/>
        <v>59420.285442435772</v>
      </c>
      <c r="BE69" s="15">
        <f t="shared" si="68"/>
        <v>60976.902151639617</v>
      </c>
      <c r="BF69" s="15">
        <f t="shared" si="93"/>
        <v>120397.1875940754</v>
      </c>
      <c r="BG69" s="1">
        <v>5</v>
      </c>
      <c r="BH69" s="1">
        <f t="shared" si="94"/>
        <v>17</v>
      </c>
      <c r="BI69" s="15">
        <f t="shared" si="69"/>
        <v>37139.6875</v>
      </c>
      <c r="BJ69" s="15">
        <f t="shared" si="70"/>
        <v>35947.256896335937</v>
      </c>
      <c r="BK69" s="15">
        <f t="shared" si="95"/>
        <v>73086.944396335937</v>
      </c>
      <c r="BL69" s="1">
        <v>5</v>
      </c>
      <c r="BM69" s="1">
        <f t="shared" si="96"/>
        <v>17</v>
      </c>
      <c r="BN69" s="15">
        <f t="shared" si="71"/>
        <v>37139.6875</v>
      </c>
      <c r="BO69" s="15">
        <f t="shared" si="72"/>
        <v>36674.470002044131</v>
      </c>
      <c r="BP69" s="15">
        <f t="shared" si="97"/>
        <v>73814.157502044138</v>
      </c>
    </row>
    <row r="70" spans="1:68" ht="15.6" hidden="1" x14ac:dyDescent="0.3">
      <c r="A70" t="s">
        <v>101</v>
      </c>
      <c r="B70" s="8">
        <v>602</v>
      </c>
      <c r="C70" s="3">
        <v>18</v>
      </c>
      <c r="D70" s="3"/>
      <c r="E70" s="3">
        <f t="shared" si="73"/>
        <v>54</v>
      </c>
      <c r="F70" s="14">
        <f t="shared" si="50"/>
        <v>128815.26424159232</v>
      </c>
      <c r="G70" s="14" t="e">
        <f t="shared" si="74"/>
        <v>#REF!</v>
      </c>
      <c r="H70" s="14" t="e">
        <f t="shared" si="75"/>
        <v>#REF!</v>
      </c>
      <c r="I70" s="1">
        <v>14</v>
      </c>
      <c r="J70" s="1"/>
      <c r="K70" s="1">
        <f t="shared" si="76"/>
        <v>47.6</v>
      </c>
      <c r="L70" s="15">
        <f t="shared" si="51"/>
        <v>100189.64996568291</v>
      </c>
      <c r="M70" s="15">
        <f t="shared" si="52"/>
        <v>96600.311822773117</v>
      </c>
      <c r="N70" s="15">
        <f t="shared" si="77"/>
        <v>196789.96178845601</v>
      </c>
      <c r="O70" s="1">
        <v>13</v>
      </c>
      <c r="P70" s="1"/>
      <c r="Q70" s="1">
        <f t="shared" si="78"/>
        <v>44.199999999999996</v>
      </c>
      <c r="R70" s="15">
        <f t="shared" si="53"/>
        <v>93191.41038197845</v>
      </c>
      <c r="S70" s="422">
        <f t="shared" si="54"/>
        <v>97688.339722804245</v>
      </c>
      <c r="T70" s="15">
        <f t="shared" si="79"/>
        <v>190879.7501047827</v>
      </c>
      <c r="U70" s="1">
        <v>14</v>
      </c>
      <c r="V70" s="1">
        <f t="shared" si="80"/>
        <v>47.6</v>
      </c>
      <c r="W70" s="15">
        <f t="shared" si="55"/>
        <v>100359.98041136141</v>
      </c>
      <c r="X70" s="15">
        <f t="shared" si="56"/>
        <v>111627.19516709549</v>
      </c>
      <c r="Y70" s="15">
        <f t="shared" si="81"/>
        <v>211987.1755784569</v>
      </c>
      <c r="Z70" s="1">
        <v>12</v>
      </c>
      <c r="AA70" s="1">
        <f t="shared" si="82"/>
        <v>40.799999999999997</v>
      </c>
      <c r="AB70" s="15">
        <f t="shared" si="57"/>
        <v>90128.686659772502</v>
      </c>
      <c r="AC70" s="15">
        <f t="shared" si="58"/>
        <v>83917.291758811392</v>
      </c>
      <c r="AD70" s="15">
        <f t="shared" si="83"/>
        <v>174045.97841858389</v>
      </c>
      <c r="AE70" s="1">
        <v>12</v>
      </c>
      <c r="AF70" s="1">
        <f t="shared" si="84"/>
        <v>40.799999999999997</v>
      </c>
      <c r="AG70" s="15">
        <f t="shared" si="59"/>
        <v>90128.686659772502</v>
      </c>
      <c r="AH70" s="15">
        <f t="shared" si="60"/>
        <v>85982.562231216376</v>
      </c>
      <c r="AI70" s="15">
        <f t="shared" si="85"/>
        <v>176111.24889098888</v>
      </c>
      <c r="AJ70" s="1">
        <v>11</v>
      </c>
      <c r="AK70" s="1">
        <f t="shared" si="86"/>
        <v>37.4</v>
      </c>
      <c r="AL70" s="1"/>
      <c r="AM70" s="15">
        <f t="shared" si="61"/>
        <v>81701.222748815169</v>
      </c>
      <c r="AN70" s="15">
        <f t="shared" si="62"/>
        <v>80520.285911248327</v>
      </c>
      <c r="AO70" s="15">
        <f t="shared" si="87"/>
        <v>162221.5086600635</v>
      </c>
      <c r="AP70" s="188">
        <v>11</v>
      </c>
      <c r="AQ70" s="188">
        <f t="shared" si="88"/>
        <v>37.4</v>
      </c>
      <c r="AR70" s="188"/>
      <c r="AS70" s="179">
        <f t="shared" si="63"/>
        <v>81701.222748815169</v>
      </c>
      <c r="AT70" s="179">
        <f t="shared" si="64"/>
        <v>77087.597293473998</v>
      </c>
      <c r="AU70" s="179">
        <f t="shared" si="89"/>
        <v>158788.82004228915</v>
      </c>
      <c r="AV70" s="1">
        <v>16</v>
      </c>
      <c r="AW70" s="1">
        <f t="shared" si="90"/>
        <v>54.4</v>
      </c>
      <c r="AX70" s="1"/>
      <c r="AY70" s="15">
        <f t="shared" si="65"/>
        <v>118840.57088487154</v>
      </c>
      <c r="AZ70" s="15">
        <f t="shared" si="66"/>
        <v>127896.58293203593</v>
      </c>
      <c r="BA70" s="15">
        <f t="shared" si="91"/>
        <v>246737.15381690749</v>
      </c>
      <c r="BB70" s="1">
        <v>16</v>
      </c>
      <c r="BC70" s="1">
        <f t="shared" si="92"/>
        <v>54.4</v>
      </c>
      <c r="BD70" s="15">
        <f t="shared" si="67"/>
        <v>118840.57088487154</v>
      </c>
      <c r="BE70" s="15">
        <f t="shared" si="68"/>
        <v>121953.80430327923</v>
      </c>
      <c r="BF70" s="15">
        <f t="shared" si="93"/>
        <v>240794.37518815079</v>
      </c>
      <c r="BG70" s="1">
        <v>16</v>
      </c>
      <c r="BH70" s="1">
        <f t="shared" si="94"/>
        <v>54.4</v>
      </c>
      <c r="BI70" s="15">
        <f t="shared" si="69"/>
        <v>118847</v>
      </c>
      <c r="BJ70" s="15">
        <f t="shared" si="70"/>
        <v>115031.22206827499</v>
      </c>
      <c r="BK70" s="15">
        <f t="shared" si="95"/>
        <v>233878.22206827498</v>
      </c>
      <c r="BL70" s="1">
        <v>16</v>
      </c>
      <c r="BM70" s="1">
        <f t="shared" si="96"/>
        <v>54.4</v>
      </c>
      <c r="BN70" s="15">
        <f t="shared" si="71"/>
        <v>118847</v>
      </c>
      <c r="BO70" s="15">
        <f t="shared" si="72"/>
        <v>117358.30400654121</v>
      </c>
      <c r="BP70" s="15">
        <f t="shared" si="97"/>
        <v>236205.30400654121</v>
      </c>
    </row>
    <row r="71" spans="1:68" ht="15.6" hidden="1" x14ac:dyDescent="0.3">
      <c r="A71" t="s">
        <v>101</v>
      </c>
      <c r="B71" s="8">
        <v>603</v>
      </c>
      <c r="C71" s="3">
        <v>5</v>
      </c>
      <c r="D71" s="3"/>
      <c r="E71" s="3">
        <f t="shared" si="73"/>
        <v>15</v>
      </c>
      <c r="F71" s="14">
        <f t="shared" si="50"/>
        <v>35782.017844886752</v>
      </c>
      <c r="G71" s="14" t="e">
        <f t="shared" si="74"/>
        <v>#REF!</v>
      </c>
      <c r="H71" s="14" t="e">
        <f t="shared" si="75"/>
        <v>#REF!</v>
      </c>
      <c r="I71" s="1">
        <v>3</v>
      </c>
      <c r="J71" s="1"/>
      <c r="K71" s="1">
        <f t="shared" si="76"/>
        <v>10.199999999999999</v>
      </c>
      <c r="L71" s="15">
        <f t="shared" si="51"/>
        <v>21469.210706932052</v>
      </c>
      <c r="M71" s="15">
        <f t="shared" si="52"/>
        <v>20700.066819165666</v>
      </c>
      <c r="N71" s="15">
        <f t="shared" si="77"/>
        <v>42169.277526097721</v>
      </c>
      <c r="O71" s="1">
        <v>3</v>
      </c>
      <c r="P71" s="1"/>
      <c r="Q71" s="1">
        <f t="shared" si="78"/>
        <v>10.199999999999999</v>
      </c>
      <c r="R71" s="15">
        <f t="shared" si="53"/>
        <v>21505.710088148873</v>
      </c>
      <c r="S71" s="422">
        <f t="shared" si="54"/>
        <v>22543.463012954828</v>
      </c>
      <c r="T71" s="15">
        <f t="shared" si="79"/>
        <v>44049.173101103705</v>
      </c>
      <c r="U71" s="1">
        <v>4</v>
      </c>
      <c r="V71" s="1">
        <f t="shared" si="80"/>
        <v>13.6</v>
      </c>
      <c r="W71" s="15">
        <f t="shared" si="55"/>
        <v>28674.280117531831</v>
      </c>
      <c r="X71" s="15">
        <f t="shared" si="56"/>
        <v>31893.484333455854</v>
      </c>
      <c r="Y71" s="15">
        <f t="shared" si="81"/>
        <v>60567.764450987685</v>
      </c>
      <c r="Z71" s="1">
        <v>4</v>
      </c>
      <c r="AA71" s="1">
        <f t="shared" si="82"/>
        <v>13.6</v>
      </c>
      <c r="AB71" s="15">
        <f t="shared" si="57"/>
        <v>30042.895553257498</v>
      </c>
      <c r="AC71" s="15">
        <f t="shared" si="58"/>
        <v>27972.430586270468</v>
      </c>
      <c r="AD71" s="15">
        <f t="shared" si="83"/>
        <v>58015.32613952797</v>
      </c>
      <c r="AE71" s="1">
        <v>6</v>
      </c>
      <c r="AF71" s="1">
        <f t="shared" si="84"/>
        <v>20.399999999999999</v>
      </c>
      <c r="AG71" s="15">
        <f t="shared" si="59"/>
        <v>45064.343329886251</v>
      </c>
      <c r="AH71" s="15">
        <f t="shared" si="60"/>
        <v>42991.281115608188</v>
      </c>
      <c r="AI71" s="15">
        <f t="shared" si="85"/>
        <v>88055.624445494439</v>
      </c>
      <c r="AJ71" s="1">
        <v>2</v>
      </c>
      <c r="AK71" s="1">
        <f t="shared" si="86"/>
        <v>6.8</v>
      </c>
      <c r="AL71" s="1"/>
      <c r="AM71" s="15">
        <f t="shared" si="61"/>
        <v>14854.767772511848</v>
      </c>
      <c r="AN71" s="15">
        <f t="shared" si="62"/>
        <v>14640.051983863334</v>
      </c>
      <c r="AO71" s="15">
        <f t="shared" si="87"/>
        <v>29494.819756375182</v>
      </c>
      <c r="AP71" s="188">
        <v>4</v>
      </c>
      <c r="AQ71" s="188">
        <f t="shared" si="88"/>
        <v>13.6</v>
      </c>
      <c r="AR71" s="188"/>
      <c r="AS71" s="179">
        <f t="shared" si="63"/>
        <v>29709.535545023697</v>
      </c>
      <c r="AT71" s="179">
        <f t="shared" si="64"/>
        <v>28031.853561263273</v>
      </c>
      <c r="AU71" s="179">
        <f t="shared" si="89"/>
        <v>57741.389106286966</v>
      </c>
      <c r="AV71" s="1">
        <v>4</v>
      </c>
      <c r="AW71" s="1">
        <f t="shared" si="90"/>
        <v>13.6</v>
      </c>
      <c r="AX71" s="1"/>
      <c r="AY71" s="15">
        <f t="shared" si="65"/>
        <v>29710.142721217886</v>
      </c>
      <c r="AZ71" s="15">
        <f t="shared" si="66"/>
        <v>31974.145733008983</v>
      </c>
      <c r="BA71" s="15">
        <f t="shared" si="91"/>
        <v>61684.288454226873</v>
      </c>
      <c r="BB71" s="1">
        <v>5</v>
      </c>
      <c r="BC71" s="1">
        <f t="shared" si="92"/>
        <v>17</v>
      </c>
      <c r="BD71" s="15">
        <f t="shared" si="67"/>
        <v>37137.67840152236</v>
      </c>
      <c r="BE71" s="15">
        <f t="shared" si="68"/>
        <v>38110.563844774762</v>
      </c>
      <c r="BF71" s="15">
        <f t="shared" si="93"/>
        <v>75248.24224629713</v>
      </c>
      <c r="BG71" s="1">
        <v>5</v>
      </c>
      <c r="BH71" s="1">
        <f t="shared" si="94"/>
        <v>17</v>
      </c>
      <c r="BI71" s="15">
        <f t="shared" si="69"/>
        <v>37139.6875</v>
      </c>
      <c r="BJ71" s="15">
        <f t="shared" si="70"/>
        <v>35947.256896335937</v>
      </c>
      <c r="BK71" s="15">
        <f t="shared" si="95"/>
        <v>73086.944396335937</v>
      </c>
      <c r="BL71" s="1">
        <v>4</v>
      </c>
      <c r="BM71" s="1">
        <f t="shared" si="96"/>
        <v>13.6</v>
      </c>
      <c r="BN71" s="15">
        <f t="shared" si="71"/>
        <v>29711.75</v>
      </c>
      <c r="BO71" s="15">
        <f t="shared" si="72"/>
        <v>29339.576001635302</v>
      </c>
      <c r="BP71" s="15">
        <f t="shared" si="97"/>
        <v>59051.326001635302</v>
      </c>
    </row>
    <row r="72" spans="1:68" ht="15.6" hidden="1" x14ac:dyDescent="0.3">
      <c r="A72" t="s">
        <v>101</v>
      </c>
      <c r="B72" s="8">
        <v>701</v>
      </c>
      <c r="C72" s="3">
        <v>14</v>
      </c>
      <c r="D72" s="3"/>
      <c r="E72" s="3">
        <f t="shared" si="73"/>
        <v>42</v>
      </c>
      <c r="F72" s="14">
        <f t="shared" si="50"/>
        <v>100189.64996568291</v>
      </c>
      <c r="G72" s="14" t="e">
        <f t="shared" si="74"/>
        <v>#REF!</v>
      </c>
      <c r="H72" s="14" t="e">
        <f t="shared" si="75"/>
        <v>#REF!</v>
      </c>
      <c r="I72" s="1">
        <v>3</v>
      </c>
      <c r="J72" s="1"/>
      <c r="K72" s="1">
        <f t="shared" si="76"/>
        <v>10.199999999999999</v>
      </c>
      <c r="L72" s="15">
        <f t="shared" si="51"/>
        <v>21469.210706932052</v>
      </c>
      <c r="M72" s="15">
        <f t="shared" si="52"/>
        <v>20700.066819165666</v>
      </c>
      <c r="N72" s="15">
        <f t="shared" si="77"/>
        <v>42169.277526097721</v>
      </c>
      <c r="O72" s="1">
        <v>3</v>
      </c>
      <c r="P72" s="1"/>
      <c r="Q72" s="1">
        <f t="shared" si="78"/>
        <v>10.199999999999999</v>
      </c>
      <c r="R72" s="15">
        <f t="shared" si="53"/>
        <v>21505.710088148873</v>
      </c>
      <c r="S72" s="422">
        <f t="shared" si="54"/>
        <v>22543.463012954828</v>
      </c>
      <c r="T72" s="15">
        <f t="shared" si="79"/>
        <v>44049.173101103705</v>
      </c>
      <c r="U72" s="1">
        <v>8</v>
      </c>
      <c r="V72" s="1">
        <f t="shared" si="80"/>
        <v>27.2</v>
      </c>
      <c r="W72" s="15">
        <f t="shared" si="55"/>
        <v>57348.560235063662</v>
      </c>
      <c r="X72" s="15">
        <f t="shared" si="56"/>
        <v>63786.968666911707</v>
      </c>
      <c r="Y72" s="15">
        <f t="shared" si="81"/>
        <v>121135.52890197537</v>
      </c>
      <c r="Z72" s="1">
        <v>6</v>
      </c>
      <c r="AA72" s="1">
        <f t="shared" si="82"/>
        <v>20.399999999999999</v>
      </c>
      <c r="AB72" s="15">
        <f t="shared" si="57"/>
        <v>45064.343329886251</v>
      </c>
      <c r="AC72" s="15">
        <f t="shared" si="58"/>
        <v>41958.645879405696</v>
      </c>
      <c r="AD72" s="15">
        <f t="shared" si="83"/>
        <v>87022.989209291947</v>
      </c>
      <c r="AE72" s="1">
        <v>8</v>
      </c>
      <c r="AF72" s="1">
        <f t="shared" si="84"/>
        <v>27.2</v>
      </c>
      <c r="AG72" s="15">
        <f t="shared" si="59"/>
        <v>60085.791106514996</v>
      </c>
      <c r="AH72" s="15">
        <f t="shared" si="60"/>
        <v>57321.708154144253</v>
      </c>
      <c r="AI72" s="15">
        <f t="shared" si="85"/>
        <v>117407.49926065924</v>
      </c>
      <c r="AJ72" s="1">
        <v>4</v>
      </c>
      <c r="AK72" s="1">
        <f t="shared" si="86"/>
        <v>13.6</v>
      </c>
      <c r="AL72" s="1"/>
      <c r="AM72" s="15">
        <f t="shared" si="61"/>
        <v>29709.535545023697</v>
      </c>
      <c r="AN72" s="15">
        <f t="shared" si="62"/>
        <v>29280.103967726667</v>
      </c>
      <c r="AO72" s="15">
        <f t="shared" si="87"/>
        <v>58989.639512750364</v>
      </c>
      <c r="AP72" s="188">
        <v>4</v>
      </c>
      <c r="AQ72" s="188">
        <f t="shared" si="88"/>
        <v>13.6</v>
      </c>
      <c r="AR72" s="188"/>
      <c r="AS72" s="179">
        <f t="shared" si="63"/>
        <v>29709.535545023697</v>
      </c>
      <c r="AT72" s="179">
        <f t="shared" si="64"/>
        <v>28031.853561263273</v>
      </c>
      <c r="AU72" s="179">
        <f t="shared" si="89"/>
        <v>57741.389106286966</v>
      </c>
      <c r="AV72" s="1">
        <v>3</v>
      </c>
      <c r="AW72" s="1">
        <f t="shared" si="90"/>
        <v>10.199999999999999</v>
      </c>
      <c r="AX72" s="1"/>
      <c r="AY72" s="15">
        <f t="shared" si="65"/>
        <v>22282.607040913415</v>
      </c>
      <c r="AZ72" s="15">
        <f t="shared" si="66"/>
        <v>23980.609299756736</v>
      </c>
      <c r="BA72" s="15">
        <f t="shared" si="91"/>
        <v>46263.216340670151</v>
      </c>
      <c r="BB72" s="1">
        <v>3</v>
      </c>
      <c r="BC72" s="1">
        <f t="shared" si="92"/>
        <v>10.199999999999999</v>
      </c>
      <c r="BD72" s="15">
        <f t="shared" si="67"/>
        <v>22282.607040913415</v>
      </c>
      <c r="BE72" s="15">
        <f t="shared" si="68"/>
        <v>22866.338306864858</v>
      </c>
      <c r="BF72" s="15">
        <f t="shared" si="93"/>
        <v>45148.945347778274</v>
      </c>
      <c r="BG72" s="1">
        <v>4</v>
      </c>
      <c r="BH72" s="1">
        <f t="shared" si="94"/>
        <v>13.6</v>
      </c>
      <c r="BI72" s="15">
        <f t="shared" si="69"/>
        <v>29711.75</v>
      </c>
      <c r="BJ72" s="15">
        <f t="shared" si="70"/>
        <v>28757.805517068748</v>
      </c>
      <c r="BK72" s="15">
        <f t="shared" si="95"/>
        <v>58469.555517068744</v>
      </c>
      <c r="BL72" s="1">
        <v>3</v>
      </c>
      <c r="BM72" s="1">
        <f t="shared" si="96"/>
        <v>10.199999999999999</v>
      </c>
      <c r="BN72" s="15">
        <f t="shared" si="71"/>
        <v>22283.8125</v>
      </c>
      <c r="BO72" s="15">
        <f t="shared" si="72"/>
        <v>22004.682001226476</v>
      </c>
      <c r="BP72" s="15">
        <f t="shared" si="97"/>
        <v>44288.49450122648</v>
      </c>
    </row>
    <row r="73" spans="1:68" ht="15.6" hidden="1" x14ac:dyDescent="0.3">
      <c r="A73" t="s">
        <v>101</v>
      </c>
      <c r="B73" s="8">
        <v>702</v>
      </c>
      <c r="C73" s="3">
        <v>9</v>
      </c>
      <c r="D73" s="3"/>
      <c r="E73" s="3">
        <f t="shared" si="73"/>
        <v>27</v>
      </c>
      <c r="F73" s="14">
        <f t="shared" si="50"/>
        <v>64407.632120796159</v>
      </c>
      <c r="G73" s="14" t="e">
        <f t="shared" si="74"/>
        <v>#REF!</v>
      </c>
      <c r="H73" s="14" t="e">
        <f t="shared" si="75"/>
        <v>#REF!</v>
      </c>
      <c r="I73" s="1">
        <v>10</v>
      </c>
      <c r="J73" s="1"/>
      <c r="K73" s="1">
        <f t="shared" si="76"/>
        <v>34</v>
      </c>
      <c r="L73" s="15">
        <f t="shared" si="51"/>
        <v>71564.035689773504</v>
      </c>
      <c r="M73" s="15">
        <f t="shared" si="52"/>
        <v>69000.222730552225</v>
      </c>
      <c r="N73" s="15">
        <f t="shared" si="77"/>
        <v>140564.25842032573</v>
      </c>
      <c r="O73" s="1">
        <v>9</v>
      </c>
      <c r="P73" s="1"/>
      <c r="Q73" s="1">
        <f t="shared" si="78"/>
        <v>30.599999999999998</v>
      </c>
      <c r="R73" s="15">
        <f t="shared" si="53"/>
        <v>64517.13026444662</v>
      </c>
      <c r="S73" s="422">
        <f t="shared" si="54"/>
        <v>67630.38903886448</v>
      </c>
      <c r="T73" s="15">
        <f t="shared" si="79"/>
        <v>132147.5193033111</v>
      </c>
      <c r="U73" s="1">
        <v>6</v>
      </c>
      <c r="V73" s="1">
        <f t="shared" si="80"/>
        <v>20.399999999999999</v>
      </c>
      <c r="W73" s="15">
        <f t="shared" si="55"/>
        <v>43011.420176297746</v>
      </c>
      <c r="X73" s="15">
        <f t="shared" si="56"/>
        <v>47840.22650018378</v>
      </c>
      <c r="Y73" s="15">
        <f t="shared" si="81"/>
        <v>90851.646676481527</v>
      </c>
      <c r="Z73" s="1">
        <v>3</v>
      </c>
      <c r="AA73" s="1">
        <f t="shared" si="82"/>
        <v>10.199999999999999</v>
      </c>
      <c r="AB73" s="15">
        <f t="shared" si="57"/>
        <v>22532.171664943126</v>
      </c>
      <c r="AC73" s="15">
        <f t="shared" si="58"/>
        <v>20979.322939702848</v>
      </c>
      <c r="AD73" s="15">
        <f t="shared" si="83"/>
        <v>43511.494604645974</v>
      </c>
      <c r="AE73" s="1">
        <v>4</v>
      </c>
      <c r="AF73" s="1">
        <f t="shared" si="84"/>
        <v>13.6</v>
      </c>
      <c r="AG73" s="15">
        <f t="shared" si="59"/>
        <v>30042.895553257498</v>
      </c>
      <c r="AH73" s="15">
        <f t="shared" si="60"/>
        <v>28660.854077072127</v>
      </c>
      <c r="AI73" s="15">
        <f t="shared" si="85"/>
        <v>58703.749630329621</v>
      </c>
      <c r="AJ73" s="1">
        <v>4</v>
      </c>
      <c r="AK73" s="1">
        <f t="shared" si="86"/>
        <v>13.6</v>
      </c>
      <c r="AL73" s="1"/>
      <c r="AM73" s="15">
        <f t="shared" si="61"/>
        <v>29709.535545023697</v>
      </c>
      <c r="AN73" s="15">
        <f t="shared" si="62"/>
        <v>29280.103967726667</v>
      </c>
      <c r="AO73" s="15">
        <f t="shared" si="87"/>
        <v>58989.639512750364</v>
      </c>
      <c r="AP73" s="188">
        <v>4</v>
      </c>
      <c r="AQ73" s="188">
        <f t="shared" si="88"/>
        <v>13.6</v>
      </c>
      <c r="AR73" s="188"/>
      <c r="AS73" s="179">
        <f t="shared" si="63"/>
        <v>29709.535545023697</v>
      </c>
      <c r="AT73" s="179">
        <f t="shared" si="64"/>
        <v>28031.853561263273</v>
      </c>
      <c r="AU73" s="179">
        <f t="shared" si="89"/>
        <v>57741.389106286966</v>
      </c>
      <c r="AV73" s="1">
        <v>5</v>
      </c>
      <c r="AW73" s="1">
        <f t="shared" si="90"/>
        <v>17</v>
      </c>
      <c r="AX73" s="1"/>
      <c r="AY73" s="15">
        <f t="shared" si="65"/>
        <v>37137.67840152236</v>
      </c>
      <c r="AZ73" s="15">
        <f t="shared" si="66"/>
        <v>39967.682166261227</v>
      </c>
      <c r="BA73" s="15">
        <f t="shared" si="91"/>
        <v>77105.360567783588</v>
      </c>
      <c r="BB73" s="1">
        <v>5</v>
      </c>
      <c r="BC73" s="1">
        <f t="shared" si="92"/>
        <v>17</v>
      </c>
      <c r="BD73" s="15">
        <f t="shared" si="67"/>
        <v>37137.67840152236</v>
      </c>
      <c r="BE73" s="15">
        <f t="shared" si="68"/>
        <v>38110.563844774762</v>
      </c>
      <c r="BF73" s="15">
        <f t="shared" si="93"/>
        <v>75248.24224629713</v>
      </c>
      <c r="BG73" s="1">
        <v>5</v>
      </c>
      <c r="BH73" s="1">
        <f t="shared" si="94"/>
        <v>17</v>
      </c>
      <c r="BI73" s="15">
        <f t="shared" si="69"/>
        <v>37139.6875</v>
      </c>
      <c r="BJ73" s="15">
        <f t="shared" si="70"/>
        <v>35947.256896335937</v>
      </c>
      <c r="BK73" s="15">
        <f t="shared" si="95"/>
        <v>73086.944396335937</v>
      </c>
      <c r="BL73" s="1">
        <v>7</v>
      </c>
      <c r="BM73" s="1">
        <f t="shared" si="96"/>
        <v>23.8</v>
      </c>
      <c r="BN73" s="15">
        <f t="shared" si="71"/>
        <v>51995.5625</v>
      </c>
      <c r="BO73" s="15">
        <f t="shared" si="72"/>
        <v>51344.258002861781</v>
      </c>
      <c r="BP73" s="15">
        <f t="shared" si="97"/>
        <v>103339.82050286178</v>
      </c>
    </row>
    <row r="74" spans="1:68" ht="15.6" hidden="1" x14ac:dyDescent="0.3">
      <c r="A74" t="s">
        <v>101</v>
      </c>
      <c r="B74" s="8">
        <v>703</v>
      </c>
      <c r="C74" s="3">
        <v>2</v>
      </c>
      <c r="D74" s="3"/>
      <c r="E74" s="3">
        <f t="shared" si="73"/>
        <v>6</v>
      </c>
      <c r="F74" s="14">
        <f t="shared" si="50"/>
        <v>14312.807137954702</v>
      </c>
      <c r="G74" s="14" t="e">
        <f t="shared" si="74"/>
        <v>#REF!</v>
      </c>
      <c r="H74" s="14" t="e">
        <f t="shared" si="75"/>
        <v>#REF!</v>
      </c>
      <c r="I74" s="1">
        <v>5</v>
      </c>
      <c r="J74" s="1"/>
      <c r="K74" s="1">
        <f t="shared" si="76"/>
        <v>17</v>
      </c>
      <c r="L74" s="15">
        <f t="shared" si="51"/>
        <v>35782.017844886752</v>
      </c>
      <c r="M74" s="15">
        <f t="shared" si="52"/>
        <v>34500.111365276112</v>
      </c>
      <c r="N74" s="15">
        <f t="shared" si="77"/>
        <v>70282.129210162864</v>
      </c>
      <c r="O74" s="1">
        <v>4</v>
      </c>
      <c r="P74" s="1"/>
      <c r="Q74" s="1">
        <f t="shared" si="78"/>
        <v>13.6</v>
      </c>
      <c r="R74" s="15">
        <f t="shared" si="53"/>
        <v>28674.280117531831</v>
      </c>
      <c r="S74" s="422">
        <f t="shared" si="54"/>
        <v>30057.950683939769</v>
      </c>
      <c r="T74" s="15">
        <f t="shared" si="79"/>
        <v>58732.230801471596</v>
      </c>
      <c r="U74" s="1">
        <v>6</v>
      </c>
      <c r="V74" s="1">
        <f t="shared" si="80"/>
        <v>20.399999999999999</v>
      </c>
      <c r="W74" s="15">
        <f t="shared" si="55"/>
        <v>43011.420176297746</v>
      </c>
      <c r="X74" s="15">
        <f t="shared" si="56"/>
        <v>47840.22650018378</v>
      </c>
      <c r="Y74" s="15">
        <f t="shared" si="81"/>
        <v>90851.646676481527</v>
      </c>
      <c r="Z74" s="1">
        <v>4</v>
      </c>
      <c r="AA74" s="1">
        <f t="shared" si="82"/>
        <v>13.6</v>
      </c>
      <c r="AB74" s="15">
        <f t="shared" si="57"/>
        <v>30042.895553257498</v>
      </c>
      <c r="AC74" s="15">
        <f t="shared" si="58"/>
        <v>27972.430586270468</v>
      </c>
      <c r="AD74" s="15">
        <f t="shared" si="83"/>
        <v>58015.32613952797</v>
      </c>
      <c r="AE74" s="1">
        <v>3</v>
      </c>
      <c r="AF74" s="1">
        <f t="shared" si="84"/>
        <v>10.199999999999999</v>
      </c>
      <c r="AG74" s="15">
        <f t="shared" si="59"/>
        <v>22532.171664943126</v>
      </c>
      <c r="AH74" s="15">
        <f t="shared" si="60"/>
        <v>21495.640557804094</v>
      </c>
      <c r="AI74" s="15">
        <f t="shared" si="85"/>
        <v>44027.812222747219</v>
      </c>
      <c r="AJ74" s="1">
        <v>2</v>
      </c>
      <c r="AK74" s="1">
        <f t="shared" si="86"/>
        <v>6.8</v>
      </c>
      <c r="AL74" s="1"/>
      <c r="AM74" s="15">
        <f t="shared" si="61"/>
        <v>14854.767772511848</v>
      </c>
      <c r="AN74" s="15">
        <f t="shared" si="62"/>
        <v>14640.051983863334</v>
      </c>
      <c r="AO74" s="15">
        <f t="shared" si="87"/>
        <v>29494.819756375182</v>
      </c>
      <c r="AP74" s="188">
        <v>3</v>
      </c>
      <c r="AQ74" s="188">
        <f t="shared" si="88"/>
        <v>10.199999999999999</v>
      </c>
      <c r="AR74" s="188"/>
      <c r="AS74" s="179">
        <f t="shared" si="63"/>
        <v>22282.151658767772</v>
      </c>
      <c r="AT74" s="179">
        <f t="shared" si="64"/>
        <v>21023.890170947456</v>
      </c>
      <c r="AU74" s="179">
        <f t="shared" si="89"/>
        <v>43306.041829715228</v>
      </c>
      <c r="AV74" s="1">
        <v>5</v>
      </c>
      <c r="AW74" s="1">
        <f t="shared" si="90"/>
        <v>17</v>
      </c>
      <c r="AX74" s="1"/>
      <c r="AY74" s="15">
        <f t="shared" si="65"/>
        <v>37137.67840152236</v>
      </c>
      <c r="AZ74" s="15">
        <f t="shared" si="66"/>
        <v>39967.682166261227</v>
      </c>
      <c r="BA74" s="15">
        <f t="shared" si="91"/>
        <v>77105.360567783588</v>
      </c>
      <c r="BB74" s="1">
        <v>4</v>
      </c>
      <c r="BC74" s="1">
        <f t="shared" si="92"/>
        <v>13.6</v>
      </c>
      <c r="BD74" s="15">
        <f t="shared" si="67"/>
        <v>29710.142721217886</v>
      </c>
      <c r="BE74" s="15">
        <f t="shared" si="68"/>
        <v>30488.451075819808</v>
      </c>
      <c r="BF74" s="15">
        <f t="shared" si="93"/>
        <v>60198.593797037698</v>
      </c>
      <c r="BG74" s="1">
        <v>5</v>
      </c>
      <c r="BH74" s="1">
        <f t="shared" si="94"/>
        <v>17</v>
      </c>
      <c r="BI74" s="15">
        <f t="shared" si="69"/>
        <v>37139.6875</v>
      </c>
      <c r="BJ74" s="15">
        <f t="shared" si="70"/>
        <v>35947.256896335937</v>
      </c>
      <c r="BK74" s="15">
        <f t="shared" si="95"/>
        <v>73086.944396335937</v>
      </c>
      <c r="BL74" s="1">
        <v>6</v>
      </c>
      <c r="BM74" s="1">
        <f t="shared" si="96"/>
        <v>20.399999999999999</v>
      </c>
      <c r="BN74" s="15">
        <f t="shared" si="71"/>
        <v>44567.625</v>
      </c>
      <c r="BO74" s="15">
        <f t="shared" si="72"/>
        <v>44009.364002452952</v>
      </c>
      <c r="BP74" s="15">
        <f t="shared" si="97"/>
        <v>88576.98900245296</v>
      </c>
    </row>
    <row r="75" spans="1:68" ht="15.6" hidden="1" x14ac:dyDescent="0.3">
      <c r="A75" t="s">
        <v>101</v>
      </c>
      <c r="B75" s="8">
        <v>801</v>
      </c>
      <c r="C75" s="3">
        <v>7</v>
      </c>
      <c r="D75" s="3"/>
      <c r="E75" s="3">
        <f t="shared" si="73"/>
        <v>21</v>
      </c>
      <c r="F75" s="14">
        <f t="shared" si="50"/>
        <v>50094.824982841455</v>
      </c>
      <c r="G75" s="14" t="e">
        <f t="shared" si="74"/>
        <v>#REF!</v>
      </c>
      <c r="H75" s="14" t="e">
        <f t="shared" si="75"/>
        <v>#REF!</v>
      </c>
      <c r="I75" s="1">
        <v>4</v>
      </c>
      <c r="J75" s="1"/>
      <c r="K75" s="1">
        <f t="shared" si="76"/>
        <v>13.6</v>
      </c>
      <c r="L75" s="15">
        <f t="shared" si="51"/>
        <v>28625.614275909404</v>
      </c>
      <c r="M75" s="15">
        <f t="shared" si="52"/>
        <v>27600.089092220889</v>
      </c>
      <c r="N75" s="15">
        <f t="shared" si="77"/>
        <v>56225.703368130293</v>
      </c>
      <c r="O75" s="1">
        <v>7</v>
      </c>
      <c r="P75" s="1"/>
      <c r="Q75" s="1">
        <f t="shared" si="78"/>
        <v>23.8</v>
      </c>
      <c r="R75" s="15">
        <f t="shared" si="53"/>
        <v>50179.990205680704</v>
      </c>
      <c r="S75" s="422">
        <f t="shared" si="54"/>
        <v>52601.413696894597</v>
      </c>
      <c r="T75" s="15">
        <f t="shared" si="79"/>
        <v>102781.4039025753</v>
      </c>
      <c r="U75" s="1">
        <v>11</v>
      </c>
      <c r="V75" s="1">
        <f t="shared" si="80"/>
        <v>37.4</v>
      </c>
      <c r="W75" s="15">
        <f t="shared" si="55"/>
        <v>78854.270323212535</v>
      </c>
      <c r="X75" s="15">
        <f t="shared" si="56"/>
        <v>87707.081917003597</v>
      </c>
      <c r="Y75" s="15">
        <f t="shared" si="81"/>
        <v>166561.35224021613</v>
      </c>
      <c r="Z75" s="1">
        <v>3</v>
      </c>
      <c r="AA75" s="1">
        <f t="shared" si="82"/>
        <v>10.199999999999999</v>
      </c>
      <c r="AB75" s="15">
        <f t="shared" si="57"/>
        <v>22532.171664943126</v>
      </c>
      <c r="AC75" s="15">
        <f t="shared" si="58"/>
        <v>20979.322939702848</v>
      </c>
      <c r="AD75" s="15">
        <f t="shared" si="83"/>
        <v>43511.494604645974</v>
      </c>
      <c r="AE75" s="1">
        <v>8</v>
      </c>
      <c r="AF75" s="1">
        <f t="shared" si="84"/>
        <v>27.2</v>
      </c>
      <c r="AG75" s="15">
        <f t="shared" si="59"/>
        <v>60085.791106514996</v>
      </c>
      <c r="AH75" s="15">
        <f t="shared" si="60"/>
        <v>57321.708154144253</v>
      </c>
      <c r="AI75" s="15">
        <f t="shared" si="85"/>
        <v>117407.49926065924</v>
      </c>
      <c r="AJ75" s="1">
        <v>3</v>
      </c>
      <c r="AK75" s="1">
        <f t="shared" si="86"/>
        <v>10.199999999999999</v>
      </c>
      <c r="AL75" s="1"/>
      <c r="AM75" s="15">
        <f t="shared" si="61"/>
        <v>22282.151658767772</v>
      </c>
      <c r="AN75" s="15">
        <f t="shared" si="62"/>
        <v>21960.077975795</v>
      </c>
      <c r="AO75" s="15">
        <f t="shared" si="87"/>
        <v>44242.229634562769</v>
      </c>
      <c r="AP75" s="188">
        <v>5</v>
      </c>
      <c r="AQ75" s="188">
        <f t="shared" si="88"/>
        <v>17</v>
      </c>
      <c r="AR75" s="188"/>
      <c r="AS75" s="179">
        <f t="shared" si="63"/>
        <v>37136.919431279617</v>
      </c>
      <c r="AT75" s="179">
        <f t="shared" si="64"/>
        <v>35039.816951579094</v>
      </c>
      <c r="AU75" s="179">
        <f t="shared" si="89"/>
        <v>72176.736382858711</v>
      </c>
      <c r="AV75" s="1">
        <v>6</v>
      </c>
      <c r="AW75" s="1">
        <f t="shared" si="90"/>
        <v>20.399999999999999</v>
      </c>
      <c r="AX75" s="1"/>
      <c r="AY75" s="15">
        <f t="shared" si="65"/>
        <v>44565.214081826831</v>
      </c>
      <c r="AZ75" s="15">
        <f t="shared" si="66"/>
        <v>47961.218599513471</v>
      </c>
      <c r="BA75" s="15">
        <f t="shared" si="91"/>
        <v>92526.432681340302</v>
      </c>
      <c r="BB75" s="1">
        <v>6</v>
      </c>
      <c r="BC75" s="1">
        <f t="shared" si="92"/>
        <v>20.399999999999999</v>
      </c>
      <c r="BD75" s="15">
        <f t="shared" si="67"/>
        <v>44565.214081826831</v>
      </c>
      <c r="BE75" s="15">
        <f t="shared" si="68"/>
        <v>45732.676613729716</v>
      </c>
      <c r="BF75" s="15">
        <f t="shared" si="93"/>
        <v>90297.890695556547</v>
      </c>
      <c r="BG75" s="1">
        <v>3</v>
      </c>
      <c r="BH75" s="1">
        <f t="shared" si="94"/>
        <v>10.199999999999999</v>
      </c>
      <c r="BI75" s="15">
        <f t="shared" si="69"/>
        <v>22283.8125</v>
      </c>
      <c r="BJ75" s="15">
        <f t="shared" si="70"/>
        <v>21568.354137801558</v>
      </c>
      <c r="BK75" s="15">
        <f t="shared" si="95"/>
        <v>43852.166637801558</v>
      </c>
      <c r="BL75" s="1">
        <v>11</v>
      </c>
      <c r="BM75" s="1">
        <f t="shared" si="96"/>
        <v>37.4</v>
      </c>
      <c r="BN75" s="15">
        <f t="shared" si="71"/>
        <v>81707.3125</v>
      </c>
      <c r="BO75" s="15">
        <f t="shared" si="72"/>
        <v>80683.834004497083</v>
      </c>
      <c r="BP75" s="15">
        <f t="shared" si="97"/>
        <v>162391.1465044971</v>
      </c>
    </row>
    <row r="76" spans="1:68" ht="15.6" hidden="1" x14ac:dyDescent="0.3">
      <c r="A76" t="s">
        <v>101</v>
      </c>
      <c r="B76" s="8">
        <v>802</v>
      </c>
      <c r="C76" s="3">
        <v>7</v>
      </c>
      <c r="D76" s="3"/>
      <c r="E76" s="3">
        <f t="shared" si="73"/>
        <v>21</v>
      </c>
      <c r="F76" s="14">
        <f t="shared" si="50"/>
        <v>50094.824982841455</v>
      </c>
      <c r="G76" s="14" t="e">
        <f t="shared" si="74"/>
        <v>#REF!</v>
      </c>
      <c r="H76" s="14" t="e">
        <f t="shared" si="75"/>
        <v>#REF!</v>
      </c>
      <c r="I76" s="1">
        <v>7</v>
      </c>
      <c r="J76" s="1"/>
      <c r="K76" s="1">
        <f t="shared" si="76"/>
        <v>23.8</v>
      </c>
      <c r="L76" s="15">
        <f t="shared" si="51"/>
        <v>50094.824982841455</v>
      </c>
      <c r="M76" s="15">
        <f t="shared" si="52"/>
        <v>48300.155911386559</v>
      </c>
      <c r="N76" s="15">
        <f t="shared" si="77"/>
        <v>98394.980894228007</v>
      </c>
      <c r="O76" s="1">
        <v>7</v>
      </c>
      <c r="P76" s="1"/>
      <c r="Q76" s="1">
        <f t="shared" si="78"/>
        <v>23.8</v>
      </c>
      <c r="R76" s="15">
        <f t="shared" si="53"/>
        <v>50179.990205680704</v>
      </c>
      <c r="S76" s="422">
        <f t="shared" si="54"/>
        <v>52601.413696894597</v>
      </c>
      <c r="T76" s="15">
        <f t="shared" si="79"/>
        <v>102781.4039025753</v>
      </c>
      <c r="U76" s="1">
        <v>8</v>
      </c>
      <c r="V76" s="1">
        <f t="shared" si="80"/>
        <v>27.2</v>
      </c>
      <c r="W76" s="15">
        <f t="shared" si="55"/>
        <v>57348.560235063662</v>
      </c>
      <c r="X76" s="15">
        <f t="shared" si="56"/>
        <v>63786.968666911707</v>
      </c>
      <c r="Y76" s="15">
        <f t="shared" si="81"/>
        <v>121135.52890197537</v>
      </c>
      <c r="Z76" s="1">
        <v>5</v>
      </c>
      <c r="AA76" s="1">
        <f t="shared" si="82"/>
        <v>17</v>
      </c>
      <c r="AB76" s="15">
        <f t="shared" si="57"/>
        <v>37553.619441571871</v>
      </c>
      <c r="AC76" s="15">
        <f t="shared" si="58"/>
        <v>34965.538232838087</v>
      </c>
      <c r="AD76" s="15">
        <f t="shared" si="83"/>
        <v>72519.157674409958</v>
      </c>
      <c r="AE76" s="1">
        <v>7</v>
      </c>
      <c r="AF76" s="1">
        <f t="shared" si="84"/>
        <v>23.8</v>
      </c>
      <c r="AG76" s="15">
        <f t="shared" si="59"/>
        <v>52575.067218200624</v>
      </c>
      <c r="AH76" s="15">
        <f t="shared" si="60"/>
        <v>50156.494634876224</v>
      </c>
      <c r="AI76" s="15">
        <f t="shared" si="85"/>
        <v>102731.56185307686</v>
      </c>
      <c r="AJ76" s="1">
        <v>5</v>
      </c>
      <c r="AK76" s="1">
        <f t="shared" si="86"/>
        <v>17</v>
      </c>
      <c r="AL76" s="1"/>
      <c r="AM76" s="15">
        <f t="shared" si="61"/>
        <v>37136.919431279617</v>
      </c>
      <c r="AN76" s="15">
        <f t="shared" si="62"/>
        <v>36600.129959658334</v>
      </c>
      <c r="AO76" s="15">
        <f t="shared" si="87"/>
        <v>73737.049390937958</v>
      </c>
      <c r="AP76" s="188">
        <v>7</v>
      </c>
      <c r="AQ76" s="188">
        <f t="shared" si="88"/>
        <v>23.8</v>
      </c>
      <c r="AR76" s="188"/>
      <c r="AS76" s="179">
        <f t="shared" si="63"/>
        <v>51991.687203791473</v>
      </c>
      <c r="AT76" s="179">
        <f t="shared" si="64"/>
        <v>49055.743732210736</v>
      </c>
      <c r="AU76" s="179">
        <f t="shared" si="89"/>
        <v>101047.4309360022</v>
      </c>
      <c r="AV76" s="1">
        <v>8</v>
      </c>
      <c r="AW76" s="1">
        <f t="shared" si="90"/>
        <v>27.2</v>
      </c>
      <c r="AX76" s="1"/>
      <c r="AY76" s="15">
        <f t="shared" si="65"/>
        <v>59420.285442435772</v>
      </c>
      <c r="AZ76" s="15">
        <f t="shared" si="66"/>
        <v>63948.291466017967</v>
      </c>
      <c r="BA76" s="15">
        <f t="shared" si="91"/>
        <v>123368.57690845375</v>
      </c>
      <c r="BB76" s="1">
        <v>7</v>
      </c>
      <c r="BC76" s="1">
        <f t="shared" si="92"/>
        <v>23.8</v>
      </c>
      <c r="BD76" s="15">
        <f t="shared" si="67"/>
        <v>51992.749762131301</v>
      </c>
      <c r="BE76" s="15">
        <f t="shared" si="68"/>
        <v>53354.78938268467</v>
      </c>
      <c r="BF76" s="15">
        <f t="shared" si="93"/>
        <v>105347.53914481596</v>
      </c>
      <c r="BG76" s="1">
        <v>8</v>
      </c>
      <c r="BH76" s="1">
        <f t="shared" si="94"/>
        <v>27.2</v>
      </c>
      <c r="BI76" s="15">
        <f t="shared" si="69"/>
        <v>59423.5</v>
      </c>
      <c r="BJ76" s="15">
        <f t="shared" si="70"/>
        <v>57515.611034137495</v>
      </c>
      <c r="BK76" s="15">
        <f t="shared" si="95"/>
        <v>116939.11103413749</v>
      </c>
      <c r="BL76" s="1">
        <v>7</v>
      </c>
      <c r="BM76" s="1">
        <f t="shared" si="96"/>
        <v>23.8</v>
      </c>
      <c r="BN76" s="15">
        <f t="shared" si="71"/>
        <v>51995.5625</v>
      </c>
      <c r="BO76" s="15">
        <f t="shared" si="72"/>
        <v>51344.258002861781</v>
      </c>
      <c r="BP76" s="15">
        <f t="shared" si="97"/>
        <v>103339.82050286178</v>
      </c>
    </row>
    <row r="77" spans="1:68" ht="15.6" hidden="1" x14ac:dyDescent="0.3">
      <c r="A77" t="s">
        <v>101</v>
      </c>
      <c r="B77" s="8">
        <v>901</v>
      </c>
      <c r="C77" s="3">
        <v>9</v>
      </c>
      <c r="D77" s="3"/>
      <c r="E77" s="3">
        <f t="shared" si="73"/>
        <v>27</v>
      </c>
      <c r="F77" s="14">
        <f t="shared" si="50"/>
        <v>64407.632120796159</v>
      </c>
      <c r="G77" s="14" t="e">
        <f t="shared" si="74"/>
        <v>#REF!</v>
      </c>
      <c r="H77" s="14" t="e">
        <f t="shared" si="75"/>
        <v>#REF!</v>
      </c>
      <c r="I77" s="1">
        <v>8</v>
      </c>
      <c r="J77" s="1"/>
      <c r="K77" s="1">
        <f t="shared" si="76"/>
        <v>27.2</v>
      </c>
      <c r="L77" s="15">
        <f t="shared" si="51"/>
        <v>57251.228551818807</v>
      </c>
      <c r="M77" s="15">
        <f t="shared" si="52"/>
        <v>55200.178184441778</v>
      </c>
      <c r="N77" s="15">
        <f t="shared" si="77"/>
        <v>112451.40673626059</v>
      </c>
      <c r="O77" s="1">
        <v>11</v>
      </c>
      <c r="P77" s="1"/>
      <c r="Q77" s="1">
        <f t="shared" si="78"/>
        <v>37.4</v>
      </c>
      <c r="R77" s="15">
        <f t="shared" si="53"/>
        <v>78854.270323212535</v>
      </c>
      <c r="S77" s="422">
        <f t="shared" si="54"/>
        <v>82659.364380834362</v>
      </c>
      <c r="T77" s="15">
        <f t="shared" si="79"/>
        <v>161513.63470404688</v>
      </c>
      <c r="U77" s="1">
        <v>9</v>
      </c>
      <c r="V77" s="1">
        <f t="shared" si="80"/>
        <v>30.599999999999998</v>
      </c>
      <c r="W77" s="15">
        <f t="shared" si="55"/>
        <v>64517.13026444662</v>
      </c>
      <c r="X77" s="15">
        <f t="shared" si="56"/>
        <v>71760.339750275671</v>
      </c>
      <c r="Y77" s="15">
        <f t="shared" si="81"/>
        <v>136277.47001472229</v>
      </c>
      <c r="Z77" s="1">
        <v>9</v>
      </c>
      <c r="AA77" s="1">
        <f t="shared" si="82"/>
        <v>30.599999999999998</v>
      </c>
      <c r="AB77" s="15">
        <f t="shared" si="57"/>
        <v>67596.514994829369</v>
      </c>
      <c r="AC77" s="15">
        <f t="shared" si="58"/>
        <v>62937.968819108552</v>
      </c>
      <c r="AD77" s="15">
        <f t="shared" si="83"/>
        <v>130534.48381393793</v>
      </c>
      <c r="AE77" s="1">
        <v>11</v>
      </c>
      <c r="AF77" s="1">
        <f t="shared" si="84"/>
        <v>37.4</v>
      </c>
      <c r="AG77" s="15">
        <f t="shared" si="59"/>
        <v>82617.962771458115</v>
      </c>
      <c r="AH77" s="15">
        <f t="shared" si="60"/>
        <v>78817.348711948347</v>
      </c>
      <c r="AI77" s="15">
        <f t="shared" si="85"/>
        <v>161435.31148340646</v>
      </c>
      <c r="AJ77" s="1">
        <v>9</v>
      </c>
      <c r="AK77" s="1">
        <f t="shared" si="86"/>
        <v>30.599999999999998</v>
      </c>
      <c r="AL77" s="1"/>
      <c r="AM77" s="15">
        <f t="shared" si="61"/>
        <v>66846.454976303314</v>
      </c>
      <c r="AN77" s="15">
        <f t="shared" si="62"/>
        <v>65880.233927384994</v>
      </c>
      <c r="AO77" s="15">
        <f t="shared" si="87"/>
        <v>132726.68890368831</v>
      </c>
      <c r="AP77" s="188">
        <v>9</v>
      </c>
      <c r="AQ77" s="188">
        <f t="shared" si="88"/>
        <v>30.599999999999998</v>
      </c>
      <c r="AR77" s="188"/>
      <c r="AS77" s="179">
        <f t="shared" si="63"/>
        <v>66846.454976303314</v>
      </c>
      <c r="AT77" s="179">
        <f t="shared" si="64"/>
        <v>63071.670512842364</v>
      </c>
      <c r="AU77" s="179">
        <f t="shared" si="89"/>
        <v>129918.12548914568</v>
      </c>
      <c r="AV77" s="1">
        <v>12</v>
      </c>
      <c r="AW77" s="1">
        <f t="shared" si="90"/>
        <v>40.799999999999997</v>
      </c>
      <c r="AX77" s="1"/>
      <c r="AY77" s="15">
        <f t="shared" si="65"/>
        <v>89130.428163653662</v>
      </c>
      <c r="AZ77" s="15">
        <f t="shared" si="66"/>
        <v>95922.437199026943</v>
      </c>
      <c r="BA77" s="15">
        <f t="shared" si="91"/>
        <v>185052.8653626806</v>
      </c>
      <c r="BB77" s="1">
        <v>10</v>
      </c>
      <c r="BC77" s="1">
        <f t="shared" si="92"/>
        <v>34</v>
      </c>
      <c r="BD77" s="15">
        <f t="shared" si="67"/>
        <v>74275.35680304472</v>
      </c>
      <c r="BE77" s="15">
        <f t="shared" si="68"/>
        <v>76221.127689549525</v>
      </c>
      <c r="BF77" s="15">
        <f t="shared" si="93"/>
        <v>150496.48449259426</v>
      </c>
      <c r="BG77" s="1">
        <v>10</v>
      </c>
      <c r="BH77" s="1">
        <f t="shared" si="94"/>
        <v>34</v>
      </c>
      <c r="BI77" s="15">
        <f t="shared" si="69"/>
        <v>74279.375</v>
      </c>
      <c r="BJ77" s="15">
        <f t="shared" si="70"/>
        <v>71894.513792671874</v>
      </c>
      <c r="BK77" s="15">
        <f t="shared" si="95"/>
        <v>146173.88879267187</v>
      </c>
      <c r="BL77" s="1">
        <v>11</v>
      </c>
      <c r="BM77" s="1">
        <f t="shared" si="96"/>
        <v>37.4</v>
      </c>
      <c r="BN77" s="15">
        <f t="shared" si="71"/>
        <v>81707.3125</v>
      </c>
      <c r="BO77" s="15">
        <f t="shared" si="72"/>
        <v>80683.834004497083</v>
      </c>
      <c r="BP77" s="15">
        <f t="shared" si="97"/>
        <v>162391.1465044971</v>
      </c>
    </row>
    <row r="78" spans="1:68" ht="15.6" hidden="1" x14ac:dyDescent="0.3">
      <c r="A78" t="s">
        <v>101</v>
      </c>
      <c r="B78" s="8">
        <v>902</v>
      </c>
      <c r="C78" s="3">
        <v>5</v>
      </c>
      <c r="D78" s="3"/>
      <c r="E78" s="3">
        <f t="shared" si="73"/>
        <v>15</v>
      </c>
      <c r="F78" s="14">
        <f t="shared" si="50"/>
        <v>35782.017844886752</v>
      </c>
      <c r="G78" s="14" t="e">
        <f t="shared" si="74"/>
        <v>#REF!</v>
      </c>
      <c r="H78" s="14" t="e">
        <f t="shared" si="75"/>
        <v>#REF!</v>
      </c>
      <c r="I78" s="1">
        <v>6</v>
      </c>
      <c r="J78" s="1"/>
      <c r="K78" s="1">
        <f t="shared" si="76"/>
        <v>20.399999999999999</v>
      </c>
      <c r="L78" s="15">
        <f t="shared" si="51"/>
        <v>42938.421413864104</v>
      </c>
      <c r="M78" s="15">
        <f t="shared" si="52"/>
        <v>41400.133638331332</v>
      </c>
      <c r="N78" s="15">
        <f t="shared" si="77"/>
        <v>84338.555052195443</v>
      </c>
      <c r="O78" s="1">
        <v>5</v>
      </c>
      <c r="P78" s="1"/>
      <c r="Q78" s="1">
        <f t="shared" si="78"/>
        <v>17</v>
      </c>
      <c r="R78" s="15">
        <f t="shared" si="53"/>
        <v>35842.850146914789</v>
      </c>
      <c r="S78" s="422">
        <f t="shared" si="54"/>
        <v>37572.438354924714</v>
      </c>
      <c r="T78" s="15">
        <f t="shared" si="79"/>
        <v>73415.288501839503</v>
      </c>
      <c r="U78" s="1">
        <v>6</v>
      </c>
      <c r="V78" s="1">
        <f t="shared" si="80"/>
        <v>20.399999999999999</v>
      </c>
      <c r="W78" s="15">
        <f t="shared" si="55"/>
        <v>43011.420176297746</v>
      </c>
      <c r="X78" s="15">
        <f t="shared" si="56"/>
        <v>47840.22650018378</v>
      </c>
      <c r="Y78" s="15">
        <f t="shared" si="81"/>
        <v>90851.646676481527</v>
      </c>
      <c r="Z78" s="1">
        <v>4</v>
      </c>
      <c r="AA78" s="1">
        <f t="shared" si="82"/>
        <v>13.6</v>
      </c>
      <c r="AB78" s="15">
        <f t="shared" si="57"/>
        <v>30042.895553257498</v>
      </c>
      <c r="AC78" s="15">
        <f t="shared" si="58"/>
        <v>27972.430586270468</v>
      </c>
      <c r="AD78" s="15">
        <f t="shared" si="83"/>
        <v>58015.32613952797</v>
      </c>
      <c r="AE78" s="1">
        <v>5</v>
      </c>
      <c r="AF78" s="1">
        <f t="shared" si="84"/>
        <v>17</v>
      </c>
      <c r="AG78" s="15">
        <f t="shared" si="59"/>
        <v>37553.619441571871</v>
      </c>
      <c r="AH78" s="15">
        <f t="shared" si="60"/>
        <v>35826.067596340159</v>
      </c>
      <c r="AI78" s="15">
        <f t="shared" si="85"/>
        <v>73379.687037912023</v>
      </c>
      <c r="AJ78" s="1">
        <v>9</v>
      </c>
      <c r="AK78" s="1">
        <f t="shared" si="86"/>
        <v>30.599999999999998</v>
      </c>
      <c r="AL78" s="1"/>
      <c r="AM78" s="15">
        <f t="shared" si="61"/>
        <v>66846.454976303314</v>
      </c>
      <c r="AN78" s="15">
        <f t="shared" si="62"/>
        <v>65880.233927384994</v>
      </c>
      <c r="AO78" s="15">
        <f t="shared" si="87"/>
        <v>132726.68890368831</v>
      </c>
      <c r="AP78" s="188">
        <v>1</v>
      </c>
      <c r="AQ78" s="188">
        <f t="shared" si="88"/>
        <v>3.4</v>
      </c>
      <c r="AR78" s="188"/>
      <c r="AS78" s="179">
        <f t="shared" si="63"/>
        <v>7427.3838862559242</v>
      </c>
      <c r="AT78" s="179">
        <f t="shared" si="64"/>
        <v>7007.9633903158183</v>
      </c>
      <c r="AU78" s="179">
        <f t="shared" si="89"/>
        <v>14435.347276571742</v>
      </c>
      <c r="AV78" s="1">
        <v>5</v>
      </c>
      <c r="AW78" s="1">
        <f t="shared" si="90"/>
        <v>17</v>
      </c>
      <c r="AX78" s="1"/>
      <c r="AY78" s="15">
        <f t="shared" si="65"/>
        <v>37137.67840152236</v>
      </c>
      <c r="AZ78" s="15">
        <f t="shared" si="66"/>
        <v>39967.682166261227</v>
      </c>
      <c r="BA78" s="15">
        <f t="shared" si="91"/>
        <v>77105.360567783588</v>
      </c>
      <c r="BB78" s="1">
        <v>6</v>
      </c>
      <c r="BC78" s="1">
        <f t="shared" si="92"/>
        <v>20.399999999999999</v>
      </c>
      <c r="BD78" s="15">
        <f t="shared" si="67"/>
        <v>44565.214081826831</v>
      </c>
      <c r="BE78" s="15">
        <f t="shared" si="68"/>
        <v>45732.676613729716</v>
      </c>
      <c r="BF78" s="15">
        <f t="shared" si="93"/>
        <v>90297.890695556547</v>
      </c>
      <c r="BG78" s="1">
        <v>3</v>
      </c>
      <c r="BH78" s="1">
        <f t="shared" si="94"/>
        <v>10.199999999999999</v>
      </c>
      <c r="BI78" s="15">
        <f t="shared" si="69"/>
        <v>22283.8125</v>
      </c>
      <c r="BJ78" s="15">
        <f t="shared" si="70"/>
        <v>21568.354137801558</v>
      </c>
      <c r="BK78" s="15">
        <f t="shared" si="95"/>
        <v>43852.166637801558</v>
      </c>
      <c r="BL78" s="1">
        <v>7</v>
      </c>
      <c r="BM78" s="1">
        <f t="shared" si="96"/>
        <v>23.8</v>
      </c>
      <c r="BN78" s="15">
        <f t="shared" si="71"/>
        <v>51995.5625</v>
      </c>
      <c r="BO78" s="15">
        <f t="shared" si="72"/>
        <v>51344.258002861781</v>
      </c>
      <c r="BP78" s="15">
        <f t="shared" si="97"/>
        <v>103339.82050286178</v>
      </c>
    </row>
    <row r="79" spans="1:68" ht="15.6" hidden="1" x14ac:dyDescent="0.3">
      <c r="A79" t="s">
        <v>101</v>
      </c>
      <c r="B79" s="8">
        <v>1001</v>
      </c>
      <c r="C79" s="3">
        <v>4</v>
      </c>
      <c r="D79" s="3"/>
      <c r="E79" s="3">
        <f t="shared" si="73"/>
        <v>12</v>
      </c>
      <c r="F79" s="14">
        <f t="shared" si="50"/>
        <v>28625.614275909404</v>
      </c>
      <c r="G79" s="14" t="e">
        <f t="shared" si="74"/>
        <v>#REF!</v>
      </c>
      <c r="H79" s="14" t="e">
        <f t="shared" si="75"/>
        <v>#REF!</v>
      </c>
      <c r="I79" s="1">
        <v>8</v>
      </c>
      <c r="J79" s="1"/>
      <c r="K79" s="1">
        <f t="shared" si="76"/>
        <v>27.2</v>
      </c>
      <c r="L79" s="15">
        <f t="shared" si="51"/>
        <v>57251.228551818807</v>
      </c>
      <c r="M79" s="15">
        <f t="shared" si="52"/>
        <v>55200.178184441778</v>
      </c>
      <c r="N79" s="15">
        <f t="shared" si="77"/>
        <v>112451.40673626059</v>
      </c>
      <c r="O79" s="1">
        <v>1</v>
      </c>
      <c r="P79" s="1"/>
      <c r="Q79" s="1">
        <f t="shared" si="78"/>
        <v>3.4</v>
      </c>
      <c r="R79" s="15">
        <f t="shared" si="53"/>
        <v>7168.5700293829577</v>
      </c>
      <c r="S79" s="422">
        <f t="shared" si="54"/>
        <v>7514.4876709849423</v>
      </c>
      <c r="T79" s="15">
        <f t="shared" si="79"/>
        <v>14683.057700367899</v>
      </c>
      <c r="U79" s="1">
        <v>6</v>
      </c>
      <c r="V79" s="1">
        <f t="shared" si="80"/>
        <v>20.399999999999999</v>
      </c>
      <c r="W79" s="15">
        <f t="shared" si="55"/>
        <v>43011.420176297746</v>
      </c>
      <c r="X79" s="15">
        <f t="shared" si="56"/>
        <v>47840.22650018378</v>
      </c>
      <c r="Y79" s="15">
        <f t="shared" si="81"/>
        <v>90851.646676481527</v>
      </c>
      <c r="Z79" s="1">
        <v>4</v>
      </c>
      <c r="AA79" s="1">
        <f t="shared" si="82"/>
        <v>13.6</v>
      </c>
      <c r="AB79" s="15">
        <f t="shared" si="57"/>
        <v>30042.895553257498</v>
      </c>
      <c r="AC79" s="15">
        <f t="shared" si="58"/>
        <v>27972.430586270468</v>
      </c>
      <c r="AD79" s="15">
        <f t="shared" si="83"/>
        <v>58015.32613952797</v>
      </c>
      <c r="AE79" s="1">
        <v>4</v>
      </c>
      <c r="AF79" s="1">
        <f t="shared" si="84"/>
        <v>13.6</v>
      </c>
      <c r="AG79" s="15">
        <f t="shared" si="59"/>
        <v>30042.895553257498</v>
      </c>
      <c r="AH79" s="15">
        <f t="shared" si="60"/>
        <v>28660.854077072127</v>
      </c>
      <c r="AI79" s="15">
        <f t="shared" si="85"/>
        <v>58703.749630329621</v>
      </c>
      <c r="AJ79" s="1">
        <v>3</v>
      </c>
      <c r="AK79" s="1">
        <f t="shared" si="86"/>
        <v>10.199999999999999</v>
      </c>
      <c r="AL79" s="1"/>
      <c r="AM79" s="15">
        <f t="shared" si="61"/>
        <v>22282.151658767772</v>
      </c>
      <c r="AN79" s="15">
        <f t="shared" si="62"/>
        <v>21960.077975795</v>
      </c>
      <c r="AO79" s="15">
        <f t="shared" si="87"/>
        <v>44242.229634562769</v>
      </c>
      <c r="AP79" s="188">
        <v>5</v>
      </c>
      <c r="AQ79" s="188">
        <f t="shared" si="88"/>
        <v>17</v>
      </c>
      <c r="AR79" s="188"/>
      <c r="AS79" s="179">
        <f t="shared" si="63"/>
        <v>37136.919431279617</v>
      </c>
      <c r="AT79" s="179">
        <f t="shared" si="64"/>
        <v>35039.816951579094</v>
      </c>
      <c r="AU79" s="179">
        <f t="shared" si="89"/>
        <v>72176.736382858711</v>
      </c>
      <c r="AV79" s="1">
        <v>6</v>
      </c>
      <c r="AW79" s="1">
        <f t="shared" si="90"/>
        <v>20.399999999999999</v>
      </c>
      <c r="AX79" s="1"/>
      <c r="AY79" s="15">
        <f t="shared" si="65"/>
        <v>44565.214081826831</v>
      </c>
      <c r="AZ79" s="15">
        <f t="shared" si="66"/>
        <v>47961.218599513471</v>
      </c>
      <c r="BA79" s="15">
        <f t="shared" si="91"/>
        <v>92526.432681340302</v>
      </c>
      <c r="BB79" s="1">
        <v>4</v>
      </c>
      <c r="BC79" s="1">
        <f t="shared" si="92"/>
        <v>13.6</v>
      </c>
      <c r="BD79" s="15">
        <f t="shared" si="67"/>
        <v>29710.142721217886</v>
      </c>
      <c r="BE79" s="15">
        <f t="shared" si="68"/>
        <v>30488.451075819808</v>
      </c>
      <c r="BF79" s="15">
        <f t="shared" si="93"/>
        <v>60198.593797037698</v>
      </c>
      <c r="BG79" s="1">
        <v>3</v>
      </c>
      <c r="BH79" s="1">
        <f t="shared" si="94"/>
        <v>10.199999999999999</v>
      </c>
      <c r="BI79" s="15">
        <f t="shared" si="69"/>
        <v>22283.8125</v>
      </c>
      <c r="BJ79" s="15">
        <f t="shared" si="70"/>
        <v>21568.354137801558</v>
      </c>
      <c r="BK79" s="15">
        <f t="shared" si="95"/>
        <v>43852.166637801558</v>
      </c>
      <c r="BL79" s="1">
        <v>4</v>
      </c>
      <c r="BM79" s="1">
        <f t="shared" si="96"/>
        <v>13.6</v>
      </c>
      <c r="BN79" s="15">
        <f t="shared" si="71"/>
        <v>29711.75</v>
      </c>
      <c r="BO79" s="15">
        <f t="shared" si="72"/>
        <v>29339.576001635302</v>
      </c>
      <c r="BP79" s="15">
        <f t="shared" si="97"/>
        <v>59051.326001635302</v>
      </c>
    </row>
    <row r="80" spans="1:68" ht="15.6" hidden="1" x14ac:dyDescent="0.3">
      <c r="A80" t="s">
        <v>101</v>
      </c>
      <c r="B80" s="8">
        <v>1002</v>
      </c>
      <c r="C80" s="3">
        <v>8</v>
      </c>
      <c r="D80" s="3"/>
      <c r="E80" s="3">
        <f t="shared" si="73"/>
        <v>24</v>
      </c>
      <c r="F80" s="14">
        <f t="shared" si="50"/>
        <v>57251.228551818807</v>
      </c>
      <c r="G80" s="14" t="e">
        <f t="shared" si="74"/>
        <v>#REF!</v>
      </c>
      <c r="H80" s="14" t="e">
        <f t="shared" si="75"/>
        <v>#REF!</v>
      </c>
      <c r="I80" s="1">
        <v>12</v>
      </c>
      <c r="J80" s="1"/>
      <c r="K80" s="1">
        <f t="shared" si="76"/>
        <v>40.799999999999997</v>
      </c>
      <c r="L80" s="15">
        <f t="shared" si="51"/>
        <v>85876.842827728207</v>
      </c>
      <c r="M80" s="15">
        <f t="shared" si="52"/>
        <v>82800.267276662664</v>
      </c>
      <c r="N80" s="15">
        <f t="shared" si="77"/>
        <v>168677.11010439089</v>
      </c>
      <c r="O80" s="1">
        <v>15</v>
      </c>
      <c r="P80" s="1"/>
      <c r="Q80" s="1">
        <f t="shared" si="78"/>
        <v>51</v>
      </c>
      <c r="R80" s="15">
        <f t="shared" si="53"/>
        <v>107528.55044074437</v>
      </c>
      <c r="S80" s="422">
        <f t="shared" si="54"/>
        <v>112717.31506477414</v>
      </c>
      <c r="T80" s="15">
        <f t="shared" si="79"/>
        <v>220245.86550551851</v>
      </c>
      <c r="U80" s="1">
        <v>17</v>
      </c>
      <c r="V80" s="1">
        <f t="shared" si="80"/>
        <v>57.8</v>
      </c>
      <c r="W80" s="15">
        <f t="shared" si="55"/>
        <v>121865.69049951028</v>
      </c>
      <c r="X80" s="15">
        <f t="shared" si="56"/>
        <v>135547.30841718736</v>
      </c>
      <c r="Y80" s="15">
        <f t="shared" si="81"/>
        <v>257412.99891669763</v>
      </c>
      <c r="Z80" s="1">
        <v>11</v>
      </c>
      <c r="AA80" s="1">
        <f t="shared" si="82"/>
        <v>37.4</v>
      </c>
      <c r="AB80" s="15">
        <f t="shared" si="57"/>
        <v>82617.962771458115</v>
      </c>
      <c r="AC80" s="15">
        <f t="shared" si="58"/>
        <v>76924.184112243791</v>
      </c>
      <c r="AD80" s="15">
        <f t="shared" si="83"/>
        <v>159542.14688370191</v>
      </c>
      <c r="AE80" s="1">
        <v>14</v>
      </c>
      <c r="AF80" s="1">
        <f t="shared" si="84"/>
        <v>47.6</v>
      </c>
      <c r="AG80" s="15">
        <f t="shared" si="59"/>
        <v>105150.13443640125</v>
      </c>
      <c r="AH80" s="15">
        <f t="shared" si="60"/>
        <v>100312.98926975245</v>
      </c>
      <c r="AI80" s="15">
        <f t="shared" si="85"/>
        <v>205463.12370615371</v>
      </c>
      <c r="AJ80" s="1">
        <v>4</v>
      </c>
      <c r="AK80" s="1">
        <f t="shared" si="86"/>
        <v>13.6</v>
      </c>
      <c r="AL80" s="1"/>
      <c r="AM80" s="15">
        <f t="shared" si="61"/>
        <v>29709.535545023697</v>
      </c>
      <c r="AN80" s="15">
        <f t="shared" si="62"/>
        <v>29280.103967726667</v>
      </c>
      <c r="AO80" s="15">
        <f t="shared" si="87"/>
        <v>58989.639512750364</v>
      </c>
      <c r="AP80" s="188">
        <v>14</v>
      </c>
      <c r="AQ80" s="188">
        <f t="shared" si="88"/>
        <v>47.6</v>
      </c>
      <c r="AR80" s="188"/>
      <c r="AS80" s="179">
        <f t="shared" si="63"/>
        <v>103983.37440758295</v>
      </c>
      <c r="AT80" s="179">
        <f t="shared" si="64"/>
        <v>98111.487464421472</v>
      </c>
      <c r="AU80" s="179">
        <f t="shared" si="89"/>
        <v>202094.8618720044</v>
      </c>
      <c r="AV80" s="1">
        <v>18</v>
      </c>
      <c r="AW80" s="1">
        <f t="shared" si="90"/>
        <v>61.199999999999996</v>
      </c>
      <c r="AX80" s="1"/>
      <c r="AY80" s="15">
        <f t="shared" si="65"/>
        <v>133695.6422454805</v>
      </c>
      <c r="AZ80" s="15">
        <f t="shared" si="66"/>
        <v>143883.65579854042</v>
      </c>
      <c r="BA80" s="15">
        <f t="shared" si="91"/>
        <v>277579.29804402089</v>
      </c>
      <c r="BB80" s="1">
        <v>16</v>
      </c>
      <c r="BC80" s="1">
        <f t="shared" si="92"/>
        <v>54.4</v>
      </c>
      <c r="BD80" s="15">
        <f t="shared" si="67"/>
        <v>118840.57088487154</v>
      </c>
      <c r="BE80" s="15">
        <f t="shared" si="68"/>
        <v>121953.80430327923</v>
      </c>
      <c r="BF80" s="15">
        <f t="shared" si="93"/>
        <v>240794.37518815079</v>
      </c>
      <c r="BG80" s="1">
        <v>18</v>
      </c>
      <c r="BH80" s="1">
        <f t="shared" si="94"/>
        <v>61.199999999999996</v>
      </c>
      <c r="BI80" s="15">
        <f t="shared" si="69"/>
        <v>133702.875</v>
      </c>
      <c r="BJ80" s="15">
        <f t="shared" si="70"/>
        <v>129410.12482680935</v>
      </c>
      <c r="BK80" s="15">
        <f t="shared" si="95"/>
        <v>263112.99982680933</v>
      </c>
      <c r="BL80" s="1">
        <v>16</v>
      </c>
      <c r="BM80" s="1">
        <f t="shared" si="96"/>
        <v>54.4</v>
      </c>
      <c r="BN80" s="15">
        <f t="shared" si="71"/>
        <v>118847</v>
      </c>
      <c r="BO80" s="15">
        <f t="shared" si="72"/>
        <v>117358.30400654121</v>
      </c>
      <c r="BP80" s="15">
        <f t="shared" si="97"/>
        <v>236205.30400654121</v>
      </c>
    </row>
    <row r="81" spans="1:68" ht="15.6" hidden="1" x14ac:dyDescent="0.3">
      <c r="A81" t="s">
        <v>101</v>
      </c>
      <c r="B81" s="8">
        <v>1101</v>
      </c>
      <c r="C81" s="3">
        <v>16</v>
      </c>
      <c r="D81" s="3"/>
      <c r="E81" s="3">
        <f t="shared" si="73"/>
        <v>48</v>
      </c>
      <c r="F81" s="14">
        <f t="shared" si="50"/>
        <v>114502.45710363761</v>
      </c>
      <c r="G81" s="14" t="e">
        <f t="shared" si="74"/>
        <v>#REF!</v>
      </c>
      <c r="H81" s="14" t="e">
        <f t="shared" si="75"/>
        <v>#REF!</v>
      </c>
      <c r="I81" s="1">
        <v>14</v>
      </c>
      <c r="J81" s="1"/>
      <c r="K81" s="1">
        <f t="shared" si="76"/>
        <v>47.6</v>
      </c>
      <c r="L81" s="15">
        <f t="shared" si="51"/>
        <v>100189.64996568291</v>
      </c>
      <c r="M81" s="15">
        <f t="shared" si="52"/>
        <v>96600.311822773117</v>
      </c>
      <c r="N81" s="15">
        <f t="shared" si="77"/>
        <v>196789.96178845601</v>
      </c>
      <c r="O81" s="1">
        <v>13</v>
      </c>
      <c r="P81" s="1"/>
      <c r="Q81" s="1">
        <f t="shared" si="78"/>
        <v>44.199999999999996</v>
      </c>
      <c r="R81" s="15">
        <f t="shared" si="53"/>
        <v>93191.41038197845</v>
      </c>
      <c r="S81" s="422">
        <f t="shared" si="54"/>
        <v>97688.339722804245</v>
      </c>
      <c r="T81" s="15">
        <f t="shared" si="79"/>
        <v>190879.7501047827</v>
      </c>
      <c r="U81" s="1">
        <v>13</v>
      </c>
      <c r="V81" s="1">
        <f t="shared" si="80"/>
        <v>44.199999999999996</v>
      </c>
      <c r="W81" s="15">
        <f t="shared" si="55"/>
        <v>93191.41038197845</v>
      </c>
      <c r="X81" s="15">
        <f t="shared" si="56"/>
        <v>103653.82408373151</v>
      </c>
      <c r="Y81" s="15">
        <f t="shared" si="81"/>
        <v>196845.23446570995</v>
      </c>
      <c r="Z81" s="1">
        <v>7</v>
      </c>
      <c r="AA81" s="1">
        <f t="shared" si="82"/>
        <v>23.8</v>
      </c>
      <c r="AB81" s="15">
        <f t="shared" si="57"/>
        <v>52575.067218200624</v>
      </c>
      <c r="AC81" s="15">
        <f t="shared" si="58"/>
        <v>48951.753525973319</v>
      </c>
      <c r="AD81" s="15">
        <f t="shared" si="83"/>
        <v>101526.82074417395</v>
      </c>
      <c r="AE81" s="1">
        <v>13</v>
      </c>
      <c r="AF81" s="1">
        <f t="shared" si="84"/>
        <v>44.199999999999996</v>
      </c>
      <c r="AG81" s="15">
        <f t="shared" si="59"/>
        <v>97639.410548086875</v>
      </c>
      <c r="AH81" s="15">
        <f t="shared" si="60"/>
        <v>93147.775750484405</v>
      </c>
      <c r="AI81" s="15">
        <f t="shared" si="85"/>
        <v>190787.18629857129</v>
      </c>
      <c r="AJ81" s="1">
        <v>11</v>
      </c>
      <c r="AK81" s="1">
        <f t="shared" si="86"/>
        <v>37.4</v>
      </c>
      <c r="AL81" s="1"/>
      <c r="AM81" s="15">
        <f t="shared" si="61"/>
        <v>81701.222748815169</v>
      </c>
      <c r="AN81" s="15">
        <f t="shared" si="62"/>
        <v>80520.285911248327</v>
      </c>
      <c r="AO81" s="15">
        <f t="shared" si="87"/>
        <v>162221.5086600635</v>
      </c>
      <c r="AP81" s="188">
        <v>5</v>
      </c>
      <c r="AQ81" s="188">
        <f t="shared" si="88"/>
        <v>17</v>
      </c>
      <c r="AR81" s="188"/>
      <c r="AS81" s="179">
        <f t="shared" si="63"/>
        <v>37136.919431279617</v>
      </c>
      <c r="AT81" s="179">
        <f t="shared" si="64"/>
        <v>35039.816951579094</v>
      </c>
      <c r="AU81" s="179">
        <f t="shared" si="89"/>
        <v>72176.736382858711</v>
      </c>
      <c r="AV81" s="1">
        <v>12</v>
      </c>
      <c r="AW81" s="1">
        <f t="shared" si="90"/>
        <v>40.799999999999997</v>
      </c>
      <c r="AX81" s="1"/>
      <c r="AY81" s="15">
        <f t="shared" si="65"/>
        <v>89130.428163653662</v>
      </c>
      <c r="AZ81" s="15">
        <f t="shared" si="66"/>
        <v>95922.437199026943</v>
      </c>
      <c r="BA81" s="15">
        <f t="shared" si="91"/>
        <v>185052.8653626806</v>
      </c>
      <c r="BB81" s="1">
        <v>11</v>
      </c>
      <c r="BC81" s="1">
        <f t="shared" si="92"/>
        <v>37.4</v>
      </c>
      <c r="BD81" s="15">
        <f t="shared" si="67"/>
        <v>81702.892483349191</v>
      </c>
      <c r="BE81" s="15">
        <f t="shared" si="68"/>
        <v>83843.240458504471</v>
      </c>
      <c r="BF81" s="15">
        <f t="shared" si="93"/>
        <v>165546.13294185366</v>
      </c>
      <c r="BG81" s="1">
        <v>11</v>
      </c>
      <c r="BH81" s="1">
        <f t="shared" si="94"/>
        <v>37.4</v>
      </c>
      <c r="BI81" s="15">
        <f t="shared" si="69"/>
        <v>81707.3125</v>
      </c>
      <c r="BJ81" s="15">
        <f t="shared" si="70"/>
        <v>79083.965171939053</v>
      </c>
      <c r="BK81" s="15">
        <f t="shared" si="95"/>
        <v>160791.27767193905</v>
      </c>
      <c r="BL81" s="1">
        <v>11</v>
      </c>
      <c r="BM81" s="1">
        <f t="shared" si="96"/>
        <v>37.4</v>
      </c>
      <c r="BN81" s="15">
        <f t="shared" si="71"/>
        <v>81707.3125</v>
      </c>
      <c r="BO81" s="15">
        <f t="shared" si="72"/>
        <v>80683.834004497083</v>
      </c>
      <c r="BP81" s="15">
        <f t="shared" si="97"/>
        <v>162391.1465044971</v>
      </c>
    </row>
    <row r="82" spans="1:68" ht="15.6" hidden="1" x14ac:dyDescent="0.3">
      <c r="A82" t="s">
        <v>101</v>
      </c>
      <c r="B82" s="8">
        <v>1102</v>
      </c>
      <c r="C82" s="3">
        <v>8</v>
      </c>
      <c r="D82" s="3"/>
      <c r="E82" s="3">
        <f t="shared" si="73"/>
        <v>24</v>
      </c>
      <c r="F82" s="14">
        <f t="shared" si="50"/>
        <v>57251.228551818807</v>
      </c>
      <c r="G82" s="14" t="e">
        <f t="shared" si="74"/>
        <v>#REF!</v>
      </c>
      <c r="H82" s="14" t="e">
        <f t="shared" si="75"/>
        <v>#REF!</v>
      </c>
      <c r="I82" s="1">
        <v>6</v>
      </c>
      <c r="J82" s="1"/>
      <c r="K82" s="1">
        <f t="shared" si="76"/>
        <v>20.399999999999999</v>
      </c>
      <c r="L82" s="15">
        <f t="shared" si="51"/>
        <v>42938.421413864104</v>
      </c>
      <c r="M82" s="15">
        <f t="shared" si="52"/>
        <v>41400.133638331332</v>
      </c>
      <c r="N82" s="15">
        <f t="shared" si="77"/>
        <v>84338.555052195443</v>
      </c>
      <c r="O82" s="1">
        <v>7</v>
      </c>
      <c r="P82" s="1"/>
      <c r="Q82" s="1">
        <f t="shared" si="78"/>
        <v>23.8</v>
      </c>
      <c r="R82" s="15">
        <f t="shared" si="53"/>
        <v>50179.990205680704</v>
      </c>
      <c r="S82" s="422">
        <f t="shared" si="54"/>
        <v>52601.413696894597</v>
      </c>
      <c r="T82" s="15">
        <f t="shared" si="79"/>
        <v>102781.4039025753</v>
      </c>
      <c r="U82" s="1">
        <v>8</v>
      </c>
      <c r="V82" s="1">
        <f t="shared" si="80"/>
        <v>27.2</v>
      </c>
      <c r="W82" s="15">
        <f t="shared" si="55"/>
        <v>57348.560235063662</v>
      </c>
      <c r="X82" s="15">
        <f t="shared" si="56"/>
        <v>63786.968666911707</v>
      </c>
      <c r="Y82" s="15">
        <f t="shared" si="81"/>
        <v>121135.52890197537</v>
      </c>
      <c r="Z82" s="1">
        <v>4</v>
      </c>
      <c r="AA82" s="1">
        <f t="shared" si="82"/>
        <v>13.6</v>
      </c>
      <c r="AB82" s="15">
        <f t="shared" si="57"/>
        <v>30042.895553257498</v>
      </c>
      <c r="AC82" s="15">
        <f t="shared" si="58"/>
        <v>27972.430586270468</v>
      </c>
      <c r="AD82" s="15">
        <f t="shared" si="83"/>
        <v>58015.32613952797</v>
      </c>
      <c r="AE82" s="1">
        <v>7</v>
      </c>
      <c r="AF82" s="1">
        <f t="shared" si="84"/>
        <v>23.8</v>
      </c>
      <c r="AG82" s="15">
        <f t="shared" si="59"/>
        <v>52575.067218200624</v>
      </c>
      <c r="AH82" s="15">
        <f t="shared" si="60"/>
        <v>50156.494634876224</v>
      </c>
      <c r="AI82" s="15">
        <f t="shared" si="85"/>
        <v>102731.56185307686</v>
      </c>
      <c r="AJ82" s="1">
        <v>3</v>
      </c>
      <c r="AK82" s="1">
        <f t="shared" si="86"/>
        <v>10.199999999999999</v>
      </c>
      <c r="AL82" s="1"/>
      <c r="AM82" s="15">
        <f t="shared" si="61"/>
        <v>22282.151658767772</v>
      </c>
      <c r="AN82" s="15">
        <f t="shared" si="62"/>
        <v>21960.077975795</v>
      </c>
      <c r="AO82" s="15">
        <f t="shared" si="87"/>
        <v>44242.229634562769</v>
      </c>
      <c r="AP82" s="188">
        <v>7</v>
      </c>
      <c r="AQ82" s="188">
        <f t="shared" si="88"/>
        <v>23.8</v>
      </c>
      <c r="AR82" s="188"/>
      <c r="AS82" s="179">
        <f t="shared" si="63"/>
        <v>51991.687203791473</v>
      </c>
      <c r="AT82" s="179">
        <f t="shared" si="64"/>
        <v>49055.743732210736</v>
      </c>
      <c r="AU82" s="179">
        <f t="shared" si="89"/>
        <v>101047.4309360022</v>
      </c>
      <c r="AV82" s="1">
        <v>5</v>
      </c>
      <c r="AW82" s="1">
        <f t="shared" si="90"/>
        <v>17</v>
      </c>
      <c r="AX82" s="1"/>
      <c r="AY82" s="15">
        <f t="shared" si="65"/>
        <v>37137.67840152236</v>
      </c>
      <c r="AZ82" s="15">
        <f t="shared" si="66"/>
        <v>39967.682166261227</v>
      </c>
      <c r="BA82" s="15">
        <f t="shared" si="91"/>
        <v>77105.360567783588</v>
      </c>
      <c r="BB82" s="1">
        <v>7</v>
      </c>
      <c r="BC82" s="1">
        <f t="shared" si="92"/>
        <v>23.8</v>
      </c>
      <c r="BD82" s="15">
        <f t="shared" si="67"/>
        <v>51992.749762131301</v>
      </c>
      <c r="BE82" s="15">
        <f t="shared" si="68"/>
        <v>53354.78938268467</v>
      </c>
      <c r="BF82" s="15">
        <f t="shared" si="93"/>
        <v>105347.53914481596</v>
      </c>
      <c r="BG82" s="1">
        <v>6</v>
      </c>
      <c r="BH82" s="1">
        <f t="shared" si="94"/>
        <v>20.399999999999999</v>
      </c>
      <c r="BI82" s="15">
        <f t="shared" si="69"/>
        <v>44567.625</v>
      </c>
      <c r="BJ82" s="15">
        <f t="shared" si="70"/>
        <v>43136.708275603116</v>
      </c>
      <c r="BK82" s="15">
        <f t="shared" si="95"/>
        <v>87704.333275603116</v>
      </c>
      <c r="BL82" s="1">
        <v>7</v>
      </c>
      <c r="BM82" s="1">
        <f t="shared" si="96"/>
        <v>23.8</v>
      </c>
      <c r="BN82" s="15">
        <f t="shared" si="71"/>
        <v>51995.5625</v>
      </c>
      <c r="BO82" s="15">
        <f t="shared" si="72"/>
        <v>51344.258002861781</v>
      </c>
      <c r="BP82" s="15">
        <f t="shared" si="97"/>
        <v>103339.82050286178</v>
      </c>
    </row>
    <row r="83" spans="1:68" ht="15.6" hidden="1" x14ac:dyDescent="0.3">
      <c r="A83" t="s">
        <v>101</v>
      </c>
      <c r="B83" s="8">
        <v>1201</v>
      </c>
      <c r="C83" s="3">
        <v>6</v>
      </c>
      <c r="D83" s="3"/>
      <c r="E83" s="3">
        <f t="shared" si="73"/>
        <v>18</v>
      </c>
      <c r="F83" s="14">
        <f t="shared" si="50"/>
        <v>42938.421413864104</v>
      </c>
      <c r="G83" s="14" t="e">
        <f t="shared" si="74"/>
        <v>#REF!</v>
      </c>
      <c r="H83" s="14" t="e">
        <f t="shared" si="75"/>
        <v>#REF!</v>
      </c>
      <c r="I83" s="1">
        <v>4</v>
      </c>
      <c r="J83" s="1"/>
      <c r="K83" s="1">
        <f t="shared" si="76"/>
        <v>13.6</v>
      </c>
      <c r="L83" s="15">
        <f t="shared" si="51"/>
        <v>28625.614275909404</v>
      </c>
      <c r="M83" s="15">
        <f t="shared" si="52"/>
        <v>27600.089092220889</v>
      </c>
      <c r="N83" s="15">
        <f t="shared" si="77"/>
        <v>56225.703368130293</v>
      </c>
      <c r="O83" s="1">
        <v>3</v>
      </c>
      <c r="P83" s="1"/>
      <c r="Q83" s="1">
        <f t="shared" si="78"/>
        <v>10.199999999999999</v>
      </c>
      <c r="R83" s="15">
        <f t="shared" si="53"/>
        <v>21505.710088148873</v>
      </c>
      <c r="S83" s="422">
        <f t="shared" si="54"/>
        <v>22543.463012954828</v>
      </c>
      <c r="T83" s="15">
        <f t="shared" si="79"/>
        <v>44049.173101103705</v>
      </c>
      <c r="U83" s="1">
        <v>4</v>
      </c>
      <c r="V83" s="1">
        <f t="shared" si="80"/>
        <v>13.6</v>
      </c>
      <c r="W83" s="15">
        <f t="shared" si="55"/>
        <v>28674.280117531831</v>
      </c>
      <c r="X83" s="15">
        <f t="shared" si="56"/>
        <v>31893.484333455854</v>
      </c>
      <c r="Y83" s="15">
        <f t="shared" si="81"/>
        <v>60567.764450987685</v>
      </c>
      <c r="Z83" s="1">
        <v>3</v>
      </c>
      <c r="AA83" s="1">
        <f t="shared" si="82"/>
        <v>10.199999999999999</v>
      </c>
      <c r="AB83" s="15">
        <f t="shared" si="57"/>
        <v>22532.171664943126</v>
      </c>
      <c r="AC83" s="15">
        <f t="shared" si="58"/>
        <v>20979.322939702848</v>
      </c>
      <c r="AD83" s="15">
        <f t="shared" si="83"/>
        <v>43511.494604645974</v>
      </c>
      <c r="AE83" s="1">
        <v>3</v>
      </c>
      <c r="AF83" s="1">
        <f t="shared" si="84"/>
        <v>10.199999999999999</v>
      </c>
      <c r="AG83" s="15">
        <f t="shared" si="59"/>
        <v>22532.171664943126</v>
      </c>
      <c r="AH83" s="15">
        <f t="shared" si="60"/>
        <v>21495.640557804094</v>
      </c>
      <c r="AI83" s="15">
        <f t="shared" si="85"/>
        <v>44027.812222747219</v>
      </c>
      <c r="AJ83" s="1">
        <v>3</v>
      </c>
      <c r="AK83" s="1">
        <f t="shared" si="86"/>
        <v>10.199999999999999</v>
      </c>
      <c r="AL83" s="1"/>
      <c r="AM83" s="15">
        <f t="shared" si="61"/>
        <v>22282.151658767772</v>
      </c>
      <c r="AN83" s="15">
        <f t="shared" si="62"/>
        <v>21960.077975795</v>
      </c>
      <c r="AO83" s="15">
        <f t="shared" si="87"/>
        <v>44242.229634562769</v>
      </c>
      <c r="AP83" s="188">
        <v>3</v>
      </c>
      <c r="AQ83" s="188">
        <f t="shared" si="88"/>
        <v>10.199999999999999</v>
      </c>
      <c r="AR83" s="188"/>
      <c r="AS83" s="179">
        <f t="shared" si="63"/>
        <v>22282.151658767772</v>
      </c>
      <c r="AT83" s="179">
        <f t="shared" si="64"/>
        <v>21023.890170947456</v>
      </c>
      <c r="AU83" s="179">
        <f t="shared" si="89"/>
        <v>43306.041829715228</v>
      </c>
      <c r="AV83" s="1">
        <v>5</v>
      </c>
      <c r="AW83" s="1">
        <f t="shared" si="90"/>
        <v>17</v>
      </c>
      <c r="AX83" s="1"/>
      <c r="AY83" s="15">
        <f t="shared" si="65"/>
        <v>37137.67840152236</v>
      </c>
      <c r="AZ83" s="15">
        <f t="shared" si="66"/>
        <v>39967.682166261227</v>
      </c>
      <c r="BA83" s="15">
        <f t="shared" si="91"/>
        <v>77105.360567783588</v>
      </c>
      <c r="BB83" s="1">
        <v>4</v>
      </c>
      <c r="BC83" s="1">
        <f t="shared" si="92"/>
        <v>13.6</v>
      </c>
      <c r="BD83" s="15">
        <f t="shared" si="67"/>
        <v>29710.142721217886</v>
      </c>
      <c r="BE83" s="15">
        <f t="shared" si="68"/>
        <v>30488.451075819808</v>
      </c>
      <c r="BF83" s="15">
        <f t="shared" si="93"/>
        <v>60198.593797037698</v>
      </c>
      <c r="BG83" s="1">
        <v>5</v>
      </c>
      <c r="BH83" s="1">
        <f t="shared" si="94"/>
        <v>17</v>
      </c>
      <c r="BI83" s="15">
        <f t="shared" si="69"/>
        <v>37139.6875</v>
      </c>
      <c r="BJ83" s="15">
        <f t="shared" si="70"/>
        <v>35947.256896335937</v>
      </c>
      <c r="BK83" s="15">
        <f t="shared" si="95"/>
        <v>73086.944396335937</v>
      </c>
      <c r="BL83" s="1">
        <v>4</v>
      </c>
      <c r="BM83" s="1">
        <f t="shared" si="96"/>
        <v>13.6</v>
      </c>
      <c r="BN83" s="15">
        <f t="shared" si="71"/>
        <v>29711.75</v>
      </c>
      <c r="BO83" s="15">
        <f t="shared" si="72"/>
        <v>29339.576001635302</v>
      </c>
      <c r="BP83" s="15">
        <f t="shared" si="97"/>
        <v>59051.326001635302</v>
      </c>
    </row>
    <row r="84" spans="1:68" ht="15.6" hidden="1" x14ac:dyDescent="0.3">
      <c r="A84" t="s">
        <v>101</v>
      </c>
      <c r="B84" s="8">
        <v>1202</v>
      </c>
      <c r="C84" s="3">
        <v>6</v>
      </c>
      <c r="D84" s="3"/>
      <c r="E84" s="3">
        <f t="shared" si="73"/>
        <v>18</v>
      </c>
      <c r="F84" s="14">
        <f t="shared" si="50"/>
        <v>42938.421413864104</v>
      </c>
      <c r="G84" s="14" t="e">
        <f t="shared" si="74"/>
        <v>#REF!</v>
      </c>
      <c r="H84" s="14" t="e">
        <f t="shared" si="75"/>
        <v>#REF!</v>
      </c>
      <c r="I84" s="1">
        <v>6</v>
      </c>
      <c r="J84" s="1"/>
      <c r="K84" s="1">
        <f t="shared" si="76"/>
        <v>20.399999999999999</v>
      </c>
      <c r="L84" s="15">
        <f t="shared" si="51"/>
        <v>42938.421413864104</v>
      </c>
      <c r="M84" s="15">
        <f t="shared" si="52"/>
        <v>41400.133638331332</v>
      </c>
      <c r="N84" s="15">
        <f t="shared" si="77"/>
        <v>84338.555052195443</v>
      </c>
      <c r="O84" s="1">
        <v>2</v>
      </c>
      <c r="P84" s="1"/>
      <c r="Q84" s="1">
        <f t="shared" si="78"/>
        <v>6.8</v>
      </c>
      <c r="R84" s="15">
        <f t="shared" si="53"/>
        <v>14337.140058765915</v>
      </c>
      <c r="S84" s="422">
        <f t="shared" si="54"/>
        <v>15028.975341969885</v>
      </c>
      <c r="T84" s="15">
        <f t="shared" si="79"/>
        <v>29366.115400735798</v>
      </c>
      <c r="U84" s="1">
        <v>2</v>
      </c>
      <c r="V84" s="1">
        <f t="shared" si="80"/>
        <v>6.8</v>
      </c>
      <c r="W84" s="15">
        <f t="shared" si="55"/>
        <v>14337.140058765915</v>
      </c>
      <c r="X84" s="15">
        <f t="shared" si="56"/>
        <v>15946.742166727927</v>
      </c>
      <c r="Y84" s="15">
        <f t="shared" si="81"/>
        <v>30283.882225493842</v>
      </c>
      <c r="Z84" s="1">
        <v>0</v>
      </c>
      <c r="AA84" s="1">
        <f t="shared" si="82"/>
        <v>0</v>
      </c>
      <c r="AB84" s="15">
        <f t="shared" si="57"/>
        <v>0</v>
      </c>
      <c r="AC84" s="15">
        <f t="shared" si="58"/>
        <v>0</v>
      </c>
      <c r="AD84" s="15">
        <f t="shared" si="83"/>
        <v>0</v>
      </c>
      <c r="AE84" s="1">
        <v>4</v>
      </c>
      <c r="AF84" s="1">
        <f t="shared" si="84"/>
        <v>13.6</v>
      </c>
      <c r="AG84" s="15">
        <f t="shared" si="59"/>
        <v>30042.895553257498</v>
      </c>
      <c r="AH84" s="15">
        <f t="shared" si="60"/>
        <v>28660.854077072127</v>
      </c>
      <c r="AI84" s="15">
        <f t="shared" si="85"/>
        <v>58703.749630329621</v>
      </c>
      <c r="AJ84" s="1">
        <v>2</v>
      </c>
      <c r="AK84" s="1">
        <f t="shared" si="86"/>
        <v>6.8</v>
      </c>
      <c r="AL84" s="1"/>
      <c r="AM84" s="15">
        <f t="shared" si="61"/>
        <v>14854.767772511848</v>
      </c>
      <c r="AN84" s="15">
        <f t="shared" si="62"/>
        <v>14640.051983863334</v>
      </c>
      <c r="AO84" s="15">
        <f t="shared" si="87"/>
        <v>29494.819756375182</v>
      </c>
      <c r="AP84" s="188">
        <v>3</v>
      </c>
      <c r="AQ84" s="188">
        <f t="shared" si="88"/>
        <v>10.199999999999999</v>
      </c>
      <c r="AR84" s="188"/>
      <c r="AS84" s="179">
        <f t="shared" si="63"/>
        <v>22282.151658767772</v>
      </c>
      <c r="AT84" s="179">
        <f t="shared" si="64"/>
        <v>21023.890170947456</v>
      </c>
      <c r="AU84" s="179">
        <f t="shared" si="89"/>
        <v>43306.041829715228</v>
      </c>
      <c r="AV84" s="1">
        <v>5</v>
      </c>
      <c r="AW84" s="1">
        <f t="shared" si="90"/>
        <v>17</v>
      </c>
      <c r="AX84" s="1"/>
      <c r="AY84" s="15">
        <f t="shared" si="65"/>
        <v>37137.67840152236</v>
      </c>
      <c r="AZ84" s="15">
        <f t="shared" si="66"/>
        <v>39967.682166261227</v>
      </c>
      <c r="BA84" s="15">
        <f t="shared" si="91"/>
        <v>77105.360567783588</v>
      </c>
      <c r="BB84" s="1">
        <v>1</v>
      </c>
      <c r="BC84" s="1">
        <f t="shared" si="92"/>
        <v>3.4</v>
      </c>
      <c r="BD84" s="15">
        <f t="shared" si="67"/>
        <v>7427.5356803044715</v>
      </c>
      <c r="BE84" s="15">
        <f t="shared" si="68"/>
        <v>7622.1127689549521</v>
      </c>
      <c r="BF84" s="15">
        <f t="shared" si="93"/>
        <v>15049.648449259425</v>
      </c>
      <c r="BG84" s="1">
        <v>3</v>
      </c>
      <c r="BH84" s="1">
        <f t="shared" si="94"/>
        <v>10.199999999999999</v>
      </c>
      <c r="BI84" s="15">
        <f t="shared" si="69"/>
        <v>22283.8125</v>
      </c>
      <c r="BJ84" s="15">
        <f t="shared" si="70"/>
        <v>21568.354137801558</v>
      </c>
      <c r="BK84" s="15">
        <f t="shared" si="95"/>
        <v>43852.166637801558</v>
      </c>
      <c r="BL84" s="1">
        <v>4</v>
      </c>
      <c r="BM84" s="1">
        <f t="shared" si="96"/>
        <v>13.6</v>
      </c>
      <c r="BN84" s="15">
        <f t="shared" si="71"/>
        <v>29711.75</v>
      </c>
      <c r="BO84" s="15">
        <f t="shared" si="72"/>
        <v>29339.576001635302</v>
      </c>
      <c r="BP84" s="15">
        <f t="shared" si="97"/>
        <v>59051.326001635302</v>
      </c>
    </row>
    <row r="85" spans="1:68" ht="15.6" hidden="1" x14ac:dyDescent="0.3">
      <c r="A85" t="s">
        <v>101</v>
      </c>
      <c r="B85" s="8">
        <v>1203</v>
      </c>
      <c r="C85" s="3">
        <v>2</v>
      </c>
      <c r="D85" s="3"/>
      <c r="E85" s="3">
        <f t="shared" si="73"/>
        <v>6</v>
      </c>
      <c r="F85" s="14">
        <f t="shared" si="50"/>
        <v>14312.807137954702</v>
      </c>
      <c r="G85" s="14" t="e">
        <f t="shared" si="74"/>
        <v>#REF!</v>
      </c>
      <c r="H85" s="14" t="e">
        <f t="shared" si="75"/>
        <v>#REF!</v>
      </c>
      <c r="I85" s="1">
        <v>2</v>
      </c>
      <c r="J85" s="1"/>
      <c r="K85" s="1">
        <f t="shared" si="76"/>
        <v>6.8</v>
      </c>
      <c r="L85" s="15">
        <f t="shared" si="51"/>
        <v>14312.807137954702</v>
      </c>
      <c r="M85" s="15">
        <f t="shared" si="52"/>
        <v>13800.044546110445</v>
      </c>
      <c r="N85" s="15">
        <f t="shared" si="77"/>
        <v>28112.851684065146</v>
      </c>
      <c r="O85" s="1">
        <v>1</v>
      </c>
      <c r="P85" s="1"/>
      <c r="Q85" s="1">
        <f t="shared" si="78"/>
        <v>3.4</v>
      </c>
      <c r="R85" s="15">
        <f t="shared" si="53"/>
        <v>7168.5700293829577</v>
      </c>
      <c r="S85" s="422">
        <f t="shared" si="54"/>
        <v>7514.4876709849423</v>
      </c>
      <c r="T85" s="15">
        <f t="shared" si="79"/>
        <v>14683.057700367899</v>
      </c>
      <c r="U85" s="1">
        <v>1</v>
      </c>
      <c r="V85" s="1">
        <f t="shared" si="80"/>
        <v>3.4</v>
      </c>
      <c r="W85" s="15">
        <f t="shared" si="55"/>
        <v>7168.5700293829577</v>
      </c>
      <c r="X85" s="15">
        <f t="shared" si="56"/>
        <v>7973.3710833639634</v>
      </c>
      <c r="Y85" s="15">
        <f t="shared" si="81"/>
        <v>15141.941112746921</v>
      </c>
      <c r="Z85" s="1">
        <v>1</v>
      </c>
      <c r="AA85" s="1">
        <f t="shared" si="82"/>
        <v>3.4</v>
      </c>
      <c r="AB85" s="15">
        <f t="shared" si="57"/>
        <v>7510.7238883143746</v>
      </c>
      <c r="AC85" s="15">
        <f t="shared" si="58"/>
        <v>6993.1076465676169</v>
      </c>
      <c r="AD85" s="15">
        <f t="shared" si="83"/>
        <v>14503.831534881992</v>
      </c>
      <c r="AE85" s="1">
        <v>1</v>
      </c>
      <c r="AF85" s="1">
        <f t="shared" si="84"/>
        <v>3.4</v>
      </c>
      <c r="AG85" s="15">
        <f t="shared" si="59"/>
        <v>7510.7238883143746</v>
      </c>
      <c r="AH85" s="15">
        <f t="shared" si="60"/>
        <v>7165.2135192680316</v>
      </c>
      <c r="AI85" s="15">
        <f t="shared" si="85"/>
        <v>14675.937407582405</v>
      </c>
      <c r="AJ85" s="1">
        <v>1</v>
      </c>
      <c r="AK85" s="1">
        <f t="shared" si="86"/>
        <v>3.4</v>
      </c>
      <c r="AL85" s="1"/>
      <c r="AM85" s="15">
        <f t="shared" si="61"/>
        <v>7427.3838862559242</v>
      </c>
      <c r="AN85" s="15">
        <f t="shared" si="62"/>
        <v>7320.0259919316668</v>
      </c>
      <c r="AO85" s="15">
        <f t="shared" si="87"/>
        <v>14747.409878187591</v>
      </c>
      <c r="AP85" s="188">
        <v>1</v>
      </c>
      <c r="AQ85" s="188">
        <f t="shared" si="88"/>
        <v>3.4</v>
      </c>
      <c r="AR85" s="188"/>
      <c r="AS85" s="179">
        <f t="shared" si="63"/>
        <v>7427.3838862559242</v>
      </c>
      <c r="AT85" s="179">
        <f t="shared" si="64"/>
        <v>7007.9633903158183</v>
      </c>
      <c r="AU85" s="179">
        <f t="shared" si="89"/>
        <v>14435.347276571742</v>
      </c>
      <c r="AV85" s="1">
        <v>0</v>
      </c>
      <c r="AW85" s="1">
        <f t="shared" si="90"/>
        <v>0</v>
      </c>
      <c r="AX85" s="1"/>
      <c r="AY85" s="15">
        <f t="shared" si="65"/>
        <v>0</v>
      </c>
      <c r="AZ85" s="15">
        <f t="shared" si="66"/>
        <v>0</v>
      </c>
      <c r="BA85" s="15">
        <f t="shared" si="91"/>
        <v>0</v>
      </c>
      <c r="BB85" s="1">
        <v>2</v>
      </c>
      <c r="BC85" s="1">
        <f t="shared" si="92"/>
        <v>6.8</v>
      </c>
      <c r="BD85" s="15">
        <f t="shared" si="67"/>
        <v>14855.071360608943</v>
      </c>
      <c r="BE85" s="15">
        <f t="shared" si="68"/>
        <v>15244.225537909904</v>
      </c>
      <c r="BF85" s="15">
        <f t="shared" si="93"/>
        <v>30099.296898518849</v>
      </c>
      <c r="BG85" s="1">
        <v>1</v>
      </c>
      <c r="BH85" s="1">
        <f t="shared" si="94"/>
        <v>3.4</v>
      </c>
      <c r="BI85" s="15">
        <f t="shared" si="69"/>
        <v>7427.9375</v>
      </c>
      <c r="BJ85" s="15">
        <f t="shared" si="70"/>
        <v>7189.4513792671869</v>
      </c>
      <c r="BK85" s="15">
        <f t="shared" si="95"/>
        <v>14617.388879267186</v>
      </c>
      <c r="BL85" s="1">
        <v>0</v>
      </c>
      <c r="BM85" s="1">
        <f t="shared" si="96"/>
        <v>0</v>
      </c>
      <c r="BN85" s="15">
        <f t="shared" si="71"/>
        <v>0</v>
      </c>
      <c r="BO85" s="15">
        <f t="shared" si="72"/>
        <v>0</v>
      </c>
      <c r="BP85" s="15">
        <f t="shared" si="97"/>
        <v>0</v>
      </c>
    </row>
    <row r="86" spans="1:68" ht="15.6" hidden="1" x14ac:dyDescent="0.3">
      <c r="A86" t="s">
        <v>101</v>
      </c>
      <c r="B86" s="8">
        <v>1204</v>
      </c>
      <c r="C86" s="3">
        <v>11</v>
      </c>
      <c r="D86" s="3"/>
      <c r="E86" s="3">
        <f t="shared" si="73"/>
        <v>33</v>
      </c>
      <c r="F86" s="14">
        <f t="shared" si="50"/>
        <v>78720.439258750863</v>
      </c>
      <c r="G86" s="14" t="e">
        <f t="shared" si="74"/>
        <v>#REF!</v>
      </c>
      <c r="H86" s="14" t="e">
        <f t="shared" si="75"/>
        <v>#REF!</v>
      </c>
      <c r="I86" s="1">
        <v>8</v>
      </c>
      <c r="J86" s="1"/>
      <c r="K86" s="1">
        <f t="shared" si="76"/>
        <v>27.2</v>
      </c>
      <c r="L86" s="15">
        <f t="shared" si="51"/>
        <v>57251.228551818807</v>
      </c>
      <c r="M86" s="15">
        <f t="shared" si="52"/>
        <v>55200.178184441778</v>
      </c>
      <c r="N86" s="15">
        <f t="shared" si="77"/>
        <v>112451.40673626059</v>
      </c>
      <c r="O86" s="1">
        <v>8</v>
      </c>
      <c r="P86" s="1"/>
      <c r="Q86" s="1">
        <f t="shared" si="78"/>
        <v>27.2</v>
      </c>
      <c r="R86" s="15">
        <f t="shared" si="53"/>
        <v>57348.560235063662</v>
      </c>
      <c r="S86" s="422">
        <f t="shared" si="54"/>
        <v>60115.901367879538</v>
      </c>
      <c r="T86" s="15">
        <f t="shared" si="79"/>
        <v>117464.46160294319</v>
      </c>
      <c r="U86" s="1">
        <v>9</v>
      </c>
      <c r="V86" s="1">
        <f t="shared" si="80"/>
        <v>30.599999999999998</v>
      </c>
      <c r="W86" s="15">
        <f t="shared" si="55"/>
        <v>64517.13026444662</v>
      </c>
      <c r="X86" s="15">
        <f t="shared" si="56"/>
        <v>71760.339750275671</v>
      </c>
      <c r="Y86" s="15">
        <f t="shared" si="81"/>
        <v>136277.47001472229</v>
      </c>
      <c r="Z86" s="1">
        <v>7</v>
      </c>
      <c r="AA86" s="1">
        <f t="shared" si="82"/>
        <v>23.8</v>
      </c>
      <c r="AB86" s="15">
        <f t="shared" si="57"/>
        <v>52575.067218200624</v>
      </c>
      <c r="AC86" s="15">
        <f t="shared" si="58"/>
        <v>48951.753525973319</v>
      </c>
      <c r="AD86" s="15">
        <f t="shared" si="83"/>
        <v>101526.82074417395</v>
      </c>
      <c r="AE86" s="1">
        <v>8</v>
      </c>
      <c r="AF86" s="1">
        <f t="shared" si="84"/>
        <v>27.2</v>
      </c>
      <c r="AG86" s="15">
        <f t="shared" si="59"/>
        <v>60085.791106514996</v>
      </c>
      <c r="AH86" s="15">
        <f t="shared" si="60"/>
        <v>57321.708154144253</v>
      </c>
      <c r="AI86" s="15">
        <f t="shared" si="85"/>
        <v>117407.49926065924</v>
      </c>
      <c r="AJ86" s="1">
        <v>8</v>
      </c>
      <c r="AK86" s="1">
        <f t="shared" si="86"/>
        <v>27.2</v>
      </c>
      <c r="AL86" s="1"/>
      <c r="AM86" s="15">
        <f t="shared" si="61"/>
        <v>59419.071090047393</v>
      </c>
      <c r="AN86" s="15">
        <f t="shared" si="62"/>
        <v>58560.207935453334</v>
      </c>
      <c r="AO86" s="15">
        <f t="shared" si="87"/>
        <v>117979.27902550073</v>
      </c>
      <c r="AP86" s="188">
        <v>9</v>
      </c>
      <c r="AQ86" s="188">
        <f t="shared" si="88"/>
        <v>30.599999999999998</v>
      </c>
      <c r="AR86" s="188"/>
      <c r="AS86" s="179">
        <f t="shared" si="63"/>
        <v>66846.454976303314</v>
      </c>
      <c r="AT86" s="179">
        <f t="shared" si="64"/>
        <v>63071.670512842364</v>
      </c>
      <c r="AU86" s="179">
        <f t="shared" si="89"/>
        <v>129918.12548914568</v>
      </c>
      <c r="AV86" s="1">
        <v>9</v>
      </c>
      <c r="AW86" s="1">
        <f t="shared" si="90"/>
        <v>30.599999999999998</v>
      </c>
      <c r="AX86" s="1"/>
      <c r="AY86" s="15">
        <f t="shared" si="65"/>
        <v>66847.82112274025</v>
      </c>
      <c r="AZ86" s="15">
        <f t="shared" si="66"/>
        <v>71941.827899270211</v>
      </c>
      <c r="BA86" s="15">
        <f t="shared" si="91"/>
        <v>138789.64902201045</v>
      </c>
      <c r="BB86" s="1">
        <v>11</v>
      </c>
      <c r="BC86" s="1">
        <f t="shared" si="92"/>
        <v>37.4</v>
      </c>
      <c r="BD86" s="15">
        <f t="shared" si="67"/>
        <v>81702.892483349191</v>
      </c>
      <c r="BE86" s="15">
        <f t="shared" si="68"/>
        <v>83843.240458504471</v>
      </c>
      <c r="BF86" s="15">
        <f t="shared" si="93"/>
        <v>165546.13294185366</v>
      </c>
      <c r="BG86" s="1">
        <v>10</v>
      </c>
      <c r="BH86" s="1">
        <f t="shared" si="94"/>
        <v>34</v>
      </c>
      <c r="BI86" s="15">
        <f t="shared" si="69"/>
        <v>74279.375</v>
      </c>
      <c r="BJ86" s="15">
        <f t="shared" si="70"/>
        <v>71894.513792671874</v>
      </c>
      <c r="BK86" s="15">
        <f t="shared" si="95"/>
        <v>146173.88879267187</v>
      </c>
      <c r="BL86" s="1">
        <v>10</v>
      </c>
      <c r="BM86" s="1">
        <f t="shared" si="96"/>
        <v>34</v>
      </c>
      <c r="BN86" s="15">
        <f t="shared" si="71"/>
        <v>74279.375</v>
      </c>
      <c r="BO86" s="15">
        <f t="shared" si="72"/>
        <v>73348.940004088261</v>
      </c>
      <c r="BP86" s="15">
        <f t="shared" si="97"/>
        <v>147628.31500408828</v>
      </c>
    </row>
    <row r="87" spans="1:68" ht="15.6" hidden="1" x14ac:dyDescent="0.3">
      <c r="A87" t="s">
        <v>101</v>
      </c>
      <c r="B87" s="8">
        <v>1301</v>
      </c>
      <c r="C87" s="3">
        <v>3</v>
      </c>
      <c r="D87" s="3"/>
      <c r="E87" s="3">
        <f t="shared" si="73"/>
        <v>9</v>
      </c>
      <c r="F87" s="14">
        <f t="shared" si="50"/>
        <v>21469.210706932052</v>
      </c>
      <c r="G87" s="14" t="e">
        <f t="shared" si="74"/>
        <v>#REF!</v>
      </c>
      <c r="H87" s="14" t="e">
        <f t="shared" si="75"/>
        <v>#REF!</v>
      </c>
      <c r="I87" s="1">
        <v>3</v>
      </c>
      <c r="J87" s="1"/>
      <c r="K87" s="1">
        <f t="shared" si="76"/>
        <v>10.199999999999999</v>
      </c>
      <c r="L87" s="15">
        <f t="shared" si="51"/>
        <v>21469.210706932052</v>
      </c>
      <c r="M87" s="15">
        <f t="shared" si="52"/>
        <v>20700.066819165666</v>
      </c>
      <c r="N87" s="15">
        <f t="shared" si="77"/>
        <v>42169.277526097721</v>
      </c>
      <c r="O87" s="1">
        <v>2</v>
      </c>
      <c r="P87" s="1"/>
      <c r="Q87" s="1">
        <f t="shared" si="78"/>
        <v>6.8</v>
      </c>
      <c r="R87" s="15">
        <f t="shared" si="53"/>
        <v>14337.140058765915</v>
      </c>
      <c r="S87" s="422">
        <f t="shared" si="54"/>
        <v>15028.975341969885</v>
      </c>
      <c r="T87" s="15">
        <f t="shared" si="79"/>
        <v>29366.115400735798</v>
      </c>
      <c r="U87" s="1">
        <v>2</v>
      </c>
      <c r="V87" s="1">
        <f t="shared" si="80"/>
        <v>6.8</v>
      </c>
      <c r="W87" s="15">
        <f t="shared" si="55"/>
        <v>14337.140058765915</v>
      </c>
      <c r="X87" s="15">
        <f t="shared" si="56"/>
        <v>15946.742166727927</v>
      </c>
      <c r="Y87" s="15">
        <f t="shared" si="81"/>
        <v>30283.882225493842</v>
      </c>
      <c r="Z87" s="1">
        <v>1</v>
      </c>
      <c r="AA87" s="1">
        <f t="shared" si="82"/>
        <v>3.4</v>
      </c>
      <c r="AB87" s="15">
        <f t="shared" si="57"/>
        <v>7510.7238883143746</v>
      </c>
      <c r="AC87" s="15">
        <f t="shared" si="58"/>
        <v>6993.1076465676169</v>
      </c>
      <c r="AD87" s="15">
        <f t="shared" si="83"/>
        <v>14503.831534881992</v>
      </c>
      <c r="AE87" s="1">
        <v>2</v>
      </c>
      <c r="AF87" s="1">
        <f t="shared" si="84"/>
        <v>6.8</v>
      </c>
      <c r="AG87" s="15">
        <f t="shared" si="59"/>
        <v>15021.447776628749</v>
      </c>
      <c r="AH87" s="15">
        <f t="shared" si="60"/>
        <v>14330.427038536063</v>
      </c>
      <c r="AI87" s="15">
        <f t="shared" si="85"/>
        <v>29351.874815164811</v>
      </c>
      <c r="AJ87" s="1">
        <v>3</v>
      </c>
      <c r="AK87" s="1">
        <f t="shared" si="86"/>
        <v>10.199999999999999</v>
      </c>
      <c r="AL87" s="1"/>
      <c r="AM87" s="15">
        <f t="shared" si="61"/>
        <v>22282.151658767772</v>
      </c>
      <c r="AN87" s="15">
        <f t="shared" si="62"/>
        <v>21960.077975795</v>
      </c>
      <c r="AO87" s="15">
        <f t="shared" si="87"/>
        <v>44242.229634562769</v>
      </c>
      <c r="AP87" s="188">
        <v>3</v>
      </c>
      <c r="AQ87" s="188">
        <f t="shared" si="88"/>
        <v>10.199999999999999</v>
      </c>
      <c r="AR87" s="188"/>
      <c r="AS87" s="179">
        <f t="shared" si="63"/>
        <v>22282.151658767772</v>
      </c>
      <c r="AT87" s="179">
        <f t="shared" si="64"/>
        <v>21023.890170947456</v>
      </c>
      <c r="AU87" s="179">
        <f t="shared" si="89"/>
        <v>43306.041829715228</v>
      </c>
      <c r="AV87" s="1">
        <v>2</v>
      </c>
      <c r="AW87" s="1">
        <f t="shared" si="90"/>
        <v>6.8</v>
      </c>
      <c r="AX87" s="1"/>
      <c r="AY87" s="15">
        <f t="shared" si="65"/>
        <v>14855.071360608943</v>
      </c>
      <c r="AZ87" s="15">
        <f t="shared" si="66"/>
        <v>15987.072866504492</v>
      </c>
      <c r="BA87" s="15">
        <f t="shared" si="91"/>
        <v>30842.144227113437</v>
      </c>
      <c r="BB87" s="1">
        <v>2</v>
      </c>
      <c r="BC87" s="1">
        <f t="shared" si="92"/>
        <v>6.8</v>
      </c>
      <c r="BD87" s="15">
        <f t="shared" si="67"/>
        <v>14855.071360608943</v>
      </c>
      <c r="BE87" s="15">
        <f t="shared" si="68"/>
        <v>15244.225537909904</v>
      </c>
      <c r="BF87" s="15">
        <f t="shared" si="93"/>
        <v>30099.296898518849</v>
      </c>
      <c r="BG87" s="1">
        <v>3</v>
      </c>
      <c r="BH87" s="1">
        <f t="shared" si="94"/>
        <v>10.199999999999999</v>
      </c>
      <c r="BI87" s="15">
        <f t="shared" si="69"/>
        <v>22283.8125</v>
      </c>
      <c r="BJ87" s="15">
        <f t="shared" si="70"/>
        <v>21568.354137801558</v>
      </c>
      <c r="BK87" s="15">
        <f t="shared" si="95"/>
        <v>43852.166637801558</v>
      </c>
      <c r="BL87" s="1">
        <v>2</v>
      </c>
      <c r="BM87" s="1">
        <f t="shared" si="96"/>
        <v>6.8</v>
      </c>
      <c r="BN87" s="15">
        <f t="shared" si="71"/>
        <v>14855.875</v>
      </c>
      <c r="BO87" s="15">
        <f t="shared" si="72"/>
        <v>14669.788000817651</v>
      </c>
      <c r="BP87" s="15">
        <f t="shared" si="97"/>
        <v>29525.663000817651</v>
      </c>
    </row>
    <row r="88" spans="1:68" ht="15.6" hidden="1" x14ac:dyDescent="0.3">
      <c r="A88" t="s">
        <v>101</v>
      </c>
      <c r="B88" s="8">
        <v>1302</v>
      </c>
      <c r="C88" s="3">
        <v>6</v>
      </c>
      <c r="D88" s="3"/>
      <c r="E88" s="3">
        <f t="shared" si="73"/>
        <v>18</v>
      </c>
      <c r="F88" s="14">
        <f t="shared" si="50"/>
        <v>42938.421413864104</v>
      </c>
      <c r="G88" s="14" t="e">
        <f t="shared" si="74"/>
        <v>#REF!</v>
      </c>
      <c r="H88" s="14" t="e">
        <f t="shared" si="75"/>
        <v>#REF!</v>
      </c>
      <c r="I88" s="1">
        <v>1</v>
      </c>
      <c r="J88" s="1"/>
      <c r="K88" s="1">
        <f t="shared" si="76"/>
        <v>3.4</v>
      </c>
      <c r="L88" s="15">
        <f t="shared" si="51"/>
        <v>7156.4035689773509</v>
      </c>
      <c r="M88" s="15">
        <f t="shared" si="52"/>
        <v>6900.0222730552223</v>
      </c>
      <c r="N88" s="15">
        <f t="shared" si="77"/>
        <v>14056.425842032573</v>
      </c>
      <c r="O88" s="1">
        <v>8</v>
      </c>
      <c r="P88" s="1"/>
      <c r="Q88" s="1">
        <f t="shared" si="78"/>
        <v>27.2</v>
      </c>
      <c r="R88" s="15">
        <f t="shared" si="53"/>
        <v>57348.560235063662</v>
      </c>
      <c r="S88" s="422">
        <f t="shared" si="54"/>
        <v>60115.901367879538</v>
      </c>
      <c r="T88" s="15">
        <f t="shared" si="79"/>
        <v>117464.46160294319</v>
      </c>
      <c r="U88" s="1">
        <v>8</v>
      </c>
      <c r="V88" s="1">
        <f t="shared" si="80"/>
        <v>27.2</v>
      </c>
      <c r="W88" s="15">
        <f t="shared" si="55"/>
        <v>57348.560235063662</v>
      </c>
      <c r="X88" s="15">
        <f t="shared" si="56"/>
        <v>63786.968666911707</v>
      </c>
      <c r="Y88" s="15">
        <f t="shared" si="81"/>
        <v>121135.52890197537</v>
      </c>
      <c r="Z88" s="1">
        <v>4</v>
      </c>
      <c r="AA88" s="1">
        <f t="shared" si="82"/>
        <v>13.6</v>
      </c>
      <c r="AB88" s="15">
        <f t="shared" si="57"/>
        <v>30042.895553257498</v>
      </c>
      <c r="AC88" s="15">
        <f t="shared" si="58"/>
        <v>27972.430586270468</v>
      </c>
      <c r="AD88" s="15">
        <f t="shared" si="83"/>
        <v>58015.32613952797</v>
      </c>
      <c r="AE88" s="1">
        <v>7</v>
      </c>
      <c r="AF88" s="1">
        <f t="shared" si="84"/>
        <v>23.8</v>
      </c>
      <c r="AG88" s="15">
        <f t="shared" si="59"/>
        <v>52575.067218200624</v>
      </c>
      <c r="AH88" s="15">
        <f t="shared" si="60"/>
        <v>50156.494634876224</v>
      </c>
      <c r="AI88" s="15">
        <f t="shared" si="85"/>
        <v>102731.56185307686</v>
      </c>
      <c r="AJ88" s="1">
        <v>6</v>
      </c>
      <c r="AK88" s="1">
        <f t="shared" si="86"/>
        <v>20.399999999999999</v>
      </c>
      <c r="AL88" s="1"/>
      <c r="AM88" s="15">
        <f t="shared" si="61"/>
        <v>44564.303317535545</v>
      </c>
      <c r="AN88" s="15">
        <f t="shared" si="62"/>
        <v>43920.155951590001</v>
      </c>
      <c r="AO88" s="15">
        <f t="shared" si="87"/>
        <v>88484.459269125538</v>
      </c>
      <c r="AP88" s="188">
        <v>5</v>
      </c>
      <c r="AQ88" s="188">
        <f t="shared" si="88"/>
        <v>17</v>
      </c>
      <c r="AR88" s="188"/>
      <c r="AS88" s="179">
        <f t="shared" si="63"/>
        <v>37136.919431279617</v>
      </c>
      <c r="AT88" s="179">
        <f t="shared" si="64"/>
        <v>35039.816951579094</v>
      </c>
      <c r="AU88" s="179">
        <f t="shared" si="89"/>
        <v>72176.736382858711</v>
      </c>
      <c r="AV88" s="1">
        <v>7</v>
      </c>
      <c r="AW88" s="1">
        <f t="shared" si="90"/>
        <v>23.8</v>
      </c>
      <c r="AX88" s="1"/>
      <c r="AY88" s="15">
        <f t="shared" si="65"/>
        <v>51992.749762131301</v>
      </c>
      <c r="AZ88" s="15">
        <f t="shared" si="66"/>
        <v>55954.755032765723</v>
      </c>
      <c r="BA88" s="15">
        <f t="shared" si="91"/>
        <v>107947.50479489702</v>
      </c>
      <c r="BB88" s="1">
        <v>8</v>
      </c>
      <c r="BC88" s="1">
        <f t="shared" si="92"/>
        <v>27.2</v>
      </c>
      <c r="BD88" s="15">
        <f t="shared" si="67"/>
        <v>59420.285442435772</v>
      </c>
      <c r="BE88" s="15">
        <f t="shared" si="68"/>
        <v>60976.902151639617</v>
      </c>
      <c r="BF88" s="15">
        <f t="shared" si="93"/>
        <v>120397.1875940754</v>
      </c>
      <c r="BG88" s="1">
        <v>12</v>
      </c>
      <c r="BH88" s="1">
        <f t="shared" si="94"/>
        <v>40.799999999999997</v>
      </c>
      <c r="BI88" s="15">
        <f t="shared" si="69"/>
        <v>89135.25</v>
      </c>
      <c r="BJ88" s="15">
        <f t="shared" si="70"/>
        <v>86273.416551206232</v>
      </c>
      <c r="BK88" s="15">
        <f t="shared" si="95"/>
        <v>175408.66655120623</v>
      </c>
      <c r="BL88" s="1">
        <v>0</v>
      </c>
      <c r="BM88" s="1">
        <f t="shared" si="96"/>
        <v>0</v>
      </c>
      <c r="BN88" s="15">
        <f t="shared" si="71"/>
        <v>0</v>
      </c>
      <c r="BO88" s="15">
        <f t="shared" si="72"/>
        <v>0</v>
      </c>
      <c r="BP88" s="15">
        <f t="shared" si="97"/>
        <v>0</v>
      </c>
    </row>
    <row r="89" spans="1:68" ht="15.6" hidden="1" x14ac:dyDescent="0.3">
      <c r="A89" t="s">
        <v>101</v>
      </c>
      <c r="C89" s="8">
        <f t="shared" ref="C89:AK89" si="98">SUM(C57:C88)</f>
        <v>221</v>
      </c>
      <c r="D89" s="8"/>
      <c r="E89" s="8">
        <f t="shared" si="98"/>
        <v>663</v>
      </c>
      <c r="F89" s="16">
        <f t="shared" si="98"/>
        <v>1581565.1887439941</v>
      </c>
      <c r="G89" s="16" t="e">
        <f t="shared" si="98"/>
        <v>#REF!</v>
      </c>
      <c r="H89" s="16" t="e">
        <f t="shared" si="98"/>
        <v>#REF!</v>
      </c>
      <c r="I89" s="8">
        <f t="shared" si="98"/>
        <v>202</v>
      </c>
      <c r="J89" s="8"/>
      <c r="K89" s="8">
        <f t="shared" si="98"/>
        <v>686.8</v>
      </c>
      <c r="L89" s="16">
        <f t="shared" si="98"/>
        <v>1445593.5209334244</v>
      </c>
      <c r="M89" s="16">
        <f t="shared" si="98"/>
        <v>1393804.4991571554</v>
      </c>
      <c r="N89" s="16">
        <f t="shared" si="98"/>
        <v>2839398.0200905805</v>
      </c>
      <c r="O89" s="8">
        <f t="shared" si="98"/>
        <v>193</v>
      </c>
      <c r="P89" s="8"/>
      <c r="Q89" s="8">
        <f t="shared" si="98"/>
        <v>656.19999999999993</v>
      </c>
      <c r="R89" s="16">
        <f t="shared" si="98"/>
        <v>1383534.0156709109</v>
      </c>
      <c r="S89" s="423">
        <f t="shared" si="98"/>
        <v>1450296.120500094</v>
      </c>
      <c r="T89" s="16">
        <f t="shared" si="98"/>
        <v>2833830.1361710047</v>
      </c>
      <c r="U89" s="8">
        <f t="shared" si="98"/>
        <v>231</v>
      </c>
      <c r="V89" s="8">
        <f t="shared" si="98"/>
        <v>785.4</v>
      </c>
      <c r="W89" s="16">
        <f t="shared" si="98"/>
        <v>1655939.676787463</v>
      </c>
      <c r="X89" s="16">
        <f t="shared" si="98"/>
        <v>1841848.7202570755</v>
      </c>
      <c r="Y89" s="16">
        <f t="shared" si="98"/>
        <v>3497788.3970445385</v>
      </c>
      <c r="Z89" s="8">
        <f t="shared" si="98"/>
        <v>149</v>
      </c>
      <c r="AA89" s="8">
        <f t="shared" si="98"/>
        <v>506.6</v>
      </c>
      <c r="AB89" s="16">
        <f t="shared" si="98"/>
        <v>1119097.8593588418</v>
      </c>
      <c r="AC89" s="16">
        <f t="shared" si="98"/>
        <v>1041973.0393385752</v>
      </c>
      <c r="AD89" s="16">
        <f t="shared" si="98"/>
        <v>2161070.8986974177</v>
      </c>
      <c r="AE89" s="8">
        <f t="shared" si="98"/>
        <v>204</v>
      </c>
      <c r="AF89" s="8">
        <f t="shared" si="98"/>
        <v>693.6</v>
      </c>
      <c r="AG89" s="16">
        <f t="shared" si="98"/>
        <v>1532187.6732161324</v>
      </c>
      <c r="AH89" s="16">
        <f t="shared" si="98"/>
        <v>1461703.5579306786</v>
      </c>
      <c r="AI89" s="16">
        <f t="shared" si="98"/>
        <v>2993891.231146811</v>
      </c>
      <c r="AJ89" s="8">
        <f t="shared" si="98"/>
        <v>168</v>
      </c>
      <c r="AK89" s="8">
        <f t="shared" si="98"/>
        <v>571.20000000000016</v>
      </c>
      <c r="AL89" s="8"/>
      <c r="AM89" s="16">
        <f t="shared" ref="AM89:BP89" si="99">SUM(AM57:AM88)</f>
        <v>1247800.4928909955</v>
      </c>
      <c r="AN89" s="16">
        <f t="shared" si="99"/>
        <v>1229764.3666445198</v>
      </c>
      <c r="AO89" s="16">
        <f t="shared" si="99"/>
        <v>2477564.8595355153</v>
      </c>
      <c r="AP89" s="189">
        <f t="shared" si="99"/>
        <v>183</v>
      </c>
      <c r="AQ89" s="189">
        <f t="shared" si="99"/>
        <v>622.20000000000016</v>
      </c>
      <c r="AR89" s="189"/>
      <c r="AS89" s="191">
        <f t="shared" si="99"/>
        <v>1359211.2511848344</v>
      </c>
      <c r="AT89" s="191">
        <f t="shared" si="99"/>
        <v>1282457.3004277949</v>
      </c>
      <c r="AU89" s="191">
        <f t="shared" si="99"/>
        <v>2641668.5516126277</v>
      </c>
      <c r="AV89" s="8">
        <f t="shared" si="99"/>
        <v>224</v>
      </c>
      <c r="AW89" s="8">
        <f t="shared" si="99"/>
        <v>761.59999999999991</v>
      </c>
      <c r="AX89" s="8"/>
      <c r="AY89" s="16">
        <f t="shared" si="99"/>
        <v>1663767.9923882019</v>
      </c>
      <c r="AZ89" s="16">
        <f t="shared" si="99"/>
        <v>1790552.1610485031</v>
      </c>
      <c r="BA89" s="16">
        <f t="shared" si="99"/>
        <v>3454320.1534367041</v>
      </c>
      <c r="BB89" s="8">
        <f t="shared" si="99"/>
        <v>210</v>
      </c>
      <c r="BC89" s="8">
        <f t="shared" si="99"/>
        <v>713.99999999999989</v>
      </c>
      <c r="BD89" s="16">
        <f t="shared" si="99"/>
        <v>1559782.4928639391</v>
      </c>
      <c r="BE89" s="16">
        <f t="shared" si="99"/>
        <v>1600643.68148054</v>
      </c>
      <c r="BF89" s="16">
        <f t="shared" si="99"/>
        <v>3160426.1743444791</v>
      </c>
      <c r="BG89" s="8">
        <f t="shared" si="99"/>
        <v>206</v>
      </c>
      <c r="BH89" s="8">
        <f t="shared" si="99"/>
        <v>700.4</v>
      </c>
      <c r="BI89" s="16">
        <f t="shared" si="99"/>
        <v>1530155.125</v>
      </c>
      <c r="BJ89" s="16">
        <f t="shared" si="99"/>
        <v>1481026.9841290407</v>
      </c>
      <c r="BK89" s="16">
        <f t="shared" si="99"/>
        <v>3011182.1091290405</v>
      </c>
      <c r="BL89" s="8">
        <f t="shared" si="99"/>
        <v>202</v>
      </c>
      <c r="BM89" s="8">
        <f t="shared" si="99"/>
        <v>686.8</v>
      </c>
      <c r="BN89" s="16">
        <f t="shared" si="99"/>
        <v>1500443.375</v>
      </c>
      <c r="BO89" s="16">
        <f t="shared" si="99"/>
        <v>1481648.5880825825</v>
      </c>
      <c r="BP89" s="16">
        <f t="shared" si="99"/>
        <v>2982091.9630825836</v>
      </c>
    </row>
    <row r="90" spans="1:68" ht="15.6" hidden="1" x14ac:dyDescent="0.3">
      <c r="A90" t="s">
        <v>101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421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176"/>
      <c r="AQ90" s="176"/>
      <c r="AR90" s="176"/>
      <c r="AS90" s="176"/>
      <c r="AT90" s="176"/>
      <c r="AU90" s="176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</row>
    <row r="91" spans="1:68" hidden="1" x14ac:dyDescent="0.3">
      <c r="A91" t="s">
        <v>101</v>
      </c>
      <c r="C91" s="37" t="s">
        <v>70</v>
      </c>
      <c r="D91" s="37"/>
      <c r="E91" s="37"/>
      <c r="F91" s="17"/>
      <c r="G91" s="17"/>
      <c r="H91" s="17"/>
      <c r="I91" s="37" t="s">
        <v>71</v>
      </c>
      <c r="J91" s="37"/>
      <c r="K91" s="37"/>
      <c r="L91" s="17"/>
      <c r="M91" s="17"/>
      <c r="N91" s="17"/>
      <c r="O91" s="37" t="s">
        <v>72</v>
      </c>
      <c r="P91" s="37"/>
      <c r="Q91" s="37"/>
      <c r="R91" s="17"/>
      <c r="S91" s="424"/>
      <c r="T91" s="17"/>
      <c r="U91" s="37" t="s">
        <v>73</v>
      </c>
      <c r="V91" s="37"/>
      <c r="W91" s="17"/>
      <c r="X91" s="17"/>
      <c r="Y91" s="17"/>
      <c r="Z91" s="37"/>
      <c r="AA91" s="37" t="s">
        <v>74</v>
      </c>
      <c r="AB91" s="17"/>
      <c r="AC91" s="17"/>
      <c r="AD91" s="17"/>
      <c r="AE91" s="37" t="s">
        <v>75</v>
      </c>
      <c r="AF91" s="37"/>
      <c r="AG91" s="17"/>
      <c r="AH91" s="17"/>
      <c r="AI91" s="17"/>
      <c r="AJ91" s="37" t="s">
        <v>76</v>
      </c>
      <c r="AK91" s="37"/>
      <c r="AL91" s="37"/>
      <c r="AM91" s="17"/>
      <c r="AN91" s="17"/>
      <c r="AO91" s="17"/>
      <c r="AP91" s="184" t="s">
        <v>77</v>
      </c>
      <c r="AQ91" s="184"/>
      <c r="AR91" s="184"/>
      <c r="AS91" s="185"/>
      <c r="AT91" s="185"/>
      <c r="AU91" s="185"/>
      <c r="AV91" s="37" t="s">
        <v>78</v>
      </c>
      <c r="AW91" s="37"/>
      <c r="AX91" s="37"/>
      <c r="AY91" s="17"/>
      <c r="AZ91" s="17"/>
      <c r="BA91" s="17"/>
      <c r="BB91" s="37" t="s">
        <v>79</v>
      </c>
      <c r="BC91" s="37"/>
      <c r="BD91" s="17"/>
      <c r="BE91" s="17"/>
      <c r="BF91" s="17"/>
      <c r="BG91" s="37" t="s">
        <v>80</v>
      </c>
      <c r="BH91" s="37"/>
      <c r="BI91" s="17"/>
      <c r="BJ91" s="17"/>
      <c r="BK91" s="17"/>
      <c r="BL91" s="37" t="s">
        <v>81</v>
      </c>
      <c r="BM91" s="37"/>
      <c r="BN91" s="17"/>
      <c r="BO91" s="17"/>
    </row>
    <row r="92" spans="1:68" hidden="1" x14ac:dyDescent="0.3">
      <c r="A92" t="s">
        <v>101</v>
      </c>
      <c r="C92" t="s">
        <v>42</v>
      </c>
      <c r="E92" s="13" t="e">
        <f>+'Vr M3 DE GAS'!#REF!</f>
        <v>#REF!</v>
      </c>
      <c r="I92" t="s">
        <v>42</v>
      </c>
      <c r="K92" s="13">
        <f>+'Vr M3 DE GAS'!$F$62</f>
        <v>2029.4183156044771</v>
      </c>
      <c r="O92" t="s">
        <v>42</v>
      </c>
      <c r="Q92" s="13">
        <f>+'Vr M3 DE GAS'!$F$63</f>
        <v>2210.1434326426302</v>
      </c>
      <c r="U92" t="s">
        <v>42</v>
      </c>
      <c r="V92" s="13">
        <f>+'Vr M3 DE GAS'!$F$64</f>
        <v>2345.1091421658716</v>
      </c>
      <c r="AA92" s="13" t="s">
        <v>42</v>
      </c>
      <c r="AB92">
        <f>+'Vr M3 DE GAS'!$F$65</f>
        <v>2056.7963666375344</v>
      </c>
      <c r="AE92" t="s">
        <v>42</v>
      </c>
      <c r="AF92" s="13">
        <f>+'Vr M3 DE GAS'!$F$66</f>
        <v>2107.4157409611857</v>
      </c>
      <c r="AJ92" t="s">
        <v>42</v>
      </c>
      <c r="AK92" s="13">
        <f>+'Vr M3 DE GAS'!$F$67</f>
        <v>2152.9488211563726</v>
      </c>
      <c r="AL92" s="13"/>
      <c r="AP92" s="173" t="s">
        <v>42</v>
      </c>
      <c r="AQ92" s="186">
        <f>+'Vr M3 DE GAS'!$F$68</f>
        <v>2061.1657030340643</v>
      </c>
      <c r="AR92" s="186"/>
      <c r="AS92" s="173"/>
      <c r="AT92" s="173"/>
      <c r="AU92" s="173"/>
      <c r="AV92" t="s">
        <v>42</v>
      </c>
      <c r="AW92" s="41">
        <f>+'Vr M3 DE GAS'!$F$69</f>
        <v>2351.0401274271312</v>
      </c>
      <c r="AX92" s="41"/>
      <c r="BB92" t="s">
        <v>42</v>
      </c>
      <c r="BC92" s="41">
        <f>+'Vr M3 DE GAS'!$F$70</f>
        <v>2241.7978732220449</v>
      </c>
      <c r="BG92" t="s">
        <v>42</v>
      </c>
      <c r="BH92" s="41">
        <f>+'Vr M3 DE GAS'!$F$71</f>
        <v>2114.5445233138785</v>
      </c>
      <c r="BL92" t="s">
        <v>42</v>
      </c>
      <c r="BM92" s="41">
        <f>+'Vr M3 DE GAS'!$F$72</f>
        <v>2157.3217648261252</v>
      </c>
    </row>
    <row r="93" spans="1:68" hidden="1" x14ac:dyDescent="0.3">
      <c r="A93" t="s">
        <v>101</v>
      </c>
      <c r="C93" t="s">
        <v>43</v>
      </c>
      <c r="E93" s="13">
        <f>+'Vr M3 DE AGUA'!$N$4</f>
        <v>7156.4035689773509</v>
      </c>
      <c r="I93" t="s">
        <v>43</v>
      </c>
      <c r="K93" s="13">
        <f>+'Vr M3 DE AGUA'!$N$4</f>
        <v>7156.4035689773509</v>
      </c>
      <c r="O93" t="s">
        <v>43</v>
      </c>
      <c r="Q93" s="13">
        <f>+'Vr M3 DE AGUA'!$N$5</f>
        <v>7168.5700293829577</v>
      </c>
      <c r="U93" t="s">
        <v>43</v>
      </c>
      <c r="V93" s="13">
        <f>+'Vr M3 DE AGUA'!$N$5</f>
        <v>7168.5700293829577</v>
      </c>
      <c r="AA93" s="13" t="s">
        <v>43</v>
      </c>
      <c r="AB93">
        <f>+'Vr M3 DE AGUA'!$N$6</f>
        <v>7510.7238883143746</v>
      </c>
      <c r="AE93" t="s">
        <v>43</v>
      </c>
      <c r="AF93" s="13">
        <f>+'Vr M3 DE AGUA'!$N$6</f>
        <v>7510.7238883143746</v>
      </c>
      <c r="AJ93" t="s">
        <v>43</v>
      </c>
      <c r="AK93" s="13">
        <f>+'Vr M3 DE AGUA'!$N$7</f>
        <v>7427.3838862559242</v>
      </c>
      <c r="AL93" s="13"/>
      <c r="AP93" s="173" t="s">
        <v>43</v>
      </c>
      <c r="AQ93" s="186">
        <f>+'Vr M3 DE AGUA'!$N$7</f>
        <v>7427.3838862559242</v>
      </c>
      <c r="AR93" s="186"/>
      <c r="AS93" s="173"/>
      <c r="AT93" s="173"/>
      <c r="AU93" s="173"/>
      <c r="AV93" t="s">
        <v>43</v>
      </c>
      <c r="AW93" s="41">
        <f>+'Vr M3 DE AGUA'!$N$8</f>
        <v>7427.5356803044715</v>
      </c>
      <c r="AX93" s="41"/>
      <c r="BB93" t="s">
        <v>43</v>
      </c>
      <c r="BC93" s="41">
        <f>+'Vr M3 DE AGUA'!$N$8</f>
        <v>7427.5356803044715</v>
      </c>
      <c r="BG93" t="s">
        <v>43</v>
      </c>
      <c r="BH93" s="41">
        <f>+'Vr M3 DE AGUA'!N$9</f>
        <v>7427.9375</v>
      </c>
      <c r="BL93" t="s">
        <v>43</v>
      </c>
      <c r="BM93" s="41">
        <f>+'Vr M3 DE AGUA'!$N$9</f>
        <v>7427.9375</v>
      </c>
    </row>
    <row r="94" spans="1:68" hidden="1" x14ac:dyDescent="0.3">
      <c r="AP94" s="173"/>
      <c r="AQ94" s="173"/>
      <c r="AR94" s="173"/>
      <c r="AS94" s="173"/>
      <c r="AT94" s="173"/>
      <c r="AU94" s="173"/>
    </row>
    <row r="95" spans="1:68" hidden="1" x14ac:dyDescent="0.3">
      <c r="AP95" s="173"/>
      <c r="AQ95" s="173"/>
      <c r="AR95" s="173"/>
      <c r="AS95" s="173"/>
      <c r="AT95" s="173"/>
      <c r="AU95" s="173"/>
    </row>
    <row r="96" spans="1:68" hidden="1" x14ac:dyDescent="0.3">
      <c r="AP96" s="173"/>
      <c r="AQ96" s="173"/>
      <c r="AR96" s="173"/>
      <c r="AS96" s="173"/>
      <c r="AT96" s="173"/>
      <c r="AU96" s="173"/>
    </row>
    <row r="97" spans="1:68" ht="18" hidden="1" x14ac:dyDescent="0.35">
      <c r="B97" s="32" t="s">
        <v>12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420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187"/>
      <c r="AQ97" s="187"/>
      <c r="AR97" s="187"/>
      <c r="AS97" s="187"/>
      <c r="AT97" s="187"/>
      <c r="AU97" s="187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</row>
    <row r="98" spans="1:68" ht="18" hidden="1" x14ac:dyDescent="0.35">
      <c r="B98" s="32" t="s">
        <v>16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420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187"/>
      <c r="AQ98" s="187"/>
      <c r="AR98" s="187"/>
      <c r="AS98" s="187"/>
      <c r="AT98" s="187"/>
      <c r="AU98" s="187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</row>
    <row r="99" spans="1:68" ht="18" hidden="1" x14ac:dyDescent="0.35">
      <c r="B99" s="2"/>
      <c r="C99" s="32" t="s">
        <v>0</v>
      </c>
      <c r="D99" s="32"/>
      <c r="E99" s="32"/>
      <c r="F99" s="32"/>
      <c r="G99" s="32"/>
      <c r="H99" s="32"/>
      <c r="I99" s="32" t="s">
        <v>1</v>
      </c>
      <c r="J99" s="32"/>
      <c r="K99" s="32"/>
      <c r="L99" s="32"/>
      <c r="M99" s="32"/>
      <c r="N99" s="32"/>
      <c r="O99" s="32" t="s">
        <v>2</v>
      </c>
      <c r="P99" s="32"/>
      <c r="Q99" s="32"/>
      <c r="R99" s="32"/>
      <c r="S99" s="420"/>
      <c r="T99" s="32"/>
      <c r="U99" s="32" t="s">
        <v>3</v>
      </c>
      <c r="V99" s="32"/>
      <c r="W99" s="32"/>
      <c r="X99" s="32"/>
      <c r="Y99" s="32"/>
      <c r="Z99" s="32" t="s">
        <v>4</v>
      </c>
      <c r="AA99" s="32"/>
      <c r="AB99" s="32"/>
      <c r="AC99" s="32"/>
      <c r="AD99" s="32"/>
      <c r="AE99" s="32" t="s">
        <v>5</v>
      </c>
      <c r="AF99" s="32"/>
      <c r="AG99" s="32"/>
      <c r="AH99" s="32"/>
      <c r="AI99" s="32"/>
      <c r="AJ99" s="32" t="s">
        <v>6</v>
      </c>
      <c r="AK99" s="32"/>
      <c r="AL99" s="32"/>
      <c r="AM99" s="32"/>
      <c r="AN99" s="32"/>
      <c r="AO99" s="32"/>
      <c r="AP99" s="187" t="s">
        <v>7</v>
      </c>
      <c r="AQ99" s="187"/>
      <c r="AR99" s="187"/>
      <c r="AS99" s="187"/>
      <c r="AT99" s="187"/>
      <c r="AU99" s="187"/>
      <c r="AV99" s="32" t="s">
        <v>8</v>
      </c>
      <c r="AW99" s="32"/>
      <c r="AX99" s="32"/>
      <c r="AY99" s="32"/>
      <c r="AZ99" s="32"/>
      <c r="BA99" s="32"/>
      <c r="BB99" s="32" t="s">
        <v>9</v>
      </c>
      <c r="BC99" s="32"/>
      <c r="BD99" s="32"/>
      <c r="BE99" s="32"/>
      <c r="BF99" s="32"/>
      <c r="BG99" s="32" t="s">
        <v>10</v>
      </c>
      <c r="BH99" s="32"/>
      <c r="BI99" s="32"/>
      <c r="BJ99" s="32"/>
      <c r="BK99" s="32"/>
      <c r="BL99" s="32" t="s">
        <v>11</v>
      </c>
      <c r="BM99" s="32"/>
      <c r="BN99" s="32"/>
      <c r="BO99" s="32"/>
      <c r="BP99" s="32"/>
    </row>
    <row r="100" spans="1:68" hidden="1" x14ac:dyDescent="0.3">
      <c r="AP100" s="173"/>
      <c r="AQ100" s="173"/>
      <c r="AR100" s="173"/>
      <c r="AS100" s="173"/>
      <c r="AT100" s="173"/>
      <c r="AU100" s="173"/>
    </row>
    <row r="101" spans="1:68" ht="15.6" hidden="1" x14ac:dyDescent="0.3">
      <c r="C101" s="7" t="s">
        <v>44</v>
      </c>
      <c r="D101" s="7"/>
      <c r="E101" s="7" t="s">
        <v>45</v>
      </c>
      <c r="F101" s="7" t="s">
        <v>47</v>
      </c>
      <c r="G101" s="7" t="s">
        <v>48</v>
      </c>
      <c r="H101" s="7" t="s">
        <v>49</v>
      </c>
      <c r="I101" s="7" t="s">
        <v>44</v>
      </c>
      <c r="J101" s="7"/>
      <c r="K101" s="7" t="s">
        <v>45</v>
      </c>
      <c r="L101" s="7" t="s">
        <v>47</v>
      </c>
      <c r="M101" s="7" t="s">
        <v>48</v>
      </c>
      <c r="N101" s="7" t="s">
        <v>49</v>
      </c>
      <c r="O101" s="7" t="s">
        <v>44</v>
      </c>
      <c r="P101" s="7"/>
      <c r="Q101" s="7" t="s">
        <v>45</v>
      </c>
      <c r="R101" s="7" t="s">
        <v>47</v>
      </c>
      <c r="S101" s="421" t="s">
        <v>48</v>
      </c>
      <c r="T101" s="7" t="s">
        <v>49</v>
      </c>
      <c r="U101" s="7" t="s">
        <v>44</v>
      </c>
      <c r="V101" s="7" t="s">
        <v>45</v>
      </c>
      <c r="W101" s="7" t="s">
        <v>47</v>
      </c>
      <c r="X101" s="7" t="s">
        <v>48</v>
      </c>
      <c r="Y101" s="7" t="s">
        <v>49</v>
      </c>
      <c r="Z101" s="7" t="s">
        <v>44</v>
      </c>
      <c r="AA101" s="7" t="s">
        <v>45</v>
      </c>
      <c r="AB101" s="7" t="s">
        <v>47</v>
      </c>
      <c r="AC101" s="7" t="s">
        <v>48</v>
      </c>
      <c r="AD101" s="7" t="s">
        <v>49</v>
      </c>
      <c r="AE101" s="7" t="s">
        <v>44</v>
      </c>
      <c r="AF101" s="7" t="s">
        <v>45</v>
      </c>
      <c r="AG101" s="7" t="s">
        <v>47</v>
      </c>
      <c r="AH101" s="7" t="s">
        <v>48</v>
      </c>
      <c r="AI101" s="7" t="s">
        <v>49</v>
      </c>
      <c r="AJ101" s="7" t="s">
        <v>44</v>
      </c>
      <c r="AK101" s="7" t="s">
        <v>45</v>
      </c>
      <c r="AL101" s="7"/>
      <c r="AM101" s="7" t="s">
        <v>47</v>
      </c>
      <c r="AN101" s="7" t="s">
        <v>48</v>
      </c>
      <c r="AO101" s="7" t="s">
        <v>49</v>
      </c>
      <c r="AP101" s="176" t="s">
        <v>44</v>
      </c>
      <c r="AQ101" s="176" t="s">
        <v>45</v>
      </c>
      <c r="AR101" s="176"/>
      <c r="AS101" s="176" t="s">
        <v>47</v>
      </c>
      <c r="AT101" s="176" t="s">
        <v>48</v>
      </c>
      <c r="AU101" s="176" t="s">
        <v>49</v>
      </c>
      <c r="AV101" s="7" t="s">
        <v>44</v>
      </c>
      <c r="AW101" s="7" t="s">
        <v>45</v>
      </c>
      <c r="AX101" s="7"/>
      <c r="AY101" s="7" t="s">
        <v>47</v>
      </c>
      <c r="AZ101" s="7" t="s">
        <v>48</v>
      </c>
      <c r="BA101" s="7" t="s">
        <v>49</v>
      </c>
      <c r="BB101" s="7" t="s">
        <v>44</v>
      </c>
      <c r="BC101" s="7" t="s">
        <v>45</v>
      </c>
      <c r="BD101" s="7" t="s">
        <v>47</v>
      </c>
      <c r="BE101" s="7" t="s">
        <v>48</v>
      </c>
      <c r="BF101" s="7" t="s">
        <v>49</v>
      </c>
      <c r="BG101" s="7" t="s">
        <v>44</v>
      </c>
      <c r="BH101" s="7" t="s">
        <v>45</v>
      </c>
      <c r="BI101" s="7" t="s">
        <v>47</v>
      </c>
      <c r="BJ101" s="7" t="s">
        <v>48</v>
      </c>
      <c r="BK101" s="7" t="s">
        <v>49</v>
      </c>
      <c r="BL101" s="7" t="s">
        <v>44</v>
      </c>
      <c r="BM101" s="7" t="s">
        <v>45</v>
      </c>
      <c r="BN101" s="7" t="s">
        <v>47</v>
      </c>
      <c r="BO101" s="7" t="s">
        <v>48</v>
      </c>
      <c r="BP101" s="7" t="s">
        <v>49</v>
      </c>
    </row>
    <row r="102" spans="1:68" ht="15.6" hidden="1" x14ac:dyDescent="0.3">
      <c r="A102" t="s">
        <v>102</v>
      </c>
      <c r="B102" s="8">
        <v>201</v>
      </c>
      <c r="C102" s="1">
        <v>0</v>
      </c>
      <c r="D102" s="1"/>
      <c r="E102" s="3">
        <f>+C102*3</f>
        <v>0</v>
      </c>
      <c r="F102" s="14">
        <f>+C102*E$136</f>
        <v>0</v>
      </c>
      <c r="G102" s="14" t="e">
        <f>+E102*E$135</f>
        <v>#REF!</v>
      </c>
      <c r="H102" s="14" t="e">
        <f>+F102+G102</f>
        <v>#REF!</v>
      </c>
      <c r="I102" s="1">
        <v>1</v>
      </c>
      <c r="J102" s="1"/>
      <c r="K102" s="1">
        <f>+I102*$F$1</f>
        <v>3.4</v>
      </c>
      <c r="L102" s="14">
        <f>+I102*K$136</f>
        <v>7156.4035689773509</v>
      </c>
      <c r="M102" s="15">
        <f t="shared" ref="M102:M131" si="100">+K102*$K$135</f>
        <v>6900.0222730552223</v>
      </c>
      <c r="N102" s="15">
        <f>+L102+M102</f>
        <v>14056.425842032573</v>
      </c>
      <c r="O102" s="1">
        <v>0</v>
      </c>
      <c r="P102" s="1"/>
      <c r="Q102" s="1">
        <f>+O102*$F$1</f>
        <v>0</v>
      </c>
      <c r="R102" s="14">
        <f>+O102*Q$136</f>
        <v>0</v>
      </c>
      <c r="S102" s="422">
        <f t="shared" ref="S102:S131" si="101">+Q102*$Q$135</f>
        <v>0</v>
      </c>
      <c r="T102" s="15">
        <f>+R102+S102</f>
        <v>0</v>
      </c>
      <c r="U102" s="1">
        <v>0</v>
      </c>
      <c r="V102" s="1">
        <f>+U102*$F$1</f>
        <v>0</v>
      </c>
      <c r="W102" s="15">
        <f t="shared" ref="W102:W131" si="102">+U102*$V$136</f>
        <v>0</v>
      </c>
      <c r="X102" s="15">
        <f t="shared" ref="X102:X131" si="103">+V102*$V$135</f>
        <v>0</v>
      </c>
      <c r="Y102" s="15">
        <f>+W102+X102</f>
        <v>0</v>
      </c>
      <c r="Z102" s="1">
        <v>1</v>
      </c>
      <c r="AA102" s="1">
        <f>+Z102*$F$1</f>
        <v>3.4</v>
      </c>
      <c r="AB102" s="15">
        <f t="shared" ref="AB102:AB131" si="104">+Z102*$AB$136</f>
        <v>7510.7238883143746</v>
      </c>
      <c r="AC102" s="15">
        <f t="shared" ref="AC102:AC131" si="105">+AA102*$AB$135</f>
        <v>6993.1076465676169</v>
      </c>
      <c r="AD102" s="15">
        <f>+AB102+AC102</f>
        <v>14503.831534881992</v>
      </c>
      <c r="AE102" s="1">
        <v>0</v>
      </c>
      <c r="AF102" s="1">
        <f>+AE102*$F$1</f>
        <v>0</v>
      </c>
      <c r="AG102" s="15">
        <f t="shared" ref="AG102:AG131" si="106">+AE102*$AF$136</f>
        <v>0</v>
      </c>
      <c r="AH102" s="15">
        <f t="shared" ref="AH102:AH131" si="107">+AF102*$AF$135</f>
        <v>0</v>
      </c>
      <c r="AI102" s="15">
        <f>+AG102+AH102</f>
        <v>0</v>
      </c>
      <c r="AJ102" s="1">
        <v>0</v>
      </c>
      <c r="AK102" s="1">
        <f>+AJ102*$F$1</f>
        <v>0</v>
      </c>
      <c r="AL102" s="1"/>
      <c r="AM102" s="15">
        <f t="shared" ref="AM102:AM131" si="108">+AJ102*$AK$136</f>
        <v>0</v>
      </c>
      <c r="AN102" s="15">
        <f t="shared" ref="AN102:AN131" si="109">+AK102*$AK$135</f>
        <v>0</v>
      </c>
      <c r="AO102" s="15">
        <f>+AM102+AN102</f>
        <v>0</v>
      </c>
      <c r="AP102" s="188">
        <v>0</v>
      </c>
      <c r="AQ102" s="188">
        <f>+AP102*$F$1</f>
        <v>0</v>
      </c>
      <c r="AR102" s="188"/>
      <c r="AS102" s="179">
        <f t="shared" ref="AS102:AS131" si="110">+AP102*$AQ$136</f>
        <v>0</v>
      </c>
      <c r="AT102" s="179">
        <f t="shared" ref="AT102:AT131" si="111">+AQ102*$AQ$135</f>
        <v>0</v>
      </c>
      <c r="AU102" s="179">
        <f>+AS102+AT102</f>
        <v>0</v>
      </c>
      <c r="AV102" s="1">
        <v>0</v>
      </c>
      <c r="AW102" s="1">
        <f>+AV102*$F$1</f>
        <v>0</v>
      </c>
      <c r="AX102" s="1"/>
      <c r="AY102" s="15">
        <f t="shared" ref="AY102:AY131" si="112">+AV102*$AW$136</f>
        <v>0</v>
      </c>
      <c r="AZ102" s="15">
        <f t="shared" ref="AZ102:AZ131" si="113">+AW102*$AW$135</f>
        <v>0</v>
      </c>
      <c r="BA102" s="15">
        <f>+AY102+AZ102</f>
        <v>0</v>
      </c>
      <c r="BB102" s="1">
        <v>1</v>
      </c>
      <c r="BC102" s="1">
        <f>+BB102*$F$1</f>
        <v>3.4</v>
      </c>
      <c r="BD102" s="15">
        <f t="shared" ref="BD102:BD131" si="114">+BB102*$BC$136</f>
        <v>7427.5356803044715</v>
      </c>
      <c r="BE102" s="15">
        <f t="shared" ref="BE102:BE131" si="115">+BC102*$BC$135</f>
        <v>7622.1127689549521</v>
      </c>
      <c r="BF102" s="15">
        <f>+BD102+BE102</f>
        <v>15049.648449259425</v>
      </c>
      <c r="BG102" s="1">
        <v>0</v>
      </c>
      <c r="BH102" s="1">
        <f>+BG102*$F$1</f>
        <v>0</v>
      </c>
      <c r="BI102" s="15">
        <f t="shared" ref="BI102:BI131" si="116">+BG102*$BH$136</f>
        <v>0</v>
      </c>
      <c r="BJ102" s="15">
        <f t="shared" ref="BJ102:BJ131" si="117">+BH102*$BH$135</f>
        <v>0</v>
      </c>
      <c r="BK102" s="15">
        <f>+BI102+BJ102</f>
        <v>0</v>
      </c>
      <c r="BL102" s="1">
        <v>0</v>
      </c>
      <c r="BM102" s="1">
        <f>+BL102*$F$1</f>
        <v>0</v>
      </c>
      <c r="BN102" s="15">
        <f t="shared" ref="BN102:BN131" si="118">+BL102*$BM$136</f>
        <v>0</v>
      </c>
      <c r="BO102" s="15">
        <f t="shared" ref="BO102:BO131" si="119">+BM102*$BM$135</f>
        <v>0</v>
      </c>
      <c r="BP102" s="15">
        <f>+BN102+BO102</f>
        <v>0</v>
      </c>
    </row>
    <row r="103" spans="1:68" ht="15.6" hidden="1" x14ac:dyDescent="0.3">
      <c r="A103" t="s">
        <v>102</v>
      </c>
      <c r="B103" s="8">
        <v>202</v>
      </c>
      <c r="C103" s="1">
        <v>9</v>
      </c>
      <c r="D103" s="1"/>
      <c r="E103" s="3">
        <f t="shared" ref="E103:E131" si="120">+C103*3</f>
        <v>27</v>
      </c>
      <c r="F103" s="14">
        <f t="shared" ref="F103:F131" si="121">+C103*E$136</f>
        <v>64407.632120796159</v>
      </c>
      <c r="G103" s="14" t="e">
        <f t="shared" ref="G103:G131" si="122">+E103*E$135</f>
        <v>#REF!</v>
      </c>
      <c r="H103" s="14" t="e">
        <f t="shared" ref="H103:H131" si="123">+F103+G103</f>
        <v>#REF!</v>
      </c>
      <c r="I103" s="1">
        <v>9</v>
      </c>
      <c r="J103" s="1"/>
      <c r="K103" s="1">
        <f t="shared" ref="K103:K131" si="124">+I103*$F$1</f>
        <v>30.599999999999998</v>
      </c>
      <c r="L103" s="14">
        <f t="shared" ref="L103:L131" si="125">+I103*K$136</f>
        <v>64407.632120796159</v>
      </c>
      <c r="M103" s="15">
        <f t="shared" si="100"/>
        <v>62100.200457496998</v>
      </c>
      <c r="N103" s="15">
        <f t="shared" ref="N103:N131" si="126">+L103+M103</f>
        <v>126507.83257829316</v>
      </c>
      <c r="O103" s="1">
        <v>1</v>
      </c>
      <c r="P103" s="1"/>
      <c r="Q103" s="1">
        <f t="shared" ref="Q103:Q131" si="127">+O103*$F$1</f>
        <v>3.4</v>
      </c>
      <c r="R103" s="14">
        <f t="shared" ref="R103:R131" si="128">+O103*Q$136</f>
        <v>7168.5700293829577</v>
      </c>
      <c r="S103" s="422">
        <f t="shared" si="101"/>
        <v>7514.4876709849423</v>
      </c>
      <c r="T103" s="15">
        <f t="shared" ref="T103:T131" si="129">+R103+S103</f>
        <v>14683.057700367899</v>
      </c>
      <c r="U103" s="1">
        <v>19</v>
      </c>
      <c r="V103" s="1">
        <f t="shared" ref="V103:V131" si="130">+U103*$F$1</f>
        <v>64.599999999999994</v>
      </c>
      <c r="W103" s="15">
        <f t="shared" si="102"/>
        <v>136202.83055827621</v>
      </c>
      <c r="X103" s="15">
        <f t="shared" si="103"/>
        <v>151494.05058391529</v>
      </c>
      <c r="Y103" s="15">
        <f t="shared" ref="Y103:Y131" si="131">+W103+X103</f>
        <v>287696.88114219147</v>
      </c>
      <c r="Z103" s="1">
        <v>8</v>
      </c>
      <c r="AA103" s="1">
        <f t="shared" ref="AA103:AA131" si="132">+Z103*$F$1</f>
        <v>27.2</v>
      </c>
      <c r="AB103" s="15">
        <f t="shared" si="104"/>
        <v>60085.791106514996</v>
      </c>
      <c r="AC103" s="15">
        <f t="shared" si="105"/>
        <v>55944.861172540936</v>
      </c>
      <c r="AD103" s="15">
        <f t="shared" ref="AD103:AD131" si="133">+AB103+AC103</f>
        <v>116030.65227905594</v>
      </c>
      <c r="AE103" s="1">
        <v>10</v>
      </c>
      <c r="AF103" s="1">
        <f t="shared" ref="AF103:AF131" si="134">+AE103*$F$1</f>
        <v>34</v>
      </c>
      <c r="AG103" s="15">
        <f t="shared" si="106"/>
        <v>75107.238883143742</v>
      </c>
      <c r="AH103" s="15">
        <f t="shared" si="107"/>
        <v>71652.135192680318</v>
      </c>
      <c r="AI103" s="15">
        <f t="shared" ref="AI103:AI131" si="135">+AG103+AH103</f>
        <v>146759.37407582405</v>
      </c>
      <c r="AJ103" s="1">
        <v>10</v>
      </c>
      <c r="AK103" s="1">
        <f t="shared" ref="AK103:AK131" si="136">+AJ103*$F$1</f>
        <v>34</v>
      </c>
      <c r="AL103" s="1"/>
      <c r="AM103" s="15">
        <f t="shared" si="108"/>
        <v>74273.838862559234</v>
      </c>
      <c r="AN103" s="15">
        <f t="shared" si="109"/>
        <v>73200.259919316668</v>
      </c>
      <c r="AO103" s="15">
        <f t="shared" ref="AO103:AO131" si="137">+AM103+AN103</f>
        <v>147474.09878187592</v>
      </c>
      <c r="AP103" s="188">
        <v>10</v>
      </c>
      <c r="AQ103" s="188">
        <f t="shared" ref="AQ103:AQ131" si="138">+AP103*$F$1</f>
        <v>34</v>
      </c>
      <c r="AR103" s="188"/>
      <c r="AS103" s="179">
        <f t="shared" si="110"/>
        <v>74273.838862559234</v>
      </c>
      <c r="AT103" s="179">
        <f t="shared" si="111"/>
        <v>70079.633903158188</v>
      </c>
      <c r="AU103" s="179">
        <f t="shared" ref="AU103:AU131" si="139">+AS103+AT103</f>
        <v>144353.47276571742</v>
      </c>
      <c r="AV103" s="1">
        <v>11</v>
      </c>
      <c r="AW103" s="1">
        <f t="shared" ref="AW103:AW131" si="140">+AV103*$F$1</f>
        <v>37.4</v>
      </c>
      <c r="AX103" s="1"/>
      <c r="AY103" s="15">
        <f t="shared" si="112"/>
        <v>81702.892483349191</v>
      </c>
      <c r="AZ103" s="15">
        <f t="shared" si="113"/>
        <v>87928.900765774699</v>
      </c>
      <c r="BA103" s="15">
        <f t="shared" ref="BA103:BA131" si="141">+AY103+AZ103</f>
        <v>169631.7932491239</v>
      </c>
      <c r="BB103" s="1">
        <v>9</v>
      </c>
      <c r="BC103" s="1">
        <f t="shared" ref="BC103:BC131" si="142">+BB103*$F$1</f>
        <v>30.599999999999998</v>
      </c>
      <c r="BD103" s="15">
        <f t="shared" si="114"/>
        <v>66847.82112274025</v>
      </c>
      <c r="BE103" s="15">
        <f t="shared" si="115"/>
        <v>68599.014920594564</v>
      </c>
      <c r="BF103" s="15">
        <f t="shared" ref="BF103:BF131" si="143">+BD103+BE103</f>
        <v>135446.8360433348</v>
      </c>
      <c r="BG103" s="1">
        <v>9</v>
      </c>
      <c r="BH103" s="1">
        <f t="shared" ref="BH103:BH131" si="144">+BG103*$F$1</f>
        <v>30.599999999999998</v>
      </c>
      <c r="BI103" s="15">
        <f t="shared" si="116"/>
        <v>66851.4375</v>
      </c>
      <c r="BJ103" s="15">
        <f t="shared" si="117"/>
        <v>64705.062413404674</v>
      </c>
      <c r="BK103" s="15">
        <f t="shared" ref="BK103:BK131" si="145">+BI103+BJ103</f>
        <v>131556.49991340467</v>
      </c>
      <c r="BL103" s="1">
        <v>11</v>
      </c>
      <c r="BM103" s="1">
        <f t="shared" ref="BM103:BM131" si="146">+BL103*$F$1</f>
        <v>37.4</v>
      </c>
      <c r="BN103" s="15">
        <f t="shared" si="118"/>
        <v>81707.3125</v>
      </c>
      <c r="BO103" s="15">
        <f t="shared" si="119"/>
        <v>80683.834004497083</v>
      </c>
      <c r="BP103" s="15">
        <f t="shared" ref="BP103:BP131" si="147">+BN103+BO103</f>
        <v>162391.1465044971</v>
      </c>
    </row>
    <row r="104" spans="1:68" ht="15.6" hidden="1" x14ac:dyDescent="0.3">
      <c r="A104" t="s">
        <v>102</v>
      </c>
      <c r="B104" s="8">
        <v>203</v>
      </c>
      <c r="C104" s="1">
        <v>10</v>
      </c>
      <c r="D104" s="1"/>
      <c r="E104" s="3">
        <f t="shared" si="120"/>
        <v>30</v>
      </c>
      <c r="F104" s="14">
        <f t="shared" si="121"/>
        <v>71564.035689773504</v>
      </c>
      <c r="G104" s="14" t="e">
        <f t="shared" si="122"/>
        <v>#REF!</v>
      </c>
      <c r="H104" s="14" t="e">
        <f t="shared" si="123"/>
        <v>#REF!</v>
      </c>
      <c r="I104" s="1">
        <v>9</v>
      </c>
      <c r="J104" s="1"/>
      <c r="K104" s="1">
        <f t="shared" si="124"/>
        <v>30.599999999999998</v>
      </c>
      <c r="L104" s="14">
        <f t="shared" si="125"/>
        <v>64407.632120796159</v>
      </c>
      <c r="M104" s="15">
        <f t="shared" si="100"/>
        <v>62100.200457496998</v>
      </c>
      <c r="N104" s="15">
        <f t="shared" si="126"/>
        <v>126507.83257829316</v>
      </c>
      <c r="O104" s="1">
        <v>9</v>
      </c>
      <c r="P104" s="1"/>
      <c r="Q104" s="1">
        <f t="shared" si="127"/>
        <v>30.599999999999998</v>
      </c>
      <c r="R104" s="14">
        <f t="shared" si="128"/>
        <v>64517.13026444662</v>
      </c>
      <c r="S104" s="422">
        <f t="shared" si="101"/>
        <v>67630.38903886448</v>
      </c>
      <c r="T104" s="15">
        <f t="shared" si="129"/>
        <v>132147.5193033111</v>
      </c>
      <c r="U104" s="1">
        <v>11</v>
      </c>
      <c r="V104" s="1">
        <f t="shared" si="130"/>
        <v>37.4</v>
      </c>
      <c r="W104" s="15">
        <f t="shared" si="102"/>
        <v>78854.270323212535</v>
      </c>
      <c r="X104" s="15">
        <f t="shared" si="103"/>
        <v>87707.081917003597</v>
      </c>
      <c r="Y104" s="15">
        <f t="shared" si="131"/>
        <v>166561.35224021613</v>
      </c>
      <c r="Z104" s="1">
        <v>9</v>
      </c>
      <c r="AA104" s="1">
        <f t="shared" si="132"/>
        <v>30.599999999999998</v>
      </c>
      <c r="AB104" s="15">
        <f t="shared" si="104"/>
        <v>67596.514994829369</v>
      </c>
      <c r="AC104" s="15">
        <f t="shared" si="105"/>
        <v>62937.968819108552</v>
      </c>
      <c r="AD104" s="15">
        <f t="shared" si="133"/>
        <v>130534.48381393793</v>
      </c>
      <c r="AE104" s="1">
        <v>9</v>
      </c>
      <c r="AF104" s="1">
        <f t="shared" si="134"/>
        <v>30.599999999999998</v>
      </c>
      <c r="AG104" s="15">
        <f t="shared" si="106"/>
        <v>67596.514994829369</v>
      </c>
      <c r="AH104" s="15">
        <f t="shared" si="107"/>
        <v>64486.921673412282</v>
      </c>
      <c r="AI104" s="15">
        <f t="shared" si="135"/>
        <v>132083.43666824166</v>
      </c>
      <c r="AJ104" s="1">
        <v>9</v>
      </c>
      <c r="AK104" s="1">
        <f t="shared" si="136"/>
        <v>30.599999999999998</v>
      </c>
      <c r="AL104" s="1"/>
      <c r="AM104" s="15">
        <f t="shared" si="108"/>
        <v>66846.454976303314</v>
      </c>
      <c r="AN104" s="15">
        <f t="shared" si="109"/>
        <v>65880.233927384994</v>
      </c>
      <c r="AO104" s="15">
        <f t="shared" si="137"/>
        <v>132726.68890368831</v>
      </c>
      <c r="AP104" s="188">
        <v>7</v>
      </c>
      <c r="AQ104" s="188">
        <f t="shared" si="138"/>
        <v>23.8</v>
      </c>
      <c r="AR104" s="188"/>
      <c r="AS104" s="179">
        <f t="shared" si="110"/>
        <v>51991.687203791473</v>
      </c>
      <c r="AT104" s="179">
        <f t="shared" si="111"/>
        <v>49055.743732210736</v>
      </c>
      <c r="AU104" s="179">
        <f t="shared" si="139"/>
        <v>101047.4309360022</v>
      </c>
      <c r="AV104" s="1">
        <v>11</v>
      </c>
      <c r="AW104" s="1">
        <f t="shared" si="140"/>
        <v>37.4</v>
      </c>
      <c r="AX104" s="1"/>
      <c r="AY104" s="15">
        <f t="shared" si="112"/>
        <v>81702.892483349191</v>
      </c>
      <c r="AZ104" s="15">
        <f t="shared" si="113"/>
        <v>87928.900765774699</v>
      </c>
      <c r="BA104" s="15">
        <f t="shared" si="141"/>
        <v>169631.7932491239</v>
      </c>
      <c r="BB104" s="1">
        <v>9</v>
      </c>
      <c r="BC104" s="1">
        <f t="shared" si="142"/>
        <v>30.599999999999998</v>
      </c>
      <c r="BD104" s="15">
        <f t="shared" si="114"/>
        <v>66847.82112274025</v>
      </c>
      <c r="BE104" s="15">
        <f t="shared" si="115"/>
        <v>68599.014920594564</v>
      </c>
      <c r="BF104" s="15">
        <f t="shared" si="143"/>
        <v>135446.8360433348</v>
      </c>
      <c r="BG104" s="1">
        <v>8</v>
      </c>
      <c r="BH104" s="1">
        <f t="shared" si="144"/>
        <v>27.2</v>
      </c>
      <c r="BI104" s="15">
        <f t="shared" si="116"/>
        <v>59423.5</v>
      </c>
      <c r="BJ104" s="15">
        <f t="shared" si="117"/>
        <v>57515.611034137495</v>
      </c>
      <c r="BK104" s="15">
        <f t="shared" si="145"/>
        <v>116939.11103413749</v>
      </c>
      <c r="BL104" s="1">
        <v>10</v>
      </c>
      <c r="BM104" s="1">
        <f t="shared" si="146"/>
        <v>34</v>
      </c>
      <c r="BN104" s="15">
        <f t="shared" si="118"/>
        <v>74279.375</v>
      </c>
      <c r="BO104" s="15">
        <f t="shared" si="119"/>
        <v>73348.940004088261</v>
      </c>
      <c r="BP104" s="15">
        <f t="shared" si="147"/>
        <v>147628.31500408828</v>
      </c>
    </row>
    <row r="105" spans="1:68" ht="15.6" hidden="1" x14ac:dyDescent="0.3">
      <c r="A105" t="s">
        <v>102</v>
      </c>
      <c r="B105" s="8">
        <v>301</v>
      </c>
      <c r="C105" s="1">
        <v>7</v>
      </c>
      <c r="D105" s="1"/>
      <c r="E105" s="3">
        <f t="shared" si="120"/>
        <v>21</v>
      </c>
      <c r="F105" s="14">
        <f t="shared" si="121"/>
        <v>50094.824982841455</v>
      </c>
      <c r="G105" s="14" t="e">
        <f t="shared" si="122"/>
        <v>#REF!</v>
      </c>
      <c r="H105" s="14" t="e">
        <f t="shared" si="123"/>
        <v>#REF!</v>
      </c>
      <c r="I105" s="1">
        <v>6</v>
      </c>
      <c r="J105" s="1"/>
      <c r="K105" s="1">
        <f t="shared" si="124"/>
        <v>20.399999999999999</v>
      </c>
      <c r="L105" s="14">
        <f t="shared" si="125"/>
        <v>42938.421413864104</v>
      </c>
      <c r="M105" s="15">
        <f t="shared" si="100"/>
        <v>41400.133638331332</v>
      </c>
      <c r="N105" s="15">
        <f t="shared" si="126"/>
        <v>84338.555052195443</v>
      </c>
      <c r="O105" s="1">
        <v>6</v>
      </c>
      <c r="P105" s="1"/>
      <c r="Q105" s="1">
        <f t="shared" si="127"/>
        <v>20.399999999999999</v>
      </c>
      <c r="R105" s="14">
        <f t="shared" si="128"/>
        <v>43011.420176297746</v>
      </c>
      <c r="S105" s="422">
        <f t="shared" si="101"/>
        <v>45086.926025909655</v>
      </c>
      <c r="T105" s="15">
        <f t="shared" si="129"/>
        <v>88098.346202207409</v>
      </c>
      <c r="U105" s="1">
        <v>7</v>
      </c>
      <c r="V105" s="1">
        <f t="shared" si="130"/>
        <v>23.8</v>
      </c>
      <c r="W105" s="15">
        <f t="shared" si="102"/>
        <v>50179.990205680704</v>
      </c>
      <c r="X105" s="15">
        <f t="shared" si="103"/>
        <v>55813.597583547744</v>
      </c>
      <c r="Y105" s="15">
        <f t="shared" si="131"/>
        <v>105993.58778922845</v>
      </c>
      <c r="Z105" s="1">
        <v>6</v>
      </c>
      <c r="AA105" s="1">
        <f t="shared" si="132"/>
        <v>20.399999999999999</v>
      </c>
      <c r="AB105" s="15">
        <f t="shared" si="104"/>
        <v>45064.343329886251</v>
      </c>
      <c r="AC105" s="15">
        <f t="shared" si="105"/>
        <v>41958.645879405696</v>
      </c>
      <c r="AD105" s="15">
        <f t="shared" si="133"/>
        <v>87022.989209291947</v>
      </c>
      <c r="AE105" s="1">
        <v>7</v>
      </c>
      <c r="AF105" s="1">
        <f t="shared" si="134"/>
        <v>23.8</v>
      </c>
      <c r="AG105" s="15">
        <f t="shared" si="106"/>
        <v>52575.067218200624</v>
      </c>
      <c r="AH105" s="15">
        <f t="shared" si="107"/>
        <v>50156.494634876224</v>
      </c>
      <c r="AI105" s="15">
        <f t="shared" si="135"/>
        <v>102731.56185307686</v>
      </c>
      <c r="AJ105" s="1">
        <v>7</v>
      </c>
      <c r="AK105" s="1">
        <f t="shared" si="136"/>
        <v>23.8</v>
      </c>
      <c r="AL105" s="1"/>
      <c r="AM105" s="15">
        <f t="shared" si="108"/>
        <v>51991.687203791473</v>
      </c>
      <c r="AN105" s="15">
        <f t="shared" si="109"/>
        <v>51240.181943521668</v>
      </c>
      <c r="AO105" s="15">
        <f t="shared" si="137"/>
        <v>103231.86914731315</v>
      </c>
      <c r="AP105" s="188">
        <v>6</v>
      </c>
      <c r="AQ105" s="188">
        <f t="shared" si="138"/>
        <v>20.399999999999999</v>
      </c>
      <c r="AR105" s="188"/>
      <c r="AS105" s="179">
        <f t="shared" si="110"/>
        <v>44564.303317535545</v>
      </c>
      <c r="AT105" s="179">
        <f t="shared" si="111"/>
        <v>42047.780341894912</v>
      </c>
      <c r="AU105" s="179">
        <f t="shared" si="139"/>
        <v>86612.083659430456</v>
      </c>
      <c r="AV105" s="1">
        <v>7</v>
      </c>
      <c r="AW105" s="1">
        <f t="shared" si="140"/>
        <v>23.8</v>
      </c>
      <c r="AX105" s="1"/>
      <c r="AY105" s="15">
        <f t="shared" si="112"/>
        <v>51992.749762131301</v>
      </c>
      <c r="AZ105" s="15">
        <f t="shared" si="113"/>
        <v>55954.755032765723</v>
      </c>
      <c r="BA105" s="15">
        <f t="shared" si="141"/>
        <v>107947.50479489702</v>
      </c>
      <c r="BB105" s="1">
        <v>8</v>
      </c>
      <c r="BC105" s="1">
        <f t="shared" si="142"/>
        <v>27.2</v>
      </c>
      <c r="BD105" s="15">
        <f t="shared" si="114"/>
        <v>59420.285442435772</v>
      </c>
      <c r="BE105" s="15">
        <f t="shared" si="115"/>
        <v>60976.902151639617</v>
      </c>
      <c r="BF105" s="15">
        <f t="shared" si="143"/>
        <v>120397.1875940754</v>
      </c>
      <c r="BG105" s="1">
        <v>9</v>
      </c>
      <c r="BH105" s="1">
        <f t="shared" si="144"/>
        <v>30.599999999999998</v>
      </c>
      <c r="BI105" s="15">
        <f t="shared" si="116"/>
        <v>66851.4375</v>
      </c>
      <c r="BJ105" s="15">
        <f t="shared" si="117"/>
        <v>64705.062413404674</v>
      </c>
      <c r="BK105" s="15">
        <f t="shared" si="145"/>
        <v>131556.49991340467</v>
      </c>
      <c r="BL105" s="1">
        <v>9</v>
      </c>
      <c r="BM105" s="1">
        <f t="shared" si="146"/>
        <v>30.599999999999998</v>
      </c>
      <c r="BN105" s="15">
        <f t="shared" si="118"/>
        <v>66851.4375</v>
      </c>
      <c r="BO105" s="15">
        <f t="shared" si="119"/>
        <v>66014.046003679425</v>
      </c>
      <c r="BP105" s="15">
        <f t="shared" si="147"/>
        <v>132865.48350367942</v>
      </c>
    </row>
    <row r="106" spans="1:68" ht="15.6" hidden="1" x14ac:dyDescent="0.3">
      <c r="A106" t="s">
        <v>102</v>
      </c>
      <c r="B106" s="8">
        <v>302</v>
      </c>
      <c r="C106" s="1">
        <v>4</v>
      </c>
      <c r="D106" s="1"/>
      <c r="E106" s="3">
        <f t="shared" si="120"/>
        <v>12</v>
      </c>
      <c r="F106" s="14">
        <f t="shared" si="121"/>
        <v>28625.614275909404</v>
      </c>
      <c r="G106" s="14" t="e">
        <f t="shared" si="122"/>
        <v>#REF!</v>
      </c>
      <c r="H106" s="14" t="e">
        <f t="shared" si="123"/>
        <v>#REF!</v>
      </c>
      <c r="I106" s="1">
        <v>7</v>
      </c>
      <c r="J106" s="1"/>
      <c r="K106" s="1">
        <f t="shared" si="124"/>
        <v>23.8</v>
      </c>
      <c r="L106" s="14">
        <f t="shared" si="125"/>
        <v>50094.824982841455</v>
      </c>
      <c r="M106" s="15">
        <f t="shared" si="100"/>
        <v>48300.155911386559</v>
      </c>
      <c r="N106" s="15">
        <f t="shared" si="126"/>
        <v>98394.980894228007</v>
      </c>
      <c r="O106" s="1">
        <v>1</v>
      </c>
      <c r="P106" s="1"/>
      <c r="Q106" s="1">
        <f t="shared" si="127"/>
        <v>3.4</v>
      </c>
      <c r="R106" s="14">
        <f t="shared" si="128"/>
        <v>7168.5700293829577</v>
      </c>
      <c r="S106" s="422">
        <f t="shared" si="101"/>
        <v>7514.4876709849423</v>
      </c>
      <c r="T106" s="15">
        <f t="shared" si="129"/>
        <v>14683.057700367899</v>
      </c>
      <c r="U106" s="1">
        <v>2</v>
      </c>
      <c r="V106" s="1">
        <f t="shared" si="130"/>
        <v>6.8</v>
      </c>
      <c r="W106" s="15">
        <f t="shared" si="102"/>
        <v>14337.140058765915</v>
      </c>
      <c r="X106" s="15">
        <f t="shared" si="103"/>
        <v>15946.742166727927</v>
      </c>
      <c r="Y106" s="15">
        <f t="shared" si="131"/>
        <v>30283.882225493842</v>
      </c>
      <c r="Z106" s="1">
        <v>3</v>
      </c>
      <c r="AA106" s="1">
        <f t="shared" si="132"/>
        <v>10.199999999999999</v>
      </c>
      <c r="AB106" s="15">
        <f t="shared" si="104"/>
        <v>22532.171664943126</v>
      </c>
      <c r="AC106" s="15">
        <f t="shared" si="105"/>
        <v>20979.322939702848</v>
      </c>
      <c r="AD106" s="15">
        <f t="shared" si="133"/>
        <v>43511.494604645974</v>
      </c>
      <c r="AE106" s="1">
        <v>4</v>
      </c>
      <c r="AF106" s="1">
        <f t="shared" si="134"/>
        <v>13.6</v>
      </c>
      <c r="AG106" s="15">
        <f t="shared" si="106"/>
        <v>30042.895553257498</v>
      </c>
      <c r="AH106" s="15">
        <f t="shared" si="107"/>
        <v>28660.854077072127</v>
      </c>
      <c r="AI106" s="15">
        <f t="shared" si="135"/>
        <v>58703.749630329621</v>
      </c>
      <c r="AJ106" s="1">
        <v>4</v>
      </c>
      <c r="AK106" s="1">
        <f t="shared" si="136"/>
        <v>13.6</v>
      </c>
      <c r="AL106" s="1"/>
      <c r="AM106" s="15">
        <f t="shared" si="108"/>
        <v>29709.535545023697</v>
      </c>
      <c r="AN106" s="15">
        <f t="shared" si="109"/>
        <v>29280.103967726667</v>
      </c>
      <c r="AO106" s="15">
        <f t="shared" si="137"/>
        <v>58989.639512750364</v>
      </c>
      <c r="AP106" s="188">
        <v>3</v>
      </c>
      <c r="AQ106" s="188">
        <f t="shared" si="138"/>
        <v>10.199999999999999</v>
      </c>
      <c r="AR106" s="188"/>
      <c r="AS106" s="179">
        <f t="shared" si="110"/>
        <v>22282.151658767772</v>
      </c>
      <c r="AT106" s="179">
        <f t="shared" si="111"/>
        <v>21023.890170947456</v>
      </c>
      <c r="AU106" s="179">
        <f t="shared" si="139"/>
        <v>43306.041829715228</v>
      </c>
      <c r="AV106" s="1">
        <v>5</v>
      </c>
      <c r="AW106" s="1">
        <f t="shared" si="140"/>
        <v>17</v>
      </c>
      <c r="AX106" s="1"/>
      <c r="AY106" s="15">
        <f t="shared" si="112"/>
        <v>37137.67840152236</v>
      </c>
      <c r="AZ106" s="15">
        <f t="shared" si="113"/>
        <v>39967.682166261227</v>
      </c>
      <c r="BA106" s="15">
        <f t="shared" si="141"/>
        <v>77105.360567783588</v>
      </c>
      <c r="BB106" s="1">
        <v>4</v>
      </c>
      <c r="BC106" s="1">
        <f t="shared" si="142"/>
        <v>13.6</v>
      </c>
      <c r="BD106" s="15">
        <f t="shared" si="114"/>
        <v>29710.142721217886</v>
      </c>
      <c r="BE106" s="15">
        <f t="shared" si="115"/>
        <v>30488.451075819808</v>
      </c>
      <c r="BF106" s="15">
        <f t="shared" si="143"/>
        <v>60198.593797037698</v>
      </c>
      <c r="BG106" s="1">
        <v>4</v>
      </c>
      <c r="BH106" s="1">
        <f t="shared" si="144"/>
        <v>13.6</v>
      </c>
      <c r="BI106" s="15">
        <f t="shared" si="116"/>
        <v>29711.75</v>
      </c>
      <c r="BJ106" s="15">
        <f t="shared" si="117"/>
        <v>28757.805517068748</v>
      </c>
      <c r="BK106" s="15">
        <f t="shared" si="145"/>
        <v>58469.555517068744</v>
      </c>
      <c r="BL106" s="1">
        <v>3</v>
      </c>
      <c r="BM106" s="1">
        <f t="shared" si="146"/>
        <v>10.199999999999999</v>
      </c>
      <c r="BN106" s="15">
        <f t="shared" si="118"/>
        <v>22283.8125</v>
      </c>
      <c r="BO106" s="15">
        <f t="shared" si="119"/>
        <v>22004.682001226476</v>
      </c>
      <c r="BP106" s="15">
        <f t="shared" si="147"/>
        <v>44288.49450122648</v>
      </c>
    </row>
    <row r="107" spans="1:68" ht="15.6" hidden="1" x14ac:dyDescent="0.3">
      <c r="A107" t="s">
        <v>102</v>
      </c>
      <c r="B107" s="8">
        <v>303</v>
      </c>
      <c r="C107" s="1">
        <v>8</v>
      </c>
      <c r="D107" s="1"/>
      <c r="E107" s="3">
        <f t="shared" si="120"/>
        <v>24</v>
      </c>
      <c r="F107" s="14">
        <f t="shared" si="121"/>
        <v>57251.228551818807</v>
      </c>
      <c r="G107" s="14" t="e">
        <f t="shared" si="122"/>
        <v>#REF!</v>
      </c>
      <c r="H107" s="14" t="e">
        <f t="shared" si="123"/>
        <v>#REF!</v>
      </c>
      <c r="I107" s="1">
        <v>4</v>
      </c>
      <c r="J107" s="1"/>
      <c r="K107" s="1">
        <f t="shared" si="124"/>
        <v>13.6</v>
      </c>
      <c r="L107" s="14">
        <f t="shared" si="125"/>
        <v>28625.614275909404</v>
      </c>
      <c r="M107" s="15">
        <f t="shared" si="100"/>
        <v>27600.089092220889</v>
      </c>
      <c r="N107" s="15">
        <f t="shared" si="126"/>
        <v>56225.703368130293</v>
      </c>
      <c r="O107" s="1">
        <v>7</v>
      </c>
      <c r="P107" s="1"/>
      <c r="Q107" s="1">
        <f t="shared" si="127"/>
        <v>23.8</v>
      </c>
      <c r="R107" s="14">
        <f t="shared" si="128"/>
        <v>50179.990205680704</v>
      </c>
      <c r="S107" s="422">
        <f t="shared" si="101"/>
        <v>52601.413696894597</v>
      </c>
      <c r="T107" s="15">
        <f t="shared" si="129"/>
        <v>102781.4039025753</v>
      </c>
      <c r="U107" s="1">
        <v>8</v>
      </c>
      <c r="V107" s="1">
        <f t="shared" si="130"/>
        <v>27.2</v>
      </c>
      <c r="W107" s="15">
        <f t="shared" si="102"/>
        <v>57348.560235063662</v>
      </c>
      <c r="X107" s="15">
        <f t="shared" si="103"/>
        <v>63786.968666911707</v>
      </c>
      <c r="Y107" s="15">
        <f t="shared" si="131"/>
        <v>121135.52890197537</v>
      </c>
      <c r="Z107" s="1">
        <v>5</v>
      </c>
      <c r="AA107" s="1">
        <f t="shared" si="132"/>
        <v>17</v>
      </c>
      <c r="AB107" s="15">
        <f t="shared" si="104"/>
        <v>37553.619441571871</v>
      </c>
      <c r="AC107" s="15">
        <f t="shared" si="105"/>
        <v>34965.538232838087</v>
      </c>
      <c r="AD107" s="15">
        <f t="shared" si="133"/>
        <v>72519.157674409958</v>
      </c>
      <c r="AE107" s="1">
        <v>16</v>
      </c>
      <c r="AF107" s="1">
        <f t="shared" si="134"/>
        <v>54.4</v>
      </c>
      <c r="AG107" s="15">
        <f t="shared" si="106"/>
        <v>120171.58221302999</v>
      </c>
      <c r="AH107" s="15">
        <f t="shared" si="107"/>
        <v>114643.41630828851</v>
      </c>
      <c r="AI107" s="15">
        <f t="shared" si="135"/>
        <v>234814.99852131848</v>
      </c>
      <c r="AJ107" s="1">
        <v>0</v>
      </c>
      <c r="AK107" s="1">
        <f t="shared" si="136"/>
        <v>0</v>
      </c>
      <c r="AL107" s="1"/>
      <c r="AM107" s="15">
        <f t="shared" si="108"/>
        <v>0</v>
      </c>
      <c r="AN107" s="15">
        <f t="shared" si="109"/>
        <v>0</v>
      </c>
      <c r="AO107" s="15">
        <f t="shared" si="137"/>
        <v>0</v>
      </c>
      <c r="AP107" s="188">
        <v>5</v>
      </c>
      <c r="AQ107" s="188">
        <f t="shared" si="138"/>
        <v>17</v>
      </c>
      <c r="AR107" s="188"/>
      <c r="AS107" s="179">
        <f t="shared" si="110"/>
        <v>37136.919431279617</v>
      </c>
      <c r="AT107" s="179">
        <f t="shared" si="111"/>
        <v>35039.816951579094</v>
      </c>
      <c r="AU107" s="179">
        <f t="shared" si="139"/>
        <v>72176.736382858711</v>
      </c>
      <c r="AV107" s="1">
        <v>7</v>
      </c>
      <c r="AW107" s="1">
        <f t="shared" si="140"/>
        <v>23.8</v>
      </c>
      <c r="AX107" s="1"/>
      <c r="AY107" s="15">
        <f t="shared" si="112"/>
        <v>51992.749762131301</v>
      </c>
      <c r="AZ107" s="15">
        <f t="shared" si="113"/>
        <v>55954.755032765723</v>
      </c>
      <c r="BA107" s="15">
        <f t="shared" si="141"/>
        <v>107947.50479489702</v>
      </c>
      <c r="BB107" s="1">
        <v>7</v>
      </c>
      <c r="BC107" s="1">
        <f t="shared" si="142"/>
        <v>23.8</v>
      </c>
      <c r="BD107" s="15">
        <f t="shared" si="114"/>
        <v>51992.749762131301</v>
      </c>
      <c r="BE107" s="15">
        <f t="shared" si="115"/>
        <v>53354.78938268467</v>
      </c>
      <c r="BF107" s="15">
        <f t="shared" si="143"/>
        <v>105347.53914481596</v>
      </c>
      <c r="BG107" s="1">
        <v>9</v>
      </c>
      <c r="BH107" s="1">
        <f t="shared" si="144"/>
        <v>30.599999999999998</v>
      </c>
      <c r="BI107" s="15">
        <f t="shared" si="116"/>
        <v>66851.4375</v>
      </c>
      <c r="BJ107" s="15">
        <f t="shared" si="117"/>
        <v>64705.062413404674</v>
      </c>
      <c r="BK107" s="15">
        <f t="shared" si="145"/>
        <v>131556.49991340467</v>
      </c>
      <c r="BL107" s="1">
        <v>8</v>
      </c>
      <c r="BM107" s="1">
        <f t="shared" si="146"/>
        <v>27.2</v>
      </c>
      <c r="BN107" s="15">
        <f t="shared" si="118"/>
        <v>59423.5</v>
      </c>
      <c r="BO107" s="15">
        <f t="shared" si="119"/>
        <v>58679.152003270603</v>
      </c>
      <c r="BP107" s="15">
        <f t="shared" si="147"/>
        <v>118102.6520032706</v>
      </c>
    </row>
    <row r="108" spans="1:68" ht="15.6" hidden="1" x14ac:dyDescent="0.3">
      <c r="A108" t="s">
        <v>102</v>
      </c>
      <c r="B108" s="8">
        <v>401</v>
      </c>
      <c r="C108" s="1">
        <v>5</v>
      </c>
      <c r="D108" s="1"/>
      <c r="E108" s="3">
        <f t="shared" si="120"/>
        <v>15</v>
      </c>
      <c r="F108" s="14">
        <f t="shared" si="121"/>
        <v>35782.017844886752</v>
      </c>
      <c r="G108" s="14" t="e">
        <f t="shared" si="122"/>
        <v>#REF!</v>
      </c>
      <c r="H108" s="14" t="e">
        <f t="shared" si="123"/>
        <v>#REF!</v>
      </c>
      <c r="I108" s="1">
        <v>4</v>
      </c>
      <c r="J108" s="1"/>
      <c r="K108" s="1">
        <f t="shared" si="124"/>
        <v>13.6</v>
      </c>
      <c r="L108" s="14">
        <f t="shared" si="125"/>
        <v>28625.614275909404</v>
      </c>
      <c r="M108" s="15">
        <f t="shared" si="100"/>
        <v>27600.089092220889</v>
      </c>
      <c r="N108" s="15">
        <f t="shared" si="126"/>
        <v>56225.703368130293</v>
      </c>
      <c r="O108" s="1">
        <v>5</v>
      </c>
      <c r="P108" s="1"/>
      <c r="Q108" s="1">
        <f t="shared" si="127"/>
        <v>17</v>
      </c>
      <c r="R108" s="14">
        <f t="shared" si="128"/>
        <v>35842.850146914789</v>
      </c>
      <c r="S108" s="422">
        <f t="shared" si="101"/>
        <v>37572.438354924714</v>
      </c>
      <c r="T108" s="15">
        <f t="shared" si="129"/>
        <v>73415.288501839503</v>
      </c>
      <c r="U108" s="1">
        <v>6</v>
      </c>
      <c r="V108" s="1">
        <f t="shared" si="130"/>
        <v>20.399999999999999</v>
      </c>
      <c r="W108" s="15">
        <f t="shared" si="102"/>
        <v>43011.420176297746</v>
      </c>
      <c r="X108" s="15">
        <f t="shared" si="103"/>
        <v>47840.22650018378</v>
      </c>
      <c r="Y108" s="15">
        <f t="shared" si="131"/>
        <v>90851.646676481527</v>
      </c>
      <c r="Z108" s="1">
        <v>5</v>
      </c>
      <c r="AA108" s="1">
        <f t="shared" si="132"/>
        <v>17</v>
      </c>
      <c r="AB108" s="15">
        <f t="shared" si="104"/>
        <v>37553.619441571871</v>
      </c>
      <c r="AC108" s="15">
        <f t="shared" si="105"/>
        <v>34965.538232838087</v>
      </c>
      <c r="AD108" s="15">
        <f t="shared" si="133"/>
        <v>72519.157674409958</v>
      </c>
      <c r="AE108" s="1">
        <v>4</v>
      </c>
      <c r="AF108" s="1">
        <f t="shared" si="134"/>
        <v>13.6</v>
      </c>
      <c r="AG108" s="15">
        <f t="shared" si="106"/>
        <v>30042.895553257498</v>
      </c>
      <c r="AH108" s="15">
        <f t="shared" si="107"/>
        <v>28660.854077072127</v>
      </c>
      <c r="AI108" s="15">
        <f t="shared" si="135"/>
        <v>58703.749630329621</v>
      </c>
      <c r="AJ108" s="1">
        <v>6</v>
      </c>
      <c r="AK108" s="1">
        <f t="shared" si="136"/>
        <v>20.399999999999999</v>
      </c>
      <c r="AL108" s="1"/>
      <c r="AM108" s="15">
        <f t="shared" si="108"/>
        <v>44564.303317535545</v>
      </c>
      <c r="AN108" s="15">
        <f t="shared" si="109"/>
        <v>43920.155951590001</v>
      </c>
      <c r="AO108" s="15">
        <f t="shared" si="137"/>
        <v>88484.459269125538</v>
      </c>
      <c r="AP108" s="188">
        <v>4</v>
      </c>
      <c r="AQ108" s="188">
        <f t="shared" si="138"/>
        <v>13.6</v>
      </c>
      <c r="AR108" s="188"/>
      <c r="AS108" s="179">
        <f t="shared" si="110"/>
        <v>29709.535545023697</v>
      </c>
      <c r="AT108" s="179">
        <f t="shared" si="111"/>
        <v>28031.853561263273</v>
      </c>
      <c r="AU108" s="179">
        <f t="shared" si="139"/>
        <v>57741.389106286966</v>
      </c>
      <c r="AV108" s="1">
        <v>4</v>
      </c>
      <c r="AW108" s="1">
        <f t="shared" si="140"/>
        <v>13.6</v>
      </c>
      <c r="AX108" s="1"/>
      <c r="AY108" s="15">
        <f t="shared" si="112"/>
        <v>29710.142721217886</v>
      </c>
      <c r="AZ108" s="15">
        <f t="shared" si="113"/>
        <v>31974.145733008983</v>
      </c>
      <c r="BA108" s="15">
        <f t="shared" si="141"/>
        <v>61684.288454226873</v>
      </c>
      <c r="BB108" s="1">
        <v>6</v>
      </c>
      <c r="BC108" s="1">
        <f t="shared" si="142"/>
        <v>20.399999999999999</v>
      </c>
      <c r="BD108" s="15">
        <f t="shared" si="114"/>
        <v>44565.214081826831</v>
      </c>
      <c r="BE108" s="15">
        <f t="shared" si="115"/>
        <v>45732.676613729716</v>
      </c>
      <c r="BF108" s="15">
        <f t="shared" si="143"/>
        <v>90297.890695556547</v>
      </c>
      <c r="BG108" s="1">
        <v>5</v>
      </c>
      <c r="BH108" s="1">
        <f t="shared" si="144"/>
        <v>17</v>
      </c>
      <c r="BI108" s="15">
        <f t="shared" si="116"/>
        <v>37139.6875</v>
      </c>
      <c r="BJ108" s="15">
        <f t="shared" si="117"/>
        <v>35947.256896335937</v>
      </c>
      <c r="BK108" s="15">
        <f t="shared" si="145"/>
        <v>73086.944396335937</v>
      </c>
      <c r="BL108" s="1">
        <v>5</v>
      </c>
      <c r="BM108" s="1">
        <f t="shared" si="146"/>
        <v>17</v>
      </c>
      <c r="BN108" s="15">
        <f t="shared" si="118"/>
        <v>37139.6875</v>
      </c>
      <c r="BO108" s="15">
        <f t="shared" si="119"/>
        <v>36674.470002044131</v>
      </c>
      <c r="BP108" s="15">
        <f t="shared" si="147"/>
        <v>73814.157502044138</v>
      </c>
    </row>
    <row r="109" spans="1:68" ht="15.6" hidden="1" x14ac:dyDescent="0.3">
      <c r="A109" t="s">
        <v>102</v>
      </c>
      <c r="B109" s="8">
        <v>402</v>
      </c>
      <c r="C109" s="1">
        <v>12</v>
      </c>
      <c r="D109" s="1"/>
      <c r="E109" s="3">
        <f t="shared" si="120"/>
        <v>36</v>
      </c>
      <c r="F109" s="14">
        <f t="shared" si="121"/>
        <v>85876.842827728207</v>
      </c>
      <c r="G109" s="14" t="e">
        <f t="shared" si="122"/>
        <v>#REF!</v>
      </c>
      <c r="H109" s="14" t="e">
        <f t="shared" si="123"/>
        <v>#REF!</v>
      </c>
      <c r="I109" s="1">
        <v>7</v>
      </c>
      <c r="J109" s="1"/>
      <c r="K109" s="1">
        <f t="shared" si="124"/>
        <v>23.8</v>
      </c>
      <c r="L109" s="14">
        <f t="shared" si="125"/>
        <v>50094.824982841455</v>
      </c>
      <c r="M109" s="15">
        <f t="shared" si="100"/>
        <v>48300.155911386559</v>
      </c>
      <c r="N109" s="15">
        <f t="shared" si="126"/>
        <v>98394.980894228007</v>
      </c>
      <c r="O109" s="1">
        <v>9</v>
      </c>
      <c r="P109" s="1"/>
      <c r="Q109" s="1">
        <f t="shared" si="127"/>
        <v>30.599999999999998</v>
      </c>
      <c r="R109" s="14">
        <f t="shared" si="128"/>
        <v>64517.13026444662</v>
      </c>
      <c r="S109" s="422">
        <f t="shared" si="101"/>
        <v>67630.38903886448</v>
      </c>
      <c r="T109" s="15">
        <f t="shared" si="129"/>
        <v>132147.5193033111</v>
      </c>
      <c r="U109" s="1">
        <v>12</v>
      </c>
      <c r="V109" s="1">
        <f t="shared" si="130"/>
        <v>40.799999999999997</v>
      </c>
      <c r="W109" s="15">
        <f t="shared" si="102"/>
        <v>86022.840352595493</v>
      </c>
      <c r="X109" s="15">
        <f t="shared" si="103"/>
        <v>95680.453000367561</v>
      </c>
      <c r="Y109" s="15">
        <f t="shared" si="131"/>
        <v>181703.29335296305</v>
      </c>
      <c r="Z109" s="1">
        <v>11</v>
      </c>
      <c r="AA109" s="1">
        <f t="shared" si="132"/>
        <v>37.4</v>
      </c>
      <c r="AB109" s="15">
        <f t="shared" si="104"/>
        <v>82617.962771458115</v>
      </c>
      <c r="AC109" s="15">
        <f t="shared" si="105"/>
        <v>76924.184112243791</v>
      </c>
      <c r="AD109" s="15">
        <f t="shared" si="133"/>
        <v>159542.14688370191</v>
      </c>
      <c r="AE109" s="1">
        <v>12</v>
      </c>
      <c r="AF109" s="1">
        <f t="shared" si="134"/>
        <v>40.799999999999997</v>
      </c>
      <c r="AG109" s="15">
        <f t="shared" si="106"/>
        <v>90128.686659772502</v>
      </c>
      <c r="AH109" s="15">
        <f t="shared" si="107"/>
        <v>85982.562231216376</v>
      </c>
      <c r="AI109" s="15">
        <f t="shared" si="135"/>
        <v>176111.24889098888</v>
      </c>
      <c r="AJ109" s="1">
        <v>10</v>
      </c>
      <c r="AK109" s="1">
        <f t="shared" si="136"/>
        <v>34</v>
      </c>
      <c r="AL109" s="1"/>
      <c r="AM109" s="15">
        <f t="shared" si="108"/>
        <v>74273.838862559234</v>
      </c>
      <c r="AN109" s="15">
        <f t="shared" si="109"/>
        <v>73200.259919316668</v>
      </c>
      <c r="AO109" s="15">
        <f t="shared" si="137"/>
        <v>147474.09878187592</v>
      </c>
      <c r="AP109" s="188">
        <v>8</v>
      </c>
      <c r="AQ109" s="188">
        <f t="shared" si="138"/>
        <v>27.2</v>
      </c>
      <c r="AR109" s="188"/>
      <c r="AS109" s="179">
        <f t="shared" si="110"/>
        <v>59419.071090047393</v>
      </c>
      <c r="AT109" s="179">
        <f t="shared" si="111"/>
        <v>56063.707122526546</v>
      </c>
      <c r="AU109" s="179">
        <f t="shared" si="139"/>
        <v>115482.77821257393</v>
      </c>
      <c r="AV109" s="1">
        <v>13</v>
      </c>
      <c r="AW109" s="1">
        <f t="shared" si="140"/>
        <v>44.199999999999996</v>
      </c>
      <c r="AX109" s="1"/>
      <c r="AY109" s="15">
        <f t="shared" si="112"/>
        <v>96557.963843958132</v>
      </c>
      <c r="AZ109" s="15">
        <f t="shared" si="113"/>
        <v>103915.97363227919</v>
      </c>
      <c r="BA109" s="15">
        <f t="shared" si="141"/>
        <v>200473.9374762373</v>
      </c>
      <c r="BB109" s="1">
        <v>10</v>
      </c>
      <c r="BC109" s="1">
        <f t="shared" si="142"/>
        <v>34</v>
      </c>
      <c r="BD109" s="15">
        <f t="shared" si="114"/>
        <v>74275.35680304472</v>
      </c>
      <c r="BE109" s="15">
        <f t="shared" si="115"/>
        <v>76221.127689549525</v>
      </c>
      <c r="BF109" s="15">
        <f t="shared" si="143"/>
        <v>150496.48449259426</v>
      </c>
      <c r="BG109" s="1">
        <v>0</v>
      </c>
      <c r="BH109" s="1">
        <f t="shared" si="144"/>
        <v>0</v>
      </c>
      <c r="BI109" s="15">
        <f t="shared" si="116"/>
        <v>0</v>
      </c>
      <c r="BJ109" s="15">
        <f t="shared" si="117"/>
        <v>0</v>
      </c>
      <c r="BK109" s="15">
        <f t="shared" si="145"/>
        <v>0</v>
      </c>
      <c r="BL109" s="1">
        <v>0</v>
      </c>
      <c r="BM109" s="1">
        <f t="shared" si="146"/>
        <v>0</v>
      </c>
      <c r="BN109" s="15">
        <f t="shared" si="118"/>
        <v>0</v>
      </c>
      <c r="BO109" s="15">
        <f t="shared" si="119"/>
        <v>0</v>
      </c>
      <c r="BP109" s="15">
        <f t="shared" si="147"/>
        <v>0</v>
      </c>
    </row>
    <row r="110" spans="1:68" ht="15.6" hidden="1" x14ac:dyDescent="0.3">
      <c r="A110" t="s">
        <v>102</v>
      </c>
      <c r="B110" s="8">
        <v>403</v>
      </c>
      <c r="C110" s="1">
        <v>11</v>
      </c>
      <c r="D110" s="1"/>
      <c r="E110" s="3">
        <f t="shared" si="120"/>
        <v>33</v>
      </c>
      <c r="F110" s="14">
        <f t="shared" si="121"/>
        <v>78720.439258750863</v>
      </c>
      <c r="G110" s="14" t="e">
        <f t="shared" si="122"/>
        <v>#REF!</v>
      </c>
      <c r="H110" s="14" t="e">
        <f t="shared" si="123"/>
        <v>#REF!</v>
      </c>
      <c r="I110" s="1">
        <v>10</v>
      </c>
      <c r="J110" s="1"/>
      <c r="K110" s="1">
        <f t="shared" si="124"/>
        <v>34</v>
      </c>
      <c r="L110" s="14">
        <f t="shared" si="125"/>
        <v>71564.035689773504</v>
      </c>
      <c r="M110" s="15">
        <f t="shared" si="100"/>
        <v>69000.222730552225</v>
      </c>
      <c r="N110" s="15">
        <f t="shared" si="126"/>
        <v>140564.25842032573</v>
      </c>
      <c r="O110" s="1">
        <v>9</v>
      </c>
      <c r="P110" s="1"/>
      <c r="Q110" s="1">
        <f t="shared" si="127"/>
        <v>30.599999999999998</v>
      </c>
      <c r="R110" s="14">
        <f t="shared" si="128"/>
        <v>64517.13026444662</v>
      </c>
      <c r="S110" s="422">
        <f t="shared" si="101"/>
        <v>67630.38903886448</v>
      </c>
      <c r="T110" s="15">
        <f t="shared" si="129"/>
        <v>132147.5193033111</v>
      </c>
      <c r="U110" s="1">
        <v>11</v>
      </c>
      <c r="V110" s="1">
        <f t="shared" si="130"/>
        <v>37.4</v>
      </c>
      <c r="W110" s="15">
        <f t="shared" si="102"/>
        <v>78854.270323212535</v>
      </c>
      <c r="X110" s="15">
        <f t="shared" si="103"/>
        <v>87707.081917003597</v>
      </c>
      <c r="Y110" s="15">
        <f t="shared" si="131"/>
        <v>166561.35224021613</v>
      </c>
      <c r="Z110" s="1">
        <v>6</v>
      </c>
      <c r="AA110" s="1">
        <f t="shared" si="132"/>
        <v>20.399999999999999</v>
      </c>
      <c r="AB110" s="15">
        <f t="shared" si="104"/>
        <v>45064.343329886251</v>
      </c>
      <c r="AC110" s="15">
        <f t="shared" si="105"/>
        <v>41958.645879405696</v>
      </c>
      <c r="AD110" s="15">
        <f t="shared" si="133"/>
        <v>87022.989209291947</v>
      </c>
      <c r="AE110" s="1">
        <v>9</v>
      </c>
      <c r="AF110" s="1">
        <f t="shared" si="134"/>
        <v>30.599999999999998</v>
      </c>
      <c r="AG110" s="15">
        <f t="shared" si="106"/>
        <v>67596.514994829369</v>
      </c>
      <c r="AH110" s="15">
        <f t="shared" si="107"/>
        <v>64486.921673412282</v>
      </c>
      <c r="AI110" s="15">
        <f t="shared" si="135"/>
        <v>132083.43666824166</v>
      </c>
      <c r="AJ110" s="1">
        <v>9</v>
      </c>
      <c r="AK110" s="1">
        <f t="shared" si="136"/>
        <v>30.599999999999998</v>
      </c>
      <c r="AL110" s="1"/>
      <c r="AM110" s="15">
        <f t="shared" si="108"/>
        <v>66846.454976303314</v>
      </c>
      <c r="AN110" s="15">
        <f t="shared" si="109"/>
        <v>65880.233927384994</v>
      </c>
      <c r="AO110" s="15">
        <f t="shared" si="137"/>
        <v>132726.68890368831</v>
      </c>
      <c r="AP110" s="188">
        <v>9</v>
      </c>
      <c r="AQ110" s="188">
        <f t="shared" si="138"/>
        <v>30.599999999999998</v>
      </c>
      <c r="AR110" s="188"/>
      <c r="AS110" s="179">
        <f t="shared" si="110"/>
        <v>66846.454976303314</v>
      </c>
      <c r="AT110" s="179">
        <f t="shared" si="111"/>
        <v>63071.670512842364</v>
      </c>
      <c r="AU110" s="179">
        <f t="shared" si="139"/>
        <v>129918.12548914568</v>
      </c>
      <c r="AV110" s="1">
        <v>9</v>
      </c>
      <c r="AW110" s="1">
        <f t="shared" si="140"/>
        <v>30.599999999999998</v>
      </c>
      <c r="AX110" s="1"/>
      <c r="AY110" s="15">
        <f t="shared" si="112"/>
        <v>66847.82112274025</v>
      </c>
      <c r="AZ110" s="15">
        <f t="shared" si="113"/>
        <v>71941.827899270211</v>
      </c>
      <c r="BA110" s="15">
        <f t="shared" si="141"/>
        <v>138789.64902201045</v>
      </c>
      <c r="BB110" s="1">
        <v>10</v>
      </c>
      <c r="BC110" s="1">
        <f t="shared" si="142"/>
        <v>34</v>
      </c>
      <c r="BD110" s="15">
        <f t="shared" si="114"/>
        <v>74275.35680304472</v>
      </c>
      <c r="BE110" s="15">
        <f t="shared" si="115"/>
        <v>76221.127689549525</v>
      </c>
      <c r="BF110" s="15">
        <f t="shared" si="143"/>
        <v>150496.48449259426</v>
      </c>
      <c r="BG110" s="1">
        <v>6</v>
      </c>
      <c r="BH110" s="1">
        <f t="shared" si="144"/>
        <v>20.399999999999999</v>
      </c>
      <c r="BI110" s="15">
        <f t="shared" si="116"/>
        <v>44567.625</v>
      </c>
      <c r="BJ110" s="15">
        <f t="shared" si="117"/>
        <v>43136.708275603116</v>
      </c>
      <c r="BK110" s="15">
        <f t="shared" si="145"/>
        <v>87704.333275603116</v>
      </c>
      <c r="BL110" s="1">
        <v>12</v>
      </c>
      <c r="BM110" s="1">
        <f t="shared" si="146"/>
        <v>40.799999999999997</v>
      </c>
      <c r="BN110" s="15">
        <f t="shared" si="118"/>
        <v>89135.25</v>
      </c>
      <c r="BO110" s="15">
        <f t="shared" si="119"/>
        <v>88018.728004905905</v>
      </c>
      <c r="BP110" s="15">
        <f t="shared" si="147"/>
        <v>177153.97800490592</v>
      </c>
    </row>
    <row r="111" spans="1:68" ht="15.6" hidden="1" x14ac:dyDescent="0.3">
      <c r="A111" t="s">
        <v>102</v>
      </c>
      <c r="B111" s="8">
        <v>501</v>
      </c>
      <c r="C111" s="1">
        <v>4</v>
      </c>
      <c r="D111" s="1"/>
      <c r="E111" s="3">
        <f t="shared" si="120"/>
        <v>12</v>
      </c>
      <c r="F111" s="14">
        <f t="shared" si="121"/>
        <v>28625.614275909404</v>
      </c>
      <c r="G111" s="14" t="e">
        <f t="shared" si="122"/>
        <v>#REF!</v>
      </c>
      <c r="H111" s="14" t="e">
        <f t="shared" si="123"/>
        <v>#REF!</v>
      </c>
      <c r="I111" s="1">
        <v>3</v>
      </c>
      <c r="J111" s="1"/>
      <c r="K111" s="1">
        <f t="shared" si="124"/>
        <v>10.199999999999999</v>
      </c>
      <c r="L111" s="14">
        <f t="shared" si="125"/>
        <v>21469.210706932052</v>
      </c>
      <c r="M111" s="15">
        <f t="shared" si="100"/>
        <v>20700.066819165666</v>
      </c>
      <c r="N111" s="15">
        <f t="shared" si="126"/>
        <v>42169.277526097721</v>
      </c>
      <c r="O111" s="1">
        <v>4</v>
      </c>
      <c r="P111" s="1"/>
      <c r="Q111" s="1">
        <f t="shared" si="127"/>
        <v>13.6</v>
      </c>
      <c r="R111" s="14">
        <f t="shared" si="128"/>
        <v>28674.280117531831</v>
      </c>
      <c r="S111" s="422">
        <f t="shared" si="101"/>
        <v>30057.950683939769</v>
      </c>
      <c r="T111" s="15">
        <f t="shared" si="129"/>
        <v>58732.230801471596</v>
      </c>
      <c r="U111" s="1">
        <v>5</v>
      </c>
      <c r="V111" s="1">
        <f t="shared" si="130"/>
        <v>17</v>
      </c>
      <c r="W111" s="15">
        <f t="shared" si="102"/>
        <v>35842.850146914789</v>
      </c>
      <c r="X111" s="15">
        <f t="shared" si="103"/>
        <v>39866.855416819817</v>
      </c>
      <c r="Y111" s="15">
        <f t="shared" si="131"/>
        <v>75709.705563734606</v>
      </c>
      <c r="Z111" s="1">
        <v>2</v>
      </c>
      <c r="AA111" s="1">
        <f t="shared" si="132"/>
        <v>6.8</v>
      </c>
      <c r="AB111" s="15">
        <f t="shared" si="104"/>
        <v>15021.447776628749</v>
      </c>
      <c r="AC111" s="15">
        <f t="shared" si="105"/>
        <v>13986.215293135234</v>
      </c>
      <c r="AD111" s="15">
        <f t="shared" si="133"/>
        <v>29007.663069763985</v>
      </c>
      <c r="AE111" s="1">
        <v>3</v>
      </c>
      <c r="AF111" s="1">
        <f t="shared" si="134"/>
        <v>10.199999999999999</v>
      </c>
      <c r="AG111" s="15">
        <f t="shared" si="106"/>
        <v>22532.171664943126</v>
      </c>
      <c r="AH111" s="15">
        <f t="shared" si="107"/>
        <v>21495.640557804094</v>
      </c>
      <c r="AI111" s="15">
        <f t="shared" si="135"/>
        <v>44027.812222747219</v>
      </c>
      <c r="AJ111" s="1">
        <v>3</v>
      </c>
      <c r="AK111" s="1">
        <f t="shared" si="136"/>
        <v>10.199999999999999</v>
      </c>
      <c r="AL111" s="1"/>
      <c r="AM111" s="15">
        <f t="shared" si="108"/>
        <v>22282.151658767772</v>
      </c>
      <c r="AN111" s="15">
        <f t="shared" si="109"/>
        <v>21960.077975795</v>
      </c>
      <c r="AO111" s="15">
        <f t="shared" si="137"/>
        <v>44242.229634562769</v>
      </c>
      <c r="AP111" s="188">
        <v>3</v>
      </c>
      <c r="AQ111" s="188">
        <f t="shared" si="138"/>
        <v>10.199999999999999</v>
      </c>
      <c r="AR111" s="188"/>
      <c r="AS111" s="179">
        <f t="shared" si="110"/>
        <v>22282.151658767772</v>
      </c>
      <c r="AT111" s="179">
        <f t="shared" si="111"/>
        <v>21023.890170947456</v>
      </c>
      <c r="AU111" s="179">
        <f t="shared" si="139"/>
        <v>43306.041829715228</v>
      </c>
      <c r="AV111" s="1">
        <v>2</v>
      </c>
      <c r="AW111" s="1">
        <f t="shared" si="140"/>
        <v>6.8</v>
      </c>
      <c r="AX111" s="1"/>
      <c r="AY111" s="15">
        <f t="shared" si="112"/>
        <v>14855.071360608943</v>
      </c>
      <c r="AZ111" s="15">
        <f t="shared" si="113"/>
        <v>15987.072866504492</v>
      </c>
      <c r="BA111" s="15">
        <f t="shared" si="141"/>
        <v>30842.144227113437</v>
      </c>
      <c r="BB111" s="1">
        <v>3</v>
      </c>
      <c r="BC111" s="1">
        <f t="shared" si="142"/>
        <v>10.199999999999999</v>
      </c>
      <c r="BD111" s="15">
        <f t="shared" si="114"/>
        <v>22282.607040913415</v>
      </c>
      <c r="BE111" s="15">
        <f t="shared" si="115"/>
        <v>22866.338306864858</v>
      </c>
      <c r="BF111" s="15">
        <f t="shared" si="143"/>
        <v>45148.945347778274</v>
      </c>
      <c r="BG111" s="1">
        <v>2</v>
      </c>
      <c r="BH111" s="1">
        <f t="shared" si="144"/>
        <v>6.8</v>
      </c>
      <c r="BI111" s="15">
        <f t="shared" si="116"/>
        <v>14855.875</v>
      </c>
      <c r="BJ111" s="15">
        <f t="shared" si="117"/>
        <v>14378.902758534374</v>
      </c>
      <c r="BK111" s="15">
        <f t="shared" si="145"/>
        <v>29234.777758534372</v>
      </c>
      <c r="BL111" s="1">
        <v>2</v>
      </c>
      <c r="BM111" s="1">
        <f t="shared" si="146"/>
        <v>6.8</v>
      </c>
      <c r="BN111" s="15">
        <f t="shared" si="118"/>
        <v>14855.875</v>
      </c>
      <c r="BO111" s="15">
        <f t="shared" si="119"/>
        <v>14669.788000817651</v>
      </c>
      <c r="BP111" s="15">
        <f t="shared" si="147"/>
        <v>29525.663000817651</v>
      </c>
    </row>
    <row r="112" spans="1:68" ht="15.6" hidden="1" x14ac:dyDescent="0.3">
      <c r="A112" t="s">
        <v>102</v>
      </c>
      <c r="B112" s="8">
        <v>502</v>
      </c>
      <c r="C112" s="1">
        <v>2</v>
      </c>
      <c r="D112" s="1"/>
      <c r="E112" s="3">
        <f t="shared" si="120"/>
        <v>6</v>
      </c>
      <c r="F112" s="14">
        <f t="shared" si="121"/>
        <v>14312.807137954702</v>
      </c>
      <c r="G112" s="14" t="e">
        <f t="shared" si="122"/>
        <v>#REF!</v>
      </c>
      <c r="H112" s="14" t="e">
        <f t="shared" si="123"/>
        <v>#REF!</v>
      </c>
      <c r="I112" s="1">
        <v>2</v>
      </c>
      <c r="J112" s="1"/>
      <c r="K112" s="1">
        <f t="shared" si="124"/>
        <v>6.8</v>
      </c>
      <c r="L112" s="14">
        <f t="shared" si="125"/>
        <v>14312.807137954702</v>
      </c>
      <c r="M112" s="15">
        <f t="shared" si="100"/>
        <v>13800.044546110445</v>
      </c>
      <c r="N112" s="15">
        <f t="shared" si="126"/>
        <v>28112.851684065146</v>
      </c>
      <c r="O112" s="1">
        <v>1</v>
      </c>
      <c r="P112" s="1"/>
      <c r="Q112" s="1">
        <f t="shared" si="127"/>
        <v>3.4</v>
      </c>
      <c r="R112" s="14">
        <f t="shared" si="128"/>
        <v>7168.5700293829577</v>
      </c>
      <c r="S112" s="422">
        <f t="shared" si="101"/>
        <v>7514.4876709849423</v>
      </c>
      <c r="T112" s="15">
        <f t="shared" si="129"/>
        <v>14683.057700367899</v>
      </c>
      <c r="U112" s="1">
        <v>2</v>
      </c>
      <c r="V112" s="1">
        <f t="shared" si="130"/>
        <v>6.8</v>
      </c>
      <c r="W112" s="15">
        <f t="shared" si="102"/>
        <v>14337.140058765915</v>
      </c>
      <c r="X112" s="15">
        <f t="shared" si="103"/>
        <v>15946.742166727927</v>
      </c>
      <c r="Y112" s="15">
        <f t="shared" si="131"/>
        <v>30283.882225493842</v>
      </c>
      <c r="Z112" s="1">
        <v>1</v>
      </c>
      <c r="AA112" s="1">
        <f t="shared" si="132"/>
        <v>3.4</v>
      </c>
      <c r="AB112" s="15">
        <f t="shared" si="104"/>
        <v>7510.7238883143746</v>
      </c>
      <c r="AC112" s="15">
        <f t="shared" si="105"/>
        <v>6993.1076465676169</v>
      </c>
      <c r="AD112" s="15">
        <f t="shared" si="133"/>
        <v>14503.831534881992</v>
      </c>
      <c r="AE112" s="1">
        <v>2</v>
      </c>
      <c r="AF112" s="1">
        <f t="shared" si="134"/>
        <v>6.8</v>
      </c>
      <c r="AG112" s="15">
        <f t="shared" si="106"/>
        <v>15021.447776628749</v>
      </c>
      <c r="AH112" s="15">
        <f t="shared" si="107"/>
        <v>14330.427038536063</v>
      </c>
      <c r="AI112" s="15">
        <f t="shared" si="135"/>
        <v>29351.874815164811</v>
      </c>
      <c r="AJ112" s="1">
        <v>2</v>
      </c>
      <c r="AK112" s="1">
        <f t="shared" si="136"/>
        <v>6.8</v>
      </c>
      <c r="AL112" s="1"/>
      <c r="AM112" s="15">
        <f t="shared" si="108"/>
        <v>14854.767772511848</v>
      </c>
      <c r="AN112" s="15">
        <f t="shared" si="109"/>
        <v>14640.051983863334</v>
      </c>
      <c r="AO112" s="15">
        <f t="shared" si="137"/>
        <v>29494.819756375182</v>
      </c>
      <c r="AP112" s="188">
        <v>2</v>
      </c>
      <c r="AQ112" s="188">
        <f t="shared" si="138"/>
        <v>6.8</v>
      </c>
      <c r="AR112" s="188"/>
      <c r="AS112" s="179">
        <f t="shared" si="110"/>
        <v>14854.767772511848</v>
      </c>
      <c r="AT112" s="179">
        <f t="shared" si="111"/>
        <v>14015.926780631637</v>
      </c>
      <c r="AU112" s="179">
        <f t="shared" si="139"/>
        <v>28870.694553143483</v>
      </c>
      <c r="AV112" s="1">
        <v>3</v>
      </c>
      <c r="AW112" s="1">
        <f t="shared" si="140"/>
        <v>10.199999999999999</v>
      </c>
      <c r="AX112" s="1"/>
      <c r="AY112" s="15">
        <f t="shared" si="112"/>
        <v>22282.607040913415</v>
      </c>
      <c r="AZ112" s="15">
        <f t="shared" si="113"/>
        <v>23980.609299756736</v>
      </c>
      <c r="BA112" s="15">
        <f t="shared" si="141"/>
        <v>46263.216340670151</v>
      </c>
      <c r="BB112" s="1">
        <v>2</v>
      </c>
      <c r="BC112" s="1">
        <f t="shared" si="142"/>
        <v>6.8</v>
      </c>
      <c r="BD112" s="15">
        <f t="shared" si="114"/>
        <v>14855.071360608943</v>
      </c>
      <c r="BE112" s="15">
        <f t="shared" si="115"/>
        <v>15244.225537909904</v>
      </c>
      <c r="BF112" s="15">
        <f t="shared" si="143"/>
        <v>30099.296898518849</v>
      </c>
      <c r="BG112" s="1">
        <v>2</v>
      </c>
      <c r="BH112" s="1">
        <f t="shared" si="144"/>
        <v>6.8</v>
      </c>
      <c r="BI112" s="15">
        <f t="shared" si="116"/>
        <v>14855.875</v>
      </c>
      <c r="BJ112" s="15">
        <f t="shared" si="117"/>
        <v>14378.902758534374</v>
      </c>
      <c r="BK112" s="15">
        <f t="shared" si="145"/>
        <v>29234.777758534372</v>
      </c>
      <c r="BL112" s="1">
        <v>2</v>
      </c>
      <c r="BM112" s="1">
        <f t="shared" si="146"/>
        <v>6.8</v>
      </c>
      <c r="BN112" s="15">
        <f t="shared" si="118"/>
        <v>14855.875</v>
      </c>
      <c r="BO112" s="15">
        <f t="shared" si="119"/>
        <v>14669.788000817651</v>
      </c>
      <c r="BP112" s="15">
        <f t="shared" si="147"/>
        <v>29525.663000817651</v>
      </c>
    </row>
    <row r="113" spans="1:68" ht="15.6" hidden="1" x14ac:dyDescent="0.3">
      <c r="A113" t="s">
        <v>102</v>
      </c>
      <c r="B113" s="8">
        <v>503</v>
      </c>
      <c r="C113" s="1">
        <v>1</v>
      </c>
      <c r="D113" s="1"/>
      <c r="E113" s="3">
        <f t="shared" si="120"/>
        <v>3</v>
      </c>
      <c r="F113" s="14">
        <f t="shared" si="121"/>
        <v>7156.4035689773509</v>
      </c>
      <c r="G113" s="14" t="e">
        <f t="shared" si="122"/>
        <v>#REF!</v>
      </c>
      <c r="H113" s="14" t="e">
        <f t="shared" si="123"/>
        <v>#REF!</v>
      </c>
      <c r="I113" s="1">
        <v>1</v>
      </c>
      <c r="J113" s="1"/>
      <c r="K113" s="1">
        <f t="shared" si="124"/>
        <v>3.4</v>
      </c>
      <c r="L113" s="14">
        <f t="shared" si="125"/>
        <v>7156.4035689773509</v>
      </c>
      <c r="M113" s="15">
        <f t="shared" si="100"/>
        <v>6900.0222730552223</v>
      </c>
      <c r="N113" s="15">
        <f t="shared" si="126"/>
        <v>14056.425842032573</v>
      </c>
      <c r="O113" s="1">
        <v>0</v>
      </c>
      <c r="P113" s="1"/>
      <c r="Q113" s="1">
        <f t="shared" si="127"/>
        <v>0</v>
      </c>
      <c r="R113" s="14">
        <f t="shared" si="128"/>
        <v>0</v>
      </c>
      <c r="S113" s="422">
        <f t="shared" si="101"/>
        <v>0</v>
      </c>
      <c r="T113" s="15">
        <f t="shared" si="129"/>
        <v>0</v>
      </c>
      <c r="U113" s="1">
        <v>0</v>
      </c>
      <c r="V113" s="1">
        <f t="shared" si="130"/>
        <v>0</v>
      </c>
      <c r="W113" s="15">
        <f t="shared" si="102"/>
        <v>0</v>
      </c>
      <c r="X113" s="15">
        <f t="shared" si="103"/>
        <v>0</v>
      </c>
      <c r="Y113" s="15">
        <f t="shared" si="131"/>
        <v>0</v>
      </c>
      <c r="Z113" s="1">
        <v>0</v>
      </c>
      <c r="AA113" s="1">
        <f t="shared" si="132"/>
        <v>0</v>
      </c>
      <c r="AB113" s="15">
        <f t="shared" si="104"/>
        <v>0</v>
      </c>
      <c r="AC113" s="15">
        <f t="shared" si="105"/>
        <v>0</v>
      </c>
      <c r="AD113" s="15">
        <f t="shared" si="133"/>
        <v>0</v>
      </c>
      <c r="AE113" s="1">
        <v>1</v>
      </c>
      <c r="AF113" s="1">
        <f t="shared" si="134"/>
        <v>3.4</v>
      </c>
      <c r="AG113" s="15">
        <f t="shared" si="106"/>
        <v>7510.7238883143746</v>
      </c>
      <c r="AH113" s="15">
        <f t="shared" si="107"/>
        <v>7165.2135192680316</v>
      </c>
      <c r="AI113" s="15">
        <f t="shared" si="135"/>
        <v>14675.937407582405</v>
      </c>
      <c r="AJ113" s="1">
        <v>1</v>
      </c>
      <c r="AK113" s="1">
        <f t="shared" si="136"/>
        <v>3.4</v>
      </c>
      <c r="AL113" s="1"/>
      <c r="AM113" s="15">
        <f t="shared" si="108"/>
        <v>7427.3838862559242</v>
      </c>
      <c r="AN113" s="15">
        <f t="shared" si="109"/>
        <v>7320.0259919316668</v>
      </c>
      <c r="AO113" s="15">
        <f t="shared" si="137"/>
        <v>14747.409878187591</v>
      </c>
      <c r="AP113" s="188">
        <v>0</v>
      </c>
      <c r="AQ113" s="188">
        <f t="shared" si="138"/>
        <v>0</v>
      </c>
      <c r="AR113" s="188"/>
      <c r="AS113" s="179">
        <f t="shared" si="110"/>
        <v>0</v>
      </c>
      <c r="AT113" s="179">
        <f t="shared" si="111"/>
        <v>0</v>
      </c>
      <c r="AU113" s="179">
        <f t="shared" si="139"/>
        <v>0</v>
      </c>
      <c r="AV113" s="1">
        <v>0</v>
      </c>
      <c r="AW113" s="1">
        <f t="shared" si="140"/>
        <v>0</v>
      </c>
      <c r="AX113" s="1"/>
      <c r="AY113" s="15">
        <f t="shared" si="112"/>
        <v>0</v>
      </c>
      <c r="AZ113" s="15">
        <f t="shared" si="113"/>
        <v>0</v>
      </c>
      <c r="BA113" s="15">
        <f t="shared" si="141"/>
        <v>0</v>
      </c>
      <c r="BB113" s="1">
        <v>1</v>
      </c>
      <c r="BC113" s="1">
        <f t="shared" si="142"/>
        <v>3.4</v>
      </c>
      <c r="BD113" s="15">
        <f t="shared" si="114"/>
        <v>7427.5356803044715</v>
      </c>
      <c r="BE113" s="15">
        <f t="shared" si="115"/>
        <v>7622.1127689549521</v>
      </c>
      <c r="BF113" s="15">
        <f t="shared" si="143"/>
        <v>15049.648449259425</v>
      </c>
      <c r="BG113" s="1">
        <v>0</v>
      </c>
      <c r="BH113" s="1">
        <f t="shared" si="144"/>
        <v>0</v>
      </c>
      <c r="BI113" s="15">
        <f t="shared" si="116"/>
        <v>0</v>
      </c>
      <c r="BJ113" s="15">
        <f t="shared" si="117"/>
        <v>0</v>
      </c>
      <c r="BK113" s="15">
        <f t="shared" si="145"/>
        <v>0</v>
      </c>
      <c r="BL113" s="1">
        <v>0</v>
      </c>
      <c r="BM113" s="1">
        <f t="shared" si="146"/>
        <v>0</v>
      </c>
      <c r="BN113" s="15">
        <f t="shared" si="118"/>
        <v>0</v>
      </c>
      <c r="BO113" s="15">
        <f t="shared" si="119"/>
        <v>0</v>
      </c>
      <c r="BP113" s="15">
        <f t="shared" si="147"/>
        <v>0</v>
      </c>
    </row>
    <row r="114" spans="1:68" ht="15.6" hidden="1" x14ac:dyDescent="0.3">
      <c r="A114" t="s">
        <v>102</v>
      </c>
      <c r="B114" s="8">
        <v>601</v>
      </c>
      <c r="C114" s="1">
        <v>7</v>
      </c>
      <c r="D114" s="1"/>
      <c r="E114" s="3">
        <f t="shared" si="120"/>
        <v>21</v>
      </c>
      <c r="F114" s="14">
        <f t="shared" si="121"/>
        <v>50094.824982841455</v>
      </c>
      <c r="G114" s="14" t="e">
        <f t="shared" si="122"/>
        <v>#REF!</v>
      </c>
      <c r="H114" s="14" t="e">
        <f t="shared" si="123"/>
        <v>#REF!</v>
      </c>
      <c r="I114" s="1">
        <v>5</v>
      </c>
      <c r="J114" s="1"/>
      <c r="K114" s="1">
        <f t="shared" si="124"/>
        <v>17</v>
      </c>
      <c r="L114" s="14">
        <f t="shared" si="125"/>
        <v>35782.017844886752</v>
      </c>
      <c r="M114" s="15">
        <f t="shared" si="100"/>
        <v>34500.111365276112</v>
      </c>
      <c r="N114" s="15">
        <f t="shared" si="126"/>
        <v>70282.129210162864</v>
      </c>
      <c r="O114" s="1">
        <v>8</v>
      </c>
      <c r="P114" s="1"/>
      <c r="Q114" s="1">
        <f t="shared" si="127"/>
        <v>27.2</v>
      </c>
      <c r="R114" s="14">
        <f t="shared" si="128"/>
        <v>57348.560235063662</v>
      </c>
      <c r="S114" s="422">
        <f t="shared" si="101"/>
        <v>60115.901367879538</v>
      </c>
      <c r="T114" s="15">
        <f t="shared" si="129"/>
        <v>117464.46160294319</v>
      </c>
      <c r="U114" s="1">
        <v>7</v>
      </c>
      <c r="V114" s="1">
        <f t="shared" si="130"/>
        <v>23.8</v>
      </c>
      <c r="W114" s="15">
        <f t="shared" si="102"/>
        <v>50179.990205680704</v>
      </c>
      <c r="X114" s="15">
        <f t="shared" si="103"/>
        <v>55813.597583547744</v>
      </c>
      <c r="Y114" s="15">
        <f t="shared" si="131"/>
        <v>105993.58778922845</v>
      </c>
      <c r="Z114" s="1">
        <v>7</v>
      </c>
      <c r="AA114" s="1">
        <f t="shared" si="132"/>
        <v>23.8</v>
      </c>
      <c r="AB114" s="15">
        <f t="shared" si="104"/>
        <v>52575.067218200624</v>
      </c>
      <c r="AC114" s="15">
        <f t="shared" si="105"/>
        <v>48951.753525973319</v>
      </c>
      <c r="AD114" s="15">
        <f t="shared" si="133"/>
        <v>101526.82074417395</v>
      </c>
      <c r="AE114" s="1">
        <v>7</v>
      </c>
      <c r="AF114" s="1">
        <f t="shared" si="134"/>
        <v>23.8</v>
      </c>
      <c r="AG114" s="15">
        <f t="shared" si="106"/>
        <v>52575.067218200624</v>
      </c>
      <c r="AH114" s="15">
        <f t="shared" si="107"/>
        <v>50156.494634876224</v>
      </c>
      <c r="AI114" s="15">
        <f t="shared" si="135"/>
        <v>102731.56185307686</v>
      </c>
      <c r="AJ114" s="1">
        <v>7</v>
      </c>
      <c r="AK114" s="1">
        <f t="shared" si="136"/>
        <v>23.8</v>
      </c>
      <c r="AL114" s="1"/>
      <c r="AM114" s="15">
        <f t="shared" si="108"/>
        <v>51991.687203791473</v>
      </c>
      <c r="AN114" s="15">
        <f t="shared" si="109"/>
        <v>51240.181943521668</v>
      </c>
      <c r="AO114" s="15">
        <f t="shared" si="137"/>
        <v>103231.86914731315</v>
      </c>
      <c r="AP114" s="188">
        <v>7</v>
      </c>
      <c r="AQ114" s="188">
        <f t="shared" si="138"/>
        <v>23.8</v>
      </c>
      <c r="AR114" s="188"/>
      <c r="AS114" s="179">
        <f t="shared" si="110"/>
        <v>51991.687203791473</v>
      </c>
      <c r="AT114" s="179">
        <f t="shared" si="111"/>
        <v>49055.743732210736</v>
      </c>
      <c r="AU114" s="179">
        <f t="shared" si="139"/>
        <v>101047.4309360022</v>
      </c>
      <c r="AV114" s="1">
        <v>8</v>
      </c>
      <c r="AW114" s="1">
        <f t="shared" si="140"/>
        <v>27.2</v>
      </c>
      <c r="AX114" s="1"/>
      <c r="AY114" s="15">
        <f t="shared" si="112"/>
        <v>59420.285442435772</v>
      </c>
      <c r="AZ114" s="15">
        <f t="shared" si="113"/>
        <v>63948.291466017967</v>
      </c>
      <c r="BA114" s="15">
        <f t="shared" si="141"/>
        <v>123368.57690845375</v>
      </c>
      <c r="BB114" s="1">
        <v>7</v>
      </c>
      <c r="BC114" s="1">
        <f t="shared" si="142"/>
        <v>23.8</v>
      </c>
      <c r="BD114" s="15">
        <f t="shared" si="114"/>
        <v>51992.749762131301</v>
      </c>
      <c r="BE114" s="15">
        <f t="shared" si="115"/>
        <v>53354.78938268467</v>
      </c>
      <c r="BF114" s="15">
        <f t="shared" si="143"/>
        <v>105347.53914481596</v>
      </c>
      <c r="BG114" s="1">
        <v>5</v>
      </c>
      <c r="BH114" s="1">
        <f t="shared" si="144"/>
        <v>17</v>
      </c>
      <c r="BI114" s="15">
        <f t="shared" si="116"/>
        <v>37139.6875</v>
      </c>
      <c r="BJ114" s="15">
        <f t="shared" si="117"/>
        <v>35947.256896335937</v>
      </c>
      <c r="BK114" s="15">
        <f t="shared" si="145"/>
        <v>73086.944396335937</v>
      </c>
      <c r="BL114" s="1">
        <v>7</v>
      </c>
      <c r="BM114" s="1">
        <f t="shared" si="146"/>
        <v>23.8</v>
      </c>
      <c r="BN114" s="15">
        <f t="shared" si="118"/>
        <v>51995.5625</v>
      </c>
      <c r="BO114" s="15">
        <f t="shared" si="119"/>
        <v>51344.258002861781</v>
      </c>
      <c r="BP114" s="15">
        <f t="shared" si="147"/>
        <v>103339.82050286178</v>
      </c>
    </row>
    <row r="115" spans="1:68" ht="15.6" hidden="1" x14ac:dyDescent="0.3">
      <c r="A115" t="s">
        <v>102</v>
      </c>
      <c r="B115" s="8">
        <v>602</v>
      </c>
      <c r="C115" s="1">
        <v>14</v>
      </c>
      <c r="D115" s="1"/>
      <c r="E115" s="3">
        <f t="shared" si="120"/>
        <v>42</v>
      </c>
      <c r="F115" s="14">
        <f t="shared" si="121"/>
        <v>100189.64996568291</v>
      </c>
      <c r="G115" s="14" t="e">
        <f t="shared" si="122"/>
        <v>#REF!</v>
      </c>
      <c r="H115" s="14" t="e">
        <f t="shared" si="123"/>
        <v>#REF!</v>
      </c>
      <c r="I115" s="1">
        <v>8</v>
      </c>
      <c r="J115" s="1"/>
      <c r="K115" s="1">
        <f t="shared" si="124"/>
        <v>27.2</v>
      </c>
      <c r="L115" s="14">
        <f t="shared" si="125"/>
        <v>57251.228551818807</v>
      </c>
      <c r="M115" s="15">
        <f t="shared" si="100"/>
        <v>55200.178184441778</v>
      </c>
      <c r="N115" s="15">
        <f t="shared" si="126"/>
        <v>112451.40673626059</v>
      </c>
      <c r="O115" s="1">
        <v>13</v>
      </c>
      <c r="P115" s="1"/>
      <c r="Q115" s="1">
        <f t="shared" si="127"/>
        <v>44.199999999999996</v>
      </c>
      <c r="R115" s="14">
        <f t="shared" si="128"/>
        <v>93191.41038197845</v>
      </c>
      <c r="S115" s="422">
        <f t="shared" si="101"/>
        <v>97688.339722804245</v>
      </c>
      <c r="T115" s="15">
        <f t="shared" si="129"/>
        <v>190879.7501047827</v>
      </c>
      <c r="U115" s="1">
        <v>13</v>
      </c>
      <c r="V115" s="1">
        <f t="shared" si="130"/>
        <v>44.199999999999996</v>
      </c>
      <c r="W115" s="15">
        <f t="shared" si="102"/>
        <v>93191.41038197845</v>
      </c>
      <c r="X115" s="15">
        <f t="shared" si="103"/>
        <v>103653.82408373151</v>
      </c>
      <c r="Y115" s="15">
        <f t="shared" si="131"/>
        <v>196845.23446570995</v>
      </c>
      <c r="Z115" s="1">
        <v>9</v>
      </c>
      <c r="AA115" s="1">
        <f t="shared" si="132"/>
        <v>30.599999999999998</v>
      </c>
      <c r="AB115" s="15">
        <f t="shared" si="104"/>
        <v>67596.514994829369</v>
      </c>
      <c r="AC115" s="15">
        <f t="shared" si="105"/>
        <v>62937.968819108552</v>
      </c>
      <c r="AD115" s="15">
        <f t="shared" si="133"/>
        <v>130534.48381393793</v>
      </c>
      <c r="AE115" s="1">
        <v>15</v>
      </c>
      <c r="AF115" s="1">
        <f t="shared" si="134"/>
        <v>51</v>
      </c>
      <c r="AG115" s="15">
        <f t="shared" si="106"/>
        <v>112660.85832471562</v>
      </c>
      <c r="AH115" s="15">
        <f t="shared" si="107"/>
        <v>107478.20278902048</v>
      </c>
      <c r="AI115" s="15">
        <f t="shared" si="135"/>
        <v>220139.0611137361</v>
      </c>
      <c r="AJ115" s="1">
        <v>13</v>
      </c>
      <c r="AK115" s="1">
        <f t="shared" si="136"/>
        <v>44.199999999999996</v>
      </c>
      <c r="AL115" s="1"/>
      <c r="AM115" s="15">
        <f t="shared" si="108"/>
        <v>96555.99052132701</v>
      </c>
      <c r="AN115" s="15">
        <f t="shared" si="109"/>
        <v>95160.337895111661</v>
      </c>
      <c r="AO115" s="15">
        <f t="shared" si="137"/>
        <v>191716.32841643866</v>
      </c>
      <c r="AP115" s="188">
        <v>12</v>
      </c>
      <c r="AQ115" s="188">
        <f t="shared" si="138"/>
        <v>40.799999999999997</v>
      </c>
      <c r="AR115" s="188"/>
      <c r="AS115" s="179">
        <f t="shared" si="110"/>
        <v>89128.60663507109</v>
      </c>
      <c r="AT115" s="179">
        <f t="shared" si="111"/>
        <v>84095.560683789823</v>
      </c>
      <c r="AU115" s="179">
        <f t="shared" si="139"/>
        <v>173224.16731886091</v>
      </c>
      <c r="AV115" s="1">
        <v>18</v>
      </c>
      <c r="AW115" s="1">
        <f t="shared" si="140"/>
        <v>61.199999999999996</v>
      </c>
      <c r="AX115" s="1"/>
      <c r="AY115" s="15">
        <f t="shared" si="112"/>
        <v>133695.6422454805</v>
      </c>
      <c r="AZ115" s="15">
        <f t="shared" si="113"/>
        <v>143883.65579854042</v>
      </c>
      <c r="BA115" s="15">
        <f t="shared" si="141"/>
        <v>277579.29804402089</v>
      </c>
      <c r="BB115" s="1">
        <v>16</v>
      </c>
      <c r="BC115" s="1">
        <f t="shared" si="142"/>
        <v>54.4</v>
      </c>
      <c r="BD115" s="15">
        <f t="shared" si="114"/>
        <v>118840.57088487154</v>
      </c>
      <c r="BE115" s="15">
        <f t="shared" si="115"/>
        <v>121953.80430327923</v>
      </c>
      <c r="BF115" s="15">
        <f t="shared" si="143"/>
        <v>240794.37518815079</v>
      </c>
      <c r="BG115" s="1">
        <v>20</v>
      </c>
      <c r="BH115" s="1">
        <f t="shared" si="144"/>
        <v>68</v>
      </c>
      <c r="BI115" s="15">
        <f t="shared" si="116"/>
        <v>148558.75</v>
      </c>
      <c r="BJ115" s="15">
        <f t="shared" si="117"/>
        <v>143789.02758534375</v>
      </c>
      <c r="BK115" s="15">
        <f t="shared" si="145"/>
        <v>292347.77758534375</v>
      </c>
      <c r="BL115" s="1">
        <v>23</v>
      </c>
      <c r="BM115" s="1">
        <f t="shared" si="146"/>
        <v>78.2</v>
      </c>
      <c r="BN115" s="15">
        <f t="shared" si="118"/>
        <v>170842.5625</v>
      </c>
      <c r="BO115" s="15">
        <f t="shared" si="119"/>
        <v>168702.56200940299</v>
      </c>
      <c r="BP115" s="15">
        <f t="shared" si="147"/>
        <v>339545.12450940302</v>
      </c>
    </row>
    <row r="116" spans="1:68" ht="15.6" hidden="1" x14ac:dyDescent="0.3">
      <c r="A116" t="s">
        <v>102</v>
      </c>
      <c r="B116" s="8">
        <v>603</v>
      </c>
      <c r="C116" s="1">
        <v>7</v>
      </c>
      <c r="D116" s="1"/>
      <c r="E116" s="3">
        <f t="shared" si="120"/>
        <v>21</v>
      </c>
      <c r="F116" s="14">
        <f t="shared" si="121"/>
        <v>50094.824982841455</v>
      </c>
      <c r="G116" s="14" t="e">
        <f t="shared" si="122"/>
        <v>#REF!</v>
      </c>
      <c r="H116" s="14" t="e">
        <f t="shared" si="123"/>
        <v>#REF!</v>
      </c>
      <c r="I116" s="1">
        <v>6</v>
      </c>
      <c r="J116" s="1"/>
      <c r="K116" s="1">
        <f t="shared" si="124"/>
        <v>20.399999999999999</v>
      </c>
      <c r="L116" s="14">
        <f t="shared" si="125"/>
        <v>42938.421413864104</v>
      </c>
      <c r="M116" s="15">
        <f t="shared" si="100"/>
        <v>41400.133638331332</v>
      </c>
      <c r="N116" s="15">
        <f t="shared" si="126"/>
        <v>84338.555052195443</v>
      </c>
      <c r="O116" s="1">
        <v>6</v>
      </c>
      <c r="P116" s="1"/>
      <c r="Q116" s="1">
        <f t="shared" si="127"/>
        <v>20.399999999999999</v>
      </c>
      <c r="R116" s="14">
        <f t="shared" si="128"/>
        <v>43011.420176297746</v>
      </c>
      <c r="S116" s="422">
        <f t="shared" si="101"/>
        <v>45086.926025909655</v>
      </c>
      <c r="T116" s="15">
        <f t="shared" si="129"/>
        <v>88098.346202207409</v>
      </c>
      <c r="U116" s="1">
        <v>7</v>
      </c>
      <c r="V116" s="1">
        <f t="shared" si="130"/>
        <v>23.8</v>
      </c>
      <c r="W116" s="15">
        <f t="shared" si="102"/>
        <v>50179.990205680704</v>
      </c>
      <c r="X116" s="15">
        <f t="shared" si="103"/>
        <v>55813.597583547744</v>
      </c>
      <c r="Y116" s="15">
        <f t="shared" si="131"/>
        <v>105993.58778922845</v>
      </c>
      <c r="Z116" s="1">
        <v>7</v>
      </c>
      <c r="AA116" s="1">
        <f t="shared" si="132"/>
        <v>23.8</v>
      </c>
      <c r="AB116" s="15">
        <f t="shared" si="104"/>
        <v>52575.067218200624</v>
      </c>
      <c r="AC116" s="15">
        <f t="shared" si="105"/>
        <v>48951.753525973319</v>
      </c>
      <c r="AD116" s="15">
        <f t="shared" si="133"/>
        <v>101526.82074417395</v>
      </c>
      <c r="AE116" s="1">
        <v>7</v>
      </c>
      <c r="AF116" s="1">
        <f t="shared" si="134"/>
        <v>23.8</v>
      </c>
      <c r="AG116" s="15">
        <f t="shared" si="106"/>
        <v>52575.067218200624</v>
      </c>
      <c r="AH116" s="15">
        <f t="shared" si="107"/>
        <v>50156.494634876224</v>
      </c>
      <c r="AI116" s="15">
        <f t="shared" si="135"/>
        <v>102731.56185307686</v>
      </c>
      <c r="AJ116" s="1">
        <v>7</v>
      </c>
      <c r="AK116" s="1">
        <f t="shared" si="136"/>
        <v>23.8</v>
      </c>
      <c r="AL116" s="1"/>
      <c r="AM116" s="15">
        <f t="shared" si="108"/>
        <v>51991.687203791473</v>
      </c>
      <c r="AN116" s="15">
        <f t="shared" si="109"/>
        <v>51240.181943521668</v>
      </c>
      <c r="AO116" s="15">
        <f t="shared" si="137"/>
        <v>103231.86914731315</v>
      </c>
      <c r="AP116" s="188">
        <v>6</v>
      </c>
      <c r="AQ116" s="188">
        <f t="shared" si="138"/>
        <v>20.399999999999999</v>
      </c>
      <c r="AR116" s="188"/>
      <c r="AS116" s="179">
        <f t="shared" si="110"/>
        <v>44564.303317535545</v>
      </c>
      <c r="AT116" s="179">
        <f t="shared" si="111"/>
        <v>42047.780341894912</v>
      </c>
      <c r="AU116" s="179">
        <f t="shared" si="139"/>
        <v>86612.083659430456</v>
      </c>
      <c r="AV116" s="1">
        <v>9</v>
      </c>
      <c r="AW116" s="1">
        <f t="shared" si="140"/>
        <v>30.599999999999998</v>
      </c>
      <c r="AX116" s="1"/>
      <c r="AY116" s="15">
        <f t="shared" si="112"/>
        <v>66847.82112274025</v>
      </c>
      <c r="AZ116" s="15">
        <f t="shared" si="113"/>
        <v>71941.827899270211</v>
      </c>
      <c r="BA116" s="15">
        <f t="shared" si="141"/>
        <v>138789.64902201045</v>
      </c>
      <c r="BB116" s="1">
        <v>9</v>
      </c>
      <c r="BC116" s="1">
        <f t="shared" si="142"/>
        <v>30.599999999999998</v>
      </c>
      <c r="BD116" s="15">
        <f t="shared" si="114"/>
        <v>66847.82112274025</v>
      </c>
      <c r="BE116" s="15">
        <f t="shared" si="115"/>
        <v>68599.014920594564</v>
      </c>
      <c r="BF116" s="15">
        <f t="shared" si="143"/>
        <v>135446.8360433348</v>
      </c>
      <c r="BG116" s="1">
        <v>8</v>
      </c>
      <c r="BH116" s="1">
        <f t="shared" si="144"/>
        <v>27.2</v>
      </c>
      <c r="BI116" s="15">
        <f t="shared" si="116"/>
        <v>59423.5</v>
      </c>
      <c r="BJ116" s="15">
        <f t="shared" si="117"/>
        <v>57515.611034137495</v>
      </c>
      <c r="BK116" s="15">
        <f t="shared" si="145"/>
        <v>116939.11103413749</v>
      </c>
      <c r="BL116" s="1">
        <v>6</v>
      </c>
      <c r="BM116" s="1">
        <f t="shared" si="146"/>
        <v>20.399999999999999</v>
      </c>
      <c r="BN116" s="15">
        <f t="shared" si="118"/>
        <v>44567.625</v>
      </c>
      <c r="BO116" s="15">
        <f t="shared" si="119"/>
        <v>44009.364002452952</v>
      </c>
      <c r="BP116" s="15">
        <f t="shared" si="147"/>
        <v>88576.98900245296</v>
      </c>
    </row>
    <row r="117" spans="1:68" ht="15.6" hidden="1" x14ac:dyDescent="0.3">
      <c r="A117" t="s">
        <v>102</v>
      </c>
      <c r="B117" s="8">
        <v>701</v>
      </c>
      <c r="C117" s="1">
        <v>1</v>
      </c>
      <c r="D117" s="1"/>
      <c r="E117" s="3">
        <f t="shared" si="120"/>
        <v>3</v>
      </c>
      <c r="F117" s="14">
        <f t="shared" si="121"/>
        <v>7156.4035689773509</v>
      </c>
      <c r="G117" s="14" t="e">
        <f t="shared" si="122"/>
        <v>#REF!</v>
      </c>
      <c r="H117" s="14" t="e">
        <f t="shared" si="123"/>
        <v>#REF!</v>
      </c>
      <c r="I117" s="1">
        <v>0</v>
      </c>
      <c r="J117" s="1"/>
      <c r="K117" s="1">
        <f t="shared" si="124"/>
        <v>0</v>
      </c>
      <c r="L117" s="14">
        <f t="shared" si="125"/>
        <v>0</v>
      </c>
      <c r="M117" s="15">
        <f t="shared" si="100"/>
        <v>0</v>
      </c>
      <c r="N117" s="15">
        <f t="shared" si="126"/>
        <v>0</v>
      </c>
      <c r="O117" s="1">
        <v>1</v>
      </c>
      <c r="P117" s="1"/>
      <c r="Q117" s="1">
        <f t="shared" si="127"/>
        <v>3.4</v>
      </c>
      <c r="R117" s="14">
        <f t="shared" si="128"/>
        <v>7168.5700293829577</v>
      </c>
      <c r="S117" s="422">
        <f t="shared" si="101"/>
        <v>7514.4876709849423</v>
      </c>
      <c r="T117" s="15">
        <f t="shared" si="129"/>
        <v>14683.057700367899</v>
      </c>
      <c r="U117" s="1">
        <v>1</v>
      </c>
      <c r="V117" s="1">
        <f t="shared" si="130"/>
        <v>3.4</v>
      </c>
      <c r="W117" s="15">
        <f t="shared" si="102"/>
        <v>7168.5700293829577</v>
      </c>
      <c r="X117" s="15">
        <f t="shared" si="103"/>
        <v>7973.3710833639634</v>
      </c>
      <c r="Y117" s="15">
        <f t="shared" si="131"/>
        <v>15141.941112746921</v>
      </c>
      <c r="Z117" s="1">
        <v>1</v>
      </c>
      <c r="AA117" s="1">
        <f t="shared" si="132"/>
        <v>3.4</v>
      </c>
      <c r="AB117" s="15">
        <f t="shared" si="104"/>
        <v>7510.7238883143746</v>
      </c>
      <c r="AC117" s="15">
        <f t="shared" si="105"/>
        <v>6993.1076465676169</v>
      </c>
      <c r="AD117" s="15">
        <f t="shared" si="133"/>
        <v>14503.831534881992</v>
      </c>
      <c r="AE117" s="1">
        <v>1</v>
      </c>
      <c r="AF117" s="1">
        <f t="shared" si="134"/>
        <v>3.4</v>
      </c>
      <c r="AG117" s="15">
        <f t="shared" si="106"/>
        <v>7510.7238883143746</v>
      </c>
      <c r="AH117" s="15">
        <f t="shared" si="107"/>
        <v>7165.2135192680316</v>
      </c>
      <c r="AI117" s="15">
        <f t="shared" si="135"/>
        <v>14675.937407582405</v>
      </c>
      <c r="AJ117" s="1">
        <v>1</v>
      </c>
      <c r="AK117" s="1">
        <f t="shared" si="136"/>
        <v>3.4</v>
      </c>
      <c r="AL117" s="1"/>
      <c r="AM117" s="15">
        <f t="shared" si="108"/>
        <v>7427.3838862559242</v>
      </c>
      <c r="AN117" s="15">
        <f t="shared" si="109"/>
        <v>7320.0259919316668</v>
      </c>
      <c r="AO117" s="15">
        <f t="shared" si="137"/>
        <v>14747.409878187591</v>
      </c>
      <c r="AP117" s="188">
        <v>1</v>
      </c>
      <c r="AQ117" s="188">
        <f t="shared" si="138"/>
        <v>3.4</v>
      </c>
      <c r="AR117" s="188"/>
      <c r="AS117" s="179">
        <f t="shared" si="110"/>
        <v>7427.3838862559242</v>
      </c>
      <c r="AT117" s="179">
        <f t="shared" si="111"/>
        <v>7007.9633903158183</v>
      </c>
      <c r="AU117" s="179">
        <f t="shared" si="139"/>
        <v>14435.347276571742</v>
      </c>
      <c r="AV117" s="1">
        <v>0</v>
      </c>
      <c r="AW117" s="1">
        <f t="shared" si="140"/>
        <v>0</v>
      </c>
      <c r="AX117" s="1"/>
      <c r="AY117" s="15">
        <f t="shared" si="112"/>
        <v>0</v>
      </c>
      <c r="AZ117" s="15">
        <f t="shared" si="113"/>
        <v>0</v>
      </c>
      <c r="BA117" s="15">
        <f t="shared" si="141"/>
        <v>0</v>
      </c>
      <c r="BB117" s="1">
        <v>0</v>
      </c>
      <c r="BC117" s="1">
        <f t="shared" si="142"/>
        <v>0</v>
      </c>
      <c r="BD117" s="15">
        <f t="shared" si="114"/>
        <v>0</v>
      </c>
      <c r="BE117" s="15">
        <f t="shared" si="115"/>
        <v>0</v>
      </c>
      <c r="BF117" s="15">
        <f t="shared" si="143"/>
        <v>0</v>
      </c>
      <c r="BG117" s="1">
        <v>0</v>
      </c>
      <c r="BH117" s="1">
        <f t="shared" si="144"/>
        <v>0</v>
      </c>
      <c r="BI117" s="15">
        <f t="shared" si="116"/>
        <v>0</v>
      </c>
      <c r="BJ117" s="15">
        <f t="shared" si="117"/>
        <v>0</v>
      </c>
      <c r="BK117" s="15">
        <f t="shared" si="145"/>
        <v>0</v>
      </c>
      <c r="BL117" s="1">
        <v>0</v>
      </c>
      <c r="BM117" s="1">
        <f t="shared" si="146"/>
        <v>0</v>
      </c>
      <c r="BN117" s="15">
        <f t="shared" si="118"/>
        <v>0</v>
      </c>
      <c r="BO117" s="15">
        <f t="shared" si="119"/>
        <v>0</v>
      </c>
      <c r="BP117" s="15">
        <f t="shared" si="147"/>
        <v>0</v>
      </c>
    </row>
    <row r="118" spans="1:68" ht="15.6" hidden="1" x14ac:dyDescent="0.3">
      <c r="A118" t="s">
        <v>102</v>
      </c>
      <c r="B118" s="8">
        <v>702</v>
      </c>
      <c r="C118" s="1">
        <v>3</v>
      </c>
      <c r="D118" s="1"/>
      <c r="E118" s="3">
        <f t="shared" si="120"/>
        <v>9</v>
      </c>
      <c r="F118" s="14">
        <f t="shared" si="121"/>
        <v>21469.210706932052</v>
      </c>
      <c r="G118" s="14" t="e">
        <f t="shared" si="122"/>
        <v>#REF!</v>
      </c>
      <c r="H118" s="14" t="e">
        <f t="shared" si="123"/>
        <v>#REF!</v>
      </c>
      <c r="I118" s="1">
        <v>4</v>
      </c>
      <c r="J118" s="1"/>
      <c r="K118" s="1">
        <f t="shared" si="124"/>
        <v>13.6</v>
      </c>
      <c r="L118" s="14">
        <f t="shared" si="125"/>
        <v>28625.614275909404</v>
      </c>
      <c r="M118" s="15">
        <f t="shared" si="100"/>
        <v>27600.089092220889</v>
      </c>
      <c r="N118" s="15">
        <f t="shared" si="126"/>
        <v>56225.703368130293</v>
      </c>
      <c r="O118" s="1">
        <v>3</v>
      </c>
      <c r="P118" s="1"/>
      <c r="Q118" s="1">
        <f t="shared" si="127"/>
        <v>10.199999999999999</v>
      </c>
      <c r="R118" s="14">
        <f t="shared" si="128"/>
        <v>21505.710088148873</v>
      </c>
      <c r="S118" s="422">
        <f t="shared" si="101"/>
        <v>22543.463012954828</v>
      </c>
      <c r="T118" s="15">
        <f t="shared" si="129"/>
        <v>44049.173101103705</v>
      </c>
      <c r="U118" s="1">
        <v>4</v>
      </c>
      <c r="V118" s="1">
        <f t="shared" si="130"/>
        <v>13.6</v>
      </c>
      <c r="W118" s="15">
        <f t="shared" si="102"/>
        <v>28674.280117531831</v>
      </c>
      <c r="X118" s="15">
        <f t="shared" si="103"/>
        <v>31893.484333455854</v>
      </c>
      <c r="Y118" s="15">
        <f t="shared" si="131"/>
        <v>60567.764450987685</v>
      </c>
      <c r="Z118" s="1">
        <v>3</v>
      </c>
      <c r="AA118" s="1">
        <f t="shared" si="132"/>
        <v>10.199999999999999</v>
      </c>
      <c r="AB118" s="15">
        <f t="shared" si="104"/>
        <v>22532.171664943126</v>
      </c>
      <c r="AC118" s="15">
        <f t="shared" si="105"/>
        <v>20979.322939702848</v>
      </c>
      <c r="AD118" s="15">
        <f t="shared" si="133"/>
        <v>43511.494604645974</v>
      </c>
      <c r="AE118" s="1">
        <v>4</v>
      </c>
      <c r="AF118" s="1">
        <f t="shared" si="134"/>
        <v>13.6</v>
      </c>
      <c r="AG118" s="15">
        <f t="shared" si="106"/>
        <v>30042.895553257498</v>
      </c>
      <c r="AH118" s="15">
        <f t="shared" si="107"/>
        <v>28660.854077072127</v>
      </c>
      <c r="AI118" s="15">
        <f t="shared" si="135"/>
        <v>58703.749630329621</v>
      </c>
      <c r="AJ118" s="1">
        <v>3</v>
      </c>
      <c r="AK118" s="1">
        <f t="shared" si="136"/>
        <v>10.199999999999999</v>
      </c>
      <c r="AL118" s="1"/>
      <c r="AM118" s="15">
        <f t="shared" si="108"/>
        <v>22282.151658767772</v>
      </c>
      <c r="AN118" s="15">
        <f t="shared" si="109"/>
        <v>21960.077975795</v>
      </c>
      <c r="AO118" s="15">
        <f t="shared" si="137"/>
        <v>44242.229634562769</v>
      </c>
      <c r="AP118" s="188">
        <v>3</v>
      </c>
      <c r="AQ118" s="188">
        <f t="shared" si="138"/>
        <v>10.199999999999999</v>
      </c>
      <c r="AR118" s="188"/>
      <c r="AS118" s="179">
        <f t="shared" si="110"/>
        <v>22282.151658767772</v>
      </c>
      <c r="AT118" s="179">
        <f t="shared" si="111"/>
        <v>21023.890170947456</v>
      </c>
      <c r="AU118" s="179">
        <f t="shared" si="139"/>
        <v>43306.041829715228</v>
      </c>
      <c r="AV118" s="1">
        <v>4</v>
      </c>
      <c r="AW118" s="1">
        <f t="shared" si="140"/>
        <v>13.6</v>
      </c>
      <c r="AX118" s="1"/>
      <c r="AY118" s="15">
        <f t="shared" si="112"/>
        <v>29710.142721217886</v>
      </c>
      <c r="AZ118" s="15">
        <f t="shared" si="113"/>
        <v>31974.145733008983</v>
      </c>
      <c r="BA118" s="15">
        <f t="shared" si="141"/>
        <v>61684.288454226873</v>
      </c>
      <c r="BB118" s="1">
        <v>3</v>
      </c>
      <c r="BC118" s="1">
        <f t="shared" si="142"/>
        <v>10.199999999999999</v>
      </c>
      <c r="BD118" s="15">
        <f t="shared" si="114"/>
        <v>22282.607040913415</v>
      </c>
      <c r="BE118" s="15">
        <f t="shared" si="115"/>
        <v>22866.338306864858</v>
      </c>
      <c r="BF118" s="15">
        <f t="shared" si="143"/>
        <v>45148.945347778274</v>
      </c>
      <c r="BG118" s="1">
        <v>6</v>
      </c>
      <c r="BH118" s="1">
        <f t="shared" si="144"/>
        <v>20.399999999999999</v>
      </c>
      <c r="BI118" s="15">
        <f t="shared" si="116"/>
        <v>44567.625</v>
      </c>
      <c r="BJ118" s="15">
        <f t="shared" si="117"/>
        <v>43136.708275603116</v>
      </c>
      <c r="BK118" s="15">
        <f t="shared" si="145"/>
        <v>87704.333275603116</v>
      </c>
      <c r="BL118" s="1">
        <v>4</v>
      </c>
      <c r="BM118" s="1">
        <f t="shared" si="146"/>
        <v>13.6</v>
      </c>
      <c r="BN118" s="15">
        <f t="shared" si="118"/>
        <v>29711.75</v>
      </c>
      <c r="BO118" s="15">
        <f t="shared" si="119"/>
        <v>29339.576001635302</v>
      </c>
      <c r="BP118" s="15">
        <f t="shared" si="147"/>
        <v>59051.326001635302</v>
      </c>
    </row>
    <row r="119" spans="1:68" ht="15.6" hidden="1" x14ac:dyDescent="0.3">
      <c r="A119" t="s">
        <v>102</v>
      </c>
      <c r="B119" s="8">
        <v>703</v>
      </c>
      <c r="C119" s="1">
        <v>11</v>
      </c>
      <c r="D119" s="1"/>
      <c r="E119" s="3">
        <f t="shared" si="120"/>
        <v>33</v>
      </c>
      <c r="F119" s="14">
        <f t="shared" si="121"/>
        <v>78720.439258750863</v>
      </c>
      <c r="G119" s="14" t="e">
        <f t="shared" si="122"/>
        <v>#REF!</v>
      </c>
      <c r="H119" s="14" t="e">
        <f t="shared" si="123"/>
        <v>#REF!</v>
      </c>
      <c r="I119" s="1">
        <v>11</v>
      </c>
      <c r="J119" s="1"/>
      <c r="K119" s="1">
        <f t="shared" si="124"/>
        <v>37.4</v>
      </c>
      <c r="L119" s="14">
        <f t="shared" si="125"/>
        <v>78720.439258750863</v>
      </c>
      <c r="M119" s="15">
        <f t="shared" si="100"/>
        <v>75900.245003607444</v>
      </c>
      <c r="N119" s="15">
        <f t="shared" si="126"/>
        <v>154620.68426235829</v>
      </c>
      <c r="O119" s="1">
        <v>10</v>
      </c>
      <c r="P119" s="1"/>
      <c r="Q119" s="1">
        <f t="shared" si="127"/>
        <v>34</v>
      </c>
      <c r="R119" s="14">
        <f t="shared" si="128"/>
        <v>71685.700293829577</v>
      </c>
      <c r="S119" s="422">
        <f t="shared" si="101"/>
        <v>75144.876709849428</v>
      </c>
      <c r="T119" s="15">
        <f t="shared" si="129"/>
        <v>146830.57700367901</v>
      </c>
      <c r="U119" s="1">
        <v>12</v>
      </c>
      <c r="V119" s="1">
        <f t="shared" si="130"/>
        <v>40.799999999999997</v>
      </c>
      <c r="W119" s="15">
        <f t="shared" si="102"/>
        <v>86022.840352595493</v>
      </c>
      <c r="X119" s="15">
        <f t="shared" si="103"/>
        <v>95680.453000367561</v>
      </c>
      <c r="Y119" s="15">
        <f t="shared" si="131"/>
        <v>181703.29335296305</v>
      </c>
      <c r="Z119" s="1">
        <v>10</v>
      </c>
      <c r="AA119" s="1">
        <f t="shared" si="132"/>
        <v>34</v>
      </c>
      <c r="AB119" s="15">
        <f t="shared" si="104"/>
        <v>75107.238883143742</v>
      </c>
      <c r="AC119" s="15">
        <f t="shared" si="105"/>
        <v>69931.076465676175</v>
      </c>
      <c r="AD119" s="15">
        <f t="shared" si="133"/>
        <v>145038.31534881992</v>
      </c>
      <c r="AE119" s="1">
        <v>12</v>
      </c>
      <c r="AF119" s="1">
        <f t="shared" si="134"/>
        <v>40.799999999999997</v>
      </c>
      <c r="AG119" s="15">
        <f t="shared" si="106"/>
        <v>90128.686659772502</v>
      </c>
      <c r="AH119" s="15">
        <f t="shared" si="107"/>
        <v>85982.562231216376</v>
      </c>
      <c r="AI119" s="15">
        <f t="shared" si="135"/>
        <v>176111.24889098888</v>
      </c>
      <c r="AJ119" s="1">
        <v>10</v>
      </c>
      <c r="AK119" s="1">
        <f t="shared" si="136"/>
        <v>34</v>
      </c>
      <c r="AL119" s="1"/>
      <c r="AM119" s="15">
        <f t="shared" si="108"/>
        <v>74273.838862559234</v>
      </c>
      <c r="AN119" s="15">
        <f t="shared" si="109"/>
        <v>73200.259919316668</v>
      </c>
      <c r="AO119" s="15">
        <f t="shared" si="137"/>
        <v>147474.09878187592</v>
      </c>
      <c r="AP119" s="188">
        <v>10</v>
      </c>
      <c r="AQ119" s="188">
        <f t="shared" si="138"/>
        <v>34</v>
      </c>
      <c r="AR119" s="188"/>
      <c r="AS119" s="179">
        <f t="shared" si="110"/>
        <v>74273.838862559234</v>
      </c>
      <c r="AT119" s="179">
        <f t="shared" si="111"/>
        <v>70079.633903158188</v>
      </c>
      <c r="AU119" s="179">
        <f t="shared" si="139"/>
        <v>144353.47276571742</v>
      </c>
      <c r="AV119" s="1">
        <v>11</v>
      </c>
      <c r="AW119" s="1">
        <f t="shared" si="140"/>
        <v>37.4</v>
      </c>
      <c r="AX119" s="1"/>
      <c r="AY119" s="15">
        <f t="shared" si="112"/>
        <v>81702.892483349191</v>
      </c>
      <c r="AZ119" s="15">
        <f t="shared" si="113"/>
        <v>87928.900765774699</v>
      </c>
      <c r="BA119" s="15">
        <f t="shared" si="141"/>
        <v>169631.7932491239</v>
      </c>
      <c r="BB119" s="1">
        <v>12</v>
      </c>
      <c r="BC119" s="1">
        <f t="shared" si="142"/>
        <v>40.799999999999997</v>
      </c>
      <c r="BD119" s="15">
        <f t="shared" si="114"/>
        <v>89130.428163653662</v>
      </c>
      <c r="BE119" s="15">
        <f t="shared" si="115"/>
        <v>91465.353227459433</v>
      </c>
      <c r="BF119" s="15">
        <f t="shared" si="143"/>
        <v>180595.78139111309</v>
      </c>
      <c r="BG119" s="1">
        <v>12</v>
      </c>
      <c r="BH119" s="1">
        <f t="shared" si="144"/>
        <v>40.799999999999997</v>
      </c>
      <c r="BI119" s="15">
        <f t="shared" si="116"/>
        <v>89135.25</v>
      </c>
      <c r="BJ119" s="15">
        <f t="shared" si="117"/>
        <v>86273.416551206232</v>
      </c>
      <c r="BK119" s="15">
        <f t="shared" si="145"/>
        <v>175408.66655120623</v>
      </c>
      <c r="BL119" s="1">
        <v>12</v>
      </c>
      <c r="BM119" s="1">
        <f t="shared" si="146"/>
        <v>40.799999999999997</v>
      </c>
      <c r="BN119" s="15">
        <f t="shared" si="118"/>
        <v>89135.25</v>
      </c>
      <c r="BO119" s="15">
        <f t="shared" si="119"/>
        <v>88018.728004905905</v>
      </c>
      <c r="BP119" s="15">
        <f t="shared" si="147"/>
        <v>177153.97800490592</v>
      </c>
    </row>
    <row r="120" spans="1:68" ht="15.6" hidden="1" x14ac:dyDescent="0.3">
      <c r="A120" t="s">
        <v>102</v>
      </c>
      <c r="B120" s="8">
        <v>801</v>
      </c>
      <c r="C120" s="1">
        <v>0</v>
      </c>
      <c r="D120" s="1"/>
      <c r="E120" s="3">
        <f t="shared" si="120"/>
        <v>0</v>
      </c>
      <c r="F120" s="14">
        <f t="shared" si="121"/>
        <v>0</v>
      </c>
      <c r="G120" s="14" t="e">
        <f t="shared" si="122"/>
        <v>#REF!</v>
      </c>
      <c r="H120" s="14" t="e">
        <f t="shared" si="123"/>
        <v>#REF!</v>
      </c>
      <c r="I120" s="1">
        <v>0</v>
      </c>
      <c r="J120" s="1"/>
      <c r="K120" s="1">
        <f t="shared" si="124"/>
        <v>0</v>
      </c>
      <c r="L120" s="14">
        <f t="shared" si="125"/>
        <v>0</v>
      </c>
      <c r="M120" s="15">
        <f t="shared" si="100"/>
        <v>0</v>
      </c>
      <c r="N120" s="15">
        <f t="shared" si="126"/>
        <v>0</v>
      </c>
      <c r="O120" s="1">
        <v>0</v>
      </c>
      <c r="P120" s="1"/>
      <c r="Q120" s="1">
        <f t="shared" si="127"/>
        <v>0</v>
      </c>
      <c r="R120" s="14">
        <f t="shared" si="128"/>
        <v>0</v>
      </c>
      <c r="S120" s="422">
        <f t="shared" si="101"/>
        <v>0</v>
      </c>
      <c r="T120" s="15">
        <f t="shared" si="129"/>
        <v>0</v>
      </c>
      <c r="U120" s="1">
        <v>0</v>
      </c>
      <c r="V120" s="1">
        <f t="shared" si="130"/>
        <v>0</v>
      </c>
      <c r="W120" s="15">
        <f t="shared" si="102"/>
        <v>0</v>
      </c>
      <c r="X120" s="15">
        <f t="shared" si="103"/>
        <v>0</v>
      </c>
      <c r="Y120" s="15">
        <f t="shared" si="131"/>
        <v>0</v>
      </c>
      <c r="Z120" s="1">
        <v>0</v>
      </c>
      <c r="AA120" s="1">
        <f t="shared" si="132"/>
        <v>0</v>
      </c>
      <c r="AB120" s="15">
        <f t="shared" si="104"/>
        <v>0</v>
      </c>
      <c r="AC120" s="15">
        <f t="shared" si="105"/>
        <v>0</v>
      </c>
      <c r="AD120" s="15">
        <f t="shared" si="133"/>
        <v>0</v>
      </c>
      <c r="AE120" s="1">
        <v>0</v>
      </c>
      <c r="AF120" s="1">
        <f t="shared" si="134"/>
        <v>0</v>
      </c>
      <c r="AG120" s="15">
        <f t="shared" si="106"/>
        <v>0</v>
      </c>
      <c r="AH120" s="15">
        <f t="shared" si="107"/>
        <v>0</v>
      </c>
      <c r="AI120" s="15">
        <f t="shared" si="135"/>
        <v>0</v>
      </c>
      <c r="AJ120" s="1">
        <v>0</v>
      </c>
      <c r="AK120" s="1">
        <f t="shared" si="136"/>
        <v>0</v>
      </c>
      <c r="AL120" s="1"/>
      <c r="AM120" s="15">
        <f t="shared" si="108"/>
        <v>0</v>
      </c>
      <c r="AN120" s="15">
        <f t="shared" si="109"/>
        <v>0</v>
      </c>
      <c r="AO120" s="15">
        <f t="shared" si="137"/>
        <v>0</v>
      </c>
      <c r="AP120" s="188">
        <v>0</v>
      </c>
      <c r="AQ120" s="188">
        <f t="shared" si="138"/>
        <v>0</v>
      </c>
      <c r="AR120" s="188"/>
      <c r="AS120" s="179">
        <f t="shared" si="110"/>
        <v>0</v>
      </c>
      <c r="AT120" s="179">
        <f t="shared" si="111"/>
        <v>0</v>
      </c>
      <c r="AU120" s="179">
        <f t="shared" si="139"/>
        <v>0</v>
      </c>
      <c r="AV120" s="1">
        <v>0</v>
      </c>
      <c r="AW120" s="1">
        <f t="shared" si="140"/>
        <v>0</v>
      </c>
      <c r="AX120" s="1"/>
      <c r="AY120" s="15">
        <f t="shared" si="112"/>
        <v>0</v>
      </c>
      <c r="AZ120" s="15">
        <f t="shared" si="113"/>
        <v>0</v>
      </c>
      <c r="BA120" s="15">
        <f t="shared" si="141"/>
        <v>0</v>
      </c>
      <c r="BB120" s="1">
        <v>0</v>
      </c>
      <c r="BC120" s="1">
        <f t="shared" si="142"/>
        <v>0</v>
      </c>
      <c r="BD120" s="15">
        <f t="shared" si="114"/>
        <v>0</v>
      </c>
      <c r="BE120" s="15">
        <f t="shared" si="115"/>
        <v>0</v>
      </c>
      <c r="BF120" s="15">
        <f t="shared" si="143"/>
        <v>0</v>
      </c>
      <c r="BG120" s="1">
        <v>0</v>
      </c>
      <c r="BH120" s="1">
        <f t="shared" si="144"/>
        <v>0</v>
      </c>
      <c r="BI120" s="15">
        <f t="shared" si="116"/>
        <v>0</v>
      </c>
      <c r="BJ120" s="15">
        <f t="shared" si="117"/>
        <v>0</v>
      </c>
      <c r="BK120" s="15">
        <f t="shared" si="145"/>
        <v>0</v>
      </c>
      <c r="BL120" s="1">
        <v>0</v>
      </c>
      <c r="BM120" s="1">
        <f t="shared" si="146"/>
        <v>0</v>
      </c>
      <c r="BN120" s="15">
        <f t="shared" si="118"/>
        <v>0</v>
      </c>
      <c r="BO120" s="15">
        <f t="shared" si="119"/>
        <v>0</v>
      </c>
      <c r="BP120" s="15">
        <f t="shared" si="147"/>
        <v>0</v>
      </c>
    </row>
    <row r="121" spans="1:68" ht="15.6" hidden="1" x14ac:dyDescent="0.3">
      <c r="A121" t="s">
        <v>102</v>
      </c>
      <c r="B121" s="8">
        <v>802</v>
      </c>
      <c r="C121" s="1">
        <v>12</v>
      </c>
      <c r="D121" s="1"/>
      <c r="E121" s="3">
        <f t="shared" si="120"/>
        <v>36</v>
      </c>
      <c r="F121" s="14">
        <f t="shared" si="121"/>
        <v>85876.842827728207</v>
      </c>
      <c r="G121" s="14" t="e">
        <f t="shared" si="122"/>
        <v>#REF!</v>
      </c>
      <c r="H121" s="14" t="e">
        <f t="shared" si="123"/>
        <v>#REF!</v>
      </c>
      <c r="I121" s="1">
        <v>9</v>
      </c>
      <c r="J121" s="1"/>
      <c r="K121" s="1">
        <f t="shared" si="124"/>
        <v>30.599999999999998</v>
      </c>
      <c r="L121" s="14">
        <f t="shared" si="125"/>
        <v>64407.632120796159</v>
      </c>
      <c r="M121" s="15">
        <f t="shared" si="100"/>
        <v>62100.200457496998</v>
      </c>
      <c r="N121" s="15">
        <f t="shared" si="126"/>
        <v>126507.83257829316</v>
      </c>
      <c r="O121" s="1">
        <v>9</v>
      </c>
      <c r="P121" s="1"/>
      <c r="Q121" s="1">
        <f t="shared" si="127"/>
        <v>30.599999999999998</v>
      </c>
      <c r="R121" s="14">
        <f t="shared" si="128"/>
        <v>64517.13026444662</v>
      </c>
      <c r="S121" s="422">
        <f t="shared" si="101"/>
        <v>67630.38903886448</v>
      </c>
      <c r="T121" s="15">
        <f t="shared" si="129"/>
        <v>132147.5193033111</v>
      </c>
      <c r="U121" s="1">
        <v>11</v>
      </c>
      <c r="V121" s="1">
        <f t="shared" si="130"/>
        <v>37.4</v>
      </c>
      <c r="W121" s="15">
        <f t="shared" si="102"/>
        <v>78854.270323212535</v>
      </c>
      <c r="X121" s="15">
        <f t="shared" si="103"/>
        <v>87707.081917003597</v>
      </c>
      <c r="Y121" s="15">
        <f t="shared" si="131"/>
        <v>166561.35224021613</v>
      </c>
      <c r="Z121" s="1">
        <v>8</v>
      </c>
      <c r="AA121" s="1">
        <f t="shared" si="132"/>
        <v>27.2</v>
      </c>
      <c r="AB121" s="15">
        <f t="shared" si="104"/>
        <v>60085.791106514996</v>
      </c>
      <c r="AC121" s="15">
        <f t="shared" si="105"/>
        <v>55944.861172540936</v>
      </c>
      <c r="AD121" s="15">
        <f t="shared" si="133"/>
        <v>116030.65227905594</v>
      </c>
      <c r="AE121" s="1">
        <v>11</v>
      </c>
      <c r="AF121" s="1">
        <f t="shared" si="134"/>
        <v>37.4</v>
      </c>
      <c r="AG121" s="15">
        <f t="shared" si="106"/>
        <v>82617.962771458115</v>
      </c>
      <c r="AH121" s="15">
        <f t="shared" si="107"/>
        <v>78817.348711948347</v>
      </c>
      <c r="AI121" s="15">
        <f t="shared" si="135"/>
        <v>161435.31148340646</v>
      </c>
      <c r="AJ121" s="1">
        <v>12</v>
      </c>
      <c r="AK121" s="1">
        <f t="shared" si="136"/>
        <v>40.799999999999997</v>
      </c>
      <c r="AL121" s="1"/>
      <c r="AM121" s="15">
        <f t="shared" si="108"/>
        <v>89128.60663507109</v>
      </c>
      <c r="AN121" s="15">
        <f t="shared" si="109"/>
        <v>87840.311903180002</v>
      </c>
      <c r="AO121" s="15">
        <f t="shared" si="137"/>
        <v>176968.91853825108</v>
      </c>
      <c r="AP121" s="188">
        <v>8</v>
      </c>
      <c r="AQ121" s="188">
        <f t="shared" si="138"/>
        <v>27.2</v>
      </c>
      <c r="AR121" s="188"/>
      <c r="AS121" s="179">
        <f t="shared" si="110"/>
        <v>59419.071090047393</v>
      </c>
      <c r="AT121" s="179">
        <f t="shared" si="111"/>
        <v>56063.707122526546</v>
      </c>
      <c r="AU121" s="179">
        <f t="shared" si="139"/>
        <v>115482.77821257393</v>
      </c>
      <c r="AV121" s="1">
        <v>11</v>
      </c>
      <c r="AW121" s="1">
        <f t="shared" si="140"/>
        <v>37.4</v>
      </c>
      <c r="AX121" s="1"/>
      <c r="AY121" s="15">
        <f t="shared" si="112"/>
        <v>81702.892483349191</v>
      </c>
      <c r="AZ121" s="15">
        <f t="shared" si="113"/>
        <v>87928.900765774699</v>
      </c>
      <c r="BA121" s="15">
        <f t="shared" si="141"/>
        <v>169631.7932491239</v>
      </c>
      <c r="BB121" s="1">
        <v>10</v>
      </c>
      <c r="BC121" s="1">
        <f t="shared" si="142"/>
        <v>34</v>
      </c>
      <c r="BD121" s="15">
        <f t="shared" si="114"/>
        <v>74275.35680304472</v>
      </c>
      <c r="BE121" s="15">
        <f t="shared" si="115"/>
        <v>76221.127689549525</v>
      </c>
      <c r="BF121" s="15">
        <f t="shared" si="143"/>
        <v>150496.48449259426</v>
      </c>
      <c r="BG121" s="1">
        <v>10</v>
      </c>
      <c r="BH121" s="1">
        <f t="shared" si="144"/>
        <v>34</v>
      </c>
      <c r="BI121" s="15">
        <f t="shared" si="116"/>
        <v>74279.375</v>
      </c>
      <c r="BJ121" s="15">
        <f t="shared" si="117"/>
        <v>71894.513792671874</v>
      </c>
      <c r="BK121" s="15">
        <f t="shared" si="145"/>
        <v>146173.88879267187</v>
      </c>
      <c r="BL121" s="1">
        <v>11</v>
      </c>
      <c r="BM121" s="1">
        <f t="shared" si="146"/>
        <v>37.4</v>
      </c>
      <c r="BN121" s="15">
        <f t="shared" si="118"/>
        <v>81707.3125</v>
      </c>
      <c r="BO121" s="15">
        <f t="shared" si="119"/>
        <v>80683.834004497083</v>
      </c>
      <c r="BP121" s="15">
        <f t="shared" si="147"/>
        <v>162391.1465044971</v>
      </c>
    </row>
    <row r="122" spans="1:68" ht="15.6" hidden="1" x14ac:dyDescent="0.3">
      <c r="A122" t="s">
        <v>102</v>
      </c>
      <c r="B122" s="8">
        <v>901</v>
      </c>
      <c r="C122" s="1">
        <v>7</v>
      </c>
      <c r="D122" s="1"/>
      <c r="E122" s="3">
        <f t="shared" si="120"/>
        <v>21</v>
      </c>
      <c r="F122" s="14">
        <f t="shared" si="121"/>
        <v>50094.824982841455</v>
      </c>
      <c r="G122" s="14" t="e">
        <f t="shared" si="122"/>
        <v>#REF!</v>
      </c>
      <c r="H122" s="14" t="e">
        <f t="shared" si="123"/>
        <v>#REF!</v>
      </c>
      <c r="I122" s="1">
        <v>6</v>
      </c>
      <c r="J122" s="1"/>
      <c r="K122" s="1">
        <f t="shared" si="124"/>
        <v>20.399999999999999</v>
      </c>
      <c r="L122" s="14">
        <f t="shared" si="125"/>
        <v>42938.421413864104</v>
      </c>
      <c r="M122" s="15">
        <f t="shared" si="100"/>
        <v>41400.133638331332</v>
      </c>
      <c r="N122" s="15">
        <f t="shared" si="126"/>
        <v>84338.555052195443</v>
      </c>
      <c r="O122" s="1">
        <v>5</v>
      </c>
      <c r="P122" s="1"/>
      <c r="Q122" s="1">
        <f t="shared" si="127"/>
        <v>17</v>
      </c>
      <c r="R122" s="14">
        <f t="shared" si="128"/>
        <v>35842.850146914789</v>
      </c>
      <c r="S122" s="422">
        <f t="shared" si="101"/>
        <v>37572.438354924714</v>
      </c>
      <c r="T122" s="15">
        <f t="shared" si="129"/>
        <v>73415.288501839503</v>
      </c>
      <c r="U122" s="1">
        <v>5</v>
      </c>
      <c r="V122" s="1">
        <f t="shared" si="130"/>
        <v>17</v>
      </c>
      <c r="W122" s="15">
        <f t="shared" si="102"/>
        <v>35842.850146914789</v>
      </c>
      <c r="X122" s="15">
        <f t="shared" si="103"/>
        <v>39866.855416819817</v>
      </c>
      <c r="Y122" s="15">
        <f t="shared" si="131"/>
        <v>75709.705563734606</v>
      </c>
      <c r="Z122" s="1">
        <v>3</v>
      </c>
      <c r="AA122" s="1">
        <f t="shared" si="132"/>
        <v>10.199999999999999</v>
      </c>
      <c r="AB122" s="15">
        <f t="shared" si="104"/>
        <v>22532.171664943126</v>
      </c>
      <c r="AC122" s="15">
        <f t="shared" si="105"/>
        <v>20979.322939702848</v>
      </c>
      <c r="AD122" s="15">
        <f t="shared" si="133"/>
        <v>43511.494604645974</v>
      </c>
      <c r="AE122" s="1">
        <v>5</v>
      </c>
      <c r="AF122" s="1">
        <f t="shared" si="134"/>
        <v>17</v>
      </c>
      <c r="AG122" s="15">
        <f t="shared" si="106"/>
        <v>37553.619441571871</v>
      </c>
      <c r="AH122" s="15">
        <f t="shared" si="107"/>
        <v>35826.067596340159</v>
      </c>
      <c r="AI122" s="15">
        <f t="shared" si="135"/>
        <v>73379.687037912023</v>
      </c>
      <c r="AJ122" s="1">
        <v>3</v>
      </c>
      <c r="AK122" s="1">
        <f t="shared" si="136"/>
        <v>10.199999999999999</v>
      </c>
      <c r="AL122" s="1"/>
      <c r="AM122" s="15">
        <f t="shared" si="108"/>
        <v>22282.151658767772</v>
      </c>
      <c r="AN122" s="15">
        <f t="shared" si="109"/>
        <v>21960.077975795</v>
      </c>
      <c r="AO122" s="15">
        <f t="shared" si="137"/>
        <v>44242.229634562769</v>
      </c>
      <c r="AP122" s="188">
        <v>0</v>
      </c>
      <c r="AQ122" s="188">
        <f t="shared" si="138"/>
        <v>0</v>
      </c>
      <c r="AR122" s="188"/>
      <c r="AS122" s="179">
        <f t="shared" si="110"/>
        <v>0</v>
      </c>
      <c r="AT122" s="179">
        <f t="shared" si="111"/>
        <v>0</v>
      </c>
      <c r="AU122" s="179">
        <f t="shared" si="139"/>
        <v>0</v>
      </c>
      <c r="AV122" s="1">
        <v>1</v>
      </c>
      <c r="AW122" s="1">
        <f t="shared" si="140"/>
        <v>3.4</v>
      </c>
      <c r="AX122" s="1"/>
      <c r="AY122" s="15">
        <f t="shared" si="112"/>
        <v>7427.5356803044715</v>
      </c>
      <c r="AZ122" s="15">
        <f t="shared" si="113"/>
        <v>7993.5364332522458</v>
      </c>
      <c r="BA122" s="15">
        <f t="shared" si="141"/>
        <v>15421.072113556718</v>
      </c>
      <c r="BB122" s="1">
        <v>6</v>
      </c>
      <c r="BC122" s="1">
        <f t="shared" si="142"/>
        <v>20.399999999999999</v>
      </c>
      <c r="BD122" s="15">
        <f t="shared" si="114"/>
        <v>44565.214081826831</v>
      </c>
      <c r="BE122" s="15">
        <f t="shared" si="115"/>
        <v>45732.676613729716</v>
      </c>
      <c r="BF122" s="15">
        <f t="shared" si="143"/>
        <v>90297.890695556547</v>
      </c>
      <c r="BG122" s="1">
        <v>5</v>
      </c>
      <c r="BH122" s="1">
        <f t="shared" si="144"/>
        <v>17</v>
      </c>
      <c r="BI122" s="15">
        <f t="shared" si="116"/>
        <v>37139.6875</v>
      </c>
      <c r="BJ122" s="15">
        <f t="shared" si="117"/>
        <v>35947.256896335937</v>
      </c>
      <c r="BK122" s="15">
        <f t="shared" si="145"/>
        <v>73086.944396335937</v>
      </c>
      <c r="BL122" s="1">
        <v>6</v>
      </c>
      <c r="BM122" s="1">
        <f t="shared" si="146"/>
        <v>20.399999999999999</v>
      </c>
      <c r="BN122" s="15">
        <f t="shared" si="118"/>
        <v>44567.625</v>
      </c>
      <c r="BO122" s="15">
        <f t="shared" si="119"/>
        <v>44009.364002452952</v>
      </c>
      <c r="BP122" s="15">
        <f t="shared" si="147"/>
        <v>88576.98900245296</v>
      </c>
    </row>
    <row r="123" spans="1:68" ht="15.6" hidden="1" x14ac:dyDescent="0.3">
      <c r="A123" t="s">
        <v>102</v>
      </c>
      <c r="B123" s="8">
        <v>902</v>
      </c>
      <c r="C123" s="1">
        <v>4</v>
      </c>
      <c r="D123" s="1"/>
      <c r="E123" s="3">
        <f t="shared" si="120"/>
        <v>12</v>
      </c>
      <c r="F123" s="14">
        <f t="shared" si="121"/>
        <v>28625.614275909404</v>
      </c>
      <c r="G123" s="14" t="e">
        <f t="shared" si="122"/>
        <v>#REF!</v>
      </c>
      <c r="H123" s="14" t="e">
        <f t="shared" si="123"/>
        <v>#REF!</v>
      </c>
      <c r="I123" s="1">
        <v>3</v>
      </c>
      <c r="J123" s="1"/>
      <c r="K123" s="1">
        <f t="shared" si="124"/>
        <v>10.199999999999999</v>
      </c>
      <c r="L123" s="14">
        <f t="shared" si="125"/>
        <v>21469.210706932052</v>
      </c>
      <c r="M123" s="15">
        <f t="shared" si="100"/>
        <v>20700.066819165666</v>
      </c>
      <c r="N123" s="15">
        <f t="shared" si="126"/>
        <v>42169.277526097721</v>
      </c>
      <c r="O123" s="1">
        <v>3</v>
      </c>
      <c r="P123" s="1"/>
      <c r="Q123" s="1">
        <f t="shared" si="127"/>
        <v>10.199999999999999</v>
      </c>
      <c r="R123" s="14">
        <f t="shared" si="128"/>
        <v>21505.710088148873</v>
      </c>
      <c r="S123" s="422">
        <f t="shared" si="101"/>
        <v>22543.463012954828</v>
      </c>
      <c r="T123" s="15">
        <f t="shared" si="129"/>
        <v>44049.173101103705</v>
      </c>
      <c r="U123" s="1">
        <v>4</v>
      </c>
      <c r="V123" s="1">
        <f t="shared" si="130"/>
        <v>13.6</v>
      </c>
      <c r="W123" s="15">
        <f t="shared" si="102"/>
        <v>28674.280117531831</v>
      </c>
      <c r="X123" s="15">
        <f t="shared" si="103"/>
        <v>31893.484333455854</v>
      </c>
      <c r="Y123" s="15">
        <f t="shared" si="131"/>
        <v>60567.764450987685</v>
      </c>
      <c r="Z123" s="1">
        <v>4</v>
      </c>
      <c r="AA123" s="1">
        <f t="shared" si="132"/>
        <v>13.6</v>
      </c>
      <c r="AB123" s="15">
        <f t="shared" si="104"/>
        <v>30042.895553257498</v>
      </c>
      <c r="AC123" s="15">
        <f t="shared" si="105"/>
        <v>27972.430586270468</v>
      </c>
      <c r="AD123" s="15">
        <f t="shared" si="133"/>
        <v>58015.32613952797</v>
      </c>
      <c r="AE123" s="1">
        <v>6</v>
      </c>
      <c r="AF123" s="1">
        <f t="shared" si="134"/>
        <v>20.399999999999999</v>
      </c>
      <c r="AG123" s="15">
        <f t="shared" si="106"/>
        <v>45064.343329886251</v>
      </c>
      <c r="AH123" s="15">
        <f t="shared" si="107"/>
        <v>42991.281115608188</v>
      </c>
      <c r="AI123" s="15">
        <f t="shared" si="135"/>
        <v>88055.624445494439</v>
      </c>
      <c r="AJ123" s="1">
        <v>1</v>
      </c>
      <c r="AK123" s="1">
        <f t="shared" si="136"/>
        <v>3.4</v>
      </c>
      <c r="AL123" s="1"/>
      <c r="AM123" s="15">
        <f t="shared" si="108"/>
        <v>7427.3838862559242</v>
      </c>
      <c r="AN123" s="15">
        <f t="shared" si="109"/>
        <v>7320.0259919316668</v>
      </c>
      <c r="AO123" s="15">
        <f t="shared" si="137"/>
        <v>14747.409878187591</v>
      </c>
      <c r="AP123" s="188">
        <v>1</v>
      </c>
      <c r="AQ123" s="188">
        <f t="shared" si="138"/>
        <v>3.4</v>
      </c>
      <c r="AR123" s="188"/>
      <c r="AS123" s="179">
        <f t="shared" si="110"/>
        <v>7427.3838862559242</v>
      </c>
      <c r="AT123" s="179">
        <f t="shared" si="111"/>
        <v>7007.9633903158183</v>
      </c>
      <c r="AU123" s="179">
        <f t="shared" si="139"/>
        <v>14435.347276571742</v>
      </c>
      <c r="AV123" s="1">
        <v>5</v>
      </c>
      <c r="AW123" s="1">
        <f t="shared" si="140"/>
        <v>17</v>
      </c>
      <c r="AX123" s="1"/>
      <c r="AY123" s="15">
        <f t="shared" si="112"/>
        <v>37137.67840152236</v>
      </c>
      <c r="AZ123" s="15">
        <f t="shared" si="113"/>
        <v>39967.682166261227</v>
      </c>
      <c r="BA123" s="15">
        <f t="shared" si="141"/>
        <v>77105.360567783588</v>
      </c>
      <c r="BB123" s="1">
        <v>4</v>
      </c>
      <c r="BC123" s="1">
        <f t="shared" si="142"/>
        <v>13.6</v>
      </c>
      <c r="BD123" s="15">
        <f t="shared" si="114"/>
        <v>29710.142721217886</v>
      </c>
      <c r="BE123" s="15">
        <f t="shared" si="115"/>
        <v>30488.451075819808</v>
      </c>
      <c r="BF123" s="15">
        <f t="shared" si="143"/>
        <v>60198.593797037698</v>
      </c>
      <c r="BG123" s="1">
        <v>4</v>
      </c>
      <c r="BH123" s="1">
        <f t="shared" si="144"/>
        <v>13.6</v>
      </c>
      <c r="BI123" s="15">
        <f t="shared" si="116"/>
        <v>29711.75</v>
      </c>
      <c r="BJ123" s="15">
        <f t="shared" si="117"/>
        <v>28757.805517068748</v>
      </c>
      <c r="BK123" s="15">
        <f t="shared" si="145"/>
        <v>58469.555517068744</v>
      </c>
      <c r="BL123" s="1">
        <v>6</v>
      </c>
      <c r="BM123" s="1">
        <f t="shared" si="146"/>
        <v>20.399999999999999</v>
      </c>
      <c r="BN123" s="15">
        <f t="shared" si="118"/>
        <v>44567.625</v>
      </c>
      <c r="BO123" s="15">
        <f t="shared" si="119"/>
        <v>44009.364002452952</v>
      </c>
      <c r="BP123" s="15">
        <f t="shared" si="147"/>
        <v>88576.98900245296</v>
      </c>
    </row>
    <row r="124" spans="1:68" ht="15.6" hidden="1" x14ac:dyDescent="0.3">
      <c r="A124" t="s">
        <v>102</v>
      </c>
      <c r="B124" s="8">
        <v>1001</v>
      </c>
      <c r="C124" s="1">
        <v>2</v>
      </c>
      <c r="D124" s="1"/>
      <c r="E124" s="3">
        <f t="shared" si="120"/>
        <v>6</v>
      </c>
      <c r="F124" s="14">
        <f t="shared" si="121"/>
        <v>14312.807137954702</v>
      </c>
      <c r="G124" s="14" t="e">
        <f t="shared" si="122"/>
        <v>#REF!</v>
      </c>
      <c r="H124" s="14" t="e">
        <f t="shared" si="123"/>
        <v>#REF!</v>
      </c>
      <c r="I124" s="1">
        <v>3</v>
      </c>
      <c r="J124" s="1"/>
      <c r="K124" s="1">
        <f t="shared" si="124"/>
        <v>10.199999999999999</v>
      </c>
      <c r="L124" s="14">
        <f t="shared" si="125"/>
        <v>21469.210706932052</v>
      </c>
      <c r="M124" s="15">
        <f t="shared" si="100"/>
        <v>20700.066819165666</v>
      </c>
      <c r="N124" s="15">
        <f t="shared" si="126"/>
        <v>42169.277526097721</v>
      </c>
      <c r="O124" s="1">
        <v>2</v>
      </c>
      <c r="P124" s="1"/>
      <c r="Q124" s="1">
        <f t="shared" si="127"/>
        <v>6.8</v>
      </c>
      <c r="R124" s="14">
        <f t="shared" si="128"/>
        <v>14337.140058765915</v>
      </c>
      <c r="S124" s="422">
        <f t="shared" si="101"/>
        <v>15028.975341969885</v>
      </c>
      <c r="T124" s="15">
        <f t="shared" si="129"/>
        <v>29366.115400735798</v>
      </c>
      <c r="U124" s="1">
        <v>3</v>
      </c>
      <c r="V124" s="1">
        <f t="shared" si="130"/>
        <v>10.199999999999999</v>
      </c>
      <c r="W124" s="15">
        <f t="shared" si="102"/>
        <v>21505.710088148873</v>
      </c>
      <c r="X124" s="15">
        <f t="shared" si="103"/>
        <v>23920.11325009189</v>
      </c>
      <c r="Y124" s="15">
        <f t="shared" si="131"/>
        <v>45425.823338240763</v>
      </c>
      <c r="Z124" s="1">
        <v>1</v>
      </c>
      <c r="AA124" s="1">
        <f t="shared" si="132"/>
        <v>3.4</v>
      </c>
      <c r="AB124" s="15">
        <f t="shared" si="104"/>
        <v>7510.7238883143746</v>
      </c>
      <c r="AC124" s="15">
        <f t="shared" si="105"/>
        <v>6993.1076465676169</v>
      </c>
      <c r="AD124" s="15">
        <f t="shared" si="133"/>
        <v>14503.831534881992</v>
      </c>
      <c r="AE124" s="1">
        <v>2</v>
      </c>
      <c r="AF124" s="1">
        <f t="shared" si="134"/>
        <v>6.8</v>
      </c>
      <c r="AG124" s="15">
        <f t="shared" si="106"/>
        <v>15021.447776628749</v>
      </c>
      <c r="AH124" s="15">
        <f t="shared" si="107"/>
        <v>14330.427038536063</v>
      </c>
      <c r="AI124" s="15">
        <f t="shared" si="135"/>
        <v>29351.874815164811</v>
      </c>
      <c r="AJ124" s="1">
        <v>3</v>
      </c>
      <c r="AK124" s="1">
        <f t="shared" si="136"/>
        <v>10.199999999999999</v>
      </c>
      <c r="AL124" s="1"/>
      <c r="AM124" s="15">
        <f t="shared" si="108"/>
        <v>22282.151658767772</v>
      </c>
      <c r="AN124" s="15">
        <f t="shared" si="109"/>
        <v>21960.077975795</v>
      </c>
      <c r="AO124" s="15">
        <f t="shared" si="137"/>
        <v>44242.229634562769</v>
      </c>
      <c r="AP124" s="188">
        <v>3</v>
      </c>
      <c r="AQ124" s="188">
        <f t="shared" si="138"/>
        <v>10.199999999999999</v>
      </c>
      <c r="AR124" s="188"/>
      <c r="AS124" s="179">
        <f t="shared" si="110"/>
        <v>22282.151658767772</v>
      </c>
      <c r="AT124" s="179">
        <f t="shared" si="111"/>
        <v>21023.890170947456</v>
      </c>
      <c r="AU124" s="179">
        <f t="shared" si="139"/>
        <v>43306.041829715228</v>
      </c>
      <c r="AV124" s="1">
        <v>3</v>
      </c>
      <c r="AW124" s="1">
        <f t="shared" si="140"/>
        <v>10.199999999999999</v>
      </c>
      <c r="AX124" s="1"/>
      <c r="AY124" s="15">
        <f t="shared" si="112"/>
        <v>22282.607040913415</v>
      </c>
      <c r="AZ124" s="15">
        <f t="shared" si="113"/>
        <v>23980.609299756736</v>
      </c>
      <c r="BA124" s="15">
        <f t="shared" si="141"/>
        <v>46263.216340670151</v>
      </c>
      <c r="BB124" s="1">
        <v>3</v>
      </c>
      <c r="BC124" s="1">
        <f t="shared" si="142"/>
        <v>10.199999999999999</v>
      </c>
      <c r="BD124" s="15">
        <f t="shared" si="114"/>
        <v>22282.607040913415</v>
      </c>
      <c r="BE124" s="15">
        <f t="shared" si="115"/>
        <v>22866.338306864858</v>
      </c>
      <c r="BF124" s="15">
        <f t="shared" si="143"/>
        <v>45148.945347778274</v>
      </c>
      <c r="BG124" s="1">
        <v>2</v>
      </c>
      <c r="BH124" s="1">
        <f t="shared" si="144"/>
        <v>6.8</v>
      </c>
      <c r="BI124" s="15">
        <f t="shared" si="116"/>
        <v>14855.875</v>
      </c>
      <c r="BJ124" s="15">
        <f t="shared" si="117"/>
        <v>14378.902758534374</v>
      </c>
      <c r="BK124" s="15">
        <f t="shared" si="145"/>
        <v>29234.777758534372</v>
      </c>
      <c r="BL124" s="1">
        <v>3</v>
      </c>
      <c r="BM124" s="1">
        <f t="shared" si="146"/>
        <v>10.199999999999999</v>
      </c>
      <c r="BN124" s="15">
        <f t="shared" si="118"/>
        <v>22283.8125</v>
      </c>
      <c r="BO124" s="15">
        <f t="shared" si="119"/>
        <v>22004.682001226476</v>
      </c>
      <c r="BP124" s="15">
        <f t="shared" si="147"/>
        <v>44288.49450122648</v>
      </c>
    </row>
    <row r="125" spans="1:68" ht="15.6" hidden="1" x14ac:dyDescent="0.3">
      <c r="A125" t="s">
        <v>102</v>
      </c>
      <c r="B125" s="8">
        <v>1002</v>
      </c>
      <c r="C125" s="1">
        <v>7</v>
      </c>
      <c r="D125" s="1"/>
      <c r="E125" s="3">
        <f t="shared" si="120"/>
        <v>21</v>
      </c>
      <c r="F125" s="14">
        <f t="shared" si="121"/>
        <v>50094.824982841455</v>
      </c>
      <c r="G125" s="14" t="e">
        <f t="shared" si="122"/>
        <v>#REF!</v>
      </c>
      <c r="H125" s="14" t="e">
        <f t="shared" si="123"/>
        <v>#REF!</v>
      </c>
      <c r="I125" s="1">
        <v>5</v>
      </c>
      <c r="J125" s="1"/>
      <c r="K125" s="1">
        <f t="shared" si="124"/>
        <v>17</v>
      </c>
      <c r="L125" s="14">
        <f t="shared" si="125"/>
        <v>35782.017844886752</v>
      </c>
      <c r="M125" s="15">
        <f t="shared" si="100"/>
        <v>34500.111365276112</v>
      </c>
      <c r="N125" s="15">
        <f t="shared" si="126"/>
        <v>70282.129210162864</v>
      </c>
      <c r="O125" s="1">
        <v>5</v>
      </c>
      <c r="P125" s="1"/>
      <c r="Q125" s="1">
        <f t="shared" si="127"/>
        <v>17</v>
      </c>
      <c r="R125" s="14">
        <f t="shared" si="128"/>
        <v>35842.850146914789</v>
      </c>
      <c r="S125" s="422">
        <f t="shared" si="101"/>
        <v>37572.438354924714</v>
      </c>
      <c r="T125" s="15">
        <f t="shared" si="129"/>
        <v>73415.288501839503</v>
      </c>
      <c r="U125" s="1">
        <v>6</v>
      </c>
      <c r="V125" s="1">
        <f t="shared" si="130"/>
        <v>20.399999999999999</v>
      </c>
      <c r="W125" s="15">
        <f t="shared" si="102"/>
        <v>43011.420176297746</v>
      </c>
      <c r="X125" s="15">
        <f t="shared" si="103"/>
        <v>47840.22650018378</v>
      </c>
      <c r="Y125" s="15">
        <f t="shared" si="131"/>
        <v>90851.646676481527</v>
      </c>
      <c r="Z125" s="1">
        <v>2</v>
      </c>
      <c r="AA125" s="1">
        <f t="shared" si="132"/>
        <v>6.8</v>
      </c>
      <c r="AB125" s="15">
        <f t="shared" si="104"/>
        <v>15021.447776628749</v>
      </c>
      <c r="AC125" s="15">
        <f t="shared" si="105"/>
        <v>13986.215293135234</v>
      </c>
      <c r="AD125" s="15">
        <f t="shared" si="133"/>
        <v>29007.663069763985</v>
      </c>
      <c r="AE125" s="1">
        <v>2</v>
      </c>
      <c r="AF125" s="1">
        <f t="shared" si="134"/>
        <v>6.8</v>
      </c>
      <c r="AG125" s="15">
        <f t="shared" si="106"/>
        <v>15021.447776628749</v>
      </c>
      <c r="AH125" s="15">
        <f t="shared" si="107"/>
        <v>14330.427038536063</v>
      </c>
      <c r="AI125" s="15">
        <f t="shared" si="135"/>
        <v>29351.874815164811</v>
      </c>
      <c r="AJ125" s="1">
        <v>2</v>
      </c>
      <c r="AK125" s="1">
        <f t="shared" si="136"/>
        <v>6.8</v>
      </c>
      <c r="AL125" s="1"/>
      <c r="AM125" s="15">
        <f t="shared" si="108"/>
        <v>14854.767772511848</v>
      </c>
      <c r="AN125" s="15">
        <f t="shared" si="109"/>
        <v>14640.051983863334</v>
      </c>
      <c r="AO125" s="15">
        <f t="shared" si="137"/>
        <v>29494.819756375182</v>
      </c>
      <c r="AP125" s="188">
        <v>3</v>
      </c>
      <c r="AQ125" s="188">
        <f t="shared" si="138"/>
        <v>10.199999999999999</v>
      </c>
      <c r="AR125" s="188"/>
      <c r="AS125" s="179">
        <f t="shared" si="110"/>
        <v>22282.151658767772</v>
      </c>
      <c r="AT125" s="179">
        <f t="shared" si="111"/>
        <v>21023.890170947456</v>
      </c>
      <c r="AU125" s="179">
        <f t="shared" si="139"/>
        <v>43306.041829715228</v>
      </c>
      <c r="AV125" s="1">
        <v>4</v>
      </c>
      <c r="AW125" s="1">
        <f t="shared" si="140"/>
        <v>13.6</v>
      </c>
      <c r="AX125" s="1"/>
      <c r="AY125" s="15">
        <f t="shared" si="112"/>
        <v>29710.142721217886</v>
      </c>
      <c r="AZ125" s="15">
        <f t="shared" si="113"/>
        <v>31974.145733008983</v>
      </c>
      <c r="BA125" s="15">
        <f t="shared" si="141"/>
        <v>61684.288454226873</v>
      </c>
      <c r="BB125" s="1">
        <v>5</v>
      </c>
      <c r="BC125" s="1">
        <f t="shared" si="142"/>
        <v>17</v>
      </c>
      <c r="BD125" s="15">
        <f t="shared" si="114"/>
        <v>37137.67840152236</v>
      </c>
      <c r="BE125" s="15">
        <f t="shared" si="115"/>
        <v>38110.563844774762</v>
      </c>
      <c r="BF125" s="15">
        <f t="shared" si="143"/>
        <v>75248.24224629713</v>
      </c>
      <c r="BG125" s="1">
        <v>2</v>
      </c>
      <c r="BH125" s="1">
        <f t="shared" si="144"/>
        <v>6.8</v>
      </c>
      <c r="BI125" s="15">
        <f t="shared" si="116"/>
        <v>14855.875</v>
      </c>
      <c r="BJ125" s="15">
        <f t="shared" si="117"/>
        <v>14378.902758534374</v>
      </c>
      <c r="BK125" s="15">
        <f t="shared" si="145"/>
        <v>29234.777758534372</v>
      </c>
      <c r="BL125" s="1">
        <v>2</v>
      </c>
      <c r="BM125" s="1">
        <f t="shared" si="146"/>
        <v>6.8</v>
      </c>
      <c r="BN125" s="15">
        <f t="shared" si="118"/>
        <v>14855.875</v>
      </c>
      <c r="BO125" s="15">
        <f t="shared" si="119"/>
        <v>14669.788000817651</v>
      </c>
      <c r="BP125" s="15">
        <f t="shared" si="147"/>
        <v>29525.663000817651</v>
      </c>
    </row>
    <row r="126" spans="1:68" ht="15.6" hidden="1" x14ac:dyDescent="0.3">
      <c r="A126" t="s">
        <v>102</v>
      </c>
      <c r="B126" s="8">
        <v>1101</v>
      </c>
      <c r="C126" s="1">
        <v>16</v>
      </c>
      <c r="D126" s="1"/>
      <c r="E126" s="3">
        <f t="shared" si="120"/>
        <v>48</v>
      </c>
      <c r="F126" s="14">
        <f t="shared" si="121"/>
        <v>114502.45710363761</v>
      </c>
      <c r="G126" s="14" t="e">
        <f t="shared" si="122"/>
        <v>#REF!</v>
      </c>
      <c r="H126" s="14" t="e">
        <f t="shared" si="123"/>
        <v>#REF!</v>
      </c>
      <c r="I126" s="1">
        <v>12</v>
      </c>
      <c r="J126" s="1"/>
      <c r="K126" s="1">
        <f t="shared" si="124"/>
        <v>40.799999999999997</v>
      </c>
      <c r="L126" s="14">
        <f t="shared" si="125"/>
        <v>85876.842827728207</v>
      </c>
      <c r="M126" s="15">
        <f t="shared" si="100"/>
        <v>82800.267276662664</v>
      </c>
      <c r="N126" s="15">
        <f t="shared" si="126"/>
        <v>168677.11010439089</v>
      </c>
      <c r="O126" s="1">
        <v>14</v>
      </c>
      <c r="P126" s="1"/>
      <c r="Q126" s="1">
        <f t="shared" si="127"/>
        <v>47.6</v>
      </c>
      <c r="R126" s="14">
        <f t="shared" si="128"/>
        <v>100359.98041136141</v>
      </c>
      <c r="S126" s="422">
        <f t="shared" si="101"/>
        <v>105202.82739378919</v>
      </c>
      <c r="T126" s="15">
        <f t="shared" si="129"/>
        <v>205562.8078051506</v>
      </c>
      <c r="U126" s="1">
        <v>15</v>
      </c>
      <c r="V126" s="1">
        <f t="shared" si="130"/>
        <v>51</v>
      </c>
      <c r="W126" s="15">
        <f t="shared" si="102"/>
        <v>107528.55044074437</v>
      </c>
      <c r="X126" s="15">
        <f t="shared" si="103"/>
        <v>119600.56625045945</v>
      </c>
      <c r="Y126" s="15">
        <f t="shared" si="131"/>
        <v>227129.11669120382</v>
      </c>
      <c r="Z126" s="1">
        <v>9</v>
      </c>
      <c r="AA126" s="1">
        <f t="shared" si="132"/>
        <v>30.599999999999998</v>
      </c>
      <c r="AB126" s="15">
        <f t="shared" si="104"/>
        <v>67596.514994829369</v>
      </c>
      <c r="AC126" s="15">
        <f t="shared" si="105"/>
        <v>62937.968819108552</v>
      </c>
      <c r="AD126" s="15">
        <f t="shared" si="133"/>
        <v>130534.48381393793</v>
      </c>
      <c r="AE126" s="1">
        <v>13</v>
      </c>
      <c r="AF126" s="1">
        <f t="shared" si="134"/>
        <v>44.199999999999996</v>
      </c>
      <c r="AG126" s="15">
        <f t="shared" si="106"/>
        <v>97639.410548086875</v>
      </c>
      <c r="AH126" s="15">
        <f t="shared" si="107"/>
        <v>93147.775750484405</v>
      </c>
      <c r="AI126" s="15">
        <f t="shared" si="135"/>
        <v>190787.18629857129</v>
      </c>
      <c r="AJ126" s="1">
        <v>11</v>
      </c>
      <c r="AK126" s="1">
        <f t="shared" si="136"/>
        <v>37.4</v>
      </c>
      <c r="AL126" s="1"/>
      <c r="AM126" s="15">
        <f t="shared" si="108"/>
        <v>81701.222748815169</v>
      </c>
      <c r="AN126" s="15">
        <f t="shared" si="109"/>
        <v>80520.285911248327</v>
      </c>
      <c r="AO126" s="15">
        <f t="shared" si="137"/>
        <v>162221.5086600635</v>
      </c>
      <c r="AP126" s="188">
        <v>12</v>
      </c>
      <c r="AQ126" s="188">
        <f t="shared" si="138"/>
        <v>40.799999999999997</v>
      </c>
      <c r="AR126" s="188"/>
      <c r="AS126" s="179">
        <f t="shared" si="110"/>
        <v>89128.60663507109</v>
      </c>
      <c r="AT126" s="179">
        <f t="shared" si="111"/>
        <v>84095.560683789823</v>
      </c>
      <c r="AU126" s="179">
        <f t="shared" si="139"/>
        <v>173224.16731886091</v>
      </c>
      <c r="AV126" s="1">
        <v>17</v>
      </c>
      <c r="AW126" s="1">
        <f t="shared" si="140"/>
        <v>57.8</v>
      </c>
      <c r="AX126" s="1"/>
      <c r="AY126" s="15">
        <f t="shared" si="112"/>
        <v>126268.10656517601</v>
      </c>
      <c r="AZ126" s="15">
        <f t="shared" si="113"/>
        <v>135890.11936528818</v>
      </c>
      <c r="BA126" s="15">
        <f t="shared" si="141"/>
        <v>262158.22593046422</v>
      </c>
      <c r="BB126" s="1">
        <v>17</v>
      </c>
      <c r="BC126" s="1">
        <f t="shared" si="142"/>
        <v>57.8</v>
      </c>
      <c r="BD126" s="15">
        <f t="shared" si="114"/>
        <v>126268.10656517601</v>
      </c>
      <c r="BE126" s="15">
        <f t="shared" si="115"/>
        <v>129575.9170722342</v>
      </c>
      <c r="BF126" s="15">
        <f t="shared" si="143"/>
        <v>255844.0236374102</v>
      </c>
      <c r="BG126" s="1">
        <v>17</v>
      </c>
      <c r="BH126" s="1">
        <f t="shared" si="144"/>
        <v>57.8</v>
      </c>
      <c r="BI126" s="15">
        <f t="shared" si="116"/>
        <v>126274.9375</v>
      </c>
      <c r="BJ126" s="15">
        <f t="shared" si="117"/>
        <v>122220.67344754217</v>
      </c>
      <c r="BK126" s="15">
        <f t="shared" si="145"/>
        <v>248495.61094754218</v>
      </c>
      <c r="BL126" s="1">
        <v>17</v>
      </c>
      <c r="BM126" s="1">
        <f t="shared" si="146"/>
        <v>57.8</v>
      </c>
      <c r="BN126" s="15">
        <f t="shared" si="118"/>
        <v>126274.9375</v>
      </c>
      <c r="BO126" s="15">
        <f t="shared" si="119"/>
        <v>124693.19800695003</v>
      </c>
      <c r="BP126" s="15">
        <f t="shared" si="147"/>
        <v>250968.13550695003</v>
      </c>
    </row>
    <row r="127" spans="1:68" ht="15.6" hidden="1" x14ac:dyDescent="0.3">
      <c r="A127" t="s">
        <v>102</v>
      </c>
      <c r="B127" s="8">
        <v>1102</v>
      </c>
      <c r="C127" s="1">
        <v>19</v>
      </c>
      <c r="D127" s="1"/>
      <c r="E127" s="3">
        <f t="shared" si="120"/>
        <v>57</v>
      </c>
      <c r="F127" s="14">
        <f t="shared" si="121"/>
        <v>135971.66781056966</v>
      </c>
      <c r="G127" s="14" t="e">
        <f t="shared" si="122"/>
        <v>#REF!</v>
      </c>
      <c r="H127" s="14" t="e">
        <f t="shared" si="123"/>
        <v>#REF!</v>
      </c>
      <c r="I127" s="1">
        <v>11</v>
      </c>
      <c r="J127" s="1"/>
      <c r="K127" s="1">
        <f t="shared" si="124"/>
        <v>37.4</v>
      </c>
      <c r="L127" s="14">
        <f t="shared" si="125"/>
        <v>78720.439258750863</v>
      </c>
      <c r="M127" s="15">
        <f t="shared" si="100"/>
        <v>75900.245003607444</v>
      </c>
      <c r="N127" s="15">
        <f t="shared" si="126"/>
        <v>154620.68426235829</v>
      </c>
      <c r="O127" s="1">
        <v>14</v>
      </c>
      <c r="P127" s="1"/>
      <c r="Q127" s="1">
        <f t="shared" si="127"/>
        <v>47.6</v>
      </c>
      <c r="R127" s="14">
        <f t="shared" si="128"/>
        <v>100359.98041136141</v>
      </c>
      <c r="S127" s="422">
        <f t="shared" si="101"/>
        <v>105202.82739378919</v>
      </c>
      <c r="T127" s="15">
        <f t="shared" si="129"/>
        <v>205562.8078051506</v>
      </c>
      <c r="U127" s="1">
        <v>16</v>
      </c>
      <c r="V127" s="1">
        <f t="shared" si="130"/>
        <v>54.4</v>
      </c>
      <c r="W127" s="15">
        <f t="shared" si="102"/>
        <v>114697.12047012732</v>
      </c>
      <c r="X127" s="15">
        <f t="shared" si="103"/>
        <v>127573.93733382341</v>
      </c>
      <c r="Y127" s="15">
        <f t="shared" si="131"/>
        <v>242271.05780395074</v>
      </c>
      <c r="Z127" s="1">
        <v>13</v>
      </c>
      <c r="AA127" s="1">
        <f t="shared" si="132"/>
        <v>44.199999999999996</v>
      </c>
      <c r="AB127" s="15">
        <f t="shared" si="104"/>
        <v>97639.410548086875</v>
      </c>
      <c r="AC127" s="15">
        <f t="shared" si="105"/>
        <v>90910.399405379008</v>
      </c>
      <c r="AD127" s="15">
        <f t="shared" si="133"/>
        <v>188549.80995346588</v>
      </c>
      <c r="AE127" s="1">
        <v>19</v>
      </c>
      <c r="AF127" s="1">
        <f t="shared" si="134"/>
        <v>64.599999999999994</v>
      </c>
      <c r="AG127" s="15">
        <f t="shared" si="106"/>
        <v>142703.75387797313</v>
      </c>
      <c r="AH127" s="15">
        <f t="shared" si="107"/>
        <v>136139.05686609258</v>
      </c>
      <c r="AI127" s="15">
        <f t="shared" si="135"/>
        <v>278842.81074406567</v>
      </c>
      <c r="AJ127" s="1">
        <v>16</v>
      </c>
      <c r="AK127" s="1">
        <f t="shared" si="136"/>
        <v>54.4</v>
      </c>
      <c r="AL127" s="1"/>
      <c r="AM127" s="15">
        <f t="shared" si="108"/>
        <v>118838.14218009479</v>
      </c>
      <c r="AN127" s="15">
        <f t="shared" si="109"/>
        <v>117120.41587090667</v>
      </c>
      <c r="AO127" s="15">
        <f t="shared" si="137"/>
        <v>235958.55805100146</v>
      </c>
      <c r="AP127" s="188">
        <v>7</v>
      </c>
      <c r="AQ127" s="188">
        <f t="shared" si="138"/>
        <v>23.8</v>
      </c>
      <c r="AR127" s="188"/>
      <c r="AS127" s="179">
        <f t="shared" si="110"/>
        <v>51991.687203791473</v>
      </c>
      <c r="AT127" s="179">
        <f t="shared" si="111"/>
        <v>49055.743732210736</v>
      </c>
      <c r="AU127" s="179">
        <f t="shared" si="139"/>
        <v>101047.4309360022</v>
      </c>
      <c r="AV127" s="1">
        <v>14</v>
      </c>
      <c r="AW127" s="1">
        <f t="shared" si="140"/>
        <v>47.6</v>
      </c>
      <c r="AX127" s="1"/>
      <c r="AY127" s="15">
        <f t="shared" si="112"/>
        <v>103985.4995242626</v>
      </c>
      <c r="AZ127" s="15">
        <f t="shared" si="113"/>
        <v>111909.51006553145</v>
      </c>
      <c r="BA127" s="15">
        <f t="shared" si="141"/>
        <v>215895.00958979403</v>
      </c>
      <c r="BB127" s="1">
        <v>17</v>
      </c>
      <c r="BC127" s="1">
        <f t="shared" si="142"/>
        <v>57.8</v>
      </c>
      <c r="BD127" s="15">
        <f t="shared" si="114"/>
        <v>126268.10656517601</v>
      </c>
      <c r="BE127" s="15">
        <f t="shared" si="115"/>
        <v>129575.9170722342</v>
      </c>
      <c r="BF127" s="15">
        <f t="shared" si="143"/>
        <v>255844.0236374102</v>
      </c>
      <c r="BG127" s="1">
        <v>13</v>
      </c>
      <c r="BH127" s="1">
        <f t="shared" si="144"/>
        <v>44.199999999999996</v>
      </c>
      <c r="BI127" s="15">
        <f t="shared" si="116"/>
        <v>96563.1875</v>
      </c>
      <c r="BJ127" s="15">
        <f t="shared" si="117"/>
        <v>93462.867930473425</v>
      </c>
      <c r="BK127" s="15">
        <f t="shared" si="145"/>
        <v>190026.05543047341</v>
      </c>
      <c r="BL127" s="1">
        <v>15</v>
      </c>
      <c r="BM127" s="1">
        <f t="shared" si="146"/>
        <v>51</v>
      </c>
      <c r="BN127" s="15">
        <f t="shared" si="118"/>
        <v>111419.0625</v>
      </c>
      <c r="BO127" s="15">
        <f t="shared" si="119"/>
        <v>110023.41000613238</v>
      </c>
      <c r="BP127" s="15">
        <f t="shared" si="147"/>
        <v>221442.47250613238</v>
      </c>
    </row>
    <row r="128" spans="1:68" ht="15.6" hidden="1" x14ac:dyDescent="0.3">
      <c r="A128" t="s">
        <v>102</v>
      </c>
      <c r="B128" s="8">
        <v>1201</v>
      </c>
      <c r="C128" s="1">
        <v>2</v>
      </c>
      <c r="D128" s="1"/>
      <c r="E128" s="3">
        <f t="shared" si="120"/>
        <v>6</v>
      </c>
      <c r="F128" s="14">
        <f t="shared" si="121"/>
        <v>14312.807137954702</v>
      </c>
      <c r="G128" s="14" t="e">
        <f t="shared" si="122"/>
        <v>#REF!</v>
      </c>
      <c r="H128" s="14" t="e">
        <f t="shared" si="123"/>
        <v>#REF!</v>
      </c>
      <c r="I128" s="1">
        <v>2</v>
      </c>
      <c r="J128" s="1"/>
      <c r="K128" s="1">
        <f t="shared" si="124"/>
        <v>6.8</v>
      </c>
      <c r="L128" s="14">
        <f t="shared" si="125"/>
        <v>14312.807137954702</v>
      </c>
      <c r="M128" s="15">
        <f t="shared" si="100"/>
        <v>13800.044546110445</v>
      </c>
      <c r="N128" s="15">
        <f t="shared" si="126"/>
        <v>28112.851684065146</v>
      </c>
      <c r="O128" s="1">
        <v>2</v>
      </c>
      <c r="P128" s="1"/>
      <c r="Q128" s="1">
        <f t="shared" si="127"/>
        <v>6.8</v>
      </c>
      <c r="R128" s="14">
        <f t="shared" si="128"/>
        <v>14337.140058765915</v>
      </c>
      <c r="S128" s="422">
        <f t="shared" si="101"/>
        <v>15028.975341969885</v>
      </c>
      <c r="T128" s="15">
        <f t="shared" si="129"/>
        <v>29366.115400735798</v>
      </c>
      <c r="U128" s="1">
        <v>4</v>
      </c>
      <c r="V128" s="1">
        <f t="shared" si="130"/>
        <v>13.6</v>
      </c>
      <c r="W128" s="15">
        <f t="shared" si="102"/>
        <v>28674.280117531831</v>
      </c>
      <c r="X128" s="15">
        <f t="shared" si="103"/>
        <v>31893.484333455854</v>
      </c>
      <c r="Y128" s="15">
        <f t="shared" si="131"/>
        <v>60567.764450987685</v>
      </c>
      <c r="Z128" s="1">
        <v>1</v>
      </c>
      <c r="AA128" s="1">
        <f t="shared" si="132"/>
        <v>3.4</v>
      </c>
      <c r="AB128" s="15">
        <f t="shared" si="104"/>
        <v>7510.7238883143746</v>
      </c>
      <c r="AC128" s="15">
        <f t="shared" si="105"/>
        <v>6993.1076465676169</v>
      </c>
      <c r="AD128" s="15">
        <f t="shared" si="133"/>
        <v>14503.831534881992</v>
      </c>
      <c r="AE128" s="1">
        <v>2</v>
      </c>
      <c r="AF128" s="1">
        <f t="shared" si="134"/>
        <v>6.8</v>
      </c>
      <c r="AG128" s="15">
        <f t="shared" si="106"/>
        <v>15021.447776628749</v>
      </c>
      <c r="AH128" s="15">
        <f t="shared" si="107"/>
        <v>14330.427038536063</v>
      </c>
      <c r="AI128" s="15">
        <f t="shared" si="135"/>
        <v>29351.874815164811</v>
      </c>
      <c r="AJ128" s="1">
        <v>3</v>
      </c>
      <c r="AK128" s="1">
        <f t="shared" si="136"/>
        <v>10.199999999999999</v>
      </c>
      <c r="AL128" s="1"/>
      <c r="AM128" s="15">
        <f t="shared" si="108"/>
        <v>22282.151658767772</v>
      </c>
      <c r="AN128" s="15">
        <f t="shared" si="109"/>
        <v>21960.077975795</v>
      </c>
      <c r="AO128" s="15">
        <f t="shared" si="137"/>
        <v>44242.229634562769</v>
      </c>
      <c r="AP128" s="188">
        <v>2</v>
      </c>
      <c r="AQ128" s="188">
        <f t="shared" si="138"/>
        <v>6.8</v>
      </c>
      <c r="AR128" s="188"/>
      <c r="AS128" s="179">
        <f t="shared" si="110"/>
        <v>14854.767772511848</v>
      </c>
      <c r="AT128" s="179">
        <f t="shared" si="111"/>
        <v>14015.926780631637</v>
      </c>
      <c r="AU128" s="179">
        <f t="shared" si="139"/>
        <v>28870.694553143483</v>
      </c>
      <c r="AV128" s="1">
        <v>1</v>
      </c>
      <c r="AW128" s="1">
        <f t="shared" si="140"/>
        <v>3.4</v>
      </c>
      <c r="AX128" s="1"/>
      <c r="AY128" s="15">
        <f t="shared" si="112"/>
        <v>7427.5356803044715</v>
      </c>
      <c r="AZ128" s="15">
        <f t="shared" si="113"/>
        <v>7993.5364332522458</v>
      </c>
      <c r="BA128" s="15">
        <f t="shared" si="141"/>
        <v>15421.072113556718</v>
      </c>
      <c r="BB128" s="1">
        <v>1</v>
      </c>
      <c r="BC128" s="1">
        <f t="shared" si="142"/>
        <v>3.4</v>
      </c>
      <c r="BD128" s="15">
        <f t="shared" si="114"/>
        <v>7427.5356803044715</v>
      </c>
      <c r="BE128" s="15">
        <f t="shared" si="115"/>
        <v>7622.1127689549521</v>
      </c>
      <c r="BF128" s="15">
        <f t="shared" si="143"/>
        <v>15049.648449259425</v>
      </c>
      <c r="BG128" s="1">
        <v>1</v>
      </c>
      <c r="BH128" s="1">
        <f t="shared" si="144"/>
        <v>3.4</v>
      </c>
      <c r="BI128" s="15">
        <f t="shared" si="116"/>
        <v>7427.9375</v>
      </c>
      <c r="BJ128" s="15">
        <f t="shared" si="117"/>
        <v>7189.4513792671869</v>
      </c>
      <c r="BK128" s="15">
        <f t="shared" si="145"/>
        <v>14617.388879267186</v>
      </c>
      <c r="BL128" s="1">
        <v>1</v>
      </c>
      <c r="BM128" s="1">
        <f t="shared" si="146"/>
        <v>3.4</v>
      </c>
      <c r="BN128" s="15">
        <f t="shared" si="118"/>
        <v>7427.9375</v>
      </c>
      <c r="BO128" s="15">
        <f t="shared" si="119"/>
        <v>7334.8940004088254</v>
      </c>
      <c r="BP128" s="15">
        <f t="shared" si="147"/>
        <v>14762.831500408825</v>
      </c>
    </row>
    <row r="129" spans="1:68" ht="15.6" hidden="1" x14ac:dyDescent="0.3">
      <c r="A129" t="s">
        <v>102</v>
      </c>
      <c r="B129" s="8">
        <v>1202</v>
      </c>
      <c r="C129" s="1">
        <v>0</v>
      </c>
      <c r="D129" s="1"/>
      <c r="E129" s="3">
        <f t="shared" si="120"/>
        <v>0</v>
      </c>
      <c r="F129" s="14">
        <f t="shared" si="121"/>
        <v>0</v>
      </c>
      <c r="G129" s="14" t="e">
        <f t="shared" si="122"/>
        <v>#REF!</v>
      </c>
      <c r="H129" s="14" t="e">
        <f t="shared" si="123"/>
        <v>#REF!</v>
      </c>
      <c r="I129" s="1">
        <v>0</v>
      </c>
      <c r="J129" s="1"/>
      <c r="K129" s="1">
        <f t="shared" si="124"/>
        <v>0</v>
      </c>
      <c r="L129" s="14">
        <f t="shared" si="125"/>
        <v>0</v>
      </c>
      <c r="M129" s="15">
        <f t="shared" si="100"/>
        <v>0</v>
      </c>
      <c r="N129" s="15">
        <f t="shared" si="126"/>
        <v>0</v>
      </c>
      <c r="O129" s="1">
        <v>1</v>
      </c>
      <c r="P129" s="1"/>
      <c r="Q129" s="1">
        <f t="shared" si="127"/>
        <v>3.4</v>
      </c>
      <c r="R129" s="14">
        <f t="shared" si="128"/>
        <v>7168.5700293829577</v>
      </c>
      <c r="S129" s="422">
        <f t="shared" si="101"/>
        <v>7514.4876709849423</v>
      </c>
      <c r="T129" s="15">
        <f t="shared" si="129"/>
        <v>14683.057700367899</v>
      </c>
      <c r="U129" s="1">
        <v>13</v>
      </c>
      <c r="V129" s="1">
        <f t="shared" si="130"/>
        <v>44.199999999999996</v>
      </c>
      <c r="W129" s="15">
        <f t="shared" si="102"/>
        <v>93191.41038197845</v>
      </c>
      <c r="X129" s="15">
        <f t="shared" si="103"/>
        <v>103653.82408373151</v>
      </c>
      <c r="Y129" s="15">
        <f t="shared" si="131"/>
        <v>196845.23446570995</v>
      </c>
      <c r="Z129" s="1">
        <v>11</v>
      </c>
      <c r="AA129" s="1">
        <f t="shared" si="132"/>
        <v>37.4</v>
      </c>
      <c r="AB129" s="15">
        <f t="shared" si="104"/>
        <v>82617.962771458115</v>
      </c>
      <c r="AC129" s="15">
        <f t="shared" si="105"/>
        <v>76924.184112243791</v>
      </c>
      <c r="AD129" s="15">
        <f t="shared" si="133"/>
        <v>159542.14688370191</v>
      </c>
      <c r="AE129" s="1">
        <v>11</v>
      </c>
      <c r="AF129" s="1">
        <f t="shared" si="134"/>
        <v>37.4</v>
      </c>
      <c r="AG129" s="15">
        <f t="shared" si="106"/>
        <v>82617.962771458115</v>
      </c>
      <c r="AH129" s="15">
        <f t="shared" si="107"/>
        <v>78817.348711948347</v>
      </c>
      <c r="AI129" s="15">
        <f t="shared" si="135"/>
        <v>161435.31148340646</v>
      </c>
      <c r="AJ129" s="1">
        <v>5</v>
      </c>
      <c r="AK129" s="1">
        <f t="shared" si="136"/>
        <v>17</v>
      </c>
      <c r="AL129" s="1"/>
      <c r="AM129" s="15">
        <f t="shared" si="108"/>
        <v>37136.919431279617</v>
      </c>
      <c r="AN129" s="15">
        <f t="shared" si="109"/>
        <v>36600.129959658334</v>
      </c>
      <c r="AO129" s="15">
        <f t="shared" si="137"/>
        <v>73737.049390937958</v>
      </c>
      <c r="AP129" s="188">
        <v>7</v>
      </c>
      <c r="AQ129" s="188">
        <f t="shared" si="138"/>
        <v>23.8</v>
      </c>
      <c r="AR129" s="188"/>
      <c r="AS129" s="179">
        <f t="shared" si="110"/>
        <v>51991.687203791473</v>
      </c>
      <c r="AT129" s="179">
        <f t="shared" si="111"/>
        <v>49055.743732210736</v>
      </c>
      <c r="AU129" s="179">
        <f t="shared" si="139"/>
        <v>101047.4309360022</v>
      </c>
      <c r="AV129" s="1">
        <v>7</v>
      </c>
      <c r="AW129" s="1">
        <f t="shared" si="140"/>
        <v>23.8</v>
      </c>
      <c r="AX129" s="1"/>
      <c r="AY129" s="15">
        <f t="shared" si="112"/>
        <v>51992.749762131301</v>
      </c>
      <c r="AZ129" s="15">
        <f t="shared" si="113"/>
        <v>55954.755032765723</v>
      </c>
      <c r="BA129" s="15">
        <f t="shared" si="141"/>
        <v>107947.50479489702</v>
      </c>
      <c r="BB129" s="1">
        <v>3</v>
      </c>
      <c r="BC129" s="1">
        <f t="shared" si="142"/>
        <v>10.199999999999999</v>
      </c>
      <c r="BD129" s="15">
        <f t="shared" si="114"/>
        <v>22282.607040913415</v>
      </c>
      <c r="BE129" s="15">
        <f t="shared" si="115"/>
        <v>22866.338306864858</v>
      </c>
      <c r="BF129" s="15">
        <f t="shared" si="143"/>
        <v>45148.945347778274</v>
      </c>
      <c r="BG129" s="1">
        <v>4</v>
      </c>
      <c r="BH129" s="1">
        <f t="shared" si="144"/>
        <v>13.6</v>
      </c>
      <c r="BI129" s="15">
        <f t="shared" si="116"/>
        <v>29711.75</v>
      </c>
      <c r="BJ129" s="15">
        <f t="shared" si="117"/>
        <v>28757.805517068748</v>
      </c>
      <c r="BK129" s="15">
        <f t="shared" si="145"/>
        <v>58469.555517068744</v>
      </c>
      <c r="BL129" s="1">
        <v>3</v>
      </c>
      <c r="BM129" s="1">
        <f t="shared" si="146"/>
        <v>10.199999999999999</v>
      </c>
      <c r="BN129" s="15">
        <f t="shared" si="118"/>
        <v>22283.8125</v>
      </c>
      <c r="BO129" s="15">
        <f t="shared" si="119"/>
        <v>22004.682001226476</v>
      </c>
      <c r="BP129" s="15">
        <f t="shared" si="147"/>
        <v>44288.49450122648</v>
      </c>
    </row>
    <row r="130" spans="1:68" ht="15.6" hidden="1" x14ac:dyDescent="0.3">
      <c r="A130" t="s">
        <v>102</v>
      </c>
      <c r="B130" s="8">
        <v>1301</v>
      </c>
      <c r="C130" s="1">
        <v>19</v>
      </c>
      <c r="D130" s="1"/>
      <c r="E130" s="3">
        <f t="shared" si="120"/>
        <v>57</v>
      </c>
      <c r="F130" s="14">
        <f t="shared" si="121"/>
        <v>135971.66781056966</v>
      </c>
      <c r="G130" s="14" t="e">
        <f t="shared" si="122"/>
        <v>#REF!</v>
      </c>
      <c r="H130" s="14" t="e">
        <f t="shared" si="123"/>
        <v>#REF!</v>
      </c>
      <c r="I130" s="1">
        <v>23</v>
      </c>
      <c r="J130" s="1"/>
      <c r="K130" s="1">
        <f t="shared" si="124"/>
        <v>78.2</v>
      </c>
      <c r="L130" s="14">
        <f t="shared" si="125"/>
        <v>164597.28208647907</v>
      </c>
      <c r="M130" s="15">
        <f t="shared" si="100"/>
        <v>158700.51228027011</v>
      </c>
      <c r="N130" s="15">
        <f t="shared" si="126"/>
        <v>323297.79436674918</v>
      </c>
      <c r="O130" s="1">
        <v>29</v>
      </c>
      <c r="P130" s="1"/>
      <c r="Q130" s="1">
        <f t="shared" si="127"/>
        <v>98.6</v>
      </c>
      <c r="R130" s="14">
        <f t="shared" si="128"/>
        <v>207888.53085210576</v>
      </c>
      <c r="S130" s="422">
        <f t="shared" si="101"/>
        <v>217920.14245856332</v>
      </c>
      <c r="T130" s="15">
        <f t="shared" si="129"/>
        <v>425808.67331066908</v>
      </c>
      <c r="U130" s="1">
        <v>36</v>
      </c>
      <c r="V130" s="1">
        <f t="shared" si="130"/>
        <v>122.39999999999999</v>
      </c>
      <c r="W130" s="15">
        <f t="shared" si="102"/>
        <v>258068.52105778648</v>
      </c>
      <c r="X130" s="15">
        <f t="shared" si="103"/>
        <v>287041.35900110268</v>
      </c>
      <c r="Y130" s="15">
        <f t="shared" si="131"/>
        <v>545109.88005888916</v>
      </c>
      <c r="Z130" s="1">
        <v>2</v>
      </c>
      <c r="AA130" s="1">
        <f t="shared" si="132"/>
        <v>6.8</v>
      </c>
      <c r="AB130" s="15">
        <f t="shared" si="104"/>
        <v>15021.447776628749</v>
      </c>
      <c r="AC130" s="15">
        <f t="shared" si="105"/>
        <v>13986.215293135234</v>
      </c>
      <c r="AD130" s="15">
        <f t="shared" si="133"/>
        <v>29007.663069763985</v>
      </c>
      <c r="AE130" s="1">
        <v>54</v>
      </c>
      <c r="AF130" s="1">
        <f t="shared" si="134"/>
        <v>183.6</v>
      </c>
      <c r="AG130" s="15">
        <f t="shared" si="106"/>
        <v>405579.08996897622</v>
      </c>
      <c r="AH130" s="15">
        <f t="shared" si="107"/>
        <v>386921.53004047368</v>
      </c>
      <c r="AI130" s="15">
        <f t="shared" si="135"/>
        <v>792500.62000944989</v>
      </c>
      <c r="AJ130" s="1">
        <v>36</v>
      </c>
      <c r="AK130" s="1">
        <f t="shared" si="136"/>
        <v>122.39999999999999</v>
      </c>
      <c r="AL130" s="1"/>
      <c r="AM130" s="15">
        <f t="shared" si="108"/>
        <v>267385.81990521325</v>
      </c>
      <c r="AN130" s="15">
        <f t="shared" si="109"/>
        <v>263520.93570953998</v>
      </c>
      <c r="AO130" s="15">
        <f t="shared" si="137"/>
        <v>530906.75561475323</v>
      </c>
      <c r="AP130" s="188">
        <v>36</v>
      </c>
      <c r="AQ130" s="188">
        <f t="shared" si="138"/>
        <v>122.39999999999999</v>
      </c>
      <c r="AR130" s="188"/>
      <c r="AS130" s="179">
        <f t="shared" si="110"/>
        <v>267385.81990521325</v>
      </c>
      <c r="AT130" s="179">
        <f t="shared" si="111"/>
        <v>252286.68205136945</v>
      </c>
      <c r="AU130" s="179">
        <f t="shared" si="139"/>
        <v>519672.50195658271</v>
      </c>
      <c r="AV130" s="1">
        <v>31</v>
      </c>
      <c r="AW130" s="1">
        <f t="shared" si="140"/>
        <v>105.39999999999999</v>
      </c>
      <c r="AX130" s="1"/>
      <c r="AY130" s="15">
        <f t="shared" si="112"/>
        <v>230253.6060894386</v>
      </c>
      <c r="AZ130" s="15">
        <f t="shared" si="113"/>
        <v>247799.62943081962</v>
      </c>
      <c r="BA130" s="15">
        <f t="shared" si="141"/>
        <v>478053.2355202582</v>
      </c>
      <c r="BB130" s="1">
        <v>14</v>
      </c>
      <c r="BC130" s="1">
        <f t="shared" si="142"/>
        <v>47.6</v>
      </c>
      <c r="BD130" s="15">
        <f t="shared" si="114"/>
        <v>103985.4995242626</v>
      </c>
      <c r="BE130" s="15">
        <f t="shared" si="115"/>
        <v>106709.57876536934</v>
      </c>
      <c r="BF130" s="15">
        <f t="shared" si="143"/>
        <v>210695.07828963193</v>
      </c>
      <c r="BG130" s="1">
        <v>13</v>
      </c>
      <c r="BH130" s="1">
        <f t="shared" si="144"/>
        <v>44.199999999999996</v>
      </c>
      <c r="BI130" s="15">
        <f t="shared" si="116"/>
        <v>96563.1875</v>
      </c>
      <c r="BJ130" s="15">
        <f t="shared" si="117"/>
        <v>93462.867930473425</v>
      </c>
      <c r="BK130" s="15">
        <f t="shared" si="145"/>
        <v>190026.05543047341</v>
      </c>
      <c r="BL130" s="1">
        <v>12</v>
      </c>
      <c r="BM130" s="1">
        <f t="shared" si="146"/>
        <v>40.799999999999997</v>
      </c>
      <c r="BN130" s="15">
        <f t="shared" si="118"/>
        <v>89135.25</v>
      </c>
      <c r="BO130" s="15">
        <f t="shared" si="119"/>
        <v>88018.728004905905</v>
      </c>
      <c r="BP130" s="15">
        <f t="shared" si="147"/>
        <v>177153.97800490592</v>
      </c>
    </row>
    <row r="131" spans="1:68" ht="15.6" hidden="1" x14ac:dyDescent="0.3">
      <c r="A131" t="s">
        <v>102</v>
      </c>
      <c r="B131" s="8">
        <v>1302</v>
      </c>
      <c r="C131" s="1">
        <v>12</v>
      </c>
      <c r="D131" s="1"/>
      <c r="E131" s="3">
        <f t="shared" si="120"/>
        <v>36</v>
      </c>
      <c r="F131" s="14">
        <f t="shared" si="121"/>
        <v>85876.842827728207</v>
      </c>
      <c r="G131" s="14" t="e">
        <f t="shared" si="122"/>
        <v>#REF!</v>
      </c>
      <c r="H131" s="14" t="e">
        <f t="shared" si="123"/>
        <v>#REF!</v>
      </c>
      <c r="I131" s="1">
        <v>8</v>
      </c>
      <c r="J131" s="1"/>
      <c r="K131" s="1">
        <f t="shared" si="124"/>
        <v>27.2</v>
      </c>
      <c r="L131" s="14">
        <f t="shared" si="125"/>
        <v>57251.228551818807</v>
      </c>
      <c r="M131" s="15">
        <f t="shared" si="100"/>
        <v>55200.178184441778</v>
      </c>
      <c r="N131" s="15">
        <f t="shared" si="126"/>
        <v>112451.40673626059</v>
      </c>
      <c r="O131" s="1">
        <v>13</v>
      </c>
      <c r="P131" s="1"/>
      <c r="Q131" s="1">
        <f t="shared" si="127"/>
        <v>44.199999999999996</v>
      </c>
      <c r="R131" s="14">
        <f t="shared" si="128"/>
        <v>93191.41038197845</v>
      </c>
      <c r="S131" s="422">
        <f t="shared" si="101"/>
        <v>97688.339722804245</v>
      </c>
      <c r="T131" s="15">
        <f t="shared" si="129"/>
        <v>190879.7501047827</v>
      </c>
      <c r="U131" s="1">
        <v>16</v>
      </c>
      <c r="V131" s="1">
        <f t="shared" si="130"/>
        <v>54.4</v>
      </c>
      <c r="W131" s="15">
        <f t="shared" si="102"/>
        <v>114697.12047012732</v>
      </c>
      <c r="X131" s="15">
        <f t="shared" si="103"/>
        <v>127573.93733382341</v>
      </c>
      <c r="Y131" s="15">
        <f t="shared" si="131"/>
        <v>242271.05780395074</v>
      </c>
      <c r="Z131" s="1">
        <v>10</v>
      </c>
      <c r="AA131" s="1">
        <f t="shared" si="132"/>
        <v>34</v>
      </c>
      <c r="AB131" s="15">
        <f t="shared" si="104"/>
        <v>75107.238883143742</v>
      </c>
      <c r="AC131" s="15">
        <f t="shared" si="105"/>
        <v>69931.076465676175</v>
      </c>
      <c r="AD131" s="15">
        <f t="shared" si="133"/>
        <v>145038.31534881992</v>
      </c>
      <c r="AE131" s="1">
        <v>13</v>
      </c>
      <c r="AF131" s="1">
        <f t="shared" si="134"/>
        <v>44.199999999999996</v>
      </c>
      <c r="AG131" s="15">
        <f t="shared" si="106"/>
        <v>97639.410548086875</v>
      </c>
      <c r="AH131" s="15">
        <f t="shared" si="107"/>
        <v>93147.775750484405</v>
      </c>
      <c r="AI131" s="15">
        <f t="shared" si="135"/>
        <v>190787.18629857129</v>
      </c>
      <c r="AJ131" s="1">
        <v>10</v>
      </c>
      <c r="AK131" s="1">
        <f t="shared" si="136"/>
        <v>34</v>
      </c>
      <c r="AL131" s="1"/>
      <c r="AM131" s="15">
        <f t="shared" si="108"/>
        <v>74273.838862559234</v>
      </c>
      <c r="AN131" s="15">
        <f t="shared" si="109"/>
        <v>73200.259919316668</v>
      </c>
      <c r="AO131" s="15">
        <f t="shared" si="137"/>
        <v>147474.09878187592</v>
      </c>
      <c r="AP131" s="188">
        <v>12</v>
      </c>
      <c r="AQ131" s="188">
        <f t="shared" si="138"/>
        <v>40.799999999999997</v>
      </c>
      <c r="AR131" s="188"/>
      <c r="AS131" s="179">
        <f t="shared" si="110"/>
        <v>89128.60663507109</v>
      </c>
      <c r="AT131" s="179">
        <f t="shared" si="111"/>
        <v>84095.560683789823</v>
      </c>
      <c r="AU131" s="179">
        <f t="shared" si="139"/>
        <v>173224.16731886091</v>
      </c>
      <c r="AV131" s="1">
        <v>18</v>
      </c>
      <c r="AW131" s="1">
        <f t="shared" si="140"/>
        <v>61.199999999999996</v>
      </c>
      <c r="AX131" s="1"/>
      <c r="AY131" s="15">
        <f t="shared" si="112"/>
        <v>133695.6422454805</v>
      </c>
      <c r="AZ131" s="15">
        <f t="shared" si="113"/>
        <v>143883.65579854042</v>
      </c>
      <c r="BA131" s="15">
        <f t="shared" si="141"/>
        <v>277579.29804402089</v>
      </c>
      <c r="BB131" s="1">
        <v>17</v>
      </c>
      <c r="BC131" s="1">
        <f t="shared" si="142"/>
        <v>57.8</v>
      </c>
      <c r="BD131" s="15">
        <f t="shared" si="114"/>
        <v>126268.10656517601</v>
      </c>
      <c r="BE131" s="15">
        <f t="shared" si="115"/>
        <v>129575.9170722342</v>
      </c>
      <c r="BF131" s="15">
        <f t="shared" si="143"/>
        <v>255844.0236374102</v>
      </c>
      <c r="BG131" s="1">
        <v>16</v>
      </c>
      <c r="BH131" s="1">
        <f t="shared" si="144"/>
        <v>54.4</v>
      </c>
      <c r="BI131" s="15">
        <f t="shared" si="116"/>
        <v>118847</v>
      </c>
      <c r="BJ131" s="15">
        <f t="shared" si="117"/>
        <v>115031.22206827499</v>
      </c>
      <c r="BK131" s="15">
        <f t="shared" si="145"/>
        <v>233878.22206827498</v>
      </c>
      <c r="BL131" s="1">
        <v>15</v>
      </c>
      <c r="BM131" s="1">
        <f t="shared" si="146"/>
        <v>51</v>
      </c>
      <c r="BN131" s="15">
        <f t="shared" si="118"/>
        <v>111419.0625</v>
      </c>
      <c r="BO131" s="15">
        <f t="shared" si="119"/>
        <v>110023.41000613238</v>
      </c>
      <c r="BP131" s="15">
        <f t="shared" si="147"/>
        <v>221442.47250613238</v>
      </c>
    </row>
    <row r="132" spans="1:68" ht="15.6" hidden="1" x14ac:dyDescent="0.3">
      <c r="A132" t="s">
        <v>102</v>
      </c>
      <c r="C132" s="8">
        <f t="shared" ref="C132:AK132" si="148">SUM(C102:C131)</f>
        <v>216</v>
      </c>
      <c r="D132" s="8"/>
      <c r="E132" s="8">
        <f t="shared" si="148"/>
        <v>648</v>
      </c>
      <c r="F132" s="16">
        <f t="shared" si="148"/>
        <v>1545783.1708991081</v>
      </c>
      <c r="G132" s="16" t="e">
        <f t="shared" si="148"/>
        <v>#REF!</v>
      </c>
      <c r="H132" s="16" t="e">
        <f t="shared" si="148"/>
        <v>#REF!</v>
      </c>
      <c r="I132" s="8">
        <f t="shared" si="148"/>
        <v>179</v>
      </c>
      <c r="J132" s="8"/>
      <c r="K132" s="8">
        <f t="shared" si="148"/>
        <v>608.6</v>
      </c>
      <c r="L132" s="16">
        <f t="shared" si="148"/>
        <v>1280996.2388469456</v>
      </c>
      <c r="M132" s="16">
        <f t="shared" si="148"/>
        <v>1235103.9868768849</v>
      </c>
      <c r="N132" s="16">
        <f t="shared" si="148"/>
        <v>2516100.225723831</v>
      </c>
      <c r="O132" s="8">
        <f t="shared" si="148"/>
        <v>190</v>
      </c>
      <c r="P132" s="8"/>
      <c r="Q132" s="8">
        <f t="shared" si="148"/>
        <v>646</v>
      </c>
      <c r="R132" s="16">
        <f t="shared" si="148"/>
        <v>1362028.3055827618</v>
      </c>
      <c r="S132" s="423">
        <f t="shared" si="148"/>
        <v>1427752.6574871391</v>
      </c>
      <c r="T132" s="16">
        <f t="shared" si="148"/>
        <v>2789780.9630699009</v>
      </c>
      <c r="U132" s="8">
        <f t="shared" si="148"/>
        <v>256</v>
      </c>
      <c r="V132" s="8">
        <f t="shared" si="148"/>
        <v>870.4</v>
      </c>
      <c r="W132" s="16">
        <f t="shared" si="148"/>
        <v>1835153.9275220369</v>
      </c>
      <c r="X132" s="16">
        <f t="shared" si="148"/>
        <v>2041182.9973411744</v>
      </c>
      <c r="Y132" s="16">
        <f t="shared" si="148"/>
        <v>3876336.9248632118</v>
      </c>
      <c r="Z132" s="8">
        <f t="shared" si="148"/>
        <v>158</v>
      </c>
      <c r="AA132" s="8">
        <f t="shared" si="148"/>
        <v>537.19999999999993</v>
      </c>
      <c r="AB132" s="16">
        <f t="shared" si="148"/>
        <v>1186694.3743536712</v>
      </c>
      <c r="AC132" s="16">
        <f t="shared" si="148"/>
        <v>1104911.0081576835</v>
      </c>
      <c r="AD132" s="16">
        <f t="shared" si="148"/>
        <v>2291605.382511355</v>
      </c>
      <c r="AE132" s="8">
        <f t="shared" si="148"/>
        <v>261</v>
      </c>
      <c r="AF132" s="8">
        <f t="shared" si="148"/>
        <v>887.4</v>
      </c>
      <c r="AG132" s="16">
        <f t="shared" si="148"/>
        <v>1960298.9348500518</v>
      </c>
      <c r="AH132" s="16">
        <f t="shared" si="148"/>
        <v>1870120.7285289564</v>
      </c>
      <c r="AI132" s="16">
        <f t="shared" si="148"/>
        <v>3830419.663379007</v>
      </c>
      <c r="AJ132" s="8">
        <f t="shared" si="148"/>
        <v>204</v>
      </c>
      <c r="AK132" s="8">
        <f t="shared" si="148"/>
        <v>693.59999999999991</v>
      </c>
      <c r="AL132" s="8"/>
      <c r="AM132" s="16">
        <f t="shared" ref="AM132:BP132" si="149">SUM(AM102:AM131)</f>
        <v>1515186.3127962085</v>
      </c>
      <c r="AN132" s="16">
        <f t="shared" si="149"/>
        <v>1493285.3023540599</v>
      </c>
      <c r="AO132" s="16">
        <f t="shared" si="149"/>
        <v>3008471.6151502682</v>
      </c>
      <c r="AP132" s="189">
        <f t="shared" si="149"/>
        <v>187</v>
      </c>
      <c r="AQ132" s="189">
        <f t="shared" si="149"/>
        <v>635.79999999999984</v>
      </c>
      <c r="AR132" s="189"/>
      <c r="AS132" s="191">
        <f t="shared" si="149"/>
        <v>1388920.7867298576</v>
      </c>
      <c r="AT132" s="191">
        <f t="shared" si="149"/>
        <v>1310489.1539890578</v>
      </c>
      <c r="AU132" s="191">
        <f t="shared" si="149"/>
        <v>2699409.9407189158</v>
      </c>
      <c r="AV132" s="8">
        <f t="shared" si="149"/>
        <v>234</v>
      </c>
      <c r="AW132" s="8">
        <f t="shared" si="149"/>
        <v>795.59999999999991</v>
      </c>
      <c r="AX132" s="8"/>
      <c r="AY132" s="16">
        <f t="shared" si="149"/>
        <v>1738043.3491912463</v>
      </c>
      <c r="AZ132" s="16">
        <f t="shared" si="149"/>
        <v>1870487.5253810254</v>
      </c>
      <c r="BA132" s="16">
        <f t="shared" si="149"/>
        <v>3608530.8745722719</v>
      </c>
      <c r="BB132" s="8">
        <f t="shared" si="149"/>
        <v>214</v>
      </c>
      <c r="BC132" s="8">
        <f t="shared" si="149"/>
        <v>727.59999999999991</v>
      </c>
      <c r="BD132" s="16">
        <f t="shared" si="149"/>
        <v>1589492.635585157</v>
      </c>
      <c r="BE132" s="16">
        <f t="shared" si="149"/>
        <v>1631132.13255636</v>
      </c>
      <c r="BF132" s="16">
        <f t="shared" si="149"/>
        <v>3220624.7681415169</v>
      </c>
      <c r="BG132" s="8">
        <f t="shared" si="149"/>
        <v>192</v>
      </c>
      <c r="BH132" s="8">
        <f t="shared" si="149"/>
        <v>652.80000000000007</v>
      </c>
      <c r="BI132" s="16">
        <f t="shared" si="149"/>
        <v>1426164</v>
      </c>
      <c r="BJ132" s="16">
        <f t="shared" si="149"/>
        <v>1380374.6648193004</v>
      </c>
      <c r="BK132" s="16">
        <f t="shared" si="149"/>
        <v>2806538.6648192992</v>
      </c>
      <c r="BL132" s="8">
        <f t="shared" si="149"/>
        <v>205</v>
      </c>
      <c r="BM132" s="8">
        <f t="shared" si="149"/>
        <v>696.99999999999989</v>
      </c>
      <c r="BN132" s="16">
        <f t="shared" si="149"/>
        <v>1522727.1875</v>
      </c>
      <c r="BO132" s="16">
        <f t="shared" si="149"/>
        <v>1503653.2700838093</v>
      </c>
      <c r="BP132" s="16">
        <f t="shared" si="149"/>
        <v>3026380.4575838093</v>
      </c>
    </row>
    <row r="133" spans="1:68" hidden="1" x14ac:dyDescent="0.3">
      <c r="A133" t="s">
        <v>102</v>
      </c>
      <c r="AP133" s="173"/>
      <c r="AQ133" s="173"/>
      <c r="AR133" s="173"/>
      <c r="AS133" s="173"/>
      <c r="AT133" s="173"/>
      <c r="AU133" s="173"/>
    </row>
    <row r="134" spans="1:68" hidden="1" x14ac:dyDescent="0.3">
      <c r="A134" t="s">
        <v>102</v>
      </c>
      <c r="C134" s="37" t="s">
        <v>70</v>
      </c>
      <c r="D134" s="37"/>
      <c r="E134" s="37"/>
      <c r="F134" s="17"/>
      <c r="G134" s="17"/>
      <c r="H134" s="17"/>
      <c r="I134" s="37" t="s">
        <v>71</v>
      </c>
      <c r="J134" s="37"/>
      <c r="K134" s="37"/>
      <c r="L134" s="17"/>
      <c r="M134" s="17"/>
      <c r="N134" s="17"/>
      <c r="O134" s="37" t="s">
        <v>72</v>
      </c>
      <c r="P134" s="37"/>
      <c r="Q134" s="37"/>
      <c r="R134" s="17"/>
      <c r="S134" s="424"/>
      <c r="T134" s="17"/>
      <c r="U134" s="37" t="s">
        <v>73</v>
      </c>
      <c r="V134" s="37"/>
      <c r="W134" s="17"/>
      <c r="X134" s="17"/>
      <c r="Y134" s="17"/>
      <c r="Z134" s="37"/>
      <c r="AA134" s="37" t="s">
        <v>74</v>
      </c>
      <c r="AB134" s="17"/>
      <c r="AC134" s="17"/>
      <c r="AD134" s="17"/>
      <c r="AE134" s="37" t="s">
        <v>75</v>
      </c>
      <c r="AF134" s="37"/>
      <c r="AG134" s="17"/>
      <c r="AH134" s="17"/>
      <c r="AI134" s="17"/>
      <c r="AJ134" s="37" t="s">
        <v>76</v>
      </c>
      <c r="AK134" s="37"/>
      <c r="AL134" s="37"/>
      <c r="AM134" s="17"/>
      <c r="AN134" s="17"/>
      <c r="AO134" s="17"/>
      <c r="AP134" s="184" t="s">
        <v>77</v>
      </c>
      <c r="AQ134" s="184"/>
      <c r="AR134" s="184"/>
      <c r="AS134" s="185"/>
      <c r="AT134" s="185"/>
      <c r="AU134" s="185"/>
      <c r="AV134" s="37" t="s">
        <v>78</v>
      </c>
      <c r="AW134" s="37"/>
      <c r="AX134" s="37"/>
      <c r="AY134" s="17"/>
      <c r="AZ134" s="17"/>
      <c r="BA134" s="17"/>
      <c r="BB134" s="37" t="s">
        <v>79</v>
      </c>
      <c r="BC134" s="37"/>
      <c r="BD134" s="17"/>
      <c r="BE134" s="17"/>
      <c r="BF134" s="17"/>
      <c r="BG134" s="37" t="s">
        <v>80</v>
      </c>
      <c r="BH134" s="37"/>
      <c r="BI134" s="17"/>
      <c r="BJ134" s="17"/>
      <c r="BK134" s="17"/>
      <c r="BL134" s="37" t="s">
        <v>81</v>
      </c>
      <c r="BM134" s="37"/>
      <c r="BN134" s="17"/>
      <c r="BO134" s="17"/>
    </row>
    <row r="135" spans="1:68" hidden="1" x14ac:dyDescent="0.3">
      <c r="A135" t="s">
        <v>102</v>
      </c>
      <c r="C135" t="s">
        <v>42</v>
      </c>
      <c r="E135" s="13" t="e">
        <f>+'Vr M3 DE GAS'!#REF!</f>
        <v>#REF!</v>
      </c>
      <c r="I135" t="s">
        <v>42</v>
      </c>
      <c r="K135" s="13">
        <f>+'Vr M3 DE GAS'!$F$62</f>
        <v>2029.4183156044771</v>
      </c>
      <c r="O135" t="s">
        <v>42</v>
      </c>
      <c r="Q135" s="13">
        <f>+'Vr M3 DE GAS'!$F$63</f>
        <v>2210.1434326426302</v>
      </c>
      <c r="U135" t="s">
        <v>42</v>
      </c>
      <c r="V135" s="13">
        <f>+'Vr M3 DE GAS'!$F$64</f>
        <v>2345.1091421658716</v>
      </c>
      <c r="AA135" s="13" t="s">
        <v>42</v>
      </c>
      <c r="AB135">
        <f>+'Vr M3 DE GAS'!$F$65</f>
        <v>2056.7963666375344</v>
      </c>
      <c r="AE135" t="s">
        <v>42</v>
      </c>
      <c r="AF135" s="13">
        <f>+'Vr M3 DE GAS'!$F$66</f>
        <v>2107.4157409611857</v>
      </c>
      <c r="AJ135" t="s">
        <v>42</v>
      </c>
      <c r="AK135" s="13">
        <f>+'Vr M3 DE GAS'!$F$67</f>
        <v>2152.9488211563726</v>
      </c>
      <c r="AL135" s="13"/>
      <c r="AP135" s="173" t="s">
        <v>42</v>
      </c>
      <c r="AQ135" s="186">
        <f>+'Vr M3 DE GAS'!$F$68</f>
        <v>2061.1657030340643</v>
      </c>
      <c r="AR135" s="186"/>
      <c r="AS135" s="173"/>
      <c r="AT135" s="173"/>
      <c r="AU135" s="173"/>
      <c r="AV135" t="s">
        <v>42</v>
      </c>
      <c r="AW135" s="41">
        <f>+'Vr M3 DE GAS'!$F$69</f>
        <v>2351.0401274271312</v>
      </c>
      <c r="AX135" s="41"/>
      <c r="BB135" t="s">
        <v>42</v>
      </c>
      <c r="BC135" s="41">
        <f>+'Vr M3 DE GAS'!$F$70</f>
        <v>2241.7978732220449</v>
      </c>
      <c r="BG135" t="s">
        <v>42</v>
      </c>
      <c r="BH135" s="41">
        <f>+'Vr M3 DE GAS'!$F$71</f>
        <v>2114.5445233138785</v>
      </c>
      <c r="BL135" t="s">
        <v>42</v>
      </c>
      <c r="BM135" s="41">
        <f>+'Vr M3 DE GAS'!$F$72</f>
        <v>2157.3217648261252</v>
      </c>
    </row>
    <row r="136" spans="1:68" hidden="1" x14ac:dyDescent="0.3">
      <c r="A136" t="s">
        <v>102</v>
      </c>
      <c r="C136" t="s">
        <v>43</v>
      </c>
      <c r="E136" s="13">
        <f>+'Vr M3 DE AGUA'!$N$4</f>
        <v>7156.4035689773509</v>
      </c>
      <c r="I136" t="s">
        <v>43</v>
      </c>
      <c r="K136" s="13">
        <f>+'Vr M3 DE AGUA'!$N$4</f>
        <v>7156.4035689773509</v>
      </c>
      <c r="O136" t="s">
        <v>43</v>
      </c>
      <c r="Q136" s="13">
        <f>+'Vr M3 DE AGUA'!$N$5</f>
        <v>7168.5700293829577</v>
      </c>
      <c r="U136" t="s">
        <v>43</v>
      </c>
      <c r="V136" s="13">
        <f>+'Vr M3 DE AGUA'!$N$5</f>
        <v>7168.5700293829577</v>
      </c>
      <c r="AA136" s="13" t="s">
        <v>43</v>
      </c>
      <c r="AB136">
        <f>+'Vr M3 DE AGUA'!$N$6</f>
        <v>7510.7238883143746</v>
      </c>
      <c r="AE136" t="s">
        <v>43</v>
      </c>
      <c r="AF136" s="13">
        <f>+'Vr M3 DE AGUA'!$N$6</f>
        <v>7510.7238883143746</v>
      </c>
      <c r="AJ136" t="s">
        <v>43</v>
      </c>
      <c r="AK136" s="13">
        <f>+'Vr M3 DE AGUA'!$N$7</f>
        <v>7427.3838862559242</v>
      </c>
      <c r="AL136" s="13"/>
      <c r="AP136" s="173" t="s">
        <v>43</v>
      </c>
      <c r="AQ136" s="186">
        <f>+'Vr M3 DE AGUA'!$N$7</f>
        <v>7427.3838862559242</v>
      </c>
      <c r="AR136" s="186"/>
      <c r="AS136" s="173"/>
      <c r="AT136" s="173"/>
      <c r="AU136" s="173"/>
      <c r="AV136" t="s">
        <v>43</v>
      </c>
      <c r="AW136" s="41">
        <f>+'Vr M3 DE AGUA'!$N$8</f>
        <v>7427.5356803044715</v>
      </c>
      <c r="AX136" s="41"/>
      <c r="BB136" t="s">
        <v>43</v>
      </c>
      <c r="BC136" s="41">
        <f>+'Vr M3 DE AGUA'!$N$8</f>
        <v>7427.5356803044715</v>
      </c>
      <c r="BG136" t="s">
        <v>43</v>
      </c>
      <c r="BH136" s="41">
        <f>+'Vr M3 DE AGUA'!N$9</f>
        <v>7427.9375</v>
      </c>
      <c r="BL136" t="s">
        <v>43</v>
      </c>
      <c r="BM136" s="41">
        <f>+'Vr M3 DE AGUA'!$N$9</f>
        <v>7427.9375</v>
      </c>
    </row>
    <row r="137" spans="1:68" hidden="1" x14ac:dyDescent="0.3">
      <c r="AP137" s="173"/>
      <c r="AQ137" s="173"/>
      <c r="AR137" s="173"/>
      <c r="AS137" s="173"/>
      <c r="AT137" s="173"/>
      <c r="AU137" s="173"/>
    </row>
    <row r="138" spans="1:68" hidden="1" x14ac:dyDescent="0.3">
      <c r="AP138" s="173"/>
      <c r="AQ138" s="173"/>
      <c r="AR138" s="173"/>
      <c r="AS138" s="173"/>
      <c r="AT138" s="173"/>
      <c r="AU138" s="173"/>
    </row>
    <row r="139" spans="1:68" hidden="1" x14ac:dyDescent="0.3">
      <c r="AP139" s="173"/>
      <c r="AQ139" s="173"/>
      <c r="AR139" s="173"/>
      <c r="AS139" s="173"/>
      <c r="AT139" s="173"/>
      <c r="AU139" s="173"/>
    </row>
    <row r="140" spans="1:68" ht="23.4" hidden="1" x14ac:dyDescent="0.45">
      <c r="B140" s="31">
        <v>2018</v>
      </c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419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190"/>
      <c r="AQ140" s="190"/>
      <c r="AR140" s="190"/>
      <c r="AS140" s="190"/>
      <c r="AT140" s="190"/>
      <c r="AU140" s="190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</row>
    <row r="141" spans="1:68" ht="23.4" hidden="1" x14ac:dyDescent="0.45">
      <c r="B141" s="31" t="s">
        <v>13</v>
      </c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419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190"/>
      <c r="AQ141" s="190"/>
      <c r="AR141" s="190"/>
      <c r="AS141" s="190"/>
      <c r="AT141" s="190"/>
      <c r="AU141" s="190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</row>
    <row r="142" spans="1:68" ht="18" hidden="1" x14ac:dyDescent="0.35">
      <c r="B142" s="2"/>
      <c r="C142" s="32" t="s">
        <v>0</v>
      </c>
      <c r="D142" s="32"/>
      <c r="E142" s="32"/>
      <c r="F142" s="32"/>
      <c r="G142" s="32"/>
      <c r="H142" s="32"/>
      <c r="I142" s="32" t="s">
        <v>1</v>
      </c>
      <c r="J142" s="32"/>
      <c r="K142" s="32"/>
      <c r="L142" s="32"/>
      <c r="M142" s="32"/>
      <c r="N142" s="32"/>
      <c r="O142" s="32" t="s">
        <v>2</v>
      </c>
      <c r="P142" s="32"/>
      <c r="Q142" s="32"/>
      <c r="R142" s="32"/>
      <c r="S142" s="420"/>
      <c r="T142" s="32"/>
      <c r="U142" s="32" t="s">
        <v>3</v>
      </c>
      <c r="V142" s="32"/>
      <c r="W142" s="32"/>
      <c r="X142" s="32"/>
      <c r="Y142" s="32"/>
      <c r="Z142" s="32" t="s">
        <v>4</v>
      </c>
      <c r="AA142" s="32"/>
      <c r="AB142" s="32"/>
      <c r="AC142" s="32"/>
      <c r="AD142" s="32"/>
      <c r="AE142" s="32" t="s">
        <v>5</v>
      </c>
      <c r="AF142" s="32"/>
      <c r="AG142" s="32"/>
      <c r="AH142" s="32"/>
      <c r="AI142" s="32"/>
      <c r="AJ142" s="32" t="s">
        <v>6</v>
      </c>
      <c r="AK142" s="32"/>
      <c r="AL142" s="32"/>
      <c r="AM142" s="32"/>
      <c r="AN142" s="32"/>
      <c r="AO142" s="32"/>
      <c r="AP142" s="187" t="s">
        <v>7</v>
      </c>
      <c r="AQ142" s="187"/>
      <c r="AR142" s="187"/>
      <c r="AS142" s="187"/>
      <c r="AT142" s="187"/>
      <c r="AU142" s="187"/>
      <c r="AV142" s="32" t="s">
        <v>8</v>
      </c>
      <c r="AW142" s="32"/>
      <c r="AX142" s="32"/>
      <c r="AY142" s="32"/>
      <c r="AZ142" s="32"/>
      <c r="BA142" s="32"/>
      <c r="BB142" s="32" t="s">
        <v>9</v>
      </c>
      <c r="BC142" s="32"/>
      <c r="BD142" s="32"/>
      <c r="BE142" s="32"/>
      <c r="BF142" s="32"/>
      <c r="BG142" s="32" t="s">
        <v>10</v>
      </c>
      <c r="BH142" s="32"/>
      <c r="BI142" s="32"/>
      <c r="BJ142" s="32"/>
      <c r="BK142" s="32"/>
      <c r="BL142" s="32" t="s">
        <v>11</v>
      </c>
      <c r="BM142" s="32"/>
      <c r="BN142" s="32"/>
      <c r="BO142" s="32"/>
      <c r="BP142" s="32"/>
    </row>
    <row r="143" spans="1:68" hidden="1" x14ac:dyDescent="0.3">
      <c r="AP143" s="173"/>
      <c r="AQ143" s="173"/>
      <c r="AR143" s="173"/>
      <c r="AS143" s="173"/>
      <c r="AT143" s="173"/>
      <c r="AU143" s="173"/>
    </row>
    <row r="144" spans="1:68" ht="15.6" hidden="1" x14ac:dyDescent="0.3">
      <c r="C144" s="7" t="s">
        <v>44</v>
      </c>
      <c r="D144" s="7"/>
      <c r="E144" s="7" t="s">
        <v>45</v>
      </c>
      <c r="F144" s="7" t="s">
        <v>47</v>
      </c>
      <c r="G144" s="7" t="s">
        <v>48</v>
      </c>
      <c r="H144" s="7" t="s">
        <v>49</v>
      </c>
      <c r="I144" s="7" t="s">
        <v>44</v>
      </c>
      <c r="J144" s="7"/>
      <c r="K144" s="7" t="s">
        <v>45</v>
      </c>
      <c r="L144" s="7" t="s">
        <v>47</v>
      </c>
      <c r="M144" s="7" t="s">
        <v>48</v>
      </c>
      <c r="N144" s="7" t="s">
        <v>49</v>
      </c>
      <c r="O144" s="7" t="s">
        <v>44</v>
      </c>
      <c r="P144" s="7"/>
      <c r="Q144" s="7" t="s">
        <v>45</v>
      </c>
      <c r="R144" s="7" t="s">
        <v>47</v>
      </c>
      <c r="S144" s="421" t="s">
        <v>48</v>
      </c>
      <c r="T144" s="7" t="s">
        <v>49</v>
      </c>
      <c r="U144" s="7" t="s">
        <v>44</v>
      </c>
      <c r="V144" s="7" t="s">
        <v>45</v>
      </c>
      <c r="W144" s="7" t="s">
        <v>47</v>
      </c>
      <c r="X144" s="7" t="s">
        <v>48</v>
      </c>
      <c r="Y144" s="7" t="s">
        <v>49</v>
      </c>
      <c r="Z144" s="7" t="s">
        <v>44</v>
      </c>
      <c r="AA144" s="7" t="s">
        <v>45</v>
      </c>
      <c r="AB144" s="7" t="s">
        <v>47</v>
      </c>
      <c r="AC144" s="7" t="s">
        <v>48</v>
      </c>
      <c r="AD144" s="7" t="s">
        <v>49</v>
      </c>
      <c r="AE144" s="7" t="s">
        <v>44</v>
      </c>
      <c r="AF144" s="7" t="s">
        <v>45</v>
      </c>
      <c r="AG144" s="7" t="s">
        <v>47</v>
      </c>
      <c r="AH144" s="7" t="s">
        <v>48</v>
      </c>
      <c r="AI144" s="7" t="s">
        <v>49</v>
      </c>
      <c r="AJ144" s="7" t="s">
        <v>44</v>
      </c>
      <c r="AK144" s="7" t="s">
        <v>45</v>
      </c>
      <c r="AL144" s="7"/>
      <c r="AM144" s="7" t="s">
        <v>47</v>
      </c>
      <c r="AN144" s="7" t="s">
        <v>48</v>
      </c>
      <c r="AO144" s="7" t="s">
        <v>49</v>
      </c>
      <c r="AP144" s="176" t="s">
        <v>44</v>
      </c>
      <c r="AQ144" s="176" t="s">
        <v>45</v>
      </c>
      <c r="AR144" s="176"/>
      <c r="AS144" s="176" t="s">
        <v>47</v>
      </c>
      <c r="AT144" s="176" t="s">
        <v>48</v>
      </c>
      <c r="AU144" s="176" t="s">
        <v>49</v>
      </c>
      <c r="AV144" s="7" t="s">
        <v>44</v>
      </c>
      <c r="AW144" s="7" t="s">
        <v>45</v>
      </c>
      <c r="AX144" s="7"/>
      <c r="AY144" s="7" t="s">
        <v>47</v>
      </c>
      <c r="AZ144" s="7" t="s">
        <v>48</v>
      </c>
      <c r="BA144" s="7" t="s">
        <v>49</v>
      </c>
      <c r="BB144" s="7" t="s">
        <v>44</v>
      </c>
      <c r="BC144" s="7" t="s">
        <v>45</v>
      </c>
      <c r="BD144" s="7" t="s">
        <v>47</v>
      </c>
      <c r="BE144" s="7" t="s">
        <v>48</v>
      </c>
      <c r="BF144" s="7" t="s">
        <v>49</v>
      </c>
      <c r="BG144" s="7" t="s">
        <v>44</v>
      </c>
      <c r="BH144" s="7" t="s">
        <v>45</v>
      </c>
      <c r="BI144" s="7" t="s">
        <v>47</v>
      </c>
      <c r="BJ144" s="7" t="s">
        <v>48</v>
      </c>
      <c r="BK144" s="7" t="s">
        <v>49</v>
      </c>
      <c r="BL144" s="7" t="s">
        <v>44</v>
      </c>
      <c r="BM144" s="7" t="s">
        <v>45</v>
      </c>
      <c r="BN144" s="7" t="s">
        <v>47</v>
      </c>
      <c r="BO144" s="7" t="s">
        <v>48</v>
      </c>
      <c r="BP144" s="7" t="s">
        <v>49</v>
      </c>
    </row>
    <row r="145" spans="1:68" ht="15.6" hidden="1" x14ac:dyDescent="0.3">
      <c r="A145" t="s">
        <v>103</v>
      </c>
      <c r="B145" s="8">
        <v>201</v>
      </c>
      <c r="C145" s="1">
        <v>18</v>
      </c>
      <c r="D145" s="1"/>
      <c r="E145" s="1">
        <f>+C145*$F$1</f>
        <v>61.199999999999996</v>
      </c>
      <c r="F145" s="15">
        <f>+C145*$E$186</f>
        <v>134007.84765279008</v>
      </c>
      <c r="G145" s="15">
        <f>+E145*$E$185</f>
        <v>130556.40032083807</v>
      </c>
      <c r="H145" s="15">
        <f>+G145+F145</f>
        <v>264564.24797362817</v>
      </c>
      <c r="I145" s="1">
        <v>19</v>
      </c>
      <c r="J145" s="1"/>
      <c r="K145" s="1">
        <f>+I145*$F$1</f>
        <v>64.599999999999994</v>
      </c>
      <c r="L145" s="15">
        <f>+I145*$K$186</f>
        <v>141452.7280779451</v>
      </c>
      <c r="M145" s="15">
        <f>+K145*$K$185</f>
        <v>138100.5328282679</v>
      </c>
      <c r="N145" s="15">
        <f>+M145+L145</f>
        <v>279553.26090621296</v>
      </c>
      <c r="O145" s="1">
        <v>23</v>
      </c>
      <c r="P145" s="1"/>
      <c r="Q145" s="1">
        <f>+O145*$F$1</f>
        <v>78.2</v>
      </c>
      <c r="R145" s="15">
        <f>+O145*$Q$186</f>
        <v>171374.87126673531</v>
      </c>
      <c r="S145" s="422">
        <f>+Q145*$Q$185</f>
        <v>170058.05225755621</v>
      </c>
      <c r="T145" s="15">
        <f>+S145+R145</f>
        <v>341432.92352429149</v>
      </c>
      <c r="U145" s="1">
        <v>19</v>
      </c>
      <c r="V145" s="1">
        <f>+U145*$F$1</f>
        <v>64.599999999999994</v>
      </c>
      <c r="W145" s="15">
        <f>+U145*$V$186</f>
        <v>141570.54582904221</v>
      </c>
      <c r="X145" s="15">
        <f>+V145*$V$185</f>
        <v>132988.77925127384</v>
      </c>
      <c r="Y145" s="15">
        <f>+X145+W145</f>
        <v>274559.32508031605</v>
      </c>
      <c r="Z145" s="1">
        <v>16</v>
      </c>
      <c r="AA145" s="1">
        <f>+Z145*$F$1</f>
        <v>54.4</v>
      </c>
      <c r="AB145" s="15">
        <f>+Z145*$AB$186</f>
        <v>123890.53551912568</v>
      </c>
      <c r="AC145" s="15">
        <f>+AA145*$AB$185</f>
        <v>115101.94106093173</v>
      </c>
      <c r="AD145" s="15">
        <f>+AC145+AB145</f>
        <v>238992.47658005741</v>
      </c>
      <c r="AE145" s="1">
        <v>19</v>
      </c>
      <c r="AF145" s="1">
        <f>+AE145*$F$1</f>
        <v>64.599999999999994</v>
      </c>
      <c r="AG145" s="15">
        <f>+AE145*$AF$186</f>
        <v>147120.01092896174</v>
      </c>
      <c r="AH145" s="15">
        <f>+AF145*$AF$185</f>
        <v>143054.79796018702</v>
      </c>
      <c r="AI145" s="15">
        <f>+AH145+AG145</f>
        <v>290174.80888914876</v>
      </c>
      <c r="AJ145" s="1">
        <v>21</v>
      </c>
      <c r="AK145" s="1">
        <f>+AJ145*$F$1</f>
        <v>71.399999999999991</v>
      </c>
      <c r="AL145" s="1"/>
      <c r="AM145" s="15">
        <f>+AJ145*$AK$186</f>
        <v>167148.17625458998</v>
      </c>
      <c r="AN145" s="15">
        <f>+AK145*$AK$185</f>
        <v>146459.19331257557</v>
      </c>
      <c r="AO145" s="15">
        <f>+AN145+AM145</f>
        <v>313607.36956716556</v>
      </c>
      <c r="AP145" s="188">
        <v>16</v>
      </c>
      <c r="AQ145" s="188">
        <f>+AP145*$F$1</f>
        <v>54.4</v>
      </c>
      <c r="AR145" s="188"/>
      <c r="AS145" s="179">
        <f>+AP145*$AQ$186</f>
        <v>127350.99143206855</v>
      </c>
      <c r="AT145" s="179">
        <f>+AQ145*$AQ$185</f>
        <v>107552.91107021633</v>
      </c>
      <c r="AU145" s="179">
        <f>+AT145+AS145</f>
        <v>234903.90250228488</v>
      </c>
      <c r="AV145" s="1">
        <v>15</v>
      </c>
      <c r="AW145" s="1">
        <f>+AV145*$F$1</f>
        <v>51</v>
      </c>
      <c r="AX145" s="1"/>
      <c r="AY145" s="15">
        <f>+AV145*$AW$186</f>
        <v>119608.46774193548</v>
      </c>
      <c r="AZ145" s="15">
        <f>+AW145*$AW$185</f>
        <v>102258.89517796395</v>
      </c>
      <c r="BA145" s="15">
        <f>+AZ145+AY145</f>
        <v>221867.36291989943</v>
      </c>
      <c r="BB145" s="1">
        <v>17</v>
      </c>
      <c r="BC145" s="1">
        <f>+BB145*$F$1</f>
        <v>57.8</v>
      </c>
      <c r="BD145" s="15">
        <f>+BB145*$BC$186</f>
        <v>135556.2634408602</v>
      </c>
      <c r="BE145" s="15">
        <f>+BC145*$BC$185</f>
        <v>112578.03278849505</v>
      </c>
      <c r="BF145" s="15">
        <f>+BE145+BD145</f>
        <v>248134.29622935527</v>
      </c>
      <c r="BG145" s="1">
        <v>12</v>
      </c>
      <c r="BH145" s="1">
        <f>+BG145*$F$1</f>
        <v>40.799999999999997</v>
      </c>
      <c r="BI145" s="15">
        <f>+BG145*$BH$186</f>
        <v>95893.402597402601</v>
      </c>
      <c r="BJ145" s="15">
        <f>+BH145*$BH$185</f>
        <v>85737.0790992166</v>
      </c>
      <c r="BK145" s="15">
        <f>+BJ145+BI145</f>
        <v>181630.48169661919</v>
      </c>
      <c r="BL145" s="1">
        <v>17</v>
      </c>
      <c r="BM145" s="1">
        <f>+BL145*$F$1</f>
        <v>57.8</v>
      </c>
      <c r="BN145" s="15">
        <f>+BL145*$BM$186</f>
        <v>135848.98701298703</v>
      </c>
      <c r="BO145" s="15">
        <f>+BM145*$BM$185</f>
        <v>122440.86774479084</v>
      </c>
      <c r="BP145" s="15">
        <f>+BO145+BN145</f>
        <v>258289.85475777788</v>
      </c>
    </row>
    <row r="146" spans="1:68" ht="15.6" hidden="1" x14ac:dyDescent="0.3">
      <c r="A146" t="s">
        <v>103</v>
      </c>
      <c r="B146" s="8">
        <v>202</v>
      </c>
      <c r="C146" s="1">
        <v>2</v>
      </c>
      <c r="D146" s="1"/>
      <c r="E146" s="1">
        <f t="shared" ref="E146:E181" si="150">+C146*$F$1</f>
        <v>6.8</v>
      </c>
      <c r="F146" s="15">
        <f t="shared" ref="F146:F181" si="151">+C146*$E$186</f>
        <v>14889.760850310009</v>
      </c>
      <c r="G146" s="15">
        <f>+E146*E$185</f>
        <v>14506.266702315341</v>
      </c>
      <c r="H146" s="15">
        <f t="shared" ref="H146:H181" si="152">+G146+F146</f>
        <v>29396.02755262535</v>
      </c>
      <c r="I146" s="1">
        <v>1</v>
      </c>
      <c r="J146" s="1"/>
      <c r="K146" s="1">
        <f t="shared" ref="K146:K181" si="153">+I146*$F$1</f>
        <v>3.4</v>
      </c>
      <c r="L146" s="15">
        <f t="shared" ref="L146:L181" si="154">+I146*$K$186</f>
        <v>7444.8804251550046</v>
      </c>
      <c r="M146" s="15">
        <f t="shared" ref="M146:M181" si="155">+K146*$K$185</f>
        <v>7268.4490962246264</v>
      </c>
      <c r="N146" s="15">
        <f t="shared" ref="N146:N181" si="156">+M146+L146</f>
        <v>14713.32952137963</v>
      </c>
      <c r="O146" s="1">
        <v>1</v>
      </c>
      <c r="P146" s="1"/>
      <c r="Q146" s="1">
        <f t="shared" ref="Q146:Q181" si="157">+O146*$F$1</f>
        <v>3.4</v>
      </c>
      <c r="R146" s="15">
        <f t="shared" ref="R146:R181" si="158">+O146*$Q$186</f>
        <v>7451.081359423275</v>
      </c>
      <c r="S146" s="422">
        <f t="shared" ref="S146:S181" si="159">+Q146*$Q$185</f>
        <v>7393.8283590241826</v>
      </c>
      <c r="T146" s="15">
        <f t="shared" ref="T146:T181" si="160">+S146+R146</f>
        <v>14844.909718447458</v>
      </c>
      <c r="U146" s="1">
        <v>1</v>
      </c>
      <c r="V146" s="1">
        <f t="shared" ref="V146:V181" si="161">+U146*$F$1</f>
        <v>3.4</v>
      </c>
      <c r="W146" s="15">
        <f t="shared" ref="W146:W181" si="162">+U146*$V$186</f>
        <v>7451.081359423275</v>
      </c>
      <c r="X146" s="15">
        <f t="shared" ref="X146:X181" si="163">+V146*$V$185</f>
        <v>6999.4094342775707</v>
      </c>
      <c r="Y146" s="15">
        <f t="shared" ref="Y146:Y181" si="164">+X146+W146</f>
        <v>14450.490793700847</v>
      </c>
      <c r="Z146" s="1">
        <v>1</v>
      </c>
      <c r="AA146" s="1">
        <f t="shared" ref="AA146:AA181" si="165">+Z146*$F$1</f>
        <v>3.4</v>
      </c>
      <c r="AB146" s="15">
        <f t="shared" ref="AB146:AB181" si="166">+Z146*$AB$186</f>
        <v>7743.1584699453551</v>
      </c>
      <c r="AC146" s="15">
        <f t="shared" ref="AC146:AC181" si="167">+AA146*$AB$185</f>
        <v>7193.871316308233</v>
      </c>
      <c r="AD146" s="15">
        <f t="shared" ref="AD146:AD181" si="168">+AC146+AB146</f>
        <v>14937.029786253588</v>
      </c>
      <c r="AE146" s="1">
        <v>1</v>
      </c>
      <c r="AF146" s="1">
        <f t="shared" ref="AF146:AF181" si="169">+AE146*$F$1</f>
        <v>3.4</v>
      </c>
      <c r="AG146" s="15">
        <f t="shared" ref="AG146:AG181" si="170">+AE146*$AF$186</f>
        <v>7743.1584699453551</v>
      </c>
      <c r="AH146" s="15">
        <f t="shared" ref="AH146:AH181" si="171">+AF146*$AF$185</f>
        <v>7529.1998926414226</v>
      </c>
      <c r="AI146" s="15">
        <f t="shared" ref="AI146:AI181" si="172">+AH146+AG146</f>
        <v>15272.358362586778</v>
      </c>
      <c r="AJ146" s="1">
        <v>2</v>
      </c>
      <c r="AK146" s="1">
        <f t="shared" ref="AK146:AK181" si="173">+AJ146*$F$1</f>
        <v>6.8</v>
      </c>
      <c r="AL146" s="1"/>
      <c r="AM146" s="15">
        <f t="shared" ref="AM146:AM181" si="174">+AJ146*$AK$186</f>
        <v>15918.873929008569</v>
      </c>
      <c r="AN146" s="15">
        <f t="shared" ref="AN146:AN181" si="175">+AK146*$AK$185</f>
        <v>13948.494601197675</v>
      </c>
      <c r="AO146" s="15">
        <f t="shared" ref="AO146:AO181" si="176">+AN146+AM146</f>
        <v>29867.368530206244</v>
      </c>
      <c r="AP146" s="188">
        <v>1</v>
      </c>
      <c r="AQ146" s="188">
        <f t="shared" ref="AQ146:AQ181" si="177">+AP146*$F$1</f>
        <v>3.4</v>
      </c>
      <c r="AR146" s="188"/>
      <c r="AS146" s="179">
        <f t="shared" ref="AS146:AS181" si="178">+AP146*$AQ$186</f>
        <v>7959.4369645042843</v>
      </c>
      <c r="AT146" s="179">
        <f t="shared" ref="AT146:AT181" si="179">+AQ146*$AQ$185</f>
        <v>6722.0569418885207</v>
      </c>
      <c r="AU146" s="179">
        <f t="shared" ref="AU146:AU181" si="180">+AT146+AS146</f>
        <v>14681.493906392805</v>
      </c>
      <c r="AV146" s="1">
        <v>1</v>
      </c>
      <c r="AW146" s="1">
        <f t="shared" ref="AW146:AW181" si="181">+AV146*$F$1</f>
        <v>3.4</v>
      </c>
      <c r="AX146" s="1"/>
      <c r="AY146" s="15">
        <f t="shared" ref="AY146:AY181" si="182">+AV146*$AW$186</f>
        <v>7973.8978494623652</v>
      </c>
      <c r="AZ146" s="15">
        <f t="shared" ref="AZ146:AZ181" si="183">+AW146*$AW$185</f>
        <v>6817.2596785309297</v>
      </c>
      <c r="BA146" s="15">
        <f t="shared" ref="BA146:BA181" si="184">+AZ146+AY146</f>
        <v>14791.157527993295</v>
      </c>
      <c r="BB146" s="1">
        <v>2</v>
      </c>
      <c r="BC146" s="1">
        <f t="shared" ref="BC146:BC181" si="185">+BB146*$F$1</f>
        <v>6.8</v>
      </c>
      <c r="BD146" s="15">
        <f t="shared" ref="BD146:BD181" si="186">+BB146*$BC$186</f>
        <v>15947.79569892473</v>
      </c>
      <c r="BE146" s="15">
        <f t="shared" ref="BE146:BE181" si="187">+BC146*$BC$185</f>
        <v>13244.4744457053</v>
      </c>
      <c r="BF146" s="15">
        <f t="shared" ref="BF146:BF181" si="188">+BE146+BD146</f>
        <v>29192.270144630031</v>
      </c>
      <c r="BG146" s="1">
        <v>1</v>
      </c>
      <c r="BH146" s="1">
        <f t="shared" ref="BH146:BH181" si="189">+BG146*$F$1</f>
        <v>3.4</v>
      </c>
      <c r="BI146" s="15">
        <f t="shared" ref="BI146:BI181" si="190">+BG146*$BH$186</f>
        <v>7991.1168831168834</v>
      </c>
      <c r="BJ146" s="15">
        <f t="shared" ref="BJ146:BJ181" si="191">+BH146*$BH$185</f>
        <v>7144.7565916013828</v>
      </c>
      <c r="BK146" s="15">
        <f t="shared" ref="BK146:BK181" si="192">+BJ146+BI146</f>
        <v>15135.873474718266</v>
      </c>
      <c r="BL146" s="1">
        <v>1</v>
      </c>
      <c r="BM146" s="1">
        <f t="shared" ref="BM146:BM181" si="193">+BL146*$F$1</f>
        <v>3.4</v>
      </c>
      <c r="BN146" s="15">
        <f t="shared" ref="BN146:BN181" si="194">+BL146*$BM$186</f>
        <v>7991.1168831168834</v>
      </c>
      <c r="BO146" s="15">
        <f t="shared" ref="BO146:BO181" si="195">+BM146*$BM$185</f>
        <v>7202.4039849876963</v>
      </c>
      <c r="BP146" s="15">
        <f t="shared" ref="BP146:BP181" si="196">+BO146+BN146</f>
        <v>15193.520868104581</v>
      </c>
    </row>
    <row r="147" spans="1:68" ht="15.6" hidden="1" x14ac:dyDescent="0.3">
      <c r="A147" t="s">
        <v>103</v>
      </c>
      <c r="B147" s="8">
        <v>203</v>
      </c>
      <c r="C147" s="1">
        <v>8</v>
      </c>
      <c r="D147" s="1"/>
      <c r="E147" s="1">
        <f t="shared" si="150"/>
        <v>27.2</v>
      </c>
      <c r="F147" s="15">
        <f t="shared" si="151"/>
        <v>59559.043401240036</v>
      </c>
      <c r="G147" s="15">
        <f t="shared" ref="G147:G181" si="197">+E147*E$185</f>
        <v>58025.066809261363</v>
      </c>
      <c r="H147" s="15">
        <f t="shared" si="152"/>
        <v>117584.1102105014</v>
      </c>
      <c r="I147" s="1">
        <v>9</v>
      </c>
      <c r="J147" s="1"/>
      <c r="K147" s="1">
        <f t="shared" si="153"/>
        <v>30.599999999999998</v>
      </c>
      <c r="L147" s="15">
        <f t="shared" si="154"/>
        <v>67003.923826395039</v>
      </c>
      <c r="M147" s="15">
        <f t="shared" si="155"/>
        <v>65416.041866021638</v>
      </c>
      <c r="N147" s="15">
        <f t="shared" si="156"/>
        <v>132419.96569241668</v>
      </c>
      <c r="O147" s="1">
        <v>0</v>
      </c>
      <c r="P147" s="1"/>
      <c r="Q147" s="1">
        <f t="shared" si="157"/>
        <v>0</v>
      </c>
      <c r="R147" s="15">
        <f t="shared" si="158"/>
        <v>0</v>
      </c>
      <c r="S147" s="422">
        <f t="shared" si="159"/>
        <v>0</v>
      </c>
      <c r="T147" s="15">
        <f t="shared" si="160"/>
        <v>0</v>
      </c>
      <c r="U147" s="1">
        <v>0</v>
      </c>
      <c r="V147" s="1">
        <f t="shared" si="161"/>
        <v>0</v>
      </c>
      <c r="W147" s="15">
        <f t="shared" si="162"/>
        <v>0</v>
      </c>
      <c r="X147" s="15">
        <f t="shared" si="163"/>
        <v>0</v>
      </c>
      <c r="Y147" s="15">
        <f t="shared" si="164"/>
        <v>0</v>
      </c>
      <c r="Z147" s="1">
        <v>0</v>
      </c>
      <c r="AA147" s="1">
        <f t="shared" si="165"/>
        <v>0</v>
      </c>
      <c r="AB147" s="15">
        <f t="shared" si="166"/>
        <v>0</v>
      </c>
      <c r="AC147" s="15">
        <f t="shared" si="167"/>
        <v>0</v>
      </c>
      <c r="AD147" s="15">
        <f t="shared" si="168"/>
        <v>0</v>
      </c>
      <c r="AE147" s="1">
        <v>0</v>
      </c>
      <c r="AF147" s="1">
        <f t="shared" si="169"/>
        <v>0</v>
      </c>
      <c r="AG147" s="15">
        <f t="shared" si="170"/>
        <v>0</v>
      </c>
      <c r="AH147" s="15">
        <f t="shared" si="171"/>
        <v>0</v>
      </c>
      <c r="AI147" s="15">
        <f t="shared" si="172"/>
        <v>0</v>
      </c>
      <c r="AJ147" s="1">
        <v>0</v>
      </c>
      <c r="AK147" s="1">
        <f t="shared" si="173"/>
        <v>0</v>
      </c>
      <c r="AL147" s="1"/>
      <c r="AM147" s="15">
        <f t="shared" si="174"/>
        <v>0</v>
      </c>
      <c r="AN147" s="15">
        <f t="shared" si="175"/>
        <v>0</v>
      </c>
      <c r="AO147" s="15">
        <f t="shared" si="176"/>
        <v>0</v>
      </c>
      <c r="AP147" s="188">
        <v>0</v>
      </c>
      <c r="AQ147" s="188">
        <f t="shared" si="177"/>
        <v>0</v>
      </c>
      <c r="AR147" s="188"/>
      <c r="AS147" s="179">
        <f t="shared" si="178"/>
        <v>0</v>
      </c>
      <c r="AT147" s="179">
        <f t="shared" si="179"/>
        <v>0</v>
      </c>
      <c r="AU147" s="179">
        <f t="shared" si="180"/>
        <v>0</v>
      </c>
      <c r="AV147" s="1">
        <v>1</v>
      </c>
      <c r="AW147" s="1">
        <f t="shared" si="181"/>
        <v>3.4</v>
      </c>
      <c r="AX147" s="1"/>
      <c r="AY147" s="15">
        <f t="shared" si="182"/>
        <v>7973.8978494623652</v>
      </c>
      <c r="AZ147" s="15">
        <f t="shared" si="183"/>
        <v>6817.2596785309297</v>
      </c>
      <c r="BA147" s="15">
        <f t="shared" si="184"/>
        <v>14791.157527993295</v>
      </c>
      <c r="BB147" s="1">
        <v>6</v>
      </c>
      <c r="BC147" s="1">
        <f t="shared" si="185"/>
        <v>20.399999999999999</v>
      </c>
      <c r="BD147" s="15">
        <f t="shared" si="186"/>
        <v>47843.38709677419</v>
      </c>
      <c r="BE147" s="15">
        <f t="shared" si="187"/>
        <v>39733.423337115899</v>
      </c>
      <c r="BF147" s="15">
        <f t="shared" si="188"/>
        <v>87576.810433890088</v>
      </c>
      <c r="BG147" s="1">
        <v>0</v>
      </c>
      <c r="BH147" s="1">
        <f t="shared" si="189"/>
        <v>0</v>
      </c>
      <c r="BI147" s="15">
        <f t="shared" si="190"/>
        <v>0</v>
      </c>
      <c r="BJ147" s="15">
        <f t="shared" si="191"/>
        <v>0</v>
      </c>
      <c r="BK147" s="15">
        <f t="shared" si="192"/>
        <v>0</v>
      </c>
      <c r="BL147" s="1">
        <v>0</v>
      </c>
      <c r="BM147" s="1">
        <f t="shared" si="193"/>
        <v>0</v>
      </c>
      <c r="BN147" s="15">
        <f t="shared" si="194"/>
        <v>0</v>
      </c>
      <c r="BO147" s="15">
        <f t="shared" si="195"/>
        <v>0</v>
      </c>
      <c r="BP147" s="15">
        <f t="shared" si="196"/>
        <v>0</v>
      </c>
    </row>
    <row r="148" spans="1:68" ht="15.6" hidden="1" x14ac:dyDescent="0.3">
      <c r="A148" t="s">
        <v>103</v>
      </c>
      <c r="B148" s="8">
        <v>301</v>
      </c>
      <c r="C148" s="1">
        <v>20</v>
      </c>
      <c r="D148" s="1"/>
      <c r="E148" s="1">
        <f t="shared" si="150"/>
        <v>68</v>
      </c>
      <c r="F148" s="15">
        <f t="shared" si="151"/>
        <v>148897.60850310008</v>
      </c>
      <c r="G148" s="15">
        <f t="shared" si="197"/>
        <v>145062.66702315342</v>
      </c>
      <c r="H148" s="15">
        <f t="shared" si="152"/>
        <v>293960.27552625351</v>
      </c>
      <c r="I148" s="1">
        <v>14</v>
      </c>
      <c r="J148" s="1"/>
      <c r="K148" s="1">
        <f t="shared" si="153"/>
        <v>47.6</v>
      </c>
      <c r="L148" s="15">
        <f t="shared" si="154"/>
        <v>104228.32595217007</v>
      </c>
      <c r="M148" s="15">
        <f t="shared" si="155"/>
        <v>101758.28734714478</v>
      </c>
      <c r="N148" s="15">
        <f t="shared" si="156"/>
        <v>205986.61329931486</v>
      </c>
      <c r="O148" s="1">
        <v>11</v>
      </c>
      <c r="P148" s="1"/>
      <c r="Q148" s="1">
        <f t="shared" si="157"/>
        <v>37.4</v>
      </c>
      <c r="R148" s="15">
        <f t="shared" si="158"/>
        <v>81961.894953656025</v>
      </c>
      <c r="S148" s="422">
        <f t="shared" si="159"/>
        <v>81332.111949266007</v>
      </c>
      <c r="T148" s="15">
        <f t="shared" si="160"/>
        <v>163294.00690292203</v>
      </c>
      <c r="U148" s="1">
        <v>14</v>
      </c>
      <c r="V148" s="1">
        <f t="shared" si="161"/>
        <v>47.6</v>
      </c>
      <c r="W148" s="15">
        <f t="shared" si="162"/>
        <v>104315.13903192585</v>
      </c>
      <c r="X148" s="15">
        <f t="shared" si="163"/>
        <v>97991.732079886002</v>
      </c>
      <c r="Y148" s="15">
        <f t="shared" si="164"/>
        <v>202306.87111181184</v>
      </c>
      <c r="Z148" s="1">
        <v>13</v>
      </c>
      <c r="AA148" s="1">
        <f t="shared" si="165"/>
        <v>44.199999999999996</v>
      </c>
      <c r="AB148" s="15">
        <f t="shared" si="166"/>
        <v>100661.06010928961</v>
      </c>
      <c r="AC148" s="15">
        <f t="shared" si="167"/>
        <v>93520.327112007028</v>
      </c>
      <c r="AD148" s="15">
        <f t="shared" si="168"/>
        <v>194181.38722129664</v>
      </c>
      <c r="AE148" s="1">
        <v>18</v>
      </c>
      <c r="AF148" s="1">
        <f t="shared" si="169"/>
        <v>61.199999999999996</v>
      </c>
      <c r="AG148" s="15">
        <f t="shared" si="170"/>
        <v>139376.8524590164</v>
      </c>
      <c r="AH148" s="15">
        <f t="shared" si="171"/>
        <v>135525.59806754559</v>
      </c>
      <c r="AI148" s="15">
        <f t="shared" si="172"/>
        <v>274902.450526562</v>
      </c>
      <c r="AJ148" s="1">
        <v>14</v>
      </c>
      <c r="AK148" s="1">
        <f t="shared" si="173"/>
        <v>47.6</v>
      </c>
      <c r="AL148" s="1"/>
      <c r="AM148" s="15">
        <f t="shared" si="174"/>
        <v>111432.11750305998</v>
      </c>
      <c r="AN148" s="15">
        <f t="shared" si="175"/>
        <v>97639.462208383731</v>
      </c>
      <c r="AO148" s="15">
        <f t="shared" si="176"/>
        <v>209071.57971144372</v>
      </c>
      <c r="AP148" s="188">
        <v>13</v>
      </c>
      <c r="AQ148" s="188">
        <f t="shared" si="177"/>
        <v>44.199999999999996</v>
      </c>
      <c r="AR148" s="188"/>
      <c r="AS148" s="179">
        <f t="shared" si="178"/>
        <v>103472.68053855569</v>
      </c>
      <c r="AT148" s="179">
        <f t="shared" si="179"/>
        <v>87386.740244550761</v>
      </c>
      <c r="AU148" s="179">
        <f t="shared" si="180"/>
        <v>190859.42078310647</v>
      </c>
      <c r="AV148" s="1">
        <v>16</v>
      </c>
      <c r="AW148" s="1">
        <f t="shared" si="181"/>
        <v>54.4</v>
      </c>
      <c r="AX148" s="1"/>
      <c r="AY148" s="15">
        <f t="shared" si="182"/>
        <v>127582.36559139784</v>
      </c>
      <c r="AZ148" s="15">
        <f t="shared" si="183"/>
        <v>109076.15485649488</v>
      </c>
      <c r="BA148" s="15">
        <f t="shared" si="184"/>
        <v>236658.52044789272</v>
      </c>
      <c r="BB148" s="1">
        <v>14</v>
      </c>
      <c r="BC148" s="1">
        <f t="shared" si="185"/>
        <v>47.6</v>
      </c>
      <c r="BD148" s="15">
        <f t="shared" si="186"/>
        <v>111634.56989247311</v>
      </c>
      <c r="BE148" s="15">
        <f t="shared" si="187"/>
        <v>92711.321119937114</v>
      </c>
      <c r="BF148" s="15">
        <f t="shared" si="188"/>
        <v>204345.89101241023</v>
      </c>
      <c r="BG148" s="1">
        <v>12</v>
      </c>
      <c r="BH148" s="1">
        <f t="shared" si="189"/>
        <v>40.799999999999997</v>
      </c>
      <c r="BI148" s="15">
        <f t="shared" si="190"/>
        <v>95893.402597402601</v>
      </c>
      <c r="BJ148" s="15">
        <f t="shared" si="191"/>
        <v>85737.0790992166</v>
      </c>
      <c r="BK148" s="15">
        <f t="shared" si="192"/>
        <v>181630.48169661919</v>
      </c>
      <c r="BL148" s="1">
        <v>20</v>
      </c>
      <c r="BM148" s="1">
        <f t="shared" si="193"/>
        <v>68</v>
      </c>
      <c r="BN148" s="15">
        <f t="shared" si="194"/>
        <v>159822.33766233767</v>
      </c>
      <c r="BO148" s="15">
        <f t="shared" si="195"/>
        <v>144048.07969975393</v>
      </c>
      <c r="BP148" s="15">
        <f t="shared" si="196"/>
        <v>303870.4173620916</v>
      </c>
    </row>
    <row r="149" spans="1:68" ht="15.6" hidden="1" x14ac:dyDescent="0.3">
      <c r="A149" t="s">
        <v>103</v>
      </c>
      <c r="B149" s="8">
        <v>302</v>
      </c>
      <c r="C149" s="1">
        <v>9</v>
      </c>
      <c r="D149" s="1"/>
      <c r="E149" s="1">
        <f t="shared" si="150"/>
        <v>30.599999999999998</v>
      </c>
      <c r="F149" s="15">
        <f t="shared" si="151"/>
        <v>67003.923826395039</v>
      </c>
      <c r="G149" s="15">
        <f t="shared" si="197"/>
        <v>65278.200160419037</v>
      </c>
      <c r="H149" s="15">
        <f t="shared" si="152"/>
        <v>132282.12398681408</v>
      </c>
      <c r="I149" s="1">
        <v>9</v>
      </c>
      <c r="J149" s="1"/>
      <c r="K149" s="1">
        <f t="shared" si="153"/>
        <v>30.599999999999998</v>
      </c>
      <c r="L149" s="15">
        <f t="shared" si="154"/>
        <v>67003.923826395039</v>
      </c>
      <c r="M149" s="15">
        <f t="shared" si="155"/>
        <v>65416.041866021638</v>
      </c>
      <c r="N149" s="15">
        <f t="shared" si="156"/>
        <v>132419.96569241668</v>
      </c>
      <c r="O149" s="1">
        <v>9</v>
      </c>
      <c r="P149" s="1"/>
      <c r="Q149" s="1">
        <f t="shared" si="157"/>
        <v>30.599999999999998</v>
      </c>
      <c r="R149" s="15">
        <f t="shared" si="158"/>
        <v>67059.732234809475</v>
      </c>
      <c r="S149" s="422">
        <f t="shared" si="159"/>
        <v>66544.455231217638</v>
      </c>
      <c r="T149" s="15">
        <f t="shared" si="160"/>
        <v>133604.1874660271</v>
      </c>
      <c r="U149" s="1">
        <v>10</v>
      </c>
      <c r="V149" s="1">
        <f t="shared" si="161"/>
        <v>34</v>
      </c>
      <c r="W149" s="15">
        <f t="shared" si="162"/>
        <v>74510.81359423275</v>
      </c>
      <c r="X149" s="15">
        <f t="shared" si="163"/>
        <v>69994.094342775716</v>
      </c>
      <c r="Y149" s="15">
        <f t="shared" si="164"/>
        <v>144504.90793700848</v>
      </c>
      <c r="Z149" s="1">
        <v>10</v>
      </c>
      <c r="AA149" s="1">
        <f t="shared" si="165"/>
        <v>34</v>
      </c>
      <c r="AB149" s="15">
        <f t="shared" si="166"/>
        <v>77431.584699453553</v>
      </c>
      <c r="AC149" s="15">
        <f t="shared" si="167"/>
        <v>71938.713163082328</v>
      </c>
      <c r="AD149" s="15">
        <f t="shared" si="168"/>
        <v>149370.29786253587</v>
      </c>
      <c r="AE149" s="1">
        <v>12</v>
      </c>
      <c r="AF149" s="1">
        <f t="shared" si="169"/>
        <v>40.799999999999997</v>
      </c>
      <c r="AG149" s="15">
        <f t="shared" si="170"/>
        <v>92917.901639344258</v>
      </c>
      <c r="AH149" s="15">
        <f t="shared" si="171"/>
        <v>90350.398711697067</v>
      </c>
      <c r="AI149" s="15">
        <f t="shared" si="172"/>
        <v>183268.30035104131</v>
      </c>
      <c r="AJ149" s="1">
        <v>9</v>
      </c>
      <c r="AK149" s="1">
        <f t="shared" si="173"/>
        <v>30.599999999999998</v>
      </c>
      <c r="AL149" s="1"/>
      <c r="AM149" s="15">
        <f t="shared" si="174"/>
        <v>71634.932680538564</v>
      </c>
      <c r="AN149" s="15">
        <f t="shared" si="175"/>
        <v>62768.225705389537</v>
      </c>
      <c r="AO149" s="15">
        <f t="shared" si="176"/>
        <v>134403.15838592811</v>
      </c>
      <c r="AP149" s="188">
        <v>8</v>
      </c>
      <c r="AQ149" s="188">
        <f t="shared" si="177"/>
        <v>27.2</v>
      </c>
      <c r="AR149" s="188"/>
      <c r="AS149" s="179">
        <f t="shared" si="178"/>
        <v>63675.495716034275</v>
      </c>
      <c r="AT149" s="179">
        <f t="shared" si="179"/>
        <v>53776.455535108165</v>
      </c>
      <c r="AU149" s="179">
        <f t="shared" si="180"/>
        <v>117451.95125114244</v>
      </c>
      <c r="AV149" s="1">
        <v>14</v>
      </c>
      <c r="AW149" s="1">
        <f t="shared" si="181"/>
        <v>47.6</v>
      </c>
      <c r="AX149" s="1"/>
      <c r="AY149" s="15">
        <f t="shared" si="182"/>
        <v>111634.56989247311</v>
      </c>
      <c r="AZ149" s="15">
        <f t="shared" si="183"/>
        <v>95441.635499433018</v>
      </c>
      <c r="BA149" s="15">
        <f t="shared" si="184"/>
        <v>207076.20539190614</v>
      </c>
      <c r="BB149" s="1">
        <v>9</v>
      </c>
      <c r="BC149" s="1">
        <f t="shared" si="185"/>
        <v>30.599999999999998</v>
      </c>
      <c r="BD149" s="15">
        <f t="shared" si="186"/>
        <v>71765.080645161288</v>
      </c>
      <c r="BE149" s="15">
        <f t="shared" si="187"/>
        <v>59600.135005673852</v>
      </c>
      <c r="BF149" s="15">
        <f t="shared" si="188"/>
        <v>131365.21565083513</v>
      </c>
      <c r="BG149" s="1">
        <v>6</v>
      </c>
      <c r="BH149" s="1">
        <f t="shared" si="189"/>
        <v>20.399999999999999</v>
      </c>
      <c r="BI149" s="15">
        <f t="shared" si="190"/>
        <v>47946.7012987013</v>
      </c>
      <c r="BJ149" s="15">
        <f t="shared" si="191"/>
        <v>42868.5395496083</v>
      </c>
      <c r="BK149" s="15">
        <f t="shared" si="192"/>
        <v>90815.240848309593</v>
      </c>
      <c r="BL149" s="1">
        <v>11</v>
      </c>
      <c r="BM149" s="1">
        <f t="shared" si="193"/>
        <v>37.4</v>
      </c>
      <c r="BN149" s="15">
        <f t="shared" si="194"/>
        <v>87902.28571428571</v>
      </c>
      <c r="BO149" s="15">
        <f t="shared" si="195"/>
        <v>79226.443834864665</v>
      </c>
      <c r="BP149" s="15">
        <f t="shared" si="196"/>
        <v>167128.72954915039</v>
      </c>
    </row>
    <row r="150" spans="1:68" ht="15.6" hidden="1" x14ac:dyDescent="0.3">
      <c r="A150" t="s">
        <v>103</v>
      </c>
      <c r="B150" s="8">
        <v>401</v>
      </c>
      <c r="C150" s="1">
        <v>6</v>
      </c>
      <c r="D150" s="1"/>
      <c r="E150" s="1">
        <f t="shared" si="150"/>
        <v>20.399999999999999</v>
      </c>
      <c r="F150" s="15">
        <f t="shared" si="151"/>
        <v>44669.282550930031</v>
      </c>
      <c r="G150" s="15">
        <f t="shared" si="197"/>
        <v>43518.800106946022</v>
      </c>
      <c r="H150" s="15">
        <f t="shared" si="152"/>
        <v>88188.082657876046</v>
      </c>
      <c r="I150" s="1">
        <v>5</v>
      </c>
      <c r="J150" s="1"/>
      <c r="K150" s="1">
        <f t="shared" si="153"/>
        <v>17</v>
      </c>
      <c r="L150" s="15">
        <f t="shared" si="154"/>
        <v>37224.402125775021</v>
      </c>
      <c r="M150" s="15">
        <f t="shared" si="155"/>
        <v>36342.245481123136</v>
      </c>
      <c r="N150" s="15">
        <f t="shared" si="156"/>
        <v>73566.647606898157</v>
      </c>
      <c r="O150" s="1">
        <v>6</v>
      </c>
      <c r="P150" s="1"/>
      <c r="Q150" s="1">
        <f t="shared" si="157"/>
        <v>20.399999999999999</v>
      </c>
      <c r="R150" s="15">
        <f t="shared" si="158"/>
        <v>44706.48815653965</v>
      </c>
      <c r="S150" s="422">
        <f t="shared" si="159"/>
        <v>44362.970154145092</v>
      </c>
      <c r="T150" s="15">
        <f t="shared" si="160"/>
        <v>89069.458310684742</v>
      </c>
      <c r="U150" s="1">
        <v>4</v>
      </c>
      <c r="V150" s="1">
        <f t="shared" si="161"/>
        <v>13.6</v>
      </c>
      <c r="W150" s="15">
        <f t="shared" si="162"/>
        <v>29804.3254376931</v>
      </c>
      <c r="X150" s="15">
        <f t="shared" si="163"/>
        <v>27997.637737110283</v>
      </c>
      <c r="Y150" s="15">
        <f t="shared" si="164"/>
        <v>57801.963174803386</v>
      </c>
      <c r="Z150" s="1">
        <v>6</v>
      </c>
      <c r="AA150" s="1">
        <f t="shared" si="165"/>
        <v>20.399999999999999</v>
      </c>
      <c r="AB150" s="15">
        <f t="shared" si="166"/>
        <v>46458.950819672129</v>
      </c>
      <c r="AC150" s="15">
        <f t="shared" si="167"/>
        <v>43163.2278978494</v>
      </c>
      <c r="AD150" s="15">
        <f t="shared" si="168"/>
        <v>89622.178717521529</v>
      </c>
      <c r="AE150" s="1">
        <v>4</v>
      </c>
      <c r="AF150" s="1">
        <f t="shared" si="169"/>
        <v>13.6</v>
      </c>
      <c r="AG150" s="15">
        <f t="shared" si="170"/>
        <v>30972.633879781421</v>
      </c>
      <c r="AH150" s="15">
        <f t="shared" si="171"/>
        <v>30116.79957056569</v>
      </c>
      <c r="AI150" s="15">
        <f t="shared" si="172"/>
        <v>61089.433450347111</v>
      </c>
      <c r="AJ150" s="1">
        <v>6</v>
      </c>
      <c r="AK150" s="1">
        <f t="shared" si="173"/>
        <v>20.399999999999999</v>
      </c>
      <c r="AL150" s="1"/>
      <c r="AM150" s="15">
        <f t="shared" si="174"/>
        <v>47756.62178702571</v>
      </c>
      <c r="AN150" s="15">
        <f t="shared" si="175"/>
        <v>41845.48380359303</v>
      </c>
      <c r="AO150" s="15">
        <f t="shared" si="176"/>
        <v>89602.105590618739</v>
      </c>
      <c r="AP150" s="188">
        <v>6</v>
      </c>
      <c r="AQ150" s="188">
        <f t="shared" si="177"/>
        <v>20.399999999999999</v>
      </c>
      <c r="AR150" s="188"/>
      <c r="AS150" s="179">
        <f t="shared" si="178"/>
        <v>47756.62178702571</v>
      </c>
      <c r="AT150" s="179">
        <f t="shared" si="179"/>
        <v>40332.341651331124</v>
      </c>
      <c r="AU150" s="179">
        <f t="shared" si="180"/>
        <v>88088.963438356834</v>
      </c>
      <c r="AV150" s="1">
        <v>6</v>
      </c>
      <c r="AW150" s="1">
        <f t="shared" si="181"/>
        <v>20.399999999999999</v>
      </c>
      <c r="AX150" s="1"/>
      <c r="AY150" s="15">
        <f t="shared" si="182"/>
        <v>47843.38709677419</v>
      </c>
      <c r="AZ150" s="15">
        <f t="shared" si="183"/>
        <v>40903.558071185573</v>
      </c>
      <c r="BA150" s="15">
        <f t="shared" si="184"/>
        <v>88746.945167959755</v>
      </c>
      <c r="BB150" s="1">
        <v>7</v>
      </c>
      <c r="BC150" s="1">
        <f t="shared" si="185"/>
        <v>23.8</v>
      </c>
      <c r="BD150" s="15">
        <f t="shared" si="186"/>
        <v>55817.284946236556</v>
      </c>
      <c r="BE150" s="15">
        <f t="shared" si="187"/>
        <v>46355.660559968557</v>
      </c>
      <c r="BF150" s="15">
        <f t="shared" si="188"/>
        <v>102172.94550620511</v>
      </c>
      <c r="BG150" s="1">
        <v>4</v>
      </c>
      <c r="BH150" s="1">
        <f t="shared" si="189"/>
        <v>13.6</v>
      </c>
      <c r="BI150" s="15">
        <f t="shared" si="190"/>
        <v>31964.467532467534</v>
      </c>
      <c r="BJ150" s="15">
        <f t="shared" si="191"/>
        <v>28579.026366405531</v>
      </c>
      <c r="BK150" s="15">
        <f t="shared" si="192"/>
        <v>60543.493898873065</v>
      </c>
      <c r="BL150" s="1">
        <v>7</v>
      </c>
      <c r="BM150" s="1">
        <f t="shared" si="193"/>
        <v>23.8</v>
      </c>
      <c r="BN150" s="15">
        <f t="shared" si="194"/>
        <v>55937.818181818184</v>
      </c>
      <c r="BO150" s="15">
        <f t="shared" si="195"/>
        <v>50416.827894913877</v>
      </c>
      <c r="BP150" s="15">
        <f t="shared" si="196"/>
        <v>106354.64607673205</v>
      </c>
    </row>
    <row r="151" spans="1:68" ht="15.6" hidden="1" x14ac:dyDescent="0.3">
      <c r="A151" t="s">
        <v>103</v>
      </c>
      <c r="B151" s="8">
        <v>402</v>
      </c>
      <c r="C151" s="1">
        <v>4</v>
      </c>
      <c r="D151" s="1"/>
      <c r="E151" s="1">
        <f t="shared" si="150"/>
        <v>13.6</v>
      </c>
      <c r="F151" s="15">
        <f t="shared" si="151"/>
        <v>29779.521700620018</v>
      </c>
      <c r="G151" s="15">
        <f t="shared" si="197"/>
        <v>29012.533404630682</v>
      </c>
      <c r="H151" s="15">
        <f t="shared" si="152"/>
        <v>58792.0551052507</v>
      </c>
      <c r="I151" s="1">
        <v>4</v>
      </c>
      <c r="J151" s="1"/>
      <c r="K151" s="1">
        <f t="shared" si="153"/>
        <v>13.6</v>
      </c>
      <c r="L151" s="15">
        <f t="shared" si="154"/>
        <v>29779.521700620018</v>
      </c>
      <c r="M151" s="15">
        <f t="shared" si="155"/>
        <v>29073.796384898505</v>
      </c>
      <c r="N151" s="15">
        <f t="shared" si="156"/>
        <v>58853.31808551852</v>
      </c>
      <c r="O151" s="1">
        <v>4</v>
      </c>
      <c r="P151" s="1"/>
      <c r="Q151" s="1">
        <f t="shared" si="157"/>
        <v>13.6</v>
      </c>
      <c r="R151" s="15">
        <f t="shared" si="158"/>
        <v>29804.3254376931</v>
      </c>
      <c r="S151" s="422">
        <f t="shared" si="159"/>
        <v>29575.313436096731</v>
      </c>
      <c r="T151" s="15">
        <f t="shared" si="160"/>
        <v>59379.638873789831</v>
      </c>
      <c r="U151" s="1">
        <v>4</v>
      </c>
      <c r="V151" s="1">
        <f t="shared" si="161"/>
        <v>13.6</v>
      </c>
      <c r="W151" s="15">
        <f t="shared" si="162"/>
        <v>29804.3254376931</v>
      </c>
      <c r="X151" s="15">
        <f t="shared" si="163"/>
        <v>27997.637737110283</v>
      </c>
      <c r="Y151" s="15">
        <f t="shared" si="164"/>
        <v>57801.963174803386</v>
      </c>
      <c r="Z151" s="1">
        <v>3</v>
      </c>
      <c r="AA151" s="1">
        <f t="shared" si="165"/>
        <v>10.199999999999999</v>
      </c>
      <c r="AB151" s="15">
        <f t="shared" si="166"/>
        <v>23229.475409836065</v>
      </c>
      <c r="AC151" s="15">
        <f t="shared" si="167"/>
        <v>21581.6139489247</v>
      </c>
      <c r="AD151" s="15">
        <f t="shared" si="168"/>
        <v>44811.089358760764</v>
      </c>
      <c r="AE151" s="1">
        <v>5</v>
      </c>
      <c r="AF151" s="1">
        <f t="shared" si="169"/>
        <v>17</v>
      </c>
      <c r="AG151" s="15">
        <f t="shared" si="170"/>
        <v>38715.792349726777</v>
      </c>
      <c r="AH151" s="15">
        <f t="shared" si="171"/>
        <v>37645.999463207118</v>
      </c>
      <c r="AI151" s="15">
        <f t="shared" si="172"/>
        <v>76361.791812933894</v>
      </c>
      <c r="AJ151" s="1">
        <v>1</v>
      </c>
      <c r="AK151" s="1">
        <f t="shared" si="173"/>
        <v>3.4</v>
      </c>
      <c r="AL151" s="1"/>
      <c r="AM151" s="15">
        <f t="shared" si="174"/>
        <v>7959.4369645042843</v>
      </c>
      <c r="AN151" s="15">
        <f t="shared" si="175"/>
        <v>6974.2473005988377</v>
      </c>
      <c r="AO151" s="15">
        <f t="shared" si="176"/>
        <v>14933.684265103122</v>
      </c>
      <c r="AP151" s="188">
        <v>4</v>
      </c>
      <c r="AQ151" s="188">
        <f t="shared" si="177"/>
        <v>13.6</v>
      </c>
      <c r="AR151" s="188"/>
      <c r="AS151" s="179">
        <f t="shared" si="178"/>
        <v>31837.747858017137</v>
      </c>
      <c r="AT151" s="179">
        <f t="shared" si="179"/>
        <v>26888.227767554083</v>
      </c>
      <c r="AU151" s="179">
        <f t="shared" si="180"/>
        <v>58725.97562557122</v>
      </c>
      <c r="AV151" s="1">
        <v>4</v>
      </c>
      <c r="AW151" s="1">
        <f t="shared" si="181"/>
        <v>13.6</v>
      </c>
      <c r="AX151" s="1"/>
      <c r="AY151" s="15">
        <f t="shared" si="182"/>
        <v>31895.591397849461</v>
      </c>
      <c r="AZ151" s="15">
        <f t="shared" si="183"/>
        <v>27269.038714123719</v>
      </c>
      <c r="BA151" s="15">
        <f t="shared" si="184"/>
        <v>59164.63011197318</v>
      </c>
      <c r="BB151" s="1">
        <v>5</v>
      </c>
      <c r="BC151" s="1">
        <f t="shared" si="185"/>
        <v>17</v>
      </c>
      <c r="BD151" s="15">
        <f t="shared" si="186"/>
        <v>39869.489247311823</v>
      </c>
      <c r="BE151" s="15">
        <f t="shared" si="187"/>
        <v>33111.186114263255</v>
      </c>
      <c r="BF151" s="15">
        <f t="shared" si="188"/>
        <v>72980.675361575079</v>
      </c>
      <c r="BG151" s="1">
        <v>3</v>
      </c>
      <c r="BH151" s="1">
        <f t="shared" si="189"/>
        <v>10.199999999999999</v>
      </c>
      <c r="BI151" s="15">
        <f t="shared" si="190"/>
        <v>23973.35064935065</v>
      </c>
      <c r="BJ151" s="15">
        <f t="shared" si="191"/>
        <v>21434.26977480415</v>
      </c>
      <c r="BK151" s="15">
        <f t="shared" si="192"/>
        <v>45407.620424154797</v>
      </c>
      <c r="BL151" s="1">
        <v>4</v>
      </c>
      <c r="BM151" s="1">
        <f t="shared" si="193"/>
        <v>13.6</v>
      </c>
      <c r="BN151" s="15">
        <f t="shared" si="194"/>
        <v>31964.467532467534</v>
      </c>
      <c r="BO151" s="15">
        <f t="shared" si="195"/>
        <v>28809.615939950785</v>
      </c>
      <c r="BP151" s="15">
        <f t="shared" si="196"/>
        <v>60774.083472418322</v>
      </c>
    </row>
    <row r="152" spans="1:68" ht="15.6" hidden="1" x14ac:dyDescent="0.3">
      <c r="A152" t="s">
        <v>103</v>
      </c>
      <c r="B152" s="8">
        <v>403</v>
      </c>
      <c r="C152" s="1">
        <v>2</v>
      </c>
      <c r="D152" s="1"/>
      <c r="E152" s="1">
        <f t="shared" si="150"/>
        <v>6.8</v>
      </c>
      <c r="F152" s="15">
        <f t="shared" si="151"/>
        <v>14889.760850310009</v>
      </c>
      <c r="G152" s="15">
        <f t="shared" si="197"/>
        <v>14506.266702315341</v>
      </c>
      <c r="H152" s="15">
        <f t="shared" si="152"/>
        <v>29396.02755262535</v>
      </c>
      <c r="I152" s="1">
        <v>1</v>
      </c>
      <c r="J152" s="1"/>
      <c r="K152" s="1">
        <f t="shared" si="153"/>
        <v>3.4</v>
      </c>
      <c r="L152" s="15">
        <f t="shared" si="154"/>
        <v>7444.8804251550046</v>
      </c>
      <c r="M152" s="15">
        <f t="shared" si="155"/>
        <v>7268.4490962246264</v>
      </c>
      <c r="N152" s="15">
        <f t="shared" si="156"/>
        <v>14713.32952137963</v>
      </c>
      <c r="O152" s="1">
        <v>1</v>
      </c>
      <c r="P152" s="1"/>
      <c r="Q152" s="1">
        <f t="shared" si="157"/>
        <v>3.4</v>
      </c>
      <c r="R152" s="15">
        <f t="shared" si="158"/>
        <v>7451.081359423275</v>
      </c>
      <c r="S152" s="422">
        <f t="shared" si="159"/>
        <v>7393.8283590241826</v>
      </c>
      <c r="T152" s="15">
        <f t="shared" si="160"/>
        <v>14844.909718447458</v>
      </c>
      <c r="U152" s="1">
        <v>2</v>
      </c>
      <c r="V152" s="1">
        <f t="shared" si="161"/>
        <v>6.8</v>
      </c>
      <c r="W152" s="15">
        <f t="shared" si="162"/>
        <v>14902.16271884655</v>
      </c>
      <c r="X152" s="15">
        <f t="shared" si="163"/>
        <v>13998.818868555141</v>
      </c>
      <c r="Y152" s="15">
        <f t="shared" si="164"/>
        <v>28900.981587401693</v>
      </c>
      <c r="Z152" s="1">
        <v>1</v>
      </c>
      <c r="AA152" s="1">
        <f t="shared" si="165"/>
        <v>3.4</v>
      </c>
      <c r="AB152" s="15">
        <f t="shared" si="166"/>
        <v>7743.1584699453551</v>
      </c>
      <c r="AC152" s="15">
        <f t="shared" si="167"/>
        <v>7193.871316308233</v>
      </c>
      <c r="AD152" s="15">
        <f t="shared" si="168"/>
        <v>14937.029786253588</v>
      </c>
      <c r="AE152" s="1">
        <v>1</v>
      </c>
      <c r="AF152" s="1">
        <f t="shared" si="169"/>
        <v>3.4</v>
      </c>
      <c r="AG152" s="15">
        <f t="shared" si="170"/>
        <v>7743.1584699453551</v>
      </c>
      <c r="AH152" s="15">
        <f t="shared" si="171"/>
        <v>7529.1998926414226</v>
      </c>
      <c r="AI152" s="15">
        <f t="shared" si="172"/>
        <v>15272.358362586778</v>
      </c>
      <c r="AJ152" s="1">
        <v>2</v>
      </c>
      <c r="AK152" s="1">
        <f t="shared" si="173"/>
        <v>6.8</v>
      </c>
      <c r="AL152" s="1"/>
      <c r="AM152" s="15">
        <f t="shared" si="174"/>
        <v>15918.873929008569</v>
      </c>
      <c r="AN152" s="15">
        <f t="shared" si="175"/>
        <v>13948.494601197675</v>
      </c>
      <c r="AO152" s="15">
        <f t="shared" si="176"/>
        <v>29867.368530206244</v>
      </c>
      <c r="AP152" s="188">
        <v>1</v>
      </c>
      <c r="AQ152" s="188">
        <f t="shared" si="177"/>
        <v>3.4</v>
      </c>
      <c r="AR152" s="188"/>
      <c r="AS152" s="179">
        <f t="shared" si="178"/>
        <v>7959.4369645042843</v>
      </c>
      <c r="AT152" s="179">
        <f t="shared" si="179"/>
        <v>6722.0569418885207</v>
      </c>
      <c r="AU152" s="179">
        <f t="shared" si="180"/>
        <v>14681.493906392805</v>
      </c>
      <c r="AV152" s="1">
        <v>2</v>
      </c>
      <c r="AW152" s="1">
        <f t="shared" si="181"/>
        <v>6.8</v>
      </c>
      <c r="AX152" s="1"/>
      <c r="AY152" s="15">
        <f t="shared" si="182"/>
        <v>15947.79569892473</v>
      </c>
      <c r="AZ152" s="15">
        <f t="shared" si="183"/>
        <v>13634.519357061859</v>
      </c>
      <c r="BA152" s="15">
        <f t="shared" si="184"/>
        <v>29582.31505598659</v>
      </c>
      <c r="BB152" s="1">
        <v>2</v>
      </c>
      <c r="BC152" s="1">
        <f t="shared" si="185"/>
        <v>6.8</v>
      </c>
      <c r="BD152" s="15">
        <f t="shared" si="186"/>
        <v>15947.79569892473</v>
      </c>
      <c r="BE152" s="15">
        <f t="shared" si="187"/>
        <v>13244.4744457053</v>
      </c>
      <c r="BF152" s="15">
        <f t="shared" si="188"/>
        <v>29192.270144630031</v>
      </c>
      <c r="BG152" s="1">
        <v>1</v>
      </c>
      <c r="BH152" s="1">
        <f t="shared" si="189"/>
        <v>3.4</v>
      </c>
      <c r="BI152" s="15">
        <f t="shared" si="190"/>
        <v>7991.1168831168834</v>
      </c>
      <c r="BJ152" s="15">
        <f t="shared" si="191"/>
        <v>7144.7565916013828</v>
      </c>
      <c r="BK152" s="15">
        <f t="shared" si="192"/>
        <v>15135.873474718266</v>
      </c>
      <c r="BL152" s="1">
        <v>2</v>
      </c>
      <c r="BM152" s="1">
        <f t="shared" si="193"/>
        <v>6.8</v>
      </c>
      <c r="BN152" s="15">
        <f t="shared" si="194"/>
        <v>15982.233766233767</v>
      </c>
      <c r="BO152" s="15">
        <f t="shared" si="195"/>
        <v>14404.807969975393</v>
      </c>
      <c r="BP152" s="15">
        <f t="shared" si="196"/>
        <v>30387.041736209161</v>
      </c>
    </row>
    <row r="153" spans="1:68" ht="15.6" hidden="1" x14ac:dyDescent="0.3">
      <c r="A153" t="s">
        <v>103</v>
      </c>
      <c r="B153" s="8">
        <v>404</v>
      </c>
      <c r="C153" s="1">
        <v>2</v>
      </c>
      <c r="D153" s="1"/>
      <c r="E153" s="1">
        <f t="shared" si="150"/>
        <v>6.8</v>
      </c>
      <c r="F153" s="15">
        <f t="shared" si="151"/>
        <v>14889.760850310009</v>
      </c>
      <c r="G153" s="15">
        <f t="shared" si="197"/>
        <v>14506.266702315341</v>
      </c>
      <c r="H153" s="15">
        <f t="shared" si="152"/>
        <v>29396.02755262535</v>
      </c>
      <c r="I153" s="1">
        <v>2</v>
      </c>
      <c r="J153" s="1"/>
      <c r="K153" s="1">
        <f t="shared" si="153"/>
        <v>6.8</v>
      </c>
      <c r="L153" s="15">
        <f t="shared" si="154"/>
        <v>14889.760850310009</v>
      </c>
      <c r="M153" s="15">
        <f t="shared" si="155"/>
        <v>14536.898192449253</v>
      </c>
      <c r="N153" s="15">
        <f t="shared" si="156"/>
        <v>29426.65904275926</v>
      </c>
      <c r="O153" s="1">
        <v>2</v>
      </c>
      <c r="P153" s="1"/>
      <c r="Q153" s="1">
        <f t="shared" si="157"/>
        <v>6.8</v>
      </c>
      <c r="R153" s="15">
        <f t="shared" si="158"/>
        <v>14902.16271884655</v>
      </c>
      <c r="S153" s="422">
        <f t="shared" si="159"/>
        <v>14787.656718048365</v>
      </c>
      <c r="T153" s="15">
        <f t="shared" si="160"/>
        <v>29689.819436894915</v>
      </c>
      <c r="U153" s="1">
        <v>2</v>
      </c>
      <c r="V153" s="1">
        <f t="shared" si="161"/>
        <v>6.8</v>
      </c>
      <c r="W153" s="15">
        <f t="shared" si="162"/>
        <v>14902.16271884655</v>
      </c>
      <c r="X153" s="15">
        <f t="shared" si="163"/>
        <v>13998.818868555141</v>
      </c>
      <c r="Y153" s="15">
        <f t="shared" si="164"/>
        <v>28900.981587401693</v>
      </c>
      <c r="Z153" s="1">
        <v>1</v>
      </c>
      <c r="AA153" s="1">
        <f t="shared" si="165"/>
        <v>3.4</v>
      </c>
      <c r="AB153" s="15">
        <f t="shared" si="166"/>
        <v>7743.1584699453551</v>
      </c>
      <c r="AC153" s="15">
        <f t="shared" si="167"/>
        <v>7193.871316308233</v>
      </c>
      <c r="AD153" s="15">
        <f t="shared" si="168"/>
        <v>14937.029786253588</v>
      </c>
      <c r="AE153" s="1">
        <v>1</v>
      </c>
      <c r="AF153" s="1">
        <f t="shared" si="169"/>
        <v>3.4</v>
      </c>
      <c r="AG153" s="15">
        <f t="shared" si="170"/>
        <v>7743.1584699453551</v>
      </c>
      <c r="AH153" s="15">
        <f t="shared" si="171"/>
        <v>7529.1998926414226</v>
      </c>
      <c r="AI153" s="15">
        <f t="shared" si="172"/>
        <v>15272.358362586778</v>
      </c>
      <c r="AJ153" s="1">
        <v>2</v>
      </c>
      <c r="AK153" s="1">
        <f t="shared" si="173"/>
        <v>6.8</v>
      </c>
      <c r="AL153" s="1"/>
      <c r="AM153" s="15">
        <f t="shared" si="174"/>
        <v>15918.873929008569</v>
      </c>
      <c r="AN153" s="15">
        <f t="shared" si="175"/>
        <v>13948.494601197675</v>
      </c>
      <c r="AO153" s="15">
        <f t="shared" si="176"/>
        <v>29867.368530206244</v>
      </c>
      <c r="AP153" s="188">
        <v>2</v>
      </c>
      <c r="AQ153" s="188">
        <f t="shared" si="177"/>
        <v>6.8</v>
      </c>
      <c r="AR153" s="188"/>
      <c r="AS153" s="179">
        <f t="shared" si="178"/>
        <v>15918.873929008569</v>
      </c>
      <c r="AT153" s="179">
        <f t="shared" si="179"/>
        <v>13444.113883777041</v>
      </c>
      <c r="AU153" s="179">
        <f t="shared" si="180"/>
        <v>29362.98781278561</v>
      </c>
      <c r="AV153" s="1">
        <v>2</v>
      </c>
      <c r="AW153" s="1">
        <f t="shared" si="181"/>
        <v>6.8</v>
      </c>
      <c r="AX153" s="1"/>
      <c r="AY153" s="15">
        <f t="shared" si="182"/>
        <v>15947.79569892473</v>
      </c>
      <c r="AZ153" s="15">
        <f t="shared" si="183"/>
        <v>13634.519357061859</v>
      </c>
      <c r="BA153" s="15">
        <f t="shared" si="184"/>
        <v>29582.31505598659</v>
      </c>
      <c r="BB153" s="1">
        <v>1</v>
      </c>
      <c r="BC153" s="1">
        <f t="shared" si="185"/>
        <v>3.4</v>
      </c>
      <c r="BD153" s="15">
        <f t="shared" si="186"/>
        <v>7973.8978494623652</v>
      </c>
      <c r="BE153" s="15">
        <f t="shared" si="187"/>
        <v>6622.2372228526501</v>
      </c>
      <c r="BF153" s="15">
        <f t="shared" si="188"/>
        <v>14596.135072315015</v>
      </c>
      <c r="BG153" s="1">
        <v>1</v>
      </c>
      <c r="BH153" s="1">
        <f t="shared" si="189"/>
        <v>3.4</v>
      </c>
      <c r="BI153" s="15">
        <f t="shared" si="190"/>
        <v>7991.1168831168834</v>
      </c>
      <c r="BJ153" s="15">
        <f t="shared" si="191"/>
        <v>7144.7565916013828</v>
      </c>
      <c r="BK153" s="15">
        <f t="shared" si="192"/>
        <v>15135.873474718266</v>
      </c>
      <c r="BL153" s="1">
        <v>1</v>
      </c>
      <c r="BM153" s="1">
        <f t="shared" si="193"/>
        <v>3.4</v>
      </c>
      <c r="BN153" s="15">
        <f t="shared" si="194"/>
        <v>7991.1168831168834</v>
      </c>
      <c r="BO153" s="15">
        <f t="shared" si="195"/>
        <v>7202.4039849876963</v>
      </c>
      <c r="BP153" s="15">
        <f t="shared" si="196"/>
        <v>15193.520868104581</v>
      </c>
    </row>
    <row r="154" spans="1:68" ht="15.6" hidden="1" x14ac:dyDescent="0.3">
      <c r="A154" t="s">
        <v>103</v>
      </c>
      <c r="B154" s="8">
        <v>501</v>
      </c>
      <c r="C154" s="1">
        <v>2</v>
      </c>
      <c r="D154" s="1"/>
      <c r="E154" s="1">
        <f t="shared" si="150"/>
        <v>6.8</v>
      </c>
      <c r="F154" s="15">
        <f t="shared" si="151"/>
        <v>14889.760850310009</v>
      </c>
      <c r="G154" s="15">
        <f t="shared" si="197"/>
        <v>14506.266702315341</v>
      </c>
      <c r="H154" s="15">
        <f t="shared" si="152"/>
        <v>29396.02755262535</v>
      </c>
      <c r="I154" s="1">
        <v>2</v>
      </c>
      <c r="J154" s="1"/>
      <c r="K154" s="1">
        <f t="shared" si="153"/>
        <v>6.8</v>
      </c>
      <c r="L154" s="15">
        <f t="shared" si="154"/>
        <v>14889.760850310009</v>
      </c>
      <c r="M154" s="15">
        <f t="shared" si="155"/>
        <v>14536.898192449253</v>
      </c>
      <c r="N154" s="15">
        <f t="shared" si="156"/>
        <v>29426.65904275926</v>
      </c>
      <c r="O154" s="1">
        <v>3</v>
      </c>
      <c r="P154" s="1"/>
      <c r="Q154" s="1">
        <f t="shared" si="157"/>
        <v>10.199999999999999</v>
      </c>
      <c r="R154" s="15">
        <f t="shared" si="158"/>
        <v>22353.244078269825</v>
      </c>
      <c r="S154" s="422">
        <f t="shared" si="159"/>
        <v>22181.485077072546</v>
      </c>
      <c r="T154" s="15">
        <f t="shared" si="160"/>
        <v>44534.729155342371</v>
      </c>
      <c r="U154" s="1">
        <v>1</v>
      </c>
      <c r="V154" s="1">
        <f t="shared" si="161"/>
        <v>3.4</v>
      </c>
      <c r="W154" s="15">
        <f t="shared" si="162"/>
        <v>7451.081359423275</v>
      </c>
      <c r="X154" s="15">
        <f t="shared" si="163"/>
        <v>6999.4094342775707</v>
      </c>
      <c r="Y154" s="15">
        <f t="shared" si="164"/>
        <v>14450.490793700847</v>
      </c>
      <c r="Z154" s="1">
        <v>2</v>
      </c>
      <c r="AA154" s="1">
        <f t="shared" si="165"/>
        <v>6.8</v>
      </c>
      <c r="AB154" s="15">
        <f t="shared" si="166"/>
        <v>15486.31693989071</v>
      </c>
      <c r="AC154" s="15">
        <f t="shared" si="167"/>
        <v>14387.742632616466</v>
      </c>
      <c r="AD154" s="15">
        <f t="shared" si="168"/>
        <v>29874.059572507176</v>
      </c>
      <c r="AE154" s="1">
        <v>2</v>
      </c>
      <c r="AF154" s="1">
        <f t="shared" si="169"/>
        <v>6.8</v>
      </c>
      <c r="AG154" s="15">
        <f t="shared" si="170"/>
        <v>15486.31693989071</v>
      </c>
      <c r="AH154" s="15">
        <f t="shared" si="171"/>
        <v>15058.399785282845</v>
      </c>
      <c r="AI154" s="15">
        <f t="shared" si="172"/>
        <v>30544.716725173555</v>
      </c>
      <c r="AJ154" s="1">
        <v>1</v>
      </c>
      <c r="AK154" s="1">
        <f t="shared" si="173"/>
        <v>3.4</v>
      </c>
      <c r="AL154" s="1"/>
      <c r="AM154" s="15">
        <f t="shared" si="174"/>
        <v>7959.4369645042843</v>
      </c>
      <c r="AN154" s="15">
        <f t="shared" si="175"/>
        <v>6974.2473005988377</v>
      </c>
      <c r="AO154" s="15">
        <f t="shared" si="176"/>
        <v>14933.684265103122</v>
      </c>
      <c r="AP154" s="188">
        <v>2</v>
      </c>
      <c r="AQ154" s="188">
        <f t="shared" si="177"/>
        <v>6.8</v>
      </c>
      <c r="AR154" s="188"/>
      <c r="AS154" s="179">
        <f t="shared" si="178"/>
        <v>15918.873929008569</v>
      </c>
      <c r="AT154" s="179">
        <f t="shared" si="179"/>
        <v>13444.113883777041</v>
      </c>
      <c r="AU154" s="179">
        <f t="shared" si="180"/>
        <v>29362.98781278561</v>
      </c>
      <c r="AV154" s="1">
        <v>1</v>
      </c>
      <c r="AW154" s="1">
        <f t="shared" si="181"/>
        <v>3.4</v>
      </c>
      <c r="AX154" s="1"/>
      <c r="AY154" s="15">
        <f t="shared" si="182"/>
        <v>7973.8978494623652</v>
      </c>
      <c r="AZ154" s="15">
        <f t="shared" si="183"/>
        <v>6817.2596785309297</v>
      </c>
      <c r="BA154" s="15">
        <f t="shared" si="184"/>
        <v>14791.157527993295</v>
      </c>
      <c r="BB154" s="1">
        <v>2</v>
      </c>
      <c r="BC154" s="1">
        <f t="shared" si="185"/>
        <v>6.8</v>
      </c>
      <c r="BD154" s="15">
        <f t="shared" si="186"/>
        <v>15947.79569892473</v>
      </c>
      <c r="BE154" s="15">
        <f t="shared" si="187"/>
        <v>13244.4744457053</v>
      </c>
      <c r="BF154" s="15">
        <f t="shared" si="188"/>
        <v>29192.270144630031</v>
      </c>
      <c r="BG154" s="1">
        <v>1</v>
      </c>
      <c r="BH154" s="1">
        <f t="shared" si="189"/>
        <v>3.4</v>
      </c>
      <c r="BI154" s="15">
        <f t="shared" si="190"/>
        <v>7991.1168831168834</v>
      </c>
      <c r="BJ154" s="15">
        <f t="shared" si="191"/>
        <v>7144.7565916013828</v>
      </c>
      <c r="BK154" s="15">
        <f t="shared" si="192"/>
        <v>15135.873474718266</v>
      </c>
      <c r="BL154" s="1">
        <v>3</v>
      </c>
      <c r="BM154" s="1">
        <f t="shared" si="193"/>
        <v>10.199999999999999</v>
      </c>
      <c r="BN154" s="15">
        <f t="shared" si="194"/>
        <v>23973.35064935065</v>
      </c>
      <c r="BO154" s="15">
        <f t="shared" si="195"/>
        <v>21607.211954963088</v>
      </c>
      <c r="BP154" s="15">
        <f t="shared" si="196"/>
        <v>45580.562604313738</v>
      </c>
    </row>
    <row r="155" spans="1:68" ht="15.6" hidden="1" x14ac:dyDescent="0.3">
      <c r="A155" t="s">
        <v>103</v>
      </c>
      <c r="B155" s="8">
        <v>502</v>
      </c>
      <c r="C155" s="1">
        <v>2</v>
      </c>
      <c r="D155" s="1"/>
      <c r="E155" s="1">
        <f t="shared" si="150"/>
        <v>6.8</v>
      </c>
      <c r="F155" s="15">
        <f t="shared" si="151"/>
        <v>14889.760850310009</v>
      </c>
      <c r="G155" s="15">
        <f t="shared" si="197"/>
        <v>14506.266702315341</v>
      </c>
      <c r="H155" s="15">
        <f t="shared" si="152"/>
        <v>29396.02755262535</v>
      </c>
      <c r="I155" s="1">
        <v>3</v>
      </c>
      <c r="J155" s="1"/>
      <c r="K155" s="1">
        <f t="shared" si="153"/>
        <v>10.199999999999999</v>
      </c>
      <c r="L155" s="15">
        <f t="shared" si="154"/>
        <v>22334.641275465015</v>
      </c>
      <c r="M155" s="15">
        <f t="shared" si="155"/>
        <v>21805.347288673878</v>
      </c>
      <c r="N155" s="15">
        <f t="shared" si="156"/>
        <v>44139.988564138897</v>
      </c>
      <c r="O155" s="1">
        <v>2</v>
      </c>
      <c r="P155" s="1"/>
      <c r="Q155" s="1">
        <f t="shared" si="157"/>
        <v>6.8</v>
      </c>
      <c r="R155" s="15">
        <f t="shared" si="158"/>
        <v>14902.16271884655</v>
      </c>
      <c r="S155" s="422">
        <f t="shared" si="159"/>
        <v>14787.656718048365</v>
      </c>
      <c r="T155" s="15">
        <f t="shared" si="160"/>
        <v>29689.819436894915</v>
      </c>
      <c r="U155" s="1">
        <v>3</v>
      </c>
      <c r="V155" s="1">
        <f t="shared" si="161"/>
        <v>10.199999999999999</v>
      </c>
      <c r="W155" s="15">
        <f t="shared" si="162"/>
        <v>22353.244078269825</v>
      </c>
      <c r="X155" s="15">
        <f t="shared" si="163"/>
        <v>20998.228302832711</v>
      </c>
      <c r="Y155" s="15">
        <f t="shared" si="164"/>
        <v>43351.472381102532</v>
      </c>
      <c r="Z155" s="1">
        <v>2</v>
      </c>
      <c r="AA155" s="1">
        <f t="shared" si="165"/>
        <v>6.8</v>
      </c>
      <c r="AB155" s="15">
        <f t="shared" si="166"/>
        <v>15486.31693989071</v>
      </c>
      <c r="AC155" s="15">
        <f t="shared" si="167"/>
        <v>14387.742632616466</v>
      </c>
      <c r="AD155" s="15">
        <f t="shared" si="168"/>
        <v>29874.059572507176</v>
      </c>
      <c r="AE155" s="1">
        <v>3</v>
      </c>
      <c r="AF155" s="1">
        <f t="shared" si="169"/>
        <v>10.199999999999999</v>
      </c>
      <c r="AG155" s="15">
        <f t="shared" si="170"/>
        <v>23229.475409836065</v>
      </c>
      <c r="AH155" s="15">
        <f t="shared" si="171"/>
        <v>22587.599677924267</v>
      </c>
      <c r="AI155" s="15">
        <f t="shared" si="172"/>
        <v>45817.075087760328</v>
      </c>
      <c r="AJ155" s="1">
        <v>3</v>
      </c>
      <c r="AK155" s="1">
        <f t="shared" si="173"/>
        <v>10.199999999999999</v>
      </c>
      <c r="AL155" s="1"/>
      <c r="AM155" s="15">
        <f t="shared" si="174"/>
        <v>23878.310893512855</v>
      </c>
      <c r="AN155" s="15">
        <f t="shared" si="175"/>
        <v>20922.741901796515</v>
      </c>
      <c r="AO155" s="15">
        <f t="shared" si="176"/>
        <v>44801.05279530937</v>
      </c>
      <c r="AP155" s="188">
        <v>2</v>
      </c>
      <c r="AQ155" s="188">
        <f t="shared" si="177"/>
        <v>6.8</v>
      </c>
      <c r="AR155" s="188"/>
      <c r="AS155" s="179">
        <f t="shared" si="178"/>
        <v>15918.873929008569</v>
      </c>
      <c r="AT155" s="179">
        <f t="shared" si="179"/>
        <v>13444.113883777041</v>
      </c>
      <c r="AU155" s="179">
        <f t="shared" si="180"/>
        <v>29362.98781278561</v>
      </c>
      <c r="AV155" s="1">
        <v>3</v>
      </c>
      <c r="AW155" s="1">
        <f t="shared" si="181"/>
        <v>10.199999999999999</v>
      </c>
      <c r="AX155" s="1"/>
      <c r="AY155" s="15">
        <f t="shared" si="182"/>
        <v>23921.693548387095</v>
      </c>
      <c r="AZ155" s="15">
        <f t="shared" si="183"/>
        <v>20451.779035592786</v>
      </c>
      <c r="BA155" s="15">
        <f t="shared" si="184"/>
        <v>44373.472583979878</v>
      </c>
      <c r="BB155" s="1">
        <v>4</v>
      </c>
      <c r="BC155" s="1">
        <f t="shared" si="185"/>
        <v>13.6</v>
      </c>
      <c r="BD155" s="15">
        <f t="shared" si="186"/>
        <v>31895.591397849461</v>
      </c>
      <c r="BE155" s="15">
        <f t="shared" si="187"/>
        <v>26488.9488914106</v>
      </c>
      <c r="BF155" s="15">
        <f t="shared" si="188"/>
        <v>58384.540289260061</v>
      </c>
      <c r="BG155" s="1">
        <v>2</v>
      </c>
      <c r="BH155" s="1">
        <f t="shared" si="189"/>
        <v>6.8</v>
      </c>
      <c r="BI155" s="15">
        <f t="shared" si="190"/>
        <v>15982.233766233767</v>
      </c>
      <c r="BJ155" s="15">
        <f t="shared" si="191"/>
        <v>14289.513183202766</v>
      </c>
      <c r="BK155" s="15">
        <f t="shared" si="192"/>
        <v>30271.746949436532</v>
      </c>
      <c r="BL155" s="1">
        <v>4</v>
      </c>
      <c r="BM155" s="1">
        <f t="shared" si="193"/>
        <v>13.6</v>
      </c>
      <c r="BN155" s="15">
        <f t="shared" si="194"/>
        <v>31964.467532467534</v>
      </c>
      <c r="BO155" s="15">
        <f t="shared" si="195"/>
        <v>28809.615939950785</v>
      </c>
      <c r="BP155" s="15">
        <f t="shared" si="196"/>
        <v>60774.083472418322</v>
      </c>
    </row>
    <row r="156" spans="1:68" ht="15.6" hidden="1" x14ac:dyDescent="0.3">
      <c r="A156" t="s">
        <v>103</v>
      </c>
      <c r="B156" s="8">
        <v>503</v>
      </c>
      <c r="C156" s="1">
        <v>4</v>
      </c>
      <c r="D156" s="1"/>
      <c r="E156" s="1">
        <f t="shared" si="150"/>
        <v>13.6</v>
      </c>
      <c r="F156" s="15">
        <f t="shared" si="151"/>
        <v>29779.521700620018</v>
      </c>
      <c r="G156" s="15">
        <f t="shared" si="197"/>
        <v>29012.533404630682</v>
      </c>
      <c r="H156" s="15">
        <f t="shared" si="152"/>
        <v>58792.0551052507</v>
      </c>
      <c r="I156" s="1">
        <v>5</v>
      </c>
      <c r="J156" s="1"/>
      <c r="K156" s="1">
        <f t="shared" si="153"/>
        <v>17</v>
      </c>
      <c r="L156" s="15">
        <f t="shared" si="154"/>
        <v>37224.402125775021</v>
      </c>
      <c r="M156" s="15">
        <f t="shared" si="155"/>
        <v>36342.245481123136</v>
      </c>
      <c r="N156" s="15">
        <f t="shared" si="156"/>
        <v>73566.647606898157</v>
      </c>
      <c r="O156" s="1">
        <v>4</v>
      </c>
      <c r="P156" s="1"/>
      <c r="Q156" s="1">
        <f t="shared" si="157"/>
        <v>13.6</v>
      </c>
      <c r="R156" s="15">
        <f t="shared" si="158"/>
        <v>29804.3254376931</v>
      </c>
      <c r="S156" s="422">
        <f t="shared" si="159"/>
        <v>29575.313436096731</v>
      </c>
      <c r="T156" s="15">
        <f t="shared" si="160"/>
        <v>59379.638873789831</v>
      </c>
      <c r="U156" s="1">
        <v>3</v>
      </c>
      <c r="V156" s="1">
        <f t="shared" si="161"/>
        <v>10.199999999999999</v>
      </c>
      <c r="W156" s="15">
        <f t="shared" si="162"/>
        <v>22353.244078269825</v>
      </c>
      <c r="X156" s="15">
        <f t="shared" si="163"/>
        <v>20998.228302832711</v>
      </c>
      <c r="Y156" s="15">
        <f t="shared" si="164"/>
        <v>43351.472381102532</v>
      </c>
      <c r="Z156" s="1">
        <v>3</v>
      </c>
      <c r="AA156" s="1">
        <f t="shared" si="165"/>
        <v>10.199999999999999</v>
      </c>
      <c r="AB156" s="15">
        <f t="shared" si="166"/>
        <v>23229.475409836065</v>
      </c>
      <c r="AC156" s="15">
        <f t="shared" si="167"/>
        <v>21581.6139489247</v>
      </c>
      <c r="AD156" s="15">
        <f t="shared" si="168"/>
        <v>44811.089358760764</v>
      </c>
      <c r="AE156" s="1">
        <v>3</v>
      </c>
      <c r="AF156" s="1">
        <f t="shared" si="169"/>
        <v>10.199999999999999</v>
      </c>
      <c r="AG156" s="15">
        <f t="shared" si="170"/>
        <v>23229.475409836065</v>
      </c>
      <c r="AH156" s="15">
        <f t="shared" si="171"/>
        <v>22587.599677924267</v>
      </c>
      <c r="AI156" s="15">
        <f t="shared" si="172"/>
        <v>45817.075087760328</v>
      </c>
      <c r="AJ156" s="1">
        <v>4</v>
      </c>
      <c r="AK156" s="1">
        <f t="shared" si="173"/>
        <v>13.6</v>
      </c>
      <c r="AL156" s="1"/>
      <c r="AM156" s="15">
        <f t="shared" si="174"/>
        <v>31837.747858017137</v>
      </c>
      <c r="AN156" s="15">
        <f t="shared" si="175"/>
        <v>27896.989202395351</v>
      </c>
      <c r="AO156" s="15">
        <f t="shared" si="176"/>
        <v>59734.737060412488</v>
      </c>
      <c r="AP156" s="188">
        <v>3</v>
      </c>
      <c r="AQ156" s="188">
        <f t="shared" si="177"/>
        <v>10.199999999999999</v>
      </c>
      <c r="AR156" s="188"/>
      <c r="AS156" s="179">
        <f t="shared" si="178"/>
        <v>23878.310893512855</v>
      </c>
      <c r="AT156" s="179">
        <f t="shared" si="179"/>
        <v>20166.170825665562</v>
      </c>
      <c r="AU156" s="179">
        <f t="shared" si="180"/>
        <v>44044.481719178417</v>
      </c>
      <c r="AV156" s="1">
        <v>4</v>
      </c>
      <c r="AW156" s="1">
        <f t="shared" si="181"/>
        <v>13.6</v>
      </c>
      <c r="AX156" s="1"/>
      <c r="AY156" s="15">
        <f t="shared" si="182"/>
        <v>31895.591397849461</v>
      </c>
      <c r="AZ156" s="15">
        <f t="shared" si="183"/>
        <v>27269.038714123719</v>
      </c>
      <c r="BA156" s="15">
        <f t="shared" si="184"/>
        <v>59164.63011197318</v>
      </c>
      <c r="BB156" s="1">
        <v>1</v>
      </c>
      <c r="BC156" s="1">
        <f t="shared" si="185"/>
        <v>3.4</v>
      </c>
      <c r="BD156" s="15">
        <f t="shared" si="186"/>
        <v>7973.8978494623652</v>
      </c>
      <c r="BE156" s="15">
        <f t="shared" si="187"/>
        <v>6622.2372228526501</v>
      </c>
      <c r="BF156" s="15">
        <f t="shared" si="188"/>
        <v>14596.135072315015</v>
      </c>
      <c r="BG156" s="1">
        <v>2</v>
      </c>
      <c r="BH156" s="1">
        <f t="shared" si="189"/>
        <v>6.8</v>
      </c>
      <c r="BI156" s="15">
        <f t="shared" si="190"/>
        <v>15982.233766233767</v>
      </c>
      <c r="BJ156" s="15">
        <f t="shared" si="191"/>
        <v>14289.513183202766</v>
      </c>
      <c r="BK156" s="15">
        <f t="shared" si="192"/>
        <v>30271.746949436532</v>
      </c>
      <c r="BL156" s="1">
        <v>5</v>
      </c>
      <c r="BM156" s="1">
        <f t="shared" si="193"/>
        <v>17</v>
      </c>
      <c r="BN156" s="15">
        <f t="shared" si="194"/>
        <v>39955.584415584417</v>
      </c>
      <c r="BO156" s="15">
        <f t="shared" si="195"/>
        <v>36012.019924938482</v>
      </c>
      <c r="BP156" s="15">
        <f t="shared" si="196"/>
        <v>75967.604340522899</v>
      </c>
    </row>
    <row r="157" spans="1:68" ht="15.6" hidden="1" x14ac:dyDescent="0.3">
      <c r="A157" t="s">
        <v>103</v>
      </c>
      <c r="B157" s="8">
        <v>504</v>
      </c>
      <c r="C157" s="1">
        <v>12</v>
      </c>
      <c r="D157" s="1"/>
      <c r="E157" s="1">
        <f t="shared" si="150"/>
        <v>40.799999999999997</v>
      </c>
      <c r="F157" s="15">
        <f t="shared" si="151"/>
        <v>89338.565101860062</v>
      </c>
      <c r="G157" s="15">
        <f t="shared" si="197"/>
        <v>87037.600213892045</v>
      </c>
      <c r="H157" s="15">
        <f t="shared" si="152"/>
        <v>176376.16531575209</v>
      </c>
      <c r="I157" s="1">
        <v>10</v>
      </c>
      <c r="J157" s="1"/>
      <c r="K157" s="1">
        <f t="shared" si="153"/>
        <v>34</v>
      </c>
      <c r="L157" s="15">
        <f t="shared" si="154"/>
        <v>74448.804251550042</v>
      </c>
      <c r="M157" s="15">
        <f t="shared" si="155"/>
        <v>72684.490962246273</v>
      </c>
      <c r="N157" s="15">
        <f t="shared" si="156"/>
        <v>147133.29521379631</v>
      </c>
      <c r="O157" s="1">
        <v>10</v>
      </c>
      <c r="P157" s="1"/>
      <c r="Q157" s="1">
        <f t="shared" si="157"/>
        <v>34</v>
      </c>
      <c r="R157" s="15">
        <f t="shared" si="158"/>
        <v>74510.81359423275</v>
      </c>
      <c r="S157" s="422">
        <f t="shared" si="159"/>
        <v>73938.28359024183</v>
      </c>
      <c r="T157" s="15">
        <f t="shared" si="160"/>
        <v>148449.09718447458</v>
      </c>
      <c r="U157" s="1">
        <v>7</v>
      </c>
      <c r="V157" s="1">
        <f t="shared" si="161"/>
        <v>23.8</v>
      </c>
      <c r="W157" s="15">
        <f t="shared" si="162"/>
        <v>52157.569515962925</v>
      </c>
      <c r="X157" s="15">
        <f t="shared" si="163"/>
        <v>48995.866039943001</v>
      </c>
      <c r="Y157" s="15">
        <f t="shared" si="164"/>
        <v>101153.43555590592</v>
      </c>
      <c r="Z157" s="1">
        <v>9</v>
      </c>
      <c r="AA157" s="1">
        <f t="shared" si="165"/>
        <v>30.599999999999998</v>
      </c>
      <c r="AB157" s="15">
        <f t="shared" si="166"/>
        <v>69688.426229508201</v>
      </c>
      <c r="AC157" s="15">
        <f t="shared" si="167"/>
        <v>64744.841846774099</v>
      </c>
      <c r="AD157" s="15">
        <f t="shared" si="168"/>
        <v>134433.26807628229</v>
      </c>
      <c r="AE157" s="1">
        <v>10</v>
      </c>
      <c r="AF157" s="1">
        <f t="shared" si="169"/>
        <v>34</v>
      </c>
      <c r="AG157" s="15">
        <f t="shared" si="170"/>
        <v>77431.584699453553</v>
      </c>
      <c r="AH157" s="15">
        <f t="shared" si="171"/>
        <v>75291.998926414235</v>
      </c>
      <c r="AI157" s="15">
        <f t="shared" si="172"/>
        <v>152723.58362586779</v>
      </c>
      <c r="AJ157" s="1">
        <v>11</v>
      </c>
      <c r="AK157" s="1">
        <f t="shared" si="173"/>
        <v>37.4</v>
      </c>
      <c r="AL157" s="1"/>
      <c r="AM157" s="15">
        <f t="shared" si="174"/>
        <v>87553.806609547129</v>
      </c>
      <c r="AN157" s="15">
        <f t="shared" si="175"/>
        <v>76716.720306587216</v>
      </c>
      <c r="AO157" s="15">
        <f t="shared" si="176"/>
        <v>164270.52691613435</v>
      </c>
      <c r="AP157" s="188">
        <v>7</v>
      </c>
      <c r="AQ157" s="188">
        <f t="shared" si="177"/>
        <v>23.8</v>
      </c>
      <c r="AR157" s="188"/>
      <c r="AS157" s="179">
        <f t="shared" si="178"/>
        <v>55716.058751529992</v>
      </c>
      <c r="AT157" s="179">
        <f t="shared" si="179"/>
        <v>47054.398593219645</v>
      </c>
      <c r="AU157" s="179">
        <f t="shared" si="180"/>
        <v>102770.45734474964</v>
      </c>
      <c r="AV157" s="1">
        <v>14</v>
      </c>
      <c r="AW157" s="1">
        <f t="shared" si="181"/>
        <v>47.6</v>
      </c>
      <c r="AX157" s="1"/>
      <c r="AY157" s="15">
        <f t="shared" si="182"/>
        <v>111634.56989247311</v>
      </c>
      <c r="AZ157" s="15">
        <f t="shared" si="183"/>
        <v>95441.635499433018</v>
      </c>
      <c r="BA157" s="15">
        <f t="shared" si="184"/>
        <v>207076.20539190614</v>
      </c>
      <c r="BB157" s="1">
        <v>12</v>
      </c>
      <c r="BC157" s="1">
        <f t="shared" si="185"/>
        <v>40.799999999999997</v>
      </c>
      <c r="BD157" s="15">
        <f t="shared" si="186"/>
        <v>95686.774193548379</v>
      </c>
      <c r="BE157" s="15">
        <f t="shared" si="187"/>
        <v>79466.846674231798</v>
      </c>
      <c r="BF157" s="15">
        <f t="shared" si="188"/>
        <v>175153.62086778018</v>
      </c>
      <c r="BG157" s="1">
        <v>8</v>
      </c>
      <c r="BH157" s="1">
        <f t="shared" si="189"/>
        <v>27.2</v>
      </c>
      <c r="BI157" s="15">
        <f t="shared" si="190"/>
        <v>63928.935064935067</v>
      </c>
      <c r="BJ157" s="15">
        <f t="shared" si="191"/>
        <v>57158.052732811062</v>
      </c>
      <c r="BK157" s="15">
        <f t="shared" si="192"/>
        <v>121086.98779774613</v>
      </c>
      <c r="BL157" s="1">
        <v>14</v>
      </c>
      <c r="BM157" s="1">
        <f t="shared" si="193"/>
        <v>47.6</v>
      </c>
      <c r="BN157" s="15">
        <f t="shared" si="194"/>
        <v>111875.63636363637</v>
      </c>
      <c r="BO157" s="15">
        <f t="shared" si="195"/>
        <v>100833.65578982775</v>
      </c>
      <c r="BP157" s="15">
        <f t="shared" si="196"/>
        <v>212709.29215346411</v>
      </c>
    </row>
    <row r="158" spans="1:68" ht="15.6" hidden="1" x14ac:dyDescent="0.3">
      <c r="A158" t="s">
        <v>103</v>
      </c>
      <c r="B158" s="8">
        <v>601</v>
      </c>
      <c r="C158" s="1">
        <v>2</v>
      </c>
      <c r="D158" s="1"/>
      <c r="E158" s="1">
        <f t="shared" si="150"/>
        <v>6.8</v>
      </c>
      <c r="F158" s="15">
        <f t="shared" si="151"/>
        <v>14889.760850310009</v>
      </c>
      <c r="G158" s="15">
        <f t="shared" si="197"/>
        <v>14506.266702315341</v>
      </c>
      <c r="H158" s="15">
        <f t="shared" si="152"/>
        <v>29396.02755262535</v>
      </c>
      <c r="I158" s="1">
        <v>2</v>
      </c>
      <c r="J158" s="1"/>
      <c r="K158" s="1">
        <f t="shared" si="153"/>
        <v>6.8</v>
      </c>
      <c r="L158" s="15">
        <f t="shared" si="154"/>
        <v>14889.760850310009</v>
      </c>
      <c r="M158" s="15">
        <f t="shared" si="155"/>
        <v>14536.898192449253</v>
      </c>
      <c r="N158" s="15">
        <f t="shared" si="156"/>
        <v>29426.65904275926</v>
      </c>
      <c r="O158" s="1">
        <v>2</v>
      </c>
      <c r="P158" s="1"/>
      <c r="Q158" s="1">
        <f t="shared" si="157"/>
        <v>6.8</v>
      </c>
      <c r="R158" s="15">
        <f t="shared" si="158"/>
        <v>14902.16271884655</v>
      </c>
      <c r="S158" s="422">
        <f t="shared" si="159"/>
        <v>14787.656718048365</v>
      </c>
      <c r="T158" s="15">
        <f t="shared" si="160"/>
        <v>29689.819436894915</v>
      </c>
      <c r="U158" s="1">
        <v>2</v>
      </c>
      <c r="V158" s="1">
        <f t="shared" si="161"/>
        <v>6.8</v>
      </c>
      <c r="W158" s="15">
        <f t="shared" si="162"/>
        <v>14902.16271884655</v>
      </c>
      <c r="X158" s="15">
        <f t="shared" si="163"/>
        <v>13998.818868555141</v>
      </c>
      <c r="Y158" s="15">
        <f t="shared" si="164"/>
        <v>28900.981587401693</v>
      </c>
      <c r="Z158" s="1">
        <v>2</v>
      </c>
      <c r="AA158" s="1">
        <f t="shared" si="165"/>
        <v>6.8</v>
      </c>
      <c r="AB158" s="15">
        <f t="shared" si="166"/>
        <v>15486.31693989071</v>
      </c>
      <c r="AC158" s="15">
        <f t="shared" si="167"/>
        <v>14387.742632616466</v>
      </c>
      <c r="AD158" s="15">
        <f t="shared" si="168"/>
        <v>29874.059572507176</v>
      </c>
      <c r="AE158" s="1">
        <v>2</v>
      </c>
      <c r="AF158" s="1">
        <f t="shared" si="169"/>
        <v>6.8</v>
      </c>
      <c r="AG158" s="15">
        <f t="shared" si="170"/>
        <v>15486.31693989071</v>
      </c>
      <c r="AH158" s="15">
        <f t="shared" si="171"/>
        <v>15058.399785282845</v>
      </c>
      <c r="AI158" s="15">
        <f t="shared" si="172"/>
        <v>30544.716725173555</v>
      </c>
      <c r="AJ158" s="1">
        <v>3</v>
      </c>
      <c r="AK158" s="1">
        <f t="shared" si="173"/>
        <v>10.199999999999999</v>
      </c>
      <c r="AL158" s="1"/>
      <c r="AM158" s="15">
        <f t="shared" si="174"/>
        <v>23878.310893512855</v>
      </c>
      <c r="AN158" s="15">
        <f t="shared" si="175"/>
        <v>20922.741901796515</v>
      </c>
      <c r="AO158" s="15">
        <f t="shared" si="176"/>
        <v>44801.05279530937</v>
      </c>
      <c r="AP158" s="188">
        <v>3</v>
      </c>
      <c r="AQ158" s="188">
        <f t="shared" si="177"/>
        <v>10.199999999999999</v>
      </c>
      <c r="AR158" s="188"/>
      <c r="AS158" s="179">
        <f t="shared" si="178"/>
        <v>23878.310893512855</v>
      </c>
      <c r="AT158" s="179">
        <f t="shared" si="179"/>
        <v>20166.170825665562</v>
      </c>
      <c r="AU158" s="179">
        <f t="shared" si="180"/>
        <v>44044.481719178417</v>
      </c>
      <c r="AV158" s="1">
        <v>1</v>
      </c>
      <c r="AW158" s="1">
        <f t="shared" si="181"/>
        <v>3.4</v>
      </c>
      <c r="AX158" s="1"/>
      <c r="AY158" s="15">
        <f t="shared" si="182"/>
        <v>7973.8978494623652</v>
      </c>
      <c r="AZ158" s="15">
        <f t="shared" si="183"/>
        <v>6817.2596785309297</v>
      </c>
      <c r="BA158" s="15">
        <f t="shared" si="184"/>
        <v>14791.157527993295</v>
      </c>
      <c r="BB158" s="1">
        <v>4</v>
      </c>
      <c r="BC158" s="1">
        <f t="shared" si="185"/>
        <v>13.6</v>
      </c>
      <c r="BD158" s="15">
        <f t="shared" si="186"/>
        <v>31895.591397849461</v>
      </c>
      <c r="BE158" s="15">
        <f t="shared" si="187"/>
        <v>26488.9488914106</v>
      </c>
      <c r="BF158" s="15">
        <f t="shared" si="188"/>
        <v>58384.540289260061</v>
      </c>
      <c r="BG158" s="1">
        <v>4</v>
      </c>
      <c r="BH158" s="1">
        <f t="shared" si="189"/>
        <v>13.6</v>
      </c>
      <c r="BI158" s="15">
        <f t="shared" si="190"/>
        <v>31964.467532467534</v>
      </c>
      <c r="BJ158" s="15">
        <f t="shared" si="191"/>
        <v>28579.026366405531</v>
      </c>
      <c r="BK158" s="15">
        <f t="shared" si="192"/>
        <v>60543.493898873065</v>
      </c>
      <c r="BL158" s="1">
        <v>3</v>
      </c>
      <c r="BM158" s="1">
        <f t="shared" si="193"/>
        <v>10.199999999999999</v>
      </c>
      <c r="BN158" s="15">
        <f t="shared" si="194"/>
        <v>23973.35064935065</v>
      </c>
      <c r="BO158" s="15">
        <f t="shared" si="195"/>
        <v>21607.211954963088</v>
      </c>
      <c r="BP158" s="15">
        <f t="shared" si="196"/>
        <v>45580.562604313738</v>
      </c>
    </row>
    <row r="159" spans="1:68" ht="15.6" hidden="1" x14ac:dyDescent="0.3">
      <c r="A159" t="s">
        <v>103</v>
      </c>
      <c r="B159" s="8">
        <v>602</v>
      </c>
      <c r="C159" s="1">
        <v>8</v>
      </c>
      <c r="D159" s="1"/>
      <c r="E159" s="1">
        <f t="shared" si="150"/>
        <v>27.2</v>
      </c>
      <c r="F159" s="15">
        <f t="shared" si="151"/>
        <v>59559.043401240036</v>
      </c>
      <c r="G159" s="15">
        <f t="shared" si="197"/>
        <v>58025.066809261363</v>
      </c>
      <c r="H159" s="15">
        <f t="shared" si="152"/>
        <v>117584.1102105014</v>
      </c>
      <c r="I159" s="1">
        <v>9</v>
      </c>
      <c r="J159" s="1"/>
      <c r="K159" s="1">
        <f t="shared" si="153"/>
        <v>30.599999999999998</v>
      </c>
      <c r="L159" s="15">
        <f t="shared" si="154"/>
        <v>67003.923826395039</v>
      </c>
      <c r="M159" s="15">
        <f t="shared" si="155"/>
        <v>65416.041866021638</v>
      </c>
      <c r="N159" s="15">
        <f t="shared" si="156"/>
        <v>132419.96569241668</v>
      </c>
      <c r="O159" s="1">
        <v>9</v>
      </c>
      <c r="P159" s="1"/>
      <c r="Q159" s="1">
        <f t="shared" si="157"/>
        <v>30.599999999999998</v>
      </c>
      <c r="R159" s="15">
        <f t="shared" si="158"/>
        <v>67059.732234809475</v>
      </c>
      <c r="S159" s="422">
        <f t="shared" si="159"/>
        <v>66544.455231217638</v>
      </c>
      <c r="T159" s="15">
        <f t="shared" si="160"/>
        <v>133604.1874660271</v>
      </c>
      <c r="U159" s="1">
        <v>8</v>
      </c>
      <c r="V159" s="1">
        <f t="shared" si="161"/>
        <v>27.2</v>
      </c>
      <c r="W159" s="15">
        <f t="shared" si="162"/>
        <v>59608.6508753862</v>
      </c>
      <c r="X159" s="15">
        <f t="shared" si="163"/>
        <v>55995.275474220565</v>
      </c>
      <c r="Y159" s="15">
        <f t="shared" si="164"/>
        <v>115603.92634960677</v>
      </c>
      <c r="Z159" s="1">
        <v>8</v>
      </c>
      <c r="AA159" s="1">
        <f t="shared" si="165"/>
        <v>27.2</v>
      </c>
      <c r="AB159" s="15">
        <f t="shared" si="166"/>
        <v>61945.267759562841</v>
      </c>
      <c r="AC159" s="15">
        <f t="shared" si="167"/>
        <v>57550.970530465864</v>
      </c>
      <c r="AD159" s="15">
        <f t="shared" si="168"/>
        <v>119496.2382900287</v>
      </c>
      <c r="AE159" s="1">
        <v>10</v>
      </c>
      <c r="AF159" s="1">
        <f t="shared" si="169"/>
        <v>34</v>
      </c>
      <c r="AG159" s="15">
        <f t="shared" si="170"/>
        <v>77431.584699453553</v>
      </c>
      <c r="AH159" s="15">
        <f t="shared" si="171"/>
        <v>75291.998926414235</v>
      </c>
      <c r="AI159" s="15">
        <f t="shared" si="172"/>
        <v>152723.58362586779</v>
      </c>
      <c r="AJ159" s="1">
        <v>8</v>
      </c>
      <c r="AK159" s="1">
        <f t="shared" si="173"/>
        <v>27.2</v>
      </c>
      <c r="AL159" s="1"/>
      <c r="AM159" s="15">
        <f t="shared" si="174"/>
        <v>63675.495716034275</v>
      </c>
      <c r="AN159" s="15">
        <f t="shared" si="175"/>
        <v>55793.978404790701</v>
      </c>
      <c r="AO159" s="15">
        <f t="shared" si="176"/>
        <v>119469.47412082498</v>
      </c>
      <c r="AP159" s="188">
        <v>4</v>
      </c>
      <c r="AQ159" s="188">
        <f t="shared" si="177"/>
        <v>13.6</v>
      </c>
      <c r="AR159" s="188"/>
      <c r="AS159" s="179">
        <f t="shared" si="178"/>
        <v>31837.747858017137</v>
      </c>
      <c r="AT159" s="179">
        <f t="shared" si="179"/>
        <v>26888.227767554083</v>
      </c>
      <c r="AU159" s="179">
        <f t="shared" si="180"/>
        <v>58725.97562557122</v>
      </c>
      <c r="AV159" s="1">
        <v>5</v>
      </c>
      <c r="AW159" s="1">
        <f t="shared" si="181"/>
        <v>17</v>
      </c>
      <c r="AX159" s="1"/>
      <c r="AY159" s="15">
        <f t="shared" si="182"/>
        <v>39869.489247311823</v>
      </c>
      <c r="AZ159" s="15">
        <f t="shared" si="183"/>
        <v>34086.298392654644</v>
      </c>
      <c r="BA159" s="15">
        <f t="shared" si="184"/>
        <v>73955.787639966467</v>
      </c>
      <c r="BB159" s="1">
        <v>5</v>
      </c>
      <c r="BC159" s="1">
        <f t="shared" si="185"/>
        <v>17</v>
      </c>
      <c r="BD159" s="15">
        <f t="shared" si="186"/>
        <v>39869.489247311823</v>
      </c>
      <c r="BE159" s="15">
        <f t="shared" si="187"/>
        <v>33111.186114263255</v>
      </c>
      <c r="BF159" s="15">
        <f t="shared" si="188"/>
        <v>72980.675361575079</v>
      </c>
      <c r="BG159" s="1">
        <v>5</v>
      </c>
      <c r="BH159" s="1">
        <f t="shared" si="189"/>
        <v>17</v>
      </c>
      <c r="BI159" s="15">
        <f t="shared" si="190"/>
        <v>39955.584415584417</v>
      </c>
      <c r="BJ159" s="15">
        <f t="shared" si="191"/>
        <v>35723.782958006916</v>
      </c>
      <c r="BK159" s="15">
        <f t="shared" si="192"/>
        <v>75679.367373591333</v>
      </c>
      <c r="BL159" s="1">
        <v>6</v>
      </c>
      <c r="BM159" s="1">
        <f t="shared" si="193"/>
        <v>20.399999999999999</v>
      </c>
      <c r="BN159" s="15">
        <f t="shared" si="194"/>
        <v>47946.7012987013</v>
      </c>
      <c r="BO159" s="15">
        <f t="shared" si="195"/>
        <v>43214.423909926176</v>
      </c>
      <c r="BP159" s="15">
        <f t="shared" si="196"/>
        <v>91161.125208627476</v>
      </c>
    </row>
    <row r="160" spans="1:68" ht="15.6" hidden="1" x14ac:dyDescent="0.3">
      <c r="A160" t="s">
        <v>103</v>
      </c>
      <c r="B160" s="9">
        <v>603</v>
      </c>
      <c r="C160" s="1">
        <v>5</v>
      </c>
      <c r="D160" s="1"/>
      <c r="E160" s="1">
        <f t="shared" si="150"/>
        <v>17</v>
      </c>
      <c r="F160" s="15">
        <f t="shared" si="151"/>
        <v>37224.402125775021</v>
      </c>
      <c r="G160" s="15">
        <f t="shared" si="197"/>
        <v>36265.666755788356</v>
      </c>
      <c r="H160" s="15">
        <f t="shared" si="152"/>
        <v>73490.068881563377</v>
      </c>
      <c r="I160" s="1">
        <v>4</v>
      </c>
      <c r="J160" s="1"/>
      <c r="K160" s="1">
        <f t="shared" si="153"/>
        <v>13.6</v>
      </c>
      <c r="L160" s="15">
        <f t="shared" si="154"/>
        <v>29779.521700620018</v>
      </c>
      <c r="M160" s="15">
        <f t="shared" si="155"/>
        <v>29073.796384898505</v>
      </c>
      <c r="N160" s="15">
        <f t="shared" si="156"/>
        <v>58853.31808551852</v>
      </c>
      <c r="O160" s="1">
        <v>3</v>
      </c>
      <c r="P160" s="1"/>
      <c r="Q160" s="1">
        <f t="shared" si="157"/>
        <v>10.199999999999999</v>
      </c>
      <c r="R160" s="15">
        <f t="shared" si="158"/>
        <v>22353.244078269825</v>
      </c>
      <c r="S160" s="422">
        <f t="shared" si="159"/>
        <v>22181.485077072546</v>
      </c>
      <c r="T160" s="15">
        <f t="shared" si="160"/>
        <v>44534.729155342371</v>
      </c>
      <c r="U160" s="1">
        <v>2</v>
      </c>
      <c r="V160" s="1">
        <f t="shared" si="161"/>
        <v>6.8</v>
      </c>
      <c r="W160" s="15">
        <f t="shared" si="162"/>
        <v>14902.16271884655</v>
      </c>
      <c r="X160" s="15">
        <f t="shared" si="163"/>
        <v>13998.818868555141</v>
      </c>
      <c r="Y160" s="15">
        <f t="shared" si="164"/>
        <v>28900.981587401693</v>
      </c>
      <c r="Z160" s="1">
        <v>3</v>
      </c>
      <c r="AA160" s="1">
        <f t="shared" si="165"/>
        <v>10.199999999999999</v>
      </c>
      <c r="AB160" s="15">
        <f t="shared" si="166"/>
        <v>23229.475409836065</v>
      </c>
      <c r="AC160" s="15">
        <f t="shared" si="167"/>
        <v>21581.6139489247</v>
      </c>
      <c r="AD160" s="15">
        <f t="shared" si="168"/>
        <v>44811.089358760764</v>
      </c>
      <c r="AE160" s="1">
        <v>4</v>
      </c>
      <c r="AF160" s="1">
        <f t="shared" si="169"/>
        <v>13.6</v>
      </c>
      <c r="AG160" s="15">
        <f t="shared" si="170"/>
        <v>30972.633879781421</v>
      </c>
      <c r="AH160" s="15">
        <f t="shared" si="171"/>
        <v>30116.79957056569</v>
      </c>
      <c r="AI160" s="15">
        <f t="shared" si="172"/>
        <v>61089.433450347111</v>
      </c>
      <c r="AJ160" s="1">
        <v>4</v>
      </c>
      <c r="AK160" s="1">
        <f t="shared" si="173"/>
        <v>13.6</v>
      </c>
      <c r="AL160" s="1"/>
      <c r="AM160" s="15">
        <f t="shared" si="174"/>
        <v>31837.747858017137</v>
      </c>
      <c r="AN160" s="15">
        <f t="shared" si="175"/>
        <v>27896.989202395351</v>
      </c>
      <c r="AO160" s="15">
        <f t="shared" si="176"/>
        <v>59734.737060412488</v>
      </c>
      <c r="AP160" s="188">
        <v>4</v>
      </c>
      <c r="AQ160" s="188">
        <f t="shared" si="177"/>
        <v>13.6</v>
      </c>
      <c r="AR160" s="188"/>
      <c r="AS160" s="179">
        <f t="shared" si="178"/>
        <v>31837.747858017137</v>
      </c>
      <c r="AT160" s="179">
        <f t="shared" si="179"/>
        <v>26888.227767554083</v>
      </c>
      <c r="AU160" s="179">
        <f t="shared" si="180"/>
        <v>58725.97562557122</v>
      </c>
      <c r="AV160" s="1">
        <v>4</v>
      </c>
      <c r="AW160" s="1">
        <f t="shared" si="181"/>
        <v>13.6</v>
      </c>
      <c r="AX160" s="1"/>
      <c r="AY160" s="15">
        <f t="shared" si="182"/>
        <v>31895.591397849461</v>
      </c>
      <c r="AZ160" s="15">
        <f t="shared" si="183"/>
        <v>27269.038714123719</v>
      </c>
      <c r="BA160" s="15">
        <f t="shared" si="184"/>
        <v>59164.63011197318</v>
      </c>
      <c r="BB160" s="1">
        <v>4</v>
      </c>
      <c r="BC160" s="1">
        <f t="shared" si="185"/>
        <v>13.6</v>
      </c>
      <c r="BD160" s="15">
        <f t="shared" si="186"/>
        <v>31895.591397849461</v>
      </c>
      <c r="BE160" s="15">
        <f t="shared" si="187"/>
        <v>26488.9488914106</v>
      </c>
      <c r="BF160" s="15">
        <f t="shared" si="188"/>
        <v>58384.540289260061</v>
      </c>
      <c r="BG160" s="1">
        <v>2</v>
      </c>
      <c r="BH160" s="1">
        <f t="shared" si="189"/>
        <v>6.8</v>
      </c>
      <c r="BI160" s="15">
        <f t="shared" si="190"/>
        <v>15982.233766233767</v>
      </c>
      <c r="BJ160" s="15">
        <f t="shared" si="191"/>
        <v>14289.513183202766</v>
      </c>
      <c r="BK160" s="15">
        <f t="shared" si="192"/>
        <v>30271.746949436532</v>
      </c>
      <c r="BL160" s="1">
        <v>3</v>
      </c>
      <c r="BM160" s="1">
        <f t="shared" si="193"/>
        <v>10.199999999999999</v>
      </c>
      <c r="BN160" s="15">
        <f t="shared" si="194"/>
        <v>23973.35064935065</v>
      </c>
      <c r="BO160" s="15">
        <f t="shared" si="195"/>
        <v>21607.211954963088</v>
      </c>
      <c r="BP160" s="15">
        <f t="shared" si="196"/>
        <v>45580.562604313738</v>
      </c>
    </row>
    <row r="161" spans="1:68" ht="15.6" hidden="1" x14ac:dyDescent="0.3">
      <c r="A161" t="s">
        <v>103</v>
      </c>
      <c r="B161" s="8">
        <v>701</v>
      </c>
      <c r="C161" s="1">
        <v>8</v>
      </c>
      <c r="D161" s="1"/>
      <c r="E161" s="1">
        <f t="shared" si="150"/>
        <v>27.2</v>
      </c>
      <c r="F161" s="15">
        <f t="shared" si="151"/>
        <v>59559.043401240036</v>
      </c>
      <c r="G161" s="15">
        <f t="shared" si="197"/>
        <v>58025.066809261363</v>
      </c>
      <c r="H161" s="15">
        <f t="shared" si="152"/>
        <v>117584.1102105014</v>
      </c>
      <c r="I161" s="1">
        <v>7</v>
      </c>
      <c r="J161" s="1"/>
      <c r="K161" s="1">
        <f t="shared" si="153"/>
        <v>23.8</v>
      </c>
      <c r="L161" s="15">
        <f t="shared" si="154"/>
        <v>52114.162976085034</v>
      </c>
      <c r="M161" s="15">
        <f t="shared" si="155"/>
        <v>50879.143673572391</v>
      </c>
      <c r="N161" s="15">
        <f t="shared" si="156"/>
        <v>102993.30664965743</v>
      </c>
      <c r="O161" s="1">
        <v>8</v>
      </c>
      <c r="P161" s="1"/>
      <c r="Q161" s="1">
        <f t="shared" si="157"/>
        <v>27.2</v>
      </c>
      <c r="R161" s="15">
        <f t="shared" si="158"/>
        <v>59608.6508753862</v>
      </c>
      <c r="S161" s="422">
        <f t="shared" si="159"/>
        <v>59150.626872193461</v>
      </c>
      <c r="T161" s="15">
        <f t="shared" si="160"/>
        <v>118759.27774757966</v>
      </c>
      <c r="U161" s="1">
        <v>7</v>
      </c>
      <c r="V161" s="1">
        <f t="shared" si="161"/>
        <v>23.8</v>
      </c>
      <c r="W161" s="15">
        <f t="shared" si="162"/>
        <v>52157.569515962925</v>
      </c>
      <c r="X161" s="15">
        <f t="shared" si="163"/>
        <v>48995.866039943001</v>
      </c>
      <c r="Y161" s="15">
        <f t="shared" si="164"/>
        <v>101153.43555590592</v>
      </c>
      <c r="Z161" s="1">
        <v>8</v>
      </c>
      <c r="AA161" s="1">
        <f t="shared" si="165"/>
        <v>27.2</v>
      </c>
      <c r="AB161" s="15">
        <f t="shared" si="166"/>
        <v>61945.267759562841</v>
      </c>
      <c r="AC161" s="15">
        <f t="shared" si="167"/>
        <v>57550.970530465864</v>
      </c>
      <c r="AD161" s="15">
        <f t="shared" si="168"/>
        <v>119496.2382900287</v>
      </c>
      <c r="AE161" s="1">
        <v>7</v>
      </c>
      <c r="AF161" s="1">
        <f t="shared" si="169"/>
        <v>23.8</v>
      </c>
      <c r="AG161" s="15">
        <f t="shared" si="170"/>
        <v>54202.109289617489</v>
      </c>
      <c r="AH161" s="15">
        <f t="shared" si="171"/>
        <v>52704.399248489965</v>
      </c>
      <c r="AI161" s="15">
        <f t="shared" si="172"/>
        <v>106906.50853810745</v>
      </c>
      <c r="AJ161" s="1">
        <v>9</v>
      </c>
      <c r="AK161" s="1">
        <f t="shared" si="173"/>
        <v>30.599999999999998</v>
      </c>
      <c r="AL161" s="1"/>
      <c r="AM161" s="15">
        <f t="shared" si="174"/>
        <v>71634.932680538564</v>
      </c>
      <c r="AN161" s="15">
        <f t="shared" si="175"/>
        <v>62768.225705389537</v>
      </c>
      <c r="AO161" s="15">
        <f t="shared" si="176"/>
        <v>134403.15838592811</v>
      </c>
      <c r="AP161" s="188">
        <v>7</v>
      </c>
      <c r="AQ161" s="188">
        <f t="shared" si="177"/>
        <v>23.8</v>
      </c>
      <c r="AR161" s="188"/>
      <c r="AS161" s="179">
        <f t="shared" si="178"/>
        <v>55716.058751529992</v>
      </c>
      <c r="AT161" s="179">
        <f t="shared" si="179"/>
        <v>47054.398593219645</v>
      </c>
      <c r="AU161" s="179">
        <f t="shared" si="180"/>
        <v>102770.45734474964</v>
      </c>
      <c r="AV161" s="1">
        <v>9</v>
      </c>
      <c r="AW161" s="1">
        <f t="shared" si="181"/>
        <v>30.599999999999998</v>
      </c>
      <c r="AX161" s="1"/>
      <c r="AY161" s="15">
        <f t="shared" si="182"/>
        <v>71765.080645161288</v>
      </c>
      <c r="AZ161" s="15">
        <f t="shared" si="183"/>
        <v>61355.337106778359</v>
      </c>
      <c r="BA161" s="15">
        <f t="shared" si="184"/>
        <v>133120.41775193965</v>
      </c>
      <c r="BB161" s="1">
        <v>8</v>
      </c>
      <c r="BC161" s="1">
        <f t="shared" si="185"/>
        <v>27.2</v>
      </c>
      <c r="BD161" s="15">
        <f t="shared" si="186"/>
        <v>63791.182795698922</v>
      </c>
      <c r="BE161" s="15">
        <f t="shared" si="187"/>
        <v>52977.897782821201</v>
      </c>
      <c r="BF161" s="15">
        <f t="shared" si="188"/>
        <v>116769.08057852012</v>
      </c>
      <c r="BG161" s="1">
        <v>7</v>
      </c>
      <c r="BH161" s="1">
        <f t="shared" si="189"/>
        <v>23.8</v>
      </c>
      <c r="BI161" s="15">
        <f t="shared" si="190"/>
        <v>55937.818181818184</v>
      </c>
      <c r="BJ161" s="15">
        <f t="shared" si="191"/>
        <v>50013.296141209685</v>
      </c>
      <c r="BK161" s="15">
        <f t="shared" si="192"/>
        <v>105951.11432302787</v>
      </c>
      <c r="BL161" s="1">
        <v>9</v>
      </c>
      <c r="BM161" s="1">
        <f t="shared" si="193"/>
        <v>30.599999999999998</v>
      </c>
      <c r="BN161" s="15">
        <f t="shared" si="194"/>
        <v>71920.051948051958</v>
      </c>
      <c r="BO161" s="15">
        <f t="shared" si="195"/>
        <v>64821.635864889264</v>
      </c>
      <c r="BP161" s="15">
        <f t="shared" si="196"/>
        <v>136741.68781294121</v>
      </c>
    </row>
    <row r="162" spans="1:68" ht="15.6" hidden="1" x14ac:dyDescent="0.3">
      <c r="A162" t="s">
        <v>103</v>
      </c>
      <c r="B162" s="9">
        <v>702</v>
      </c>
      <c r="C162" s="1">
        <v>7</v>
      </c>
      <c r="D162" s="1"/>
      <c r="E162" s="1">
        <f t="shared" si="150"/>
        <v>23.8</v>
      </c>
      <c r="F162" s="15">
        <f t="shared" si="151"/>
        <v>52114.162976085034</v>
      </c>
      <c r="G162" s="15">
        <f t="shared" si="197"/>
        <v>50771.933458103696</v>
      </c>
      <c r="H162" s="15">
        <f t="shared" si="152"/>
        <v>102886.09643418873</v>
      </c>
      <c r="I162" s="1">
        <v>7</v>
      </c>
      <c r="J162" s="1"/>
      <c r="K162" s="1">
        <f t="shared" si="153"/>
        <v>23.8</v>
      </c>
      <c r="L162" s="15">
        <f t="shared" si="154"/>
        <v>52114.162976085034</v>
      </c>
      <c r="M162" s="15">
        <f t="shared" si="155"/>
        <v>50879.143673572391</v>
      </c>
      <c r="N162" s="15">
        <f t="shared" si="156"/>
        <v>102993.30664965743</v>
      </c>
      <c r="O162" s="1">
        <v>7</v>
      </c>
      <c r="P162" s="1"/>
      <c r="Q162" s="1">
        <f t="shared" si="157"/>
        <v>23.8</v>
      </c>
      <c r="R162" s="15">
        <f t="shared" si="158"/>
        <v>52157.569515962925</v>
      </c>
      <c r="S162" s="422">
        <f t="shared" si="159"/>
        <v>51756.798513169284</v>
      </c>
      <c r="T162" s="15">
        <f t="shared" si="160"/>
        <v>103914.36802913221</v>
      </c>
      <c r="U162" s="1">
        <v>6</v>
      </c>
      <c r="V162" s="1">
        <f t="shared" si="161"/>
        <v>20.399999999999999</v>
      </c>
      <c r="W162" s="15">
        <f t="shared" si="162"/>
        <v>44706.48815653965</v>
      </c>
      <c r="X162" s="15">
        <f t="shared" si="163"/>
        <v>41996.456605665422</v>
      </c>
      <c r="Y162" s="15">
        <f t="shared" si="164"/>
        <v>86702.944762205065</v>
      </c>
      <c r="Z162" s="1">
        <v>8</v>
      </c>
      <c r="AA162" s="1">
        <f t="shared" si="165"/>
        <v>27.2</v>
      </c>
      <c r="AB162" s="15">
        <f t="shared" si="166"/>
        <v>61945.267759562841</v>
      </c>
      <c r="AC162" s="15">
        <f t="shared" si="167"/>
        <v>57550.970530465864</v>
      </c>
      <c r="AD162" s="15">
        <f t="shared" si="168"/>
        <v>119496.2382900287</v>
      </c>
      <c r="AE162" s="1">
        <v>7</v>
      </c>
      <c r="AF162" s="1">
        <f t="shared" si="169"/>
        <v>23.8</v>
      </c>
      <c r="AG162" s="15">
        <f t="shared" si="170"/>
        <v>54202.109289617489</v>
      </c>
      <c r="AH162" s="15">
        <f t="shared" si="171"/>
        <v>52704.399248489965</v>
      </c>
      <c r="AI162" s="15">
        <f t="shared" si="172"/>
        <v>106906.50853810745</v>
      </c>
      <c r="AJ162" s="1">
        <v>6</v>
      </c>
      <c r="AK162" s="1">
        <f t="shared" si="173"/>
        <v>20.399999999999999</v>
      </c>
      <c r="AL162" s="1"/>
      <c r="AM162" s="15">
        <f t="shared" si="174"/>
        <v>47756.62178702571</v>
      </c>
      <c r="AN162" s="15">
        <f t="shared" si="175"/>
        <v>41845.48380359303</v>
      </c>
      <c r="AO162" s="15">
        <f t="shared" si="176"/>
        <v>89602.105590618739</v>
      </c>
      <c r="AP162" s="188">
        <v>6</v>
      </c>
      <c r="AQ162" s="188">
        <f t="shared" si="177"/>
        <v>20.399999999999999</v>
      </c>
      <c r="AR162" s="188"/>
      <c r="AS162" s="179">
        <f t="shared" si="178"/>
        <v>47756.62178702571</v>
      </c>
      <c r="AT162" s="179">
        <f t="shared" si="179"/>
        <v>40332.341651331124</v>
      </c>
      <c r="AU162" s="179">
        <f t="shared" si="180"/>
        <v>88088.963438356834</v>
      </c>
      <c r="AV162" s="1">
        <v>8</v>
      </c>
      <c r="AW162" s="1">
        <f t="shared" si="181"/>
        <v>27.2</v>
      </c>
      <c r="AX162" s="1"/>
      <c r="AY162" s="15">
        <f t="shared" si="182"/>
        <v>63791.182795698922</v>
      </c>
      <c r="AZ162" s="15">
        <f t="shared" si="183"/>
        <v>54538.077428247438</v>
      </c>
      <c r="BA162" s="15">
        <f t="shared" si="184"/>
        <v>118329.26022394636</v>
      </c>
      <c r="BB162" s="1">
        <v>8</v>
      </c>
      <c r="BC162" s="1">
        <f t="shared" si="185"/>
        <v>27.2</v>
      </c>
      <c r="BD162" s="15">
        <f t="shared" si="186"/>
        <v>63791.182795698922</v>
      </c>
      <c r="BE162" s="15">
        <f t="shared" si="187"/>
        <v>52977.897782821201</v>
      </c>
      <c r="BF162" s="15">
        <f t="shared" si="188"/>
        <v>116769.08057852012</v>
      </c>
      <c r="BG162" s="1">
        <v>6</v>
      </c>
      <c r="BH162" s="1">
        <f t="shared" si="189"/>
        <v>20.399999999999999</v>
      </c>
      <c r="BI162" s="15">
        <f t="shared" si="190"/>
        <v>47946.7012987013</v>
      </c>
      <c r="BJ162" s="15">
        <f t="shared" si="191"/>
        <v>42868.5395496083</v>
      </c>
      <c r="BK162" s="15">
        <f t="shared" si="192"/>
        <v>90815.240848309593</v>
      </c>
      <c r="BL162" s="1">
        <v>10</v>
      </c>
      <c r="BM162" s="1">
        <f t="shared" si="193"/>
        <v>34</v>
      </c>
      <c r="BN162" s="15">
        <f t="shared" si="194"/>
        <v>79911.168831168834</v>
      </c>
      <c r="BO162" s="15">
        <f t="shared" si="195"/>
        <v>72024.039849876965</v>
      </c>
      <c r="BP162" s="15">
        <f t="shared" si="196"/>
        <v>151935.2086810458</v>
      </c>
    </row>
    <row r="163" spans="1:68" ht="15.6" hidden="1" x14ac:dyDescent="0.3">
      <c r="A163" t="s">
        <v>103</v>
      </c>
      <c r="B163" s="8">
        <v>801</v>
      </c>
      <c r="C163" s="1">
        <v>7</v>
      </c>
      <c r="D163" s="1"/>
      <c r="E163" s="1">
        <f t="shared" si="150"/>
        <v>23.8</v>
      </c>
      <c r="F163" s="15">
        <f t="shared" si="151"/>
        <v>52114.162976085034</v>
      </c>
      <c r="G163" s="15">
        <f t="shared" si="197"/>
        <v>50771.933458103696</v>
      </c>
      <c r="H163" s="15">
        <f t="shared" si="152"/>
        <v>102886.09643418873</v>
      </c>
      <c r="I163" s="1">
        <v>7</v>
      </c>
      <c r="J163" s="1"/>
      <c r="K163" s="1">
        <f t="shared" si="153"/>
        <v>23.8</v>
      </c>
      <c r="L163" s="15">
        <f t="shared" si="154"/>
        <v>52114.162976085034</v>
      </c>
      <c r="M163" s="15">
        <f t="shared" si="155"/>
        <v>50879.143673572391</v>
      </c>
      <c r="N163" s="15">
        <f t="shared" si="156"/>
        <v>102993.30664965743</v>
      </c>
      <c r="O163" s="1">
        <v>8</v>
      </c>
      <c r="P163" s="1"/>
      <c r="Q163" s="1">
        <f t="shared" si="157"/>
        <v>27.2</v>
      </c>
      <c r="R163" s="15">
        <f t="shared" si="158"/>
        <v>59608.6508753862</v>
      </c>
      <c r="S163" s="422">
        <f t="shared" si="159"/>
        <v>59150.626872193461</v>
      </c>
      <c r="T163" s="15">
        <f t="shared" si="160"/>
        <v>118759.27774757966</v>
      </c>
      <c r="U163" s="1">
        <v>8</v>
      </c>
      <c r="V163" s="1">
        <f t="shared" si="161"/>
        <v>27.2</v>
      </c>
      <c r="W163" s="15">
        <f t="shared" si="162"/>
        <v>59608.6508753862</v>
      </c>
      <c r="X163" s="15">
        <f t="shared" si="163"/>
        <v>55995.275474220565</v>
      </c>
      <c r="Y163" s="15">
        <f t="shared" si="164"/>
        <v>115603.92634960677</v>
      </c>
      <c r="Z163" s="1">
        <v>9</v>
      </c>
      <c r="AA163" s="1">
        <f t="shared" si="165"/>
        <v>30.599999999999998</v>
      </c>
      <c r="AB163" s="15">
        <f t="shared" si="166"/>
        <v>69688.426229508201</v>
      </c>
      <c r="AC163" s="15">
        <f t="shared" si="167"/>
        <v>64744.841846774099</v>
      </c>
      <c r="AD163" s="15">
        <f t="shared" si="168"/>
        <v>134433.26807628229</v>
      </c>
      <c r="AE163" s="1">
        <v>9</v>
      </c>
      <c r="AF163" s="1">
        <f t="shared" si="169"/>
        <v>30.599999999999998</v>
      </c>
      <c r="AG163" s="15">
        <f t="shared" si="170"/>
        <v>69688.426229508201</v>
      </c>
      <c r="AH163" s="15">
        <f t="shared" si="171"/>
        <v>67762.799033772797</v>
      </c>
      <c r="AI163" s="15">
        <f t="shared" si="172"/>
        <v>137451.225263281</v>
      </c>
      <c r="AJ163" s="1">
        <v>11</v>
      </c>
      <c r="AK163" s="1">
        <f t="shared" si="173"/>
        <v>37.4</v>
      </c>
      <c r="AL163" s="1"/>
      <c r="AM163" s="15">
        <f t="shared" si="174"/>
        <v>87553.806609547129</v>
      </c>
      <c r="AN163" s="15">
        <f t="shared" si="175"/>
        <v>76716.720306587216</v>
      </c>
      <c r="AO163" s="15">
        <f t="shared" si="176"/>
        <v>164270.52691613435</v>
      </c>
      <c r="AP163" s="188">
        <v>8</v>
      </c>
      <c r="AQ163" s="188">
        <f t="shared" si="177"/>
        <v>27.2</v>
      </c>
      <c r="AR163" s="188"/>
      <c r="AS163" s="179">
        <f t="shared" si="178"/>
        <v>63675.495716034275</v>
      </c>
      <c r="AT163" s="179">
        <f t="shared" si="179"/>
        <v>53776.455535108165</v>
      </c>
      <c r="AU163" s="179">
        <f t="shared" si="180"/>
        <v>117451.95125114244</v>
      </c>
      <c r="AV163" s="1">
        <v>11</v>
      </c>
      <c r="AW163" s="1">
        <f t="shared" si="181"/>
        <v>37.4</v>
      </c>
      <c r="AX163" s="1"/>
      <c r="AY163" s="15">
        <f t="shared" si="182"/>
        <v>87712.87634408602</v>
      </c>
      <c r="AZ163" s="15">
        <f t="shared" si="183"/>
        <v>74989.856463840217</v>
      </c>
      <c r="BA163" s="15">
        <f t="shared" si="184"/>
        <v>162702.73280792625</v>
      </c>
      <c r="BB163" s="1">
        <v>8</v>
      </c>
      <c r="BC163" s="1">
        <f t="shared" si="185"/>
        <v>27.2</v>
      </c>
      <c r="BD163" s="15">
        <f t="shared" si="186"/>
        <v>63791.182795698922</v>
      </c>
      <c r="BE163" s="15">
        <f t="shared" si="187"/>
        <v>52977.897782821201</v>
      </c>
      <c r="BF163" s="15">
        <f t="shared" si="188"/>
        <v>116769.08057852012</v>
      </c>
      <c r="BG163" s="1">
        <v>7</v>
      </c>
      <c r="BH163" s="1">
        <f t="shared" si="189"/>
        <v>23.8</v>
      </c>
      <c r="BI163" s="15">
        <f t="shared" si="190"/>
        <v>55937.818181818184</v>
      </c>
      <c r="BJ163" s="15">
        <f t="shared" si="191"/>
        <v>50013.296141209685</v>
      </c>
      <c r="BK163" s="15">
        <f t="shared" si="192"/>
        <v>105951.11432302787</v>
      </c>
      <c r="BL163" s="1">
        <v>8</v>
      </c>
      <c r="BM163" s="1">
        <f t="shared" si="193"/>
        <v>27.2</v>
      </c>
      <c r="BN163" s="15">
        <f t="shared" si="194"/>
        <v>63928.935064935067</v>
      </c>
      <c r="BO163" s="15">
        <f t="shared" si="195"/>
        <v>57619.23187990157</v>
      </c>
      <c r="BP163" s="15">
        <f t="shared" si="196"/>
        <v>121548.16694483664</v>
      </c>
    </row>
    <row r="164" spans="1:68" ht="15.6" hidden="1" x14ac:dyDescent="0.3">
      <c r="A164" t="s">
        <v>103</v>
      </c>
      <c r="B164" s="8">
        <v>802</v>
      </c>
      <c r="C164" s="1">
        <v>6</v>
      </c>
      <c r="D164" s="1"/>
      <c r="E164" s="1">
        <f t="shared" si="150"/>
        <v>20.399999999999999</v>
      </c>
      <c r="F164" s="15">
        <f t="shared" si="151"/>
        <v>44669.282550930031</v>
      </c>
      <c r="G164" s="15">
        <f t="shared" si="197"/>
        <v>43518.800106946022</v>
      </c>
      <c r="H164" s="15">
        <f t="shared" si="152"/>
        <v>88188.082657876046</v>
      </c>
      <c r="I164" s="1">
        <v>5</v>
      </c>
      <c r="J164" s="1"/>
      <c r="K164" s="1">
        <f t="shared" si="153"/>
        <v>17</v>
      </c>
      <c r="L164" s="15">
        <f t="shared" si="154"/>
        <v>37224.402125775021</v>
      </c>
      <c r="M164" s="15">
        <f t="shared" si="155"/>
        <v>36342.245481123136</v>
      </c>
      <c r="N164" s="15">
        <f t="shared" si="156"/>
        <v>73566.647606898157</v>
      </c>
      <c r="O164" s="1">
        <v>6</v>
      </c>
      <c r="P164" s="1"/>
      <c r="Q164" s="1">
        <f t="shared" si="157"/>
        <v>20.399999999999999</v>
      </c>
      <c r="R164" s="15">
        <f t="shared" si="158"/>
        <v>44706.48815653965</v>
      </c>
      <c r="S164" s="422">
        <f t="shared" si="159"/>
        <v>44362.970154145092</v>
      </c>
      <c r="T164" s="15">
        <f t="shared" si="160"/>
        <v>89069.458310684742</v>
      </c>
      <c r="U164" s="1">
        <v>5</v>
      </c>
      <c r="V164" s="1">
        <f t="shared" si="161"/>
        <v>17</v>
      </c>
      <c r="W164" s="15">
        <f t="shared" si="162"/>
        <v>37255.406797116375</v>
      </c>
      <c r="X164" s="15">
        <f t="shared" si="163"/>
        <v>34997.047171387858</v>
      </c>
      <c r="Y164" s="15">
        <f t="shared" si="164"/>
        <v>72252.45396850424</v>
      </c>
      <c r="Z164" s="1">
        <v>6</v>
      </c>
      <c r="AA164" s="1">
        <f t="shared" si="165"/>
        <v>20.399999999999999</v>
      </c>
      <c r="AB164" s="15">
        <f t="shared" si="166"/>
        <v>46458.950819672129</v>
      </c>
      <c r="AC164" s="15">
        <f t="shared" si="167"/>
        <v>43163.2278978494</v>
      </c>
      <c r="AD164" s="15">
        <f t="shared" si="168"/>
        <v>89622.178717521529</v>
      </c>
      <c r="AE164" s="1">
        <v>5</v>
      </c>
      <c r="AF164" s="1">
        <f t="shared" si="169"/>
        <v>17</v>
      </c>
      <c r="AG164" s="15">
        <f t="shared" si="170"/>
        <v>38715.792349726777</v>
      </c>
      <c r="AH164" s="15">
        <f t="shared" si="171"/>
        <v>37645.999463207118</v>
      </c>
      <c r="AI164" s="15">
        <f t="shared" si="172"/>
        <v>76361.791812933894</v>
      </c>
      <c r="AJ164" s="1">
        <v>5</v>
      </c>
      <c r="AK164" s="1">
        <f t="shared" si="173"/>
        <v>17</v>
      </c>
      <c r="AL164" s="1"/>
      <c r="AM164" s="15">
        <f t="shared" si="174"/>
        <v>39797.18482252142</v>
      </c>
      <c r="AN164" s="15">
        <f t="shared" si="175"/>
        <v>34871.236502994194</v>
      </c>
      <c r="AO164" s="15">
        <f t="shared" si="176"/>
        <v>74668.421325515606</v>
      </c>
      <c r="AP164" s="188">
        <v>5</v>
      </c>
      <c r="AQ164" s="188">
        <f t="shared" si="177"/>
        <v>17</v>
      </c>
      <c r="AR164" s="188"/>
      <c r="AS164" s="179">
        <f t="shared" si="178"/>
        <v>39797.18482252142</v>
      </c>
      <c r="AT164" s="179">
        <f t="shared" si="179"/>
        <v>33610.284709442603</v>
      </c>
      <c r="AU164" s="179">
        <f t="shared" si="180"/>
        <v>73407.469531964016</v>
      </c>
      <c r="AV164" s="1">
        <v>6</v>
      </c>
      <c r="AW164" s="1">
        <f t="shared" si="181"/>
        <v>20.399999999999999</v>
      </c>
      <c r="AX164" s="1"/>
      <c r="AY164" s="15">
        <f t="shared" si="182"/>
        <v>47843.38709677419</v>
      </c>
      <c r="AZ164" s="15">
        <f t="shared" si="183"/>
        <v>40903.558071185573</v>
      </c>
      <c r="BA164" s="15">
        <f t="shared" si="184"/>
        <v>88746.945167959755</v>
      </c>
      <c r="BB164" s="1">
        <v>6</v>
      </c>
      <c r="BC164" s="1">
        <f t="shared" si="185"/>
        <v>20.399999999999999</v>
      </c>
      <c r="BD164" s="15">
        <f t="shared" si="186"/>
        <v>47843.38709677419</v>
      </c>
      <c r="BE164" s="15">
        <f t="shared" si="187"/>
        <v>39733.423337115899</v>
      </c>
      <c r="BF164" s="15">
        <f t="shared" si="188"/>
        <v>87576.810433890088</v>
      </c>
      <c r="BG164" s="1">
        <v>4</v>
      </c>
      <c r="BH164" s="1">
        <f t="shared" si="189"/>
        <v>13.6</v>
      </c>
      <c r="BI164" s="15">
        <f t="shared" si="190"/>
        <v>31964.467532467534</v>
      </c>
      <c r="BJ164" s="15">
        <f t="shared" si="191"/>
        <v>28579.026366405531</v>
      </c>
      <c r="BK164" s="15">
        <f t="shared" si="192"/>
        <v>60543.493898873065</v>
      </c>
      <c r="BL164" s="1">
        <v>7</v>
      </c>
      <c r="BM164" s="1">
        <f t="shared" si="193"/>
        <v>23.8</v>
      </c>
      <c r="BN164" s="15">
        <f t="shared" si="194"/>
        <v>55937.818181818184</v>
      </c>
      <c r="BO164" s="15">
        <f t="shared" si="195"/>
        <v>50416.827894913877</v>
      </c>
      <c r="BP164" s="15">
        <f t="shared" si="196"/>
        <v>106354.64607673205</v>
      </c>
    </row>
    <row r="165" spans="1:68" ht="15.6" hidden="1" x14ac:dyDescent="0.3">
      <c r="A165" t="s">
        <v>103</v>
      </c>
      <c r="B165" s="8">
        <v>803</v>
      </c>
      <c r="C165" s="1">
        <v>3</v>
      </c>
      <c r="D165" s="1"/>
      <c r="E165" s="1">
        <f t="shared" si="150"/>
        <v>10.199999999999999</v>
      </c>
      <c r="F165" s="15">
        <f t="shared" si="151"/>
        <v>22334.641275465015</v>
      </c>
      <c r="G165" s="15">
        <f t="shared" si="197"/>
        <v>21759.400053473011</v>
      </c>
      <c r="H165" s="15">
        <f t="shared" si="152"/>
        <v>44094.041328938023</v>
      </c>
      <c r="I165" s="1">
        <v>0</v>
      </c>
      <c r="J165" s="1"/>
      <c r="K165" s="1">
        <f t="shared" si="153"/>
        <v>0</v>
      </c>
      <c r="L165" s="15">
        <f t="shared" si="154"/>
        <v>0</v>
      </c>
      <c r="M165" s="15">
        <f t="shared" si="155"/>
        <v>0</v>
      </c>
      <c r="N165" s="15">
        <f t="shared" si="156"/>
        <v>0</v>
      </c>
      <c r="O165" s="1">
        <v>1</v>
      </c>
      <c r="P165" s="1"/>
      <c r="Q165" s="1">
        <f t="shared" si="157"/>
        <v>3.4</v>
      </c>
      <c r="R165" s="15">
        <f t="shared" si="158"/>
        <v>7451.081359423275</v>
      </c>
      <c r="S165" s="422">
        <f t="shared" si="159"/>
        <v>7393.8283590241826</v>
      </c>
      <c r="T165" s="15">
        <f t="shared" si="160"/>
        <v>14844.909718447458</v>
      </c>
      <c r="U165" s="1">
        <v>2</v>
      </c>
      <c r="V165" s="1">
        <f t="shared" si="161"/>
        <v>6.8</v>
      </c>
      <c r="W165" s="15">
        <f t="shared" si="162"/>
        <v>14902.16271884655</v>
      </c>
      <c r="X165" s="15">
        <f t="shared" si="163"/>
        <v>13998.818868555141</v>
      </c>
      <c r="Y165" s="15">
        <f t="shared" si="164"/>
        <v>28900.981587401693</v>
      </c>
      <c r="Z165" s="1">
        <v>3</v>
      </c>
      <c r="AA165" s="1">
        <f t="shared" si="165"/>
        <v>10.199999999999999</v>
      </c>
      <c r="AB165" s="15">
        <f t="shared" si="166"/>
        <v>23229.475409836065</v>
      </c>
      <c r="AC165" s="15">
        <f t="shared" si="167"/>
        <v>21581.6139489247</v>
      </c>
      <c r="AD165" s="15">
        <f t="shared" si="168"/>
        <v>44811.089358760764</v>
      </c>
      <c r="AE165" s="1">
        <v>2</v>
      </c>
      <c r="AF165" s="1">
        <f t="shared" si="169"/>
        <v>6.8</v>
      </c>
      <c r="AG165" s="15">
        <f t="shared" si="170"/>
        <v>15486.31693989071</v>
      </c>
      <c r="AH165" s="15">
        <f t="shared" si="171"/>
        <v>15058.399785282845</v>
      </c>
      <c r="AI165" s="15">
        <f t="shared" si="172"/>
        <v>30544.716725173555</v>
      </c>
      <c r="AJ165" s="1">
        <v>2</v>
      </c>
      <c r="AK165" s="1">
        <f t="shared" si="173"/>
        <v>6.8</v>
      </c>
      <c r="AL165" s="1"/>
      <c r="AM165" s="15">
        <f t="shared" si="174"/>
        <v>15918.873929008569</v>
      </c>
      <c r="AN165" s="15">
        <f t="shared" si="175"/>
        <v>13948.494601197675</v>
      </c>
      <c r="AO165" s="15">
        <f t="shared" si="176"/>
        <v>29867.368530206244</v>
      </c>
      <c r="AP165" s="188">
        <v>3</v>
      </c>
      <c r="AQ165" s="188">
        <f t="shared" si="177"/>
        <v>10.199999999999999</v>
      </c>
      <c r="AR165" s="188"/>
      <c r="AS165" s="179">
        <f t="shared" si="178"/>
        <v>23878.310893512855</v>
      </c>
      <c r="AT165" s="179">
        <f t="shared" si="179"/>
        <v>20166.170825665562</v>
      </c>
      <c r="AU165" s="179">
        <f t="shared" si="180"/>
        <v>44044.481719178417</v>
      </c>
      <c r="AV165" s="1">
        <v>1</v>
      </c>
      <c r="AW165" s="1">
        <f t="shared" si="181"/>
        <v>3.4</v>
      </c>
      <c r="AX165" s="1"/>
      <c r="AY165" s="15">
        <f t="shared" si="182"/>
        <v>7973.8978494623652</v>
      </c>
      <c r="AZ165" s="15">
        <f t="shared" si="183"/>
        <v>6817.2596785309297</v>
      </c>
      <c r="BA165" s="15">
        <f t="shared" si="184"/>
        <v>14791.157527993295</v>
      </c>
      <c r="BB165" s="1">
        <v>3</v>
      </c>
      <c r="BC165" s="1">
        <f t="shared" si="185"/>
        <v>10.199999999999999</v>
      </c>
      <c r="BD165" s="15">
        <f t="shared" si="186"/>
        <v>23921.693548387095</v>
      </c>
      <c r="BE165" s="15">
        <f t="shared" si="187"/>
        <v>19866.711668557949</v>
      </c>
      <c r="BF165" s="15">
        <f t="shared" si="188"/>
        <v>43788.405216945044</v>
      </c>
      <c r="BG165" s="1">
        <v>2</v>
      </c>
      <c r="BH165" s="1">
        <f t="shared" si="189"/>
        <v>6.8</v>
      </c>
      <c r="BI165" s="15">
        <f t="shared" si="190"/>
        <v>15982.233766233767</v>
      </c>
      <c r="BJ165" s="15">
        <f t="shared" si="191"/>
        <v>14289.513183202766</v>
      </c>
      <c r="BK165" s="15">
        <f t="shared" si="192"/>
        <v>30271.746949436532</v>
      </c>
      <c r="BL165" s="1">
        <v>3</v>
      </c>
      <c r="BM165" s="1">
        <f t="shared" si="193"/>
        <v>10.199999999999999</v>
      </c>
      <c r="BN165" s="15">
        <f t="shared" si="194"/>
        <v>23973.35064935065</v>
      </c>
      <c r="BO165" s="15">
        <f t="shared" si="195"/>
        <v>21607.211954963088</v>
      </c>
      <c r="BP165" s="15">
        <f t="shared" si="196"/>
        <v>45580.562604313738</v>
      </c>
    </row>
    <row r="166" spans="1:68" ht="15.6" hidden="1" x14ac:dyDescent="0.3">
      <c r="A166" t="s">
        <v>103</v>
      </c>
      <c r="B166" s="8">
        <v>901</v>
      </c>
      <c r="C166" s="1">
        <v>5</v>
      </c>
      <c r="D166" s="1"/>
      <c r="E166" s="1">
        <f t="shared" si="150"/>
        <v>17</v>
      </c>
      <c r="F166" s="15">
        <f t="shared" si="151"/>
        <v>37224.402125775021</v>
      </c>
      <c r="G166" s="15">
        <f t="shared" si="197"/>
        <v>36265.666755788356</v>
      </c>
      <c r="H166" s="15">
        <f t="shared" si="152"/>
        <v>73490.068881563377</v>
      </c>
      <c r="I166" s="1">
        <v>5</v>
      </c>
      <c r="J166" s="1"/>
      <c r="K166" s="1">
        <f t="shared" si="153"/>
        <v>17</v>
      </c>
      <c r="L166" s="15">
        <f t="shared" si="154"/>
        <v>37224.402125775021</v>
      </c>
      <c r="M166" s="15">
        <f t="shared" si="155"/>
        <v>36342.245481123136</v>
      </c>
      <c r="N166" s="15">
        <f t="shared" si="156"/>
        <v>73566.647606898157</v>
      </c>
      <c r="O166" s="1">
        <v>6</v>
      </c>
      <c r="P166" s="1"/>
      <c r="Q166" s="1">
        <f t="shared" si="157"/>
        <v>20.399999999999999</v>
      </c>
      <c r="R166" s="15">
        <f t="shared" si="158"/>
        <v>44706.48815653965</v>
      </c>
      <c r="S166" s="422">
        <f t="shared" si="159"/>
        <v>44362.970154145092</v>
      </c>
      <c r="T166" s="15">
        <f t="shared" si="160"/>
        <v>89069.458310684742</v>
      </c>
      <c r="U166" s="1">
        <v>5</v>
      </c>
      <c r="V166" s="1">
        <f t="shared" si="161"/>
        <v>17</v>
      </c>
      <c r="W166" s="15">
        <f t="shared" si="162"/>
        <v>37255.406797116375</v>
      </c>
      <c r="X166" s="15">
        <f t="shared" si="163"/>
        <v>34997.047171387858</v>
      </c>
      <c r="Y166" s="15">
        <f t="shared" si="164"/>
        <v>72252.45396850424</v>
      </c>
      <c r="Z166" s="1">
        <v>6</v>
      </c>
      <c r="AA166" s="1">
        <f t="shared" si="165"/>
        <v>20.399999999999999</v>
      </c>
      <c r="AB166" s="15">
        <f t="shared" si="166"/>
        <v>46458.950819672129</v>
      </c>
      <c r="AC166" s="15">
        <f t="shared" si="167"/>
        <v>43163.2278978494</v>
      </c>
      <c r="AD166" s="15">
        <f t="shared" si="168"/>
        <v>89622.178717521529</v>
      </c>
      <c r="AE166" s="1">
        <v>7</v>
      </c>
      <c r="AF166" s="1">
        <f t="shared" si="169"/>
        <v>23.8</v>
      </c>
      <c r="AG166" s="15">
        <f t="shared" si="170"/>
        <v>54202.109289617489</v>
      </c>
      <c r="AH166" s="15">
        <f t="shared" si="171"/>
        <v>52704.399248489965</v>
      </c>
      <c r="AI166" s="15">
        <f t="shared" si="172"/>
        <v>106906.50853810745</v>
      </c>
      <c r="AJ166" s="1">
        <v>8</v>
      </c>
      <c r="AK166" s="1">
        <f t="shared" si="173"/>
        <v>27.2</v>
      </c>
      <c r="AL166" s="1"/>
      <c r="AM166" s="15">
        <f t="shared" si="174"/>
        <v>63675.495716034275</v>
      </c>
      <c r="AN166" s="15">
        <f t="shared" si="175"/>
        <v>55793.978404790701</v>
      </c>
      <c r="AO166" s="15">
        <f t="shared" si="176"/>
        <v>119469.47412082498</v>
      </c>
      <c r="AP166" s="188">
        <v>7</v>
      </c>
      <c r="AQ166" s="188">
        <f t="shared" si="177"/>
        <v>23.8</v>
      </c>
      <c r="AR166" s="188"/>
      <c r="AS166" s="179">
        <f t="shared" si="178"/>
        <v>55716.058751529992</v>
      </c>
      <c r="AT166" s="179">
        <f t="shared" si="179"/>
        <v>47054.398593219645</v>
      </c>
      <c r="AU166" s="179">
        <f t="shared" si="180"/>
        <v>102770.45734474964</v>
      </c>
      <c r="AV166" s="1">
        <v>7</v>
      </c>
      <c r="AW166" s="1">
        <f t="shared" si="181"/>
        <v>23.8</v>
      </c>
      <c r="AX166" s="1"/>
      <c r="AY166" s="15">
        <f t="shared" si="182"/>
        <v>55817.284946236556</v>
      </c>
      <c r="AZ166" s="15">
        <f t="shared" si="183"/>
        <v>47720.817749716509</v>
      </c>
      <c r="BA166" s="15">
        <f t="shared" si="184"/>
        <v>103538.10269595307</v>
      </c>
      <c r="BB166" s="1">
        <v>8</v>
      </c>
      <c r="BC166" s="1">
        <f t="shared" si="185"/>
        <v>27.2</v>
      </c>
      <c r="BD166" s="15">
        <f t="shared" si="186"/>
        <v>63791.182795698922</v>
      </c>
      <c r="BE166" s="15">
        <f t="shared" si="187"/>
        <v>52977.897782821201</v>
      </c>
      <c r="BF166" s="15">
        <f t="shared" si="188"/>
        <v>116769.08057852012</v>
      </c>
      <c r="BG166" s="1">
        <v>5</v>
      </c>
      <c r="BH166" s="1">
        <f t="shared" si="189"/>
        <v>17</v>
      </c>
      <c r="BI166" s="15">
        <f t="shared" si="190"/>
        <v>39955.584415584417</v>
      </c>
      <c r="BJ166" s="15">
        <f t="shared" si="191"/>
        <v>35723.782958006916</v>
      </c>
      <c r="BK166" s="15">
        <f t="shared" si="192"/>
        <v>75679.367373591333</v>
      </c>
      <c r="BL166" s="1">
        <v>9</v>
      </c>
      <c r="BM166" s="1">
        <f t="shared" si="193"/>
        <v>30.599999999999998</v>
      </c>
      <c r="BN166" s="15">
        <f t="shared" si="194"/>
        <v>71920.051948051958</v>
      </c>
      <c r="BO166" s="15">
        <f t="shared" si="195"/>
        <v>64821.635864889264</v>
      </c>
      <c r="BP166" s="15">
        <f t="shared" si="196"/>
        <v>136741.68781294121</v>
      </c>
    </row>
    <row r="167" spans="1:68" ht="15.6" hidden="1" x14ac:dyDescent="0.3">
      <c r="A167" t="s">
        <v>103</v>
      </c>
      <c r="B167" s="8">
        <v>902</v>
      </c>
      <c r="C167" s="1">
        <v>6</v>
      </c>
      <c r="D167" s="1"/>
      <c r="E167" s="1">
        <f t="shared" si="150"/>
        <v>20.399999999999999</v>
      </c>
      <c r="F167" s="15">
        <f t="shared" si="151"/>
        <v>44669.282550930031</v>
      </c>
      <c r="G167" s="15">
        <f t="shared" si="197"/>
        <v>43518.800106946022</v>
      </c>
      <c r="H167" s="15">
        <f t="shared" si="152"/>
        <v>88188.082657876046</v>
      </c>
      <c r="I167" s="1">
        <v>5</v>
      </c>
      <c r="J167" s="1"/>
      <c r="K167" s="1">
        <f t="shared" si="153"/>
        <v>17</v>
      </c>
      <c r="L167" s="15">
        <f t="shared" si="154"/>
        <v>37224.402125775021</v>
      </c>
      <c r="M167" s="15">
        <f t="shared" si="155"/>
        <v>36342.245481123136</v>
      </c>
      <c r="N167" s="15">
        <f t="shared" si="156"/>
        <v>73566.647606898157</v>
      </c>
      <c r="O167" s="1">
        <v>7</v>
      </c>
      <c r="P167" s="1"/>
      <c r="Q167" s="1">
        <f t="shared" si="157"/>
        <v>23.8</v>
      </c>
      <c r="R167" s="15">
        <f t="shared" si="158"/>
        <v>52157.569515962925</v>
      </c>
      <c r="S167" s="422">
        <f t="shared" si="159"/>
        <v>51756.798513169284</v>
      </c>
      <c r="T167" s="15">
        <f t="shared" si="160"/>
        <v>103914.36802913221</v>
      </c>
      <c r="U167" s="1">
        <v>6</v>
      </c>
      <c r="V167" s="1">
        <f t="shared" si="161"/>
        <v>20.399999999999999</v>
      </c>
      <c r="W167" s="15">
        <f t="shared" si="162"/>
        <v>44706.48815653965</v>
      </c>
      <c r="X167" s="15">
        <f t="shared" si="163"/>
        <v>41996.456605665422</v>
      </c>
      <c r="Y167" s="15">
        <f t="shared" si="164"/>
        <v>86702.944762205065</v>
      </c>
      <c r="Z167" s="1">
        <v>8</v>
      </c>
      <c r="AA167" s="1">
        <f t="shared" si="165"/>
        <v>27.2</v>
      </c>
      <c r="AB167" s="15">
        <f t="shared" si="166"/>
        <v>61945.267759562841</v>
      </c>
      <c r="AC167" s="15">
        <f t="shared" si="167"/>
        <v>57550.970530465864</v>
      </c>
      <c r="AD167" s="15">
        <f t="shared" si="168"/>
        <v>119496.2382900287</v>
      </c>
      <c r="AE167" s="1">
        <v>8</v>
      </c>
      <c r="AF167" s="1">
        <f t="shared" si="169"/>
        <v>27.2</v>
      </c>
      <c r="AG167" s="15">
        <f t="shared" si="170"/>
        <v>61945.267759562841</v>
      </c>
      <c r="AH167" s="15">
        <f t="shared" si="171"/>
        <v>60233.599141131381</v>
      </c>
      <c r="AI167" s="15">
        <f t="shared" si="172"/>
        <v>122178.86690069422</v>
      </c>
      <c r="AJ167" s="1">
        <v>10</v>
      </c>
      <c r="AK167" s="1">
        <f t="shared" si="173"/>
        <v>34</v>
      </c>
      <c r="AL167" s="1"/>
      <c r="AM167" s="15">
        <f t="shared" si="174"/>
        <v>79594.36964504284</v>
      </c>
      <c r="AN167" s="15">
        <f t="shared" si="175"/>
        <v>69742.473005988388</v>
      </c>
      <c r="AO167" s="15">
        <f t="shared" si="176"/>
        <v>149336.84265103121</v>
      </c>
      <c r="AP167" s="188">
        <v>8</v>
      </c>
      <c r="AQ167" s="188">
        <f t="shared" si="177"/>
        <v>27.2</v>
      </c>
      <c r="AR167" s="188"/>
      <c r="AS167" s="179">
        <f t="shared" si="178"/>
        <v>63675.495716034275</v>
      </c>
      <c r="AT167" s="179">
        <f t="shared" si="179"/>
        <v>53776.455535108165</v>
      </c>
      <c r="AU167" s="179">
        <f t="shared" si="180"/>
        <v>117451.95125114244</v>
      </c>
      <c r="AV167" s="1">
        <v>10</v>
      </c>
      <c r="AW167" s="1">
        <f t="shared" si="181"/>
        <v>34</v>
      </c>
      <c r="AX167" s="1"/>
      <c r="AY167" s="15">
        <f t="shared" si="182"/>
        <v>79738.978494623647</v>
      </c>
      <c r="AZ167" s="15">
        <f t="shared" si="183"/>
        <v>68172.596785309288</v>
      </c>
      <c r="BA167" s="15">
        <f t="shared" si="184"/>
        <v>147911.57527993293</v>
      </c>
      <c r="BB167" s="1">
        <v>11</v>
      </c>
      <c r="BC167" s="1">
        <f t="shared" si="185"/>
        <v>37.4</v>
      </c>
      <c r="BD167" s="15">
        <f t="shared" si="186"/>
        <v>87712.87634408602</v>
      </c>
      <c r="BE167" s="15">
        <f t="shared" si="187"/>
        <v>72844.609451379161</v>
      </c>
      <c r="BF167" s="15">
        <f t="shared" si="188"/>
        <v>160557.48579546518</v>
      </c>
      <c r="BG167" s="1">
        <v>8</v>
      </c>
      <c r="BH167" s="1">
        <f t="shared" si="189"/>
        <v>27.2</v>
      </c>
      <c r="BI167" s="15">
        <f t="shared" si="190"/>
        <v>63928.935064935067</v>
      </c>
      <c r="BJ167" s="15">
        <f t="shared" si="191"/>
        <v>57158.052732811062</v>
      </c>
      <c r="BK167" s="15">
        <f t="shared" si="192"/>
        <v>121086.98779774613</v>
      </c>
      <c r="BL167" s="1">
        <v>12</v>
      </c>
      <c r="BM167" s="1">
        <f t="shared" si="193"/>
        <v>40.799999999999997</v>
      </c>
      <c r="BN167" s="15">
        <f t="shared" si="194"/>
        <v>95893.402597402601</v>
      </c>
      <c r="BO167" s="15">
        <f t="shared" si="195"/>
        <v>86428.847819852352</v>
      </c>
      <c r="BP167" s="15">
        <f t="shared" si="196"/>
        <v>182322.25041725495</v>
      </c>
    </row>
    <row r="168" spans="1:68" ht="15.6" hidden="1" x14ac:dyDescent="0.3">
      <c r="A168" t="s">
        <v>103</v>
      </c>
      <c r="B168" s="8">
        <v>1001</v>
      </c>
      <c r="C168" s="1">
        <v>10</v>
      </c>
      <c r="D168" s="1"/>
      <c r="E168" s="1">
        <f t="shared" si="150"/>
        <v>34</v>
      </c>
      <c r="F168" s="15">
        <f t="shared" si="151"/>
        <v>74448.804251550042</v>
      </c>
      <c r="G168" s="15">
        <f t="shared" si="197"/>
        <v>72531.333511576711</v>
      </c>
      <c r="H168" s="15">
        <f t="shared" si="152"/>
        <v>146980.13776312675</v>
      </c>
      <c r="I168" s="1">
        <v>13</v>
      </c>
      <c r="J168" s="1"/>
      <c r="K168" s="1">
        <f t="shared" si="153"/>
        <v>44.199999999999996</v>
      </c>
      <c r="L168" s="15">
        <f t="shared" si="154"/>
        <v>96783.445527015065</v>
      </c>
      <c r="M168" s="15">
        <f t="shared" si="155"/>
        <v>94489.838250920147</v>
      </c>
      <c r="N168" s="15">
        <f t="shared" si="156"/>
        <v>191273.2837779352</v>
      </c>
      <c r="O168" s="1">
        <v>8</v>
      </c>
      <c r="P168" s="1"/>
      <c r="Q168" s="1">
        <f t="shared" si="157"/>
        <v>27.2</v>
      </c>
      <c r="R168" s="15">
        <f t="shared" si="158"/>
        <v>59608.6508753862</v>
      </c>
      <c r="S168" s="422">
        <f t="shared" si="159"/>
        <v>59150.626872193461</v>
      </c>
      <c r="T168" s="15">
        <f t="shared" si="160"/>
        <v>118759.27774757966</v>
      </c>
      <c r="U168" s="1">
        <v>2</v>
      </c>
      <c r="V168" s="1">
        <f t="shared" si="161"/>
        <v>6.8</v>
      </c>
      <c r="W168" s="15">
        <f t="shared" si="162"/>
        <v>14902.16271884655</v>
      </c>
      <c r="X168" s="15">
        <f t="shared" si="163"/>
        <v>13998.818868555141</v>
      </c>
      <c r="Y168" s="15">
        <f t="shared" si="164"/>
        <v>28900.981587401693</v>
      </c>
      <c r="Z168" s="1">
        <v>0</v>
      </c>
      <c r="AA168" s="1">
        <f t="shared" si="165"/>
        <v>0</v>
      </c>
      <c r="AB168" s="15">
        <f t="shared" si="166"/>
        <v>0</v>
      </c>
      <c r="AC168" s="15">
        <f t="shared" si="167"/>
        <v>0</v>
      </c>
      <c r="AD168" s="15">
        <f t="shared" si="168"/>
        <v>0</v>
      </c>
      <c r="AE168" s="1">
        <v>2</v>
      </c>
      <c r="AF168" s="1">
        <f t="shared" si="169"/>
        <v>6.8</v>
      </c>
      <c r="AG168" s="15">
        <f t="shared" si="170"/>
        <v>15486.31693989071</v>
      </c>
      <c r="AH168" s="15">
        <f t="shared" si="171"/>
        <v>15058.399785282845</v>
      </c>
      <c r="AI168" s="15">
        <f t="shared" si="172"/>
        <v>30544.716725173555</v>
      </c>
      <c r="AJ168" s="1">
        <v>4</v>
      </c>
      <c r="AK168" s="1">
        <f t="shared" si="173"/>
        <v>13.6</v>
      </c>
      <c r="AL168" s="1"/>
      <c r="AM168" s="15">
        <f t="shared" si="174"/>
        <v>31837.747858017137</v>
      </c>
      <c r="AN168" s="15">
        <f t="shared" si="175"/>
        <v>27896.989202395351</v>
      </c>
      <c r="AO168" s="15">
        <f t="shared" si="176"/>
        <v>59734.737060412488</v>
      </c>
      <c r="AP168" s="188">
        <v>6</v>
      </c>
      <c r="AQ168" s="188">
        <f t="shared" si="177"/>
        <v>20.399999999999999</v>
      </c>
      <c r="AR168" s="188"/>
      <c r="AS168" s="179">
        <f t="shared" si="178"/>
        <v>47756.62178702571</v>
      </c>
      <c r="AT168" s="179">
        <f t="shared" si="179"/>
        <v>40332.341651331124</v>
      </c>
      <c r="AU168" s="179">
        <f t="shared" si="180"/>
        <v>88088.963438356834</v>
      </c>
      <c r="AV168" s="1">
        <v>7</v>
      </c>
      <c r="AW168" s="1">
        <f t="shared" si="181"/>
        <v>23.8</v>
      </c>
      <c r="AX168" s="1"/>
      <c r="AY168" s="15">
        <f t="shared" si="182"/>
        <v>55817.284946236556</v>
      </c>
      <c r="AZ168" s="15">
        <f t="shared" si="183"/>
        <v>47720.817749716509</v>
      </c>
      <c r="BA168" s="15">
        <f t="shared" si="184"/>
        <v>103538.10269595307</v>
      </c>
      <c r="BB168" s="1">
        <v>7</v>
      </c>
      <c r="BC168" s="1">
        <f t="shared" si="185"/>
        <v>23.8</v>
      </c>
      <c r="BD168" s="15">
        <f t="shared" si="186"/>
        <v>55817.284946236556</v>
      </c>
      <c r="BE168" s="15">
        <f t="shared" si="187"/>
        <v>46355.660559968557</v>
      </c>
      <c r="BF168" s="15">
        <f t="shared" si="188"/>
        <v>102172.94550620511</v>
      </c>
      <c r="BG168" s="1">
        <v>6</v>
      </c>
      <c r="BH168" s="1">
        <f t="shared" si="189"/>
        <v>20.399999999999999</v>
      </c>
      <c r="BI168" s="15">
        <f t="shared" si="190"/>
        <v>47946.7012987013</v>
      </c>
      <c r="BJ168" s="15">
        <f t="shared" si="191"/>
        <v>42868.5395496083</v>
      </c>
      <c r="BK168" s="15">
        <f t="shared" si="192"/>
        <v>90815.240848309593</v>
      </c>
      <c r="BL168" s="1">
        <v>8</v>
      </c>
      <c r="BM168" s="1">
        <f t="shared" si="193"/>
        <v>27.2</v>
      </c>
      <c r="BN168" s="15">
        <f t="shared" si="194"/>
        <v>63928.935064935067</v>
      </c>
      <c r="BO168" s="15">
        <f t="shared" si="195"/>
        <v>57619.23187990157</v>
      </c>
      <c r="BP168" s="15">
        <f t="shared" si="196"/>
        <v>121548.16694483664</v>
      </c>
    </row>
    <row r="169" spans="1:68" ht="15.6" hidden="1" x14ac:dyDescent="0.3">
      <c r="A169" t="s">
        <v>103</v>
      </c>
      <c r="B169" s="8">
        <v>1002</v>
      </c>
      <c r="C169" s="1">
        <v>7</v>
      </c>
      <c r="D169" s="1"/>
      <c r="E169" s="1">
        <f t="shared" si="150"/>
        <v>23.8</v>
      </c>
      <c r="F169" s="15">
        <f t="shared" si="151"/>
        <v>52114.162976085034</v>
      </c>
      <c r="G169" s="15">
        <f t="shared" si="197"/>
        <v>50771.933458103696</v>
      </c>
      <c r="H169" s="15">
        <f t="shared" si="152"/>
        <v>102886.09643418873</v>
      </c>
      <c r="I169" s="1">
        <v>5</v>
      </c>
      <c r="J169" s="1"/>
      <c r="K169" s="1">
        <f t="shared" si="153"/>
        <v>17</v>
      </c>
      <c r="L169" s="15">
        <f t="shared" si="154"/>
        <v>37224.402125775021</v>
      </c>
      <c r="M169" s="15">
        <f t="shared" si="155"/>
        <v>36342.245481123136</v>
      </c>
      <c r="N169" s="15">
        <f t="shared" si="156"/>
        <v>73566.647606898157</v>
      </c>
      <c r="O169" s="1">
        <v>6</v>
      </c>
      <c r="P169" s="1"/>
      <c r="Q169" s="1">
        <f t="shared" si="157"/>
        <v>20.399999999999999</v>
      </c>
      <c r="R169" s="15">
        <f t="shared" si="158"/>
        <v>44706.48815653965</v>
      </c>
      <c r="S169" s="422">
        <f t="shared" si="159"/>
        <v>44362.970154145092</v>
      </c>
      <c r="T169" s="15">
        <f t="shared" si="160"/>
        <v>89069.458310684742</v>
      </c>
      <c r="U169" s="1">
        <v>4</v>
      </c>
      <c r="V169" s="1">
        <f t="shared" si="161"/>
        <v>13.6</v>
      </c>
      <c r="W169" s="15">
        <f t="shared" si="162"/>
        <v>29804.3254376931</v>
      </c>
      <c r="X169" s="15">
        <f t="shared" si="163"/>
        <v>27997.637737110283</v>
      </c>
      <c r="Y169" s="15">
        <f t="shared" si="164"/>
        <v>57801.963174803386</v>
      </c>
      <c r="Z169" s="1">
        <v>7</v>
      </c>
      <c r="AA169" s="1">
        <f t="shared" si="165"/>
        <v>23.8</v>
      </c>
      <c r="AB169" s="15">
        <f t="shared" si="166"/>
        <v>54202.109289617489</v>
      </c>
      <c r="AC169" s="15">
        <f t="shared" si="167"/>
        <v>50357.099214157635</v>
      </c>
      <c r="AD169" s="15">
        <f t="shared" si="168"/>
        <v>104559.20850377512</v>
      </c>
      <c r="AE169" s="1">
        <v>6</v>
      </c>
      <c r="AF169" s="1">
        <f t="shared" si="169"/>
        <v>20.399999999999999</v>
      </c>
      <c r="AG169" s="15">
        <f t="shared" si="170"/>
        <v>46458.950819672129</v>
      </c>
      <c r="AH169" s="15">
        <f t="shared" si="171"/>
        <v>45175.199355848534</v>
      </c>
      <c r="AI169" s="15">
        <f t="shared" si="172"/>
        <v>91634.150175520655</v>
      </c>
      <c r="AJ169" s="1">
        <v>6</v>
      </c>
      <c r="AK169" s="1">
        <f t="shared" si="173"/>
        <v>20.399999999999999</v>
      </c>
      <c r="AL169" s="1"/>
      <c r="AM169" s="15">
        <f t="shared" si="174"/>
        <v>47756.62178702571</v>
      </c>
      <c r="AN169" s="15">
        <f t="shared" si="175"/>
        <v>41845.48380359303</v>
      </c>
      <c r="AO169" s="15">
        <f t="shared" si="176"/>
        <v>89602.105590618739</v>
      </c>
      <c r="AP169" s="188">
        <v>5</v>
      </c>
      <c r="AQ169" s="188">
        <f t="shared" si="177"/>
        <v>17</v>
      </c>
      <c r="AR169" s="188"/>
      <c r="AS169" s="179">
        <f t="shared" si="178"/>
        <v>39797.18482252142</v>
      </c>
      <c r="AT169" s="179">
        <f t="shared" si="179"/>
        <v>33610.284709442603</v>
      </c>
      <c r="AU169" s="179">
        <f t="shared" si="180"/>
        <v>73407.469531964016</v>
      </c>
      <c r="AV169" s="1">
        <v>5</v>
      </c>
      <c r="AW169" s="1">
        <f t="shared" si="181"/>
        <v>17</v>
      </c>
      <c r="AX169" s="1"/>
      <c r="AY169" s="15">
        <f t="shared" si="182"/>
        <v>39869.489247311823</v>
      </c>
      <c r="AZ169" s="15">
        <f t="shared" si="183"/>
        <v>34086.298392654644</v>
      </c>
      <c r="BA169" s="15">
        <f t="shared" si="184"/>
        <v>73955.787639966467</v>
      </c>
      <c r="BB169" s="1">
        <v>5</v>
      </c>
      <c r="BC169" s="1">
        <f t="shared" si="185"/>
        <v>17</v>
      </c>
      <c r="BD169" s="15">
        <f t="shared" si="186"/>
        <v>39869.489247311823</v>
      </c>
      <c r="BE169" s="15">
        <f t="shared" si="187"/>
        <v>33111.186114263255</v>
      </c>
      <c r="BF169" s="15">
        <f t="shared" si="188"/>
        <v>72980.675361575079</v>
      </c>
      <c r="BG169" s="1">
        <v>4</v>
      </c>
      <c r="BH169" s="1">
        <f t="shared" si="189"/>
        <v>13.6</v>
      </c>
      <c r="BI169" s="15">
        <f t="shared" si="190"/>
        <v>31964.467532467534</v>
      </c>
      <c r="BJ169" s="15">
        <f t="shared" si="191"/>
        <v>28579.026366405531</v>
      </c>
      <c r="BK169" s="15">
        <f t="shared" si="192"/>
        <v>60543.493898873065</v>
      </c>
      <c r="BL169" s="1">
        <v>7</v>
      </c>
      <c r="BM169" s="1">
        <f t="shared" si="193"/>
        <v>23.8</v>
      </c>
      <c r="BN169" s="15">
        <f t="shared" si="194"/>
        <v>55937.818181818184</v>
      </c>
      <c r="BO169" s="15">
        <f t="shared" si="195"/>
        <v>50416.827894913877</v>
      </c>
      <c r="BP169" s="15">
        <f t="shared" si="196"/>
        <v>106354.64607673205</v>
      </c>
    </row>
    <row r="170" spans="1:68" ht="15.6" hidden="1" x14ac:dyDescent="0.3">
      <c r="A170" t="s">
        <v>103</v>
      </c>
      <c r="B170" s="8">
        <v>1003</v>
      </c>
      <c r="C170" s="1">
        <v>2</v>
      </c>
      <c r="D170" s="1"/>
      <c r="E170" s="1">
        <f t="shared" si="150"/>
        <v>6.8</v>
      </c>
      <c r="F170" s="15">
        <f t="shared" si="151"/>
        <v>14889.760850310009</v>
      </c>
      <c r="G170" s="15">
        <f t="shared" si="197"/>
        <v>14506.266702315341</v>
      </c>
      <c r="H170" s="15">
        <f t="shared" si="152"/>
        <v>29396.02755262535</v>
      </c>
      <c r="I170" s="1">
        <v>3</v>
      </c>
      <c r="J170" s="1"/>
      <c r="K170" s="1">
        <f t="shared" si="153"/>
        <v>10.199999999999999</v>
      </c>
      <c r="L170" s="15">
        <f t="shared" si="154"/>
        <v>22334.641275465015</v>
      </c>
      <c r="M170" s="15">
        <f t="shared" si="155"/>
        <v>21805.347288673878</v>
      </c>
      <c r="N170" s="15">
        <f t="shared" si="156"/>
        <v>44139.988564138897</v>
      </c>
      <c r="O170" s="1">
        <v>4</v>
      </c>
      <c r="P170" s="1"/>
      <c r="Q170" s="1">
        <f t="shared" si="157"/>
        <v>13.6</v>
      </c>
      <c r="R170" s="15">
        <f t="shared" si="158"/>
        <v>29804.3254376931</v>
      </c>
      <c r="S170" s="422">
        <f t="shared" si="159"/>
        <v>29575.313436096731</v>
      </c>
      <c r="T170" s="15">
        <f t="shared" si="160"/>
        <v>59379.638873789831</v>
      </c>
      <c r="U170" s="1">
        <v>1</v>
      </c>
      <c r="V170" s="1">
        <f t="shared" si="161"/>
        <v>3.4</v>
      </c>
      <c r="W170" s="15">
        <f t="shared" si="162"/>
        <v>7451.081359423275</v>
      </c>
      <c r="X170" s="15">
        <f t="shared" si="163"/>
        <v>6999.4094342775707</v>
      </c>
      <c r="Y170" s="15">
        <f t="shared" si="164"/>
        <v>14450.490793700847</v>
      </c>
      <c r="Z170" s="1">
        <v>2</v>
      </c>
      <c r="AA170" s="1">
        <f t="shared" si="165"/>
        <v>6.8</v>
      </c>
      <c r="AB170" s="15">
        <f t="shared" si="166"/>
        <v>15486.31693989071</v>
      </c>
      <c r="AC170" s="15">
        <f t="shared" si="167"/>
        <v>14387.742632616466</v>
      </c>
      <c r="AD170" s="15">
        <f t="shared" si="168"/>
        <v>29874.059572507176</v>
      </c>
      <c r="AE170" s="1">
        <v>1</v>
      </c>
      <c r="AF170" s="1">
        <f t="shared" si="169"/>
        <v>3.4</v>
      </c>
      <c r="AG170" s="15">
        <f t="shared" si="170"/>
        <v>7743.1584699453551</v>
      </c>
      <c r="AH170" s="15">
        <f t="shared" si="171"/>
        <v>7529.1998926414226</v>
      </c>
      <c r="AI170" s="15">
        <f t="shared" si="172"/>
        <v>15272.358362586778</v>
      </c>
      <c r="AJ170" s="1">
        <v>4</v>
      </c>
      <c r="AK170" s="1">
        <f t="shared" si="173"/>
        <v>13.6</v>
      </c>
      <c r="AL170" s="1"/>
      <c r="AM170" s="15">
        <f t="shared" si="174"/>
        <v>31837.747858017137</v>
      </c>
      <c r="AN170" s="15">
        <f t="shared" si="175"/>
        <v>27896.989202395351</v>
      </c>
      <c r="AO170" s="15">
        <f t="shared" si="176"/>
        <v>59734.737060412488</v>
      </c>
      <c r="AP170" s="188">
        <v>3</v>
      </c>
      <c r="AQ170" s="188">
        <f t="shared" si="177"/>
        <v>10.199999999999999</v>
      </c>
      <c r="AR170" s="188"/>
      <c r="AS170" s="179">
        <f t="shared" si="178"/>
        <v>23878.310893512855</v>
      </c>
      <c r="AT170" s="179">
        <f t="shared" si="179"/>
        <v>20166.170825665562</v>
      </c>
      <c r="AU170" s="179">
        <f t="shared" si="180"/>
        <v>44044.481719178417</v>
      </c>
      <c r="AV170" s="1">
        <v>3</v>
      </c>
      <c r="AW170" s="1">
        <f t="shared" si="181"/>
        <v>10.199999999999999</v>
      </c>
      <c r="AX170" s="1"/>
      <c r="AY170" s="15">
        <f t="shared" si="182"/>
        <v>23921.693548387095</v>
      </c>
      <c r="AZ170" s="15">
        <f t="shared" si="183"/>
        <v>20451.779035592786</v>
      </c>
      <c r="BA170" s="15">
        <f t="shared" si="184"/>
        <v>44373.472583979878</v>
      </c>
      <c r="BB170" s="1">
        <v>4</v>
      </c>
      <c r="BC170" s="1">
        <f t="shared" si="185"/>
        <v>13.6</v>
      </c>
      <c r="BD170" s="15">
        <f t="shared" si="186"/>
        <v>31895.591397849461</v>
      </c>
      <c r="BE170" s="15">
        <f t="shared" si="187"/>
        <v>26488.9488914106</v>
      </c>
      <c r="BF170" s="15">
        <f t="shared" si="188"/>
        <v>58384.540289260061</v>
      </c>
      <c r="BG170" s="1">
        <v>3</v>
      </c>
      <c r="BH170" s="1">
        <f t="shared" si="189"/>
        <v>10.199999999999999</v>
      </c>
      <c r="BI170" s="15">
        <f t="shared" si="190"/>
        <v>23973.35064935065</v>
      </c>
      <c r="BJ170" s="15">
        <f t="shared" si="191"/>
        <v>21434.26977480415</v>
      </c>
      <c r="BK170" s="15">
        <f t="shared" si="192"/>
        <v>45407.620424154797</v>
      </c>
      <c r="BL170" s="1">
        <v>5</v>
      </c>
      <c r="BM170" s="1">
        <f t="shared" si="193"/>
        <v>17</v>
      </c>
      <c r="BN170" s="15">
        <f t="shared" si="194"/>
        <v>39955.584415584417</v>
      </c>
      <c r="BO170" s="15">
        <f t="shared" si="195"/>
        <v>36012.019924938482</v>
      </c>
      <c r="BP170" s="15">
        <f t="shared" si="196"/>
        <v>75967.604340522899</v>
      </c>
    </row>
    <row r="171" spans="1:68" ht="15.6" hidden="1" x14ac:dyDescent="0.3">
      <c r="A171" t="s">
        <v>103</v>
      </c>
      <c r="B171" s="8">
        <v>1004</v>
      </c>
      <c r="C171" s="1">
        <v>1</v>
      </c>
      <c r="D171" s="1"/>
      <c r="E171" s="1">
        <f t="shared" si="150"/>
        <v>3.4</v>
      </c>
      <c r="F171" s="15">
        <f t="shared" si="151"/>
        <v>7444.8804251550046</v>
      </c>
      <c r="G171" s="15">
        <f t="shared" si="197"/>
        <v>7253.1333511576704</v>
      </c>
      <c r="H171" s="15">
        <f t="shared" si="152"/>
        <v>14698.013776312675</v>
      </c>
      <c r="I171" s="1">
        <v>1</v>
      </c>
      <c r="J171" s="1"/>
      <c r="K171" s="1">
        <f t="shared" si="153"/>
        <v>3.4</v>
      </c>
      <c r="L171" s="15">
        <f t="shared" si="154"/>
        <v>7444.8804251550046</v>
      </c>
      <c r="M171" s="15">
        <f t="shared" si="155"/>
        <v>7268.4490962246264</v>
      </c>
      <c r="N171" s="15">
        <f t="shared" si="156"/>
        <v>14713.32952137963</v>
      </c>
      <c r="O171" s="1">
        <v>1</v>
      </c>
      <c r="P171" s="1"/>
      <c r="Q171" s="1">
        <f t="shared" si="157"/>
        <v>3.4</v>
      </c>
      <c r="R171" s="15">
        <f t="shared" si="158"/>
        <v>7451.081359423275</v>
      </c>
      <c r="S171" s="422">
        <f t="shared" si="159"/>
        <v>7393.8283590241826</v>
      </c>
      <c r="T171" s="15">
        <f t="shared" si="160"/>
        <v>14844.909718447458</v>
      </c>
      <c r="U171" s="1">
        <v>1</v>
      </c>
      <c r="V171" s="1">
        <f t="shared" si="161"/>
        <v>3.4</v>
      </c>
      <c r="W171" s="15">
        <f t="shared" si="162"/>
        <v>7451.081359423275</v>
      </c>
      <c r="X171" s="15">
        <f t="shared" si="163"/>
        <v>6999.4094342775707</v>
      </c>
      <c r="Y171" s="15">
        <f t="shared" si="164"/>
        <v>14450.490793700847</v>
      </c>
      <c r="Z171" s="1">
        <v>2</v>
      </c>
      <c r="AA171" s="1">
        <f t="shared" si="165"/>
        <v>6.8</v>
      </c>
      <c r="AB171" s="15">
        <f t="shared" si="166"/>
        <v>15486.31693989071</v>
      </c>
      <c r="AC171" s="15">
        <f t="shared" si="167"/>
        <v>14387.742632616466</v>
      </c>
      <c r="AD171" s="15">
        <f t="shared" si="168"/>
        <v>29874.059572507176</v>
      </c>
      <c r="AE171" s="1">
        <v>2</v>
      </c>
      <c r="AF171" s="1">
        <f t="shared" si="169"/>
        <v>6.8</v>
      </c>
      <c r="AG171" s="15">
        <f t="shared" si="170"/>
        <v>15486.31693989071</v>
      </c>
      <c r="AH171" s="15">
        <f t="shared" si="171"/>
        <v>15058.399785282845</v>
      </c>
      <c r="AI171" s="15">
        <f t="shared" si="172"/>
        <v>30544.716725173555</v>
      </c>
      <c r="AJ171" s="1">
        <v>2</v>
      </c>
      <c r="AK171" s="1">
        <f t="shared" si="173"/>
        <v>6.8</v>
      </c>
      <c r="AL171" s="1"/>
      <c r="AM171" s="15">
        <f t="shared" si="174"/>
        <v>15918.873929008569</v>
      </c>
      <c r="AN171" s="15">
        <f t="shared" si="175"/>
        <v>13948.494601197675</v>
      </c>
      <c r="AO171" s="15">
        <f t="shared" si="176"/>
        <v>29867.368530206244</v>
      </c>
      <c r="AP171" s="188">
        <v>1</v>
      </c>
      <c r="AQ171" s="188">
        <f t="shared" si="177"/>
        <v>3.4</v>
      </c>
      <c r="AR171" s="188"/>
      <c r="AS171" s="179">
        <f t="shared" si="178"/>
        <v>7959.4369645042843</v>
      </c>
      <c r="AT171" s="179">
        <f t="shared" si="179"/>
        <v>6722.0569418885207</v>
      </c>
      <c r="AU171" s="179">
        <f t="shared" si="180"/>
        <v>14681.493906392805</v>
      </c>
      <c r="AV171" s="1">
        <v>2</v>
      </c>
      <c r="AW171" s="1">
        <f t="shared" si="181"/>
        <v>6.8</v>
      </c>
      <c r="AX171" s="1"/>
      <c r="AY171" s="15">
        <f t="shared" si="182"/>
        <v>15947.79569892473</v>
      </c>
      <c r="AZ171" s="15">
        <f t="shared" si="183"/>
        <v>13634.519357061859</v>
      </c>
      <c r="BA171" s="15">
        <f t="shared" si="184"/>
        <v>29582.31505598659</v>
      </c>
      <c r="BB171" s="1">
        <v>2</v>
      </c>
      <c r="BC171" s="1">
        <f t="shared" si="185"/>
        <v>6.8</v>
      </c>
      <c r="BD171" s="15">
        <f t="shared" si="186"/>
        <v>15947.79569892473</v>
      </c>
      <c r="BE171" s="15">
        <f t="shared" si="187"/>
        <v>13244.4744457053</v>
      </c>
      <c r="BF171" s="15">
        <f t="shared" si="188"/>
        <v>29192.270144630031</v>
      </c>
      <c r="BG171" s="1">
        <v>1</v>
      </c>
      <c r="BH171" s="1">
        <f t="shared" si="189"/>
        <v>3.4</v>
      </c>
      <c r="BI171" s="15">
        <f t="shared" si="190"/>
        <v>7991.1168831168834</v>
      </c>
      <c r="BJ171" s="15">
        <f t="shared" si="191"/>
        <v>7144.7565916013828</v>
      </c>
      <c r="BK171" s="15">
        <f t="shared" si="192"/>
        <v>15135.873474718266</v>
      </c>
      <c r="BL171" s="1">
        <v>3</v>
      </c>
      <c r="BM171" s="1">
        <f t="shared" si="193"/>
        <v>10.199999999999999</v>
      </c>
      <c r="BN171" s="15">
        <f t="shared" si="194"/>
        <v>23973.35064935065</v>
      </c>
      <c r="BO171" s="15">
        <f t="shared" si="195"/>
        <v>21607.211954963088</v>
      </c>
      <c r="BP171" s="15">
        <f t="shared" si="196"/>
        <v>45580.562604313738</v>
      </c>
    </row>
    <row r="172" spans="1:68" ht="15.6" hidden="1" x14ac:dyDescent="0.3">
      <c r="A172" t="s">
        <v>103</v>
      </c>
      <c r="B172" s="8">
        <v>1101</v>
      </c>
      <c r="C172" s="1">
        <v>5</v>
      </c>
      <c r="D172" s="1"/>
      <c r="E172" s="1">
        <f t="shared" si="150"/>
        <v>17</v>
      </c>
      <c r="F172" s="15">
        <f t="shared" si="151"/>
        <v>37224.402125775021</v>
      </c>
      <c r="G172" s="15">
        <f t="shared" si="197"/>
        <v>36265.666755788356</v>
      </c>
      <c r="H172" s="15">
        <f t="shared" si="152"/>
        <v>73490.068881563377</v>
      </c>
      <c r="I172" s="1">
        <v>1</v>
      </c>
      <c r="J172" s="1"/>
      <c r="K172" s="1">
        <f t="shared" si="153"/>
        <v>3.4</v>
      </c>
      <c r="L172" s="15">
        <f t="shared" si="154"/>
        <v>7444.8804251550046</v>
      </c>
      <c r="M172" s="15">
        <f t="shared" si="155"/>
        <v>7268.4490962246264</v>
      </c>
      <c r="N172" s="15">
        <f t="shared" si="156"/>
        <v>14713.32952137963</v>
      </c>
      <c r="O172" s="1">
        <v>5</v>
      </c>
      <c r="P172" s="1"/>
      <c r="Q172" s="1">
        <f t="shared" si="157"/>
        <v>17</v>
      </c>
      <c r="R172" s="15">
        <f t="shared" si="158"/>
        <v>37255.406797116375</v>
      </c>
      <c r="S172" s="422">
        <f t="shared" si="159"/>
        <v>36969.141795120915</v>
      </c>
      <c r="T172" s="15">
        <f t="shared" si="160"/>
        <v>74224.54859223729</v>
      </c>
      <c r="U172" s="1">
        <v>3</v>
      </c>
      <c r="V172" s="1">
        <f t="shared" si="161"/>
        <v>10.199999999999999</v>
      </c>
      <c r="W172" s="15">
        <f t="shared" si="162"/>
        <v>22353.244078269825</v>
      </c>
      <c r="X172" s="15">
        <f t="shared" si="163"/>
        <v>20998.228302832711</v>
      </c>
      <c r="Y172" s="15">
        <f t="shared" si="164"/>
        <v>43351.472381102532</v>
      </c>
      <c r="Z172" s="1">
        <v>2</v>
      </c>
      <c r="AA172" s="1">
        <f t="shared" si="165"/>
        <v>6.8</v>
      </c>
      <c r="AB172" s="15">
        <f t="shared" si="166"/>
        <v>15486.31693989071</v>
      </c>
      <c r="AC172" s="15">
        <f t="shared" si="167"/>
        <v>14387.742632616466</v>
      </c>
      <c r="AD172" s="15">
        <f t="shared" si="168"/>
        <v>29874.059572507176</v>
      </c>
      <c r="AE172" s="1">
        <v>2</v>
      </c>
      <c r="AF172" s="1">
        <f t="shared" si="169"/>
        <v>6.8</v>
      </c>
      <c r="AG172" s="15">
        <f t="shared" si="170"/>
        <v>15486.31693989071</v>
      </c>
      <c r="AH172" s="15">
        <f t="shared" si="171"/>
        <v>15058.399785282845</v>
      </c>
      <c r="AI172" s="15">
        <f t="shared" si="172"/>
        <v>30544.716725173555</v>
      </c>
      <c r="AJ172" s="1">
        <v>1</v>
      </c>
      <c r="AK172" s="1">
        <f t="shared" si="173"/>
        <v>3.4</v>
      </c>
      <c r="AL172" s="1"/>
      <c r="AM172" s="15">
        <f t="shared" si="174"/>
        <v>7959.4369645042843</v>
      </c>
      <c r="AN172" s="15">
        <f t="shared" si="175"/>
        <v>6974.2473005988377</v>
      </c>
      <c r="AO172" s="15">
        <f t="shared" si="176"/>
        <v>14933.684265103122</v>
      </c>
      <c r="AP172" s="188">
        <v>0</v>
      </c>
      <c r="AQ172" s="188">
        <f t="shared" si="177"/>
        <v>0</v>
      </c>
      <c r="AR172" s="188"/>
      <c r="AS172" s="179">
        <f t="shared" si="178"/>
        <v>0</v>
      </c>
      <c r="AT172" s="179">
        <f t="shared" si="179"/>
        <v>0</v>
      </c>
      <c r="AU172" s="179">
        <f t="shared" si="180"/>
        <v>0</v>
      </c>
      <c r="AV172" s="1">
        <v>0</v>
      </c>
      <c r="AW172" s="1">
        <f t="shared" si="181"/>
        <v>0</v>
      </c>
      <c r="AX172" s="1"/>
      <c r="AY172" s="15">
        <f t="shared" si="182"/>
        <v>0</v>
      </c>
      <c r="AZ172" s="15">
        <f t="shared" si="183"/>
        <v>0</v>
      </c>
      <c r="BA172" s="15">
        <f t="shared" si="184"/>
        <v>0</v>
      </c>
      <c r="BB172" s="1">
        <v>1</v>
      </c>
      <c r="BC172" s="1">
        <f t="shared" si="185"/>
        <v>3.4</v>
      </c>
      <c r="BD172" s="15">
        <f t="shared" si="186"/>
        <v>7973.8978494623652</v>
      </c>
      <c r="BE172" s="15">
        <f t="shared" si="187"/>
        <v>6622.2372228526501</v>
      </c>
      <c r="BF172" s="15">
        <f t="shared" si="188"/>
        <v>14596.135072315015</v>
      </c>
      <c r="BG172" s="1">
        <v>2</v>
      </c>
      <c r="BH172" s="1">
        <f t="shared" si="189"/>
        <v>6.8</v>
      </c>
      <c r="BI172" s="15">
        <f t="shared" si="190"/>
        <v>15982.233766233767</v>
      </c>
      <c r="BJ172" s="15">
        <f t="shared" si="191"/>
        <v>14289.513183202766</v>
      </c>
      <c r="BK172" s="15">
        <f t="shared" si="192"/>
        <v>30271.746949436532</v>
      </c>
      <c r="BL172" s="1">
        <v>3</v>
      </c>
      <c r="BM172" s="1">
        <f t="shared" si="193"/>
        <v>10.199999999999999</v>
      </c>
      <c r="BN172" s="15">
        <f t="shared" si="194"/>
        <v>23973.35064935065</v>
      </c>
      <c r="BO172" s="15">
        <f t="shared" si="195"/>
        <v>21607.211954963088</v>
      </c>
      <c r="BP172" s="15">
        <f t="shared" si="196"/>
        <v>45580.562604313738</v>
      </c>
    </row>
    <row r="173" spans="1:68" ht="15.6" hidden="1" x14ac:dyDescent="0.3">
      <c r="A173" t="s">
        <v>103</v>
      </c>
      <c r="B173" s="9">
        <v>1102</v>
      </c>
      <c r="C173" s="1">
        <v>3</v>
      </c>
      <c r="D173" s="1"/>
      <c r="E173" s="1">
        <f t="shared" si="150"/>
        <v>10.199999999999999</v>
      </c>
      <c r="F173" s="15">
        <f t="shared" si="151"/>
        <v>22334.641275465015</v>
      </c>
      <c r="G173" s="15">
        <f t="shared" si="197"/>
        <v>21759.400053473011</v>
      </c>
      <c r="H173" s="15">
        <f t="shared" si="152"/>
        <v>44094.041328938023</v>
      </c>
      <c r="I173" s="1">
        <v>2</v>
      </c>
      <c r="J173" s="1"/>
      <c r="K173" s="1">
        <f t="shared" si="153"/>
        <v>6.8</v>
      </c>
      <c r="L173" s="15">
        <f t="shared" si="154"/>
        <v>14889.760850310009</v>
      </c>
      <c r="M173" s="15">
        <f t="shared" si="155"/>
        <v>14536.898192449253</v>
      </c>
      <c r="N173" s="15">
        <f t="shared" si="156"/>
        <v>29426.65904275926</v>
      </c>
      <c r="O173" s="1">
        <v>3</v>
      </c>
      <c r="P173" s="1"/>
      <c r="Q173" s="1">
        <f t="shared" si="157"/>
        <v>10.199999999999999</v>
      </c>
      <c r="R173" s="15">
        <f t="shared" si="158"/>
        <v>22353.244078269825</v>
      </c>
      <c r="S173" s="422">
        <f t="shared" si="159"/>
        <v>22181.485077072546</v>
      </c>
      <c r="T173" s="15">
        <f t="shared" si="160"/>
        <v>44534.729155342371</v>
      </c>
      <c r="U173" s="1">
        <v>3</v>
      </c>
      <c r="V173" s="1">
        <f t="shared" si="161"/>
        <v>10.199999999999999</v>
      </c>
      <c r="W173" s="15">
        <f t="shared" si="162"/>
        <v>22353.244078269825</v>
      </c>
      <c r="X173" s="15">
        <f t="shared" si="163"/>
        <v>20998.228302832711</v>
      </c>
      <c r="Y173" s="15">
        <f t="shared" si="164"/>
        <v>43351.472381102532</v>
      </c>
      <c r="Z173" s="1">
        <v>3</v>
      </c>
      <c r="AA173" s="1">
        <f t="shared" si="165"/>
        <v>10.199999999999999</v>
      </c>
      <c r="AB173" s="15">
        <f t="shared" si="166"/>
        <v>23229.475409836065</v>
      </c>
      <c r="AC173" s="15">
        <f t="shared" si="167"/>
        <v>21581.6139489247</v>
      </c>
      <c r="AD173" s="15">
        <f t="shared" si="168"/>
        <v>44811.089358760764</v>
      </c>
      <c r="AE173" s="1">
        <v>1</v>
      </c>
      <c r="AF173" s="1">
        <f t="shared" si="169"/>
        <v>3.4</v>
      </c>
      <c r="AG173" s="15">
        <f t="shared" si="170"/>
        <v>7743.1584699453551</v>
      </c>
      <c r="AH173" s="15">
        <f t="shared" si="171"/>
        <v>7529.1998926414226</v>
      </c>
      <c r="AI173" s="15">
        <f t="shared" si="172"/>
        <v>15272.358362586778</v>
      </c>
      <c r="AJ173" s="1">
        <v>0</v>
      </c>
      <c r="AK173" s="1">
        <f t="shared" si="173"/>
        <v>0</v>
      </c>
      <c r="AL173" s="1"/>
      <c r="AM173" s="15">
        <f t="shared" si="174"/>
        <v>0</v>
      </c>
      <c r="AN173" s="15">
        <f t="shared" si="175"/>
        <v>0</v>
      </c>
      <c r="AO173" s="15">
        <f t="shared" si="176"/>
        <v>0</v>
      </c>
      <c r="AP173" s="188">
        <v>0</v>
      </c>
      <c r="AQ173" s="188">
        <f t="shared" si="177"/>
        <v>0</v>
      </c>
      <c r="AR173" s="188"/>
      <c r="AS173" s="179">
        <f t="shared" si="178"/>
        <v>0</v>
      </c>
      <c r="AT173" s="179">
        <f t="shared" si="179"/>
        <v>0</v>
      </c>
      <c r="AU173" s="179">
        <f t="shared" si="180"/>
        <v>0</v>
      </c>
      <c r="AV173" s="1">
        <v>7</v>
      </c>
      <c r="AW173" s="1">
        <f t="shared" si="181"/>
        <v>23.8</v>
      </c>
      <c r="AX173" s="1"/>
      <c r="AY173" s="15">
        <f t="shared" si="182"/>
        <v>55817.284946236556</v>
      </c>
      <c r="AZ173" s="15">
        <f t="shared" si="183"/>
        <v>47720.817749716509</v>
      </c>
      <c r="BA173" s="15">
        <f t="shared" si="184"/>
        <v>103538.10269595307</v>
      </c>
      <c r="BB173" s="1">
        <v>5</v>
      </c>
      <c r="BC173" s="1">
        <f t="shared" si="185"/>
        <v>17</v>
      </c>
      <c r="BD173" s="15">
        <f t="shared" si="186"/>
        <v>39869.489247311823</v>
      </c>
      <c r="BE173" s="15">
        <f t="shared" si="187"/>
        <v>33111.186114263255</v>
      </c>
      <c r="BF173" s="15">
        <f t="shared" si="188"/>
        <v>72980.675361575079</v>
      </c>
      <c r="BG173" s="1">
        <v>4</v>
      </c>
      <c r="BH173" s="1">
        <f t="shared" si="189"/>
        <v>13.6</v>
      </c>
      <c r="BI173" s="15">
        <f t="shared" si="190"/>
        <v>31964.467532467534</v>
      </c>
      <c r="BJ173" s="15">
        <f t="shared" si="191"/>
        <v>28579.026366405531</v>
      </c>
      <c r="BK173" s="15">
        <f t="shared" si="192"/>
        <v>60543.493898873065</v>
      </c>
      <c r="BL173" s="1">
        <v>5</v>
      </c>
      <c r="BM173" s="1">
        <f t="shared" si="193"/>
        <v>17</v>
      </c>
      <c r="BN173" s="15">
        <f t="shared" si="194"/>
        <v>39955.584415584417</v>
      </c>
      <c r="BO173" s="15">
        <f t="shared" si="195"/>
        <v>36012.019924938482</v>
      </c>
      <c r="BP173" s="15">
        <f t="shared" si="196"/>
        <v>75967.604340522899</v>
      </c>
    </row>
    <row r="174" spans="1:68" ht="15.6" hidden="1" x14ac:dyDescent="0.3">
      <c r="A174" t="s">
        <v>103</v>
      </c>
      <c r="B174" s="8">
        <v>1103</v>
      </c>
      <c r="C174" s="1">
        <v>5</v>
      </c>
      <c r="D174" s="1"/>
      <c r="E174" s="1">
        <f t="shared" si="150"/>
        <v>17</v>
      </c>
      <c r="F174" s="15">
        <f t="shared" si="151"/>
        <v>37224.402125775021</v>
      </c>
      <c r="G174" s="15">
        <f t="shared" si="197"/>
        <v>36265.666755788356</v>
      </c>
      <c r="H174" s="15">
        <f t="shared" si="152"/>
        <v>73490.068881563377</v>
      </c>
      <c r="I174" s="1">
        <v>8</v>
      </c>
      <c r="J174" s="1"/>
      <c r="K174" s="1">
        <f t="shared" si="153"/>
        <v>27.2</v>
      </c>
      <c r="L174" s="15">
        <f t="shared" si="154"/>
        <v>59559.043401240036</v>
      </c>
      <c r="M174" s="15">
        <f t="shared" si="155"/>
        <v>58147.592769797011</v>
      </c>
      <c r="N174" s="15">
        <f t="shared" si="156"/>
        <v>117706.63617103704</v>
      </c>
      <c r="O174" s="1">
        <v>7</v>
      </c>
      <c r="P174" s="1"/>
      <c r="Q174" s="1">
        <f t="shared" si="157"/>
        <v>23.8</v>
      </c>
      <c r="R174" s="15">
        <f t="shared" si="158"/>
        <v>52157.569515962925</v>
      </c>
      <c r="S174" s="422">
        <f t="shared" si="159"/>
        <v>51756.798513169284</v>
      </c>
      <c r="T174" s="15">
        <f t="shared" si="160"/>
        <v>103914.36802913221</v>
      </c>
      <c r="U174" s="1">
        <v>5</v>
      </c>
      <c r="V174" s="1">
        <f t="shared" si="161"/>
        <v>17</v>
      </c>
      <c r="W174" s="15">
        <f t="shared" si="162"/>
        <v>37255.406797116375</v>
      </c>
      <c r="X174" s="15">
        <f t="shared" si="163"/>
        <v>34997.047171387858</v>
      </c>
      <c r="Y174" s="15">
        <f t="shared" si="164"/>
        <v>72252.45396850424</v>
      </c>
      <c r="Z174" s="1">
        <v>5</v>
      </c>
      <c r="AA174" s="1">
        <f t="shared" si="165"/>
        <v>17</v>
      </c>
      <c r="AB174" s="15">
        <f t="shared" si="166"/>
        <v>38715.792349726777</v>
      </c>
      <c r="AC174" s="15">
        <f t="shared" si="167"/>
        <v>35969.356581541164</v>
      </c>
      <c r="AD174" s="15">
        <f t="shared" si="168"/>
        <v>74685.148931267933</v>
      </c>
      <c r="AE174" s="1">
        <v>6</v>
      </c>
      <c r="AF174" s="1">
        <f t="shared" si="169"/>
        <v>20.399999999999999</v>
      </c>
      <c r="AG174" s="15">
        <f t="shared" si="170"/>
        <v>46458.950819672129</v>
      </c>
      <c r="AH174" s="15">
        <f t="shared" si="171"/>
        <v>45175.199355848534</v>
      </c>
      <c r="AI174" s="15">
        <f t="shared" si="172"/>
        <v>91634.150175520655</v>
      </c>
      <c r="AJ174" s="1">
        <v>3</v>
      </c>
      <c r="AK174" s="1">
        <f t="shared" si="173"/>
        <v>10.199999999999999</v>
      </c>
      <c r="AL174" s="1"/>
      <c r="AM174" s="15">
        <f t="shared" si="174"/>
        <v>23878.310893512855</v>
      </c>
      <c r="AN174" s="15">
        <f t="shared" si="175"/>
        <v>20922.741901796515</v>
      </c>
      <c r="AO174" s="15">
        <f t="shared" si="176"/>
        <v>44801.05279530937</v>
      </c>
      <c r="AP174" s="188">
        <v>9</v>
      </c>
      <c r="AQ174" s="188">
        <f t="shared" si="177"/>
        <v>30.599999999999998</v>
      </c>
      <c r="AR174" s="188"/>
      <c r="AS174" s="179">
        <f t="shared" si="178"/>
        <v>71634.932680538564</v>
      </c>
      <c r="AT174" s="179">
        <f t="shared" si="179"/>
        <v>60498.512476996679</v>
      </c>
      <c r="AU174" s="179">
        <f t="shared" si="180"/>
        <v>132133.44515753526</v>
      </c>
      <c r="AV174" s="1">
        <v>5</v>
      </c>
      <c r="AW174" s="1">
        <f t="shared" si="181"/>
        <v>17</v>
      </c>
      <c r="AX174" s="1"/>
      <c r="AY174" s="15">
        <f t="shared" si="182"/>
        <v>39869.489247311823</v>
      </c>
      <c r="AZ174" s="15">
        <f t="shared" si="183"/>
        <v>34086.298392654644</v>
      </c>
      <c r="BA174" s="15">
        <f t="shared" si="184"/>
        <v>73955.787639966467</v>
      </c>
      <c r="BB174" s="1">
        <v>4</v>
      </c>
      <c r="BC174" s="1">
        <f t="shared" si="185"/>
        <v>13.6</v>
      </c>
      <c r="BD174" s="15">
        <f t="shared" si="186"/>
        <v>31895.591397849461</v>
      </c>
      <c r="BE174" s="15">
        <f t="shared" si="187"/>
        <v>26488.9488914106</v>
      </c>
      <c r="BF174" s="15">
        <f t="shared" si="188"/>
        <v>58384.540289260061</v>
      </c>
      <c r="BG174" s="1">
        <v>3</v>
      </c>
      <c r="BH174" s="1">
        <f t="shared" si="189"/>
        <v>10.199999999999999</v>
      </c>
      <c r="BI174" s="15">
        <f t="shared" si="190"/>
        <v>23973.35064935065</v>
      </c>
      <c r="BJ174" s="15">
        <f t="shared" si="191"/>
        <v>21434.26977480415</v>
      </c>
      <c r="BK174" s="15">
        <f t="shared" si="192"/>
        <v>45407.620424154797</v>
      </c>
      <c r="BL174" s="1">
        <v>4</v>
      </c>
      <c r="BM174" s="1">
        <f t="shared" si="193"/>
        <v>13.6</v>
      </c>
      <c r="BN174" s="15">
        <f t="shared" si="194"/>
        <v>31964.467532467534</v>
      </c>
      <c r="BO174" s="15">
        <f t="shared" si="195"/>
        <v>28809.615939950785</v>
      </c>
      <c r="BP174" s="15">
        <f t="shared" si="196"/>
        <v>60774.083472418322</v>
      </c>
    </row>
    <row r="175" spans="1:68" ht="15.6" hidden="1" x14ac:dyDescent="0.3">
      <c r="A175" t="s">
        <v>103</v>
      </c>
      <c r="B175" s="8">
        <v>1104</v>
      </c>
      <c r="C175" s="1">
        <v>6</v>
      </c>
      <c r="D175" s="1"/>
      <c r="E175" s="1">
        <f t="shared" si="150"/>
        <v>20.399999999999999</v>
      </c>
      <c r="F175" s="15">
        <f t="shared" si="151"/>
        <v>44669.282550930031</v>
      </c>
      <c r="G175" s="15">
        <f t="shared" si="197"/>
        <v>43518.800106946022</v>
      </c>
      <c r="H175" s="15">
        <f t="shared" si="152"/>
        <v>88188.082657876046</v>
      </c>
      <c r="I175" s="1">
        <v>8</v>
      </c>
      <c r="J175" s="1"/>
      <c r="K175" s="1">
        <f t="shared" si="153"/>
        <v>27.2</v>
      </c>
      <c r="L175" s="15">
        <f t="shared" si="154"/>
        <v>59559.043401240036</v>
      </c>
      <c r="M175" s="15">
        <f t="shared" si="155"/>
        <v>58147.592769797011</v>
      </c>
      <c r="N175" s="15">
        <f t="shared" si="156"/>
        <v>117706.63617103704</v>
      </c>
      <c r="O175" s="1">
        <v>7</v>
      </c>
      <c r="P175" s="1"/>
      <c r="Q175" s="1">
        <f t="shared" si="157"/>
        <v>23.8</v>
      </c>
      <c r="R175" s="15">
        <f t="shared" si="158"/>
        <v>52157.569515962925</v>
      </c>
      <c r="S175" s="422">
        <f t="shared" si="159"/>
        <v>51756.798513169284</v>
      </c>
      <c r="T175" s="15">
        <f t="shared" si="160"/>
        <v>103914.36802913221</v>
      </c>
      <c r="U175" s="1">
        <v>5</v>
      </c>
      <c r="V175" s="1">
        <f t="shared" si="161"/>
        <v>17</v>
      </c>
      <c r="W175" s="15">
        <f t="shared" si="162"/>
        <v>37255.406797116375</v>
      </c>
      <c r="X175" s="15">
        <f t="shared" si="163"/>
        <v>34997.047171387858</v>
      </c>
      <c r="Y175" s="15">
        <f t="shared" si="164"/>
        <v>72252.45396850424</v>
      </c>
      <c r="Z175" s="1">
        <v>5</v>
      </c>
      <c r="AA175" s="1">
        <f t="shared" si="165"/>
        <v>17</v>
      </c>
      <c r="AB175" s="15">
        <f t="shared" si="166"/>
        <v>38715.792349726777</v>
      </c>
      <c r="AC175" s="15">
        <f t="shared" si="167"/>
        <v>35969.356581541164</v>
      </c>
      <c r="AD175" s="15">
        <f t="shared" si="168"/>
        <v>74685.148931267933</v>
      </c>
      <c r="AE175" s="1">
        <v>3</v>
      </c>
      <c r="AF175" s="1">
        <f t="shared" si="169"/>
        <v>10.199999999999999</v>
      </c>
      <c r="AG175" s="15">
        <f t="shared" si="170"/>
        <v>23229.475409836065</v>
      </c>
      <c r="AH175" s="15">
        <f t="shared" si="171"/>
        <v>22587.599677924267</v>
      </c>
      <c r="AI175" s="15">
        <f t="shared" si="172"/>
        <v>45817.075087760328</v>
      </c>
      <c r="AJ175" s="1">
        <v>4</v>
      </c>
      <c r="AK175" s="1">
        <f t="shared" si="173"/>
        <v>13.6</v>
      </c>
      <c r="AL175" s="1"/>
      <c r="AM175" s="15">
        <f t="shared" si="174"/>
        <v>31837.747858017137</v>
      </c>
      <c r="AN175" s="15">
        <f t="shared" si="175"/>
        <v>27896.989202395351</v>
      </c>
      <c r="AO175" s="15">
        <f t="shared" si="176"/>
        <v>59734.737060412488</v>
      </c>
      <c r="AP175" s="188">
        <v>3</v>
      </c>
      <c r="AQ175" s="188">
        <f t="shared" si="177"/>
        <v>10.199999999999999</v>
      </c>
      <c r="AR175" s="188"/>
      <c r="AS175" s="179">
        <f t="shared" si="178"/>
        <v>23878.310893512855</v>
      </c>
      <c r="AT175" s="179">
        <f t="shared" si="179"/>
        <v>20166.170825665562</v>
      </c>
      <c r="AU175" s="179">
        <f t="shared" si="180"/>
        <v>44044.481719178417</v>
      </c>
      <c r="AV175" s="1">
        <v>5</v>
      </c>
      <c r="AW175" s="1">
        <f t="shared" si="181"/>
        <v>17</v>
      </c>
      <c r="AX175" s="1"/>
      <c r="AY175" s="15">
        <f t="shared" si="182"/>
        <v>39869.489247311823</v>
      </c>
      <c r="AZ175" s="15">
        <f t="shared" si="183"/>
        <v>34086.298392654644</v>
      </c>
      <c r="BA175" s="15">
        <f t="shared" si="184"/>
        <v>73955.787639966467</v>
      </c>
      <c r="BB175" s="1">
        <v>4</v>
      </c>
      <c r="BC175" s="1">
        <f t="shared" si="185"/>
        <v>13.6</v>
      </c>
      <c r="BD175" s="15">
        <f t="shared" si="186"/>
        <v>31895.591397849461</v>
      </c>
      <c r="BE175" s="15">
        <f t="shared" si="187"/>
        <v>26488.9488914106</v>
      </c>
      <c r="BF175" s="15">
        <f t="shared" si="188"/>
        <v>58384.540289260061</v>
      </c>
      <c r="BG175" s="1">
        <v>3</v>
      </c>
      <c r="BH175" s="1">
        <f t="shared" si="189"/>
        <v>10.199999999999999</v>
      </c>
      <c r="BI175" s="15">
        <f t="shared" si="190"/>
        <v>23973.35064935065</v>
      </c>
      <c r="BJ175" s="15">
        <f t="shared" si="191"/>
        <v>21434.26977480415</v>
      </c>
      <c r="BK175" s="15">
        <f t="shared" si="192"/>
        <v>45407.620424154797</v>
      </c>
      <c r="BL175" s="1">
        <v>4</v>
      </c>
      <c r="BM175" s="1">
        <f t="shared" si="193"/>
        <v>13.6</v>
      </c>
      <c r="BN175" s="15">
        <f t="shared" si="194"/>
        <v>31964.467532467534</v>
      </c>
      <c r="BO175" s="15">
        <f t="shared" si="195"/>
        <v>28809.615939950785</v>
      </c>
      <c r="BP175" s="15">
        <f t="shared" si="196"/>
        <v>60774.083472418322</v>
      </c>
    </row>
    <row r="176" spans="1:68" ht="15.6" hidden="1" x14ac:dyDescent="0.3">
      <c r="A176" t="s">
        <v>103</v>
      </c>
      <c r="B176" s="8">
        <v>1201</v>
      </c>
      <c r="C176" s="1">
        <v>5</v>
      </c>
      <c r="D176" s="1"/>
      <c r="E176" s="1">
        <f t="shared" si="150"/>
        <v>17</v>
      </c>
      <c r="F176" s="15">
        <f t="shared" si="151"/>
        <v>37224.402125775021</v>
      </c>
      <c r="G176" s="15">
        <f t="shared" si="197"/>
        <v>36265.666755788356</v>
      </c>
      <c r="H176" s="15">
        <f t="shared" si="152"/>
        <v>73490.068881563377</v>
      </c>
      <c r="I176" s="1">
        <v>6</v>
      </c>
      <c r="J176" s="1"/>
      <c r="K176" s="1">
        <f t="shared" si="153"/>
        <v>20.399999999999999</v>
      </c>
      <c r="L176" s="15">
        <f t="shared" si="154"/>
        <v>44669.282550930031</v>
      </c>
      <c r="M176" s="15">
        <f t="shared" si="155"/>
        <v>43610.694577347756</v>
      </c>
      <c r="N176" s="15">
        <f t="shared" si="156"/>
        <v>88279.977128277795</v>
      </c>
      <c r="O176" s="1">
        <v>6</v>
      </c>
      <c r="P176" s="1"/>
      <c r="Q176" s="1">
        <f t="shared" si="157"/>
        <v>20.399999999999999</v>
      </c>
      <c r="R176" s="15">
        <f t="shared" si="158"/>
        <v>44706.48815653965</v>
      </c>
      <c r="S176" s="422">
        <f t="shared" si="159"/>
        <v>44362.970154145092</v>
      </c>
      <c r="T176" s="15">
        <f t="shared" si="160"/>
        <v>89069.458310684742</v>
      </c>
      <c r="U176" s="1">
        <v>5</v>
      </c>
      <c r="V176" s="1">
        <f t="shared" si="161"/>
        <v>17</v>
      </c>
      <c r="W176" s="15">
        <f t="shared" si="162"/>
        <v>37255.406797116375</v>
      </c>
      <c r="X176" s="15">
        <f t="shared" si="163"/>
        <v>34997.047171387858</v>
      </c>
      <c r="Y176" s="15">
        <f t="shared" si="164"/>
        <v>72252.45396850424</v>
      </c>
      <c r="Z176" s="1">
        <v>6</v>
      </c>
      <c r="AA176" s="1">
        <f t="shared" si="165"/>
        <v>20.399999999999999</v>
      </c>
      <c r="AB176" s="15">
        <f t="shared" si="166"/>
        <v>46458.950819672129</v>
      </c>
      <c r="AC176" s="15">
        <f t="shared" si="167"/>
        <v>43163.2278978494</v>
      </c>
      <c r="AD176" s="15">
        <f t="shared" si="168"/>
        <v>89622.178717521529</v>
      </c>
      <c r="AE176" s="1">
        <v>7</v>
      </c>
      <c r="AF176" s="1">
        <f t="shared" si="169"/>
        <v>23.8</v>
      </c>
      <c r="AG176" s="15">
        <f t="shared" si="170"/>
        <v>54202.109289617489</v>
      </c>
      <c r="AH176" s="15">
        <f t="shared" si="171"/>
        <v>52704.399248489965</v>
      </c>
      <c r="AI176" s="15">
        <f t="shared" si="172"/>
        <v>106906.50853810745</v>
      </c>
      <c r="AJ176" s="1">
        <v>9</v>
      </c>
      <c r="AK176" s="1">
        <f t="shared" si="173"/>
        <v>30.599999999999998</v>
      </c>
      <c r="AL176" s="1"/>
      <c r="AM176" s="15">
        <f t="shared" si="174"/>
        <v>71634.932680538564</v>
      </c>
      <c r="AN176" s="15">
        <f t="shared" si="175"/>
        <v>62768.225705389537</v>
      </c>
      <c r="AO176" s="15">
        <f t="shared" si="176"/>
        <v>134403.15838592811</v>
      </c>
      <c r="AP176" s="188">
        <v>6</v>
      </c>
      <c r="AQ176" s="188">
        <f t="shared" si="177"/>
        <v>20.399999999999999</v>
      </c>
      <c r="AR176" s="188"/>
      <c r="AS176" s="179">
        <f t="shared" si="178"/>
        <v>47756.62178702571</v>
      </c>
      <c r="AT176" s="179">
        <f t="shared" si="179"/>
        <v>40332.341651331124</v>
      </c>
      <c r="AU176" s="179">
        <f t="shared" si="180"/>
        <v>88088.963438356834</v>
      </c>
      <c r="AV176" s="1">
        <v>8</v>
      </c>
      <c r="AW176" s="1">
        <f t="shared" si="181"/>
        <v>27.2</v>
      </c>
      <c r="AX176" s="1"/>
      <c r="AY176" s="15">
        <f t="shared" si="182"/>
        <v>63791.182795698922</v>
      </c>
      <c r="AZ176" s="15">
        <f t="shared" si="183"/>
        <v>54538.077428247438</v>
      </c>
      <c r="BA176" s="15">
        <f t="shared" si="184"/>
        <v>118329.26022394636</v>
      </c>
      <c r="BB176" s="1">
        <v>9</v>
      </c>
      <c r="BC176" s="1">
        <f t="shared" si="185"/>
        <v>30.599999999999998</v>
      </c>
      <c r="BD176" s="15">
        <f t="shared" si="186"/>
        <v>71765.080645161288</v>
      </c>
      <c r="BE176" s="15">
        <f t="shared" si="187"/>
        <v>59600.135005673852</v>
      </c>
      <c r="BF176" s="15">
        <f t="shared" si="188"/>
        <v>131365.21565083513</v>
      </c>
      <c r="BG176" s="1">
        <v>7</v>
      </c>
      <c r="BH176" s="1">
        <f t="shared" si="189"/>
        <v>23.8</v>
      </c>
      <c r="BI176" s="15">
        <f t="shared" si="190"/>
        <v>55937.818181818184</v>
      </c>
      <c r="BJ176" s="15">
        <f t="shared" si="191"/>
        <v>50013.296141209685</v>
      </c>
      <c r="BK176" s="15">
        <f t="shared" si="192"/>
        <v>105951.11432302787</v>
      </c>
      <c r="BL176" s="1">
        <v>10</v>
      </c>
      <c r="BM176" s="1">
        <f t="shared" si="193"/>
        <v>34</v>
      </c>
      <c r="BN176" s="15">
        <f t="shared" si="194"/>
        <v>79911.168831168834</v>
      </c>
      <c r="BO176" s="15">
        <f t="shared" si="195"/>
        <v>72024.039849876965</v>
      </c>
      <c r="BP176" s="15">
        <f t="shared" si="196"/>
        <v>151935.2086810458</v>
      </c>
    </row>
    <row r="177" spans="1:146" ht="15.6" hidden="1" x14ac:dyDescent="0.3">
      <c r="A177" t="s">
        <v>103</v>
      </c>
      <c r="B177" s="8">
        <v>1202</v>
      </c>
      <c r="C177" s="1">
        <v>5</v>
      </c>
      <c r="D177" s="1"/>
      <c r="E177" s="1">
        <f t="shared" si="150"/>
        <v>17</v>
      </c>
      <c r="F177" s="15">
        <f t="shared" si="151"/>
        <v>37224.402125775021</v>
      </c>
      <c r="G177" s="15">
        <f t="shared" si="197"/>
        <v>36265.666755788356</v>
      </c>
      <c r="H177" s="15">
        <f t="shared" si="152"/>
        <v>73490.068881563377</v>
      </c>
      <c r="I177" s="1">
        <v>2</v>
      </c>
      <c r="J177" s="1"/>
      <c r="K177" s="1">
        <f t="shared" si="153"/>
        <v>6.8</v>
      </c>
      <c r="L177" s="15">
        <f t="shared" si="154"/>
        <v>14889.760850310009</v>
      </c>
      <c r="M177" s="15">
        <f t="shared" si="155"/>
        <v>14536.898192449253</v>
      </c>
      <c r="N177" s="15">
        <f t="shared" si="156"/>
        <v>29426.65904275926</v>
      </c>
      <c r="O177" s="1">
        <v>2</v>
      </c>
      <c r="P177" s="1"/>
      <c r="Q177" s="1">
        <f t="shared" si="157"/>
        <v>6.8</v>
      </c>
      <c r="R177" s="15">
        <f t="shared" si="158"/>
        <v>14902.16271884655</v>
      </c>
      <c r="S177" s="422">
        <f t="shared" si="159"/>
        <v>14787.656718048365</v>
      </c>
      <c r="T177" s="15">
        <f t="shared" si="160"/>
        <v>29689.819436894915</v>
      </c>
      <c r="U177" s="1">
        <v>2</v>
      </c>
      <c r="V177" s="1">
        <f t="shared" si="161"/>
        <v>6.8</v>
      </c>
      <c r="W177" s="15">
        <f t="shared" si="162"/>
        <v>14902.16271884655</v>
      </c>
      <c r="X177" s="15">
        <f t="shared" si="163"/>
        <v>13998.818868555141</v>
      </c>
      <c r="Y177" s="15">
        <f t="shared" si="164"/>
        <v>28900.981587401693</v>
      </c>
      <c r="Z177" s="1">
        <v>0</v>
      </c>
      <c r="AA177" s="1">
        <f t="shared" si="165"/>
        <v>0</v>
      </c>
      <c r="AB177" s="15">
        <f t="shared" si="166"/>
        <v>0</v>
      </c>
      <c r="AC177" s="15">
        <f t="shared" si="167"/>
        <v>0</v>
      </c>
      <c r="AD177" s="15">
        <f t="shared" si="168"/>
        <v>0</v>
      </c>
      <c r="AE177" s="1">
        <v>1</v>
      </c>
      <c r="AF177" s="1">
        <f t="shared" si="169"/>
        <v>3.4</v>
      </c>
      <c r="AG177" s="15">
        <f t="shared" si="170"/>
        <v>7743.1584699453551</v>
      </c>
      <c r="AH177" s="15">
        <f t="shared" si="171"/>
        <v>7529.1998926414226</v>
      </c>
      <c r="AI177" s="15">
        <f t="shared" si="172"/>
        <v>15272.358362586778</v>
      </c>
      <c r="AJ177" s="1">
        <v>1</v>
      </c>
      <c r="AK177" s="1">
        <f t="shared" si="173"/>
        <v>3.4</v>
      </c>
      <c r="AL177" s="1"/>
      <c r="AM177" s="15">
        <f t="shared" si="174"/>
        <v>7959.4369645042843</v>
      </c>
      <c r="AN177" s="15">
        <f t="shared" si="175"/>
        <v>6974.2473005988377</v>
      </c>
      <c r="AO177" s="15">
        <f t="shared" si="176"/>
        <v>14933.684265103122</v>
      </c>
      <c r="AP177" s="188">
        <v>1</v>
      </c>
      <c r="AQ177" s="188">
        <f t="shared" si="177"/>
        <v>3.4</v>
      </c>
      <c r="AR177" s="188"/>
      <c r="AS177" s="179">
        <f t="shared" si="178"/>
        <v>7959.4369645042843</v>
      </c>
      <c r="AT177" s="179">
        <f t="shared" si="179"/>
        <v>6722.0569418885207</v>
      </c>
      <c r="AU177" s="179">
        <f t="shared" si="180"/>
        <v>14681.493906392805</v>
      </c>
      <c r="AV177" s="1">
        <v>1</v>
      </c>
      <c r="AW177" s="1">
        <f t="shared" si="181"/>
        <v>3.4</v>
      </c>
      <c r="AX177" s="1"/>
      <c r="AY177" s="15">
        <f t="shared" si="182"/>
        <v>7973.8978494623652</v>
      </c>
      <c r="AZ177" s="15">
        <f t="shared" si="183"/>
        <v>6817.2596785309297</v>
      </c>
      <c r="BA177" s="15">
        <f t="shared" si="184"/>
        <v>14791.157527993295</v>
      </c>
      <c r="BB177" s="1">
        <v>0</v>
      </c>
      <c r="BC177" s="1">
        <f t="shared" si="185"/>
        <v>0</v>
      </c>
      <c r="BD177" s="15">
        <f t="shared" si="186"/>
        <v>0</v>
      </c>
      <c r="BE177" s="15">
        <f t="shared" si="187"/>
        <v>0</v>
      </c>
      <c r="BF177" s="15">
        <f t="shared" si="188"/>
        <v>0</v>
      </c>
      <c r="BG177" s="1">
        <v>1</v>
      </c>
      <c r="BH177" s="1">
        <f t="shared" si="189"/>
        <v>3.4</v>
      </c>
      <c r="BI177" s="15">
        <f t="shared" si="190"/>
        <v>7991.1168831168834</v>
      </c>
      <c r="BJ177" s="15">
        <f t="shared" si="191"/>
        <v>7144.7565916013828</v>
      </c>
      <c r="BK177" s="15">
        <f t="shared" si="192"/>
        <v>15135.873474718266</v>
      </c>
      <c r="BL177" s="1">
        <v>2</v>
      </c>
      <c r="BM177" s="1">
        <f t="shared" si="193"/>
        <v>6.8</v>
      </c>
      <c r="BN177" s="15">
        <f t="shared" si="194"/>
        <v>15982.233766233767</v>
      </c>
      <c r="BO177" s="15">
        <f t="shared" si="195"/>
        <v>14404.807969975393</v>
      </c>
      <c r="BP177" s="15">
        <f t="shared" si="196"/>
        <v>30387.041736209161</v>
      </c>
    </row>
    <row r="178" spans="1:146" ht="15.6" hidden="1" x14ac:dyDescent="0.3">
      <c r="A178" t="s">
        <v>103</v>
      </c>
      <c r="B178" s="8">
        <v>1203</v>
      </c>
      <c r="C178" s="1">
        <v>6</v>
      </c>
      <c r="D178" s="1"/>
      <c r="E178" s="1">
        <f t="shared" si="150"/>
        <v>20.399999999999999</v>
      </c>
      <c r="F178" s="15">
        <f t="shared" si="151"/>
        <v>44669.282550930031</v>
      </c>
      <c r="G178" s="15">
        <f t="shared" si="197"/>
        <v>43518.800106946022</v>
      </c>
      <c r="H178" s="15">
        <f t="shared" si="152"/>
        <v>88188.082657876046</v>
      </c>
      <c r="I178" s="1">
        <v>6</v>
      </c>
      <c r="J178" s="1"/>
      <c r="K178" s="1">
        <f t="shared" si="153"/>
        <v>20.399999999999999</v>
      </c>
      <c r="L178" s="15">
        <f t="shared" si="154"/>
        <v>44669.282550930031</v>
      </c>
      <c r="M178" s="15">
        <f t="shared" si="155"/>
        <v>43610.694577347756</v>
      </c>
      <c r="N178" s="15">
        <f t="shared" si="156"/>
        <v>88279.977128277795</v>
      </c>
      <c r="O178" s="1">
        <v>8</v>
      </c>
      <c r="P178" s="1"/>
      <c r="Q178" s="1">
        <f t="shared" si="157"/>
        <v>27.2</v>
      </c>
      <c r="R178" s="15">
        <f t="shared" si="158"/>
        <v>59608.6508753862</v>
      </c>
      <c r="S178" s="422">
        <f t="shared" si="159"/>
        <v>59150.626872193461</v>
      </c>
      <c r="T178" s="15">
        <f t="shared" si="160"/>
        <v>118759.27774757966</v>
      </c>
      <c r="U178" s="1">
        <v>9</v>
      </c>
      <c r="V178" s="1">
        <f t="shared" si="161"/>
        <v>30.599999999999998</v>
      </c>
      <c r="W178" s="15">
        <f t="shared" si="162"/>
        <v>67059.732234809475</v>
      </c>
      <c r="X178" s="15">
        <f t="shared" si="163"/>
        <v>62994.684908498137</v>
      </c>
      <c r="Y178" s="15">
        <f t="shared" si="164"/>
        <v>130054.41714330761</v>
      </c>
      <c r="Z178" s="1">
        <v>7</v>
      </c>
      <c r="AA178" s="1">
        <f t="shared" si="165"/>
        <v>23.8</v>
      </c>
      <c r="AB178" s="15">
        <f t="shared" si="166"/>
        <v>54202.109289617489</v>
      </c>
      <c r="AC178" s="15">
        <f t="shared" si="167"/>
        <v>50357.099214157635</v>
      </c>
      <c r="AD178" s="15">
        <f t="shared" si="168"/>
        <v>104559.20850377512</v>
      </c>
      <c r="AE178" s="1">
        <v>9</v>
      </c>
      <c r="AF178" s="1">
        <f t="shared" si="169"/>
        <v>30.599999999999998</v>
      </c>
      <c r="AG178" s="15">
        <f t="shared" si="170"/>
        <v>69688.426229508201</v>
      </c>
      <c r="AH178" s="15">
        <f t="shared" si="171"/>
        <v>67762.799033772797</v>
      </c>
      <c r="AI178" s="15">
        <f t="shared" si="172"/>
        <v>137451.225263281</v>
      </c>
      <c r="AJ178" s="1">
        <v>8</v>
      </c>
      <c r="AK178" s="1">
        <f t="shared" si="173"/>
        <v>27.2</v>
      </c>
      <c r="AL178" s="1"/>
      <c r="AM178" s="15">
        <f t="shared" si="174"/>
        <v>63675.495716034275</v>
      </c>
      <c r="AN178" s="15">
        <f t="shared" si="175"/>
        <v>55793.978404790701</v>
      </c>
      <c r="AO178" s="15">
        <f t="shared" si="176"/>
        <v>119469.47412082498</v>
      </c>
      <c r="AP178" s="188">
        <v>7</v>
      </c>
      <c r="AQ178" s="188">
        <f t="shared" si="177"/>
        <v>23.8</v>
      </c>
      <c r="AR178" s="188"/>
      <c r="AS178" s="179">
        <f t="shared" si="178"/>
        <v>55716.058751529992</v>
      </c>
      <c r="AT178" s="179">
        <f t="shared" si="179"/>
        <v>47054.398593219645</v>
      </c>
      <c r="AU178" s="179">
        <f t="shared" si="180"/>
        <v>102770.45734474964</v>
      </c>
      <c r="AV178" s="1">
        <v>9</v>
      </c>
      <c r="AW178" s="1">
        <f t="shared" si="181"/>
        <v>30.599999999999998</v>
      </c>
      <c r="AX178" s="1"/>
      <c r="AY178" s="15">
        <f t="shared" si="182"/>
        <v>71765.080645161288</v>
      </c>
      <c r="AZ178" s="15">
        <f t="shared" si="183"/>
        <v>61355.337106778359</v>
      </c>
      <c r="BA178" s="15">
        <f t="shared" si="184"/>
        <v>133120.41775193965</v>
      </c>
      <c r="BB178" s="1">
        <v>8</v>
      </c>
      <c r="BC178" s="1">
        <f t="shared" si="185"/>
        <v>27.2</v>
      </c>
      <c r="BD178" s="15">
        <f t="shared" si="186"/>
        <v>63791.182795698922</v>
      </c>
      <c r="BE178" s="15">
        <f t="shared" si="187"/>
        <v>52977.897782821201</v>
      </c>
      <c r="BF178" s="15">
        <f t="shared" si="188"/>
        <v>116769.08057852012</v>
      </c>
      <c r="BG178" s="1">
        <v>7</v>
      </c>
      <c r="BH178" s="1">
        <f t="shared" si="189"/>
        <v>23.8</v>
      </c>
      <c r="BI178" s="15">
        <f t="shared" si="190"/>
        <v>55937.818181818184</v>
      </c>
      <c r="BJ178" s="15">
        <f t="shared" si="191"/>
        <v>50013.296141209685</v>
      </c>
      <c r="BK178" s="15">
        <f t="shared" si="192"/>
        <v>105951.11432302787</v>
      </c>
      <c r="BL178" s="1">
        <v>10</v>
      </c>
      <c r="BM178" s="1">
        <f t="shared" si="193"/>
        <v>34</v>
      </c>
      <c r="BN178" s="15">
        <f t="shared" si="194"/>
        <v>79911.168831168834</v>
      </c>
      <c r="BO178" s="15">
        <f t="shared" si="195"/>
        <v>72024.039849876965</v>
      </c>
      <c r="BP178" s="15">
        <f t="shared" si="196"/>
        <v>151935.2086810458</v>
      </c>
    </row>
    <row r="179" spans="1:146" ht="15.6" hidden="1" x14ac:dyDescent="0.3">
      <c r="A179" t="s">
        <v>103</v>
      </c>
      <c r="B179" s="8">
        <v>1204</v>
      </c>
      <c r="C179" s="1">
        <v>4</v>
      </c>
      <c r="D179" s="1"/>
      <c r="E179" s="1">
        <f t="shared" si="150"/>
        <v>13.6</v>
      </c>
      <c r="F179" s="15">
        <f t="shared" si="151"/>
        <v>29779.521700620018</v>
      </c>
      <c r="G179" s="15">
        <f t="shared" si="197"/>
        <v>29012.533404630682</v>
      </c>
      <c r="H179" s="15">
        <f t="shared" si="152"/>
        <v>58792.0551052507</v>
      </c>
      <c r="I179" s="1">
        <v>3</v>
      </c>
      <c r="J179" s="1"/>
      <c r="K179" s="1">
        <f t="shared" si="153"/>
        <v>10.199999999999999</v>
      </c>
      <c r="L179" s="15">
        <f t="shared" si="154"/>
        <v>22334.641275465015</v>
      </c>
      <c r="M179" s="15">
        <f t="shared" si="155"/>
        <v>21805.347288673878</v>
      </c>
      <c r="N179" s="15">
        <f t="shared" si="156"/>
        <v>44139.988564138897</v>
      </c>
      <c r="O179" s="1">
        <v>4</v>
      </c>
      <c r="P179" s="1"/>
      <c r="Q179" s="1">
        <f t="shared" si="157"/>
        <v>13.6</v>
      </c>
      <c r="R179" s="15">
        <f t="shared" si="158"/>
        <v>29804.3254376931</v>
      </c>
      <c r="S179" s="422">
        <f t="shared" si="159"/>
        <v>29575.313436096731</v>
      </c>
      <c r="T179" s="15">
        <f t="shared" si="160"/>
        <v>59379.638873789831</v>
      </c>
      <c r="U179" s="1">
        <v>3</v>
      </c>
      <c r="V179" s="1">
        <f t="shared" si="161"/>
        <v>10.199999999999999</v>
      </c>
      <c r="W179" s="15">
        <f t="shared" si="162"/>
        <v>22353.244078269825</v>
      </c>
      <c r="X179" s="15">
        <f t="shared" si="163"/>
        <v>20998.228302832711</v>
      </c>
      <c r="Y179" s="15">
        <f t="shared" si="164"/>
        <v>43351.472381102532</v>
      </c>
      <c r="Z179" s="1">
        <v>4</v>
      </c>
      <c r="AA179" s="1">
        <f t="shared" si="165"/>
        <v>13.6</v>
      </c>
      <c r="AB179" s="15">
        <f t="shared" si="166"/>
        <v>30972.633879781421</v>
      </c>
      <c r="AC179" s="15">
        <f t="shared" si="167"/>
        <v>28775.485265232932</v>
      </c>
      <c r="AD179" s="15">
        <f t="shared" si="168"/>
        <v>59748.119145014352</v>
      </c>
      <c r="AE179" s="1">
        <v>6</v>
      </c>
      <c r="AF179" s="1">
        <f t="shared" si="169"/>
        <v>20.399999999999999</v>
      </c>
      <c r="AG179" s="15">
        <f t="shared" si="170"/>
        <v>46458.950819672129</v>
      </c>
      <c r="AH179" s="15">
        <f t="shared" si="171"/>
        <v>45175.199355848534</v>
      </c>
      <c r="AI179" s="15">
        <f t="shared" si="172"/>
        <v>91634.150175520655</v>
      </c>
      <c r="AJ179" s="1">
        <v>6</v>
      </c>
      <c r="AK179" s="1">
        <f t="shared" si="173"/>
        <v>20.399999999999999</v>
      </c>
      <c r="AL179" s="1"/>
      <c r="AM179" s="15">
        <f t="shared" si="174"/>
        <v>47756.62178702571</v>
      </c>
      <c r="AN179" s="15">
        <f t="shared" si="175"/>
        <v>41845.48380359303</v>
      </c>
      <c r="AO179" s="15">
        <f t="shared" si="176"/>
        <v>89602.105590618739</v>
      </c>
      <c r="AP179" s="188">
        <v>6</v>
      </c>
      <c r="AQ179" s="188">
        <f t="shared" si="177"/>
        <v>20.399999999999999</v>
      </c>
      <c r="AR179" s="188"/>
      <c r="AS179" s="179">
        <f t="shared" si="178"/>
        <v>47756.62178702571</v>
      </c>
      <c r="AT179" s="179">
        <f t="shared" si="179"/>
        <v>40332.341651331124</v>
      </c>
      <c r="AU179" s="179">
        <f t="shared" si="180"/>
        <v>88088.963438356834</v>
      </c>
      <c r="AV179" s="1">
        <v>7</v>
      </c>
      <c r="AW179" s="1">
        <f t="shared" si="181"/>
        <v>23.8</v>
      </c>
      <c r="AX179" s="1"/>
      <c r="AY179" s="15">
        <f t="shared" si="182"/>
        <v>55817.284946236556</v>
      </c>
      <c r="AZ179" s="15">
        <f t="shared" si="183"/>
        <v>47720.817749716509</v>
      </c>
      <c r="BA179" s="15">
        <f t="shared" si="184"/>
        <v>103538.10269595307</v>
      </c>
      <c r="BB179" s="1">
        <v>7</v>
      </c>
      <c r="BC179" s="1">
        <f t="shared" si="185"/>
        <v>23.8</v>
      </c>
      <c r="BD179" s="15">
        <f t="shared" si="186"/>
        <v>55817.284946236556</v>
      </c>
      <c r="BE179" s="15">
        <f t="shared" si="187"/>
        <v>46355.660559968557</v>
      </c>
      <c r="BF179" s="15">
        <f t="shared" si="188"/>
        <v>102172.94550620511</v>
      </c>
      <c r="BG179" s="1">
        <v>3</v>
      </c>
      <c r="BH179" s="1">
        <f t="shared" si="189"/>
        <v>10.199999999999999</v>
      </c>
      <c r="BI179" s="15">
        <f t="shared" si="190"/>
        <v>23973.35064935065</v>
      </c>
      <c r="BJ179" s="15">
        <f t="shared" si="191"/>
        <v>21434.26977480415</v>
      </c>
      <c r="BK179" s="15">
        <f t="shared" si="192"/>
        <v>45407.620424154797</v>
      </c>
      <c r="BL179" s="1">
        <v>5</v>
      </c>
      <c r="BM179" s="1">
        <f t="shared" si="193"/>
        <v>17</v>
      </c>
      <c r="BN179" s="15">
        <f t="shared" si="194"/>
        <v>39955.584415584417</v>
      </c>
      <c r="BO179" s="15">
        <f t="shared" si="195"/>
        <v>36012.019924938482</v>
      </c>
      <c r="BP179" s="15">
        <f t="shared" si="196"/>
        <v>75967.604340522899</v>
      </c>
    </row>
    <row r="180" spans="1:146" ht="15.6" hidden="1" x14ac:dyDescent="0.3">
      <c r="A180" t="s">
        <v>103</v>
      </c>
      <c r="B180" s="9">
        <v>1301</v>
      </c>
      <c r="C180" s="1">
        <v>11</v>
      </c>
      <c r="D180" s="1"/>
      <c r="E180" s="1">
        <f t="shared" si="150"/>
        <v>37.4</v>
      </c>
      <c r="F180" s="15">
        <f t="shared" si="151"/>
        <v>81893.684676705045</v>
      </c>
      <c r="G180" s="15">
        <f t="shared" si="197"/>
        <v>79784.466862734378</v>
      </c>
      <c r="H180" s="15">
        <f t="shared" si="152"/>
        <v>161678.15153943942</v>
      </c>
      <c r="I180" s="1">
        <v>11</v>
      </c>
      <c r="J180" s="1"/>
      <c r="K180" s="1">
        <f t="shared" si="153"/>
        <v>37.4</v>
      </c>
      <c r="L180" s="15">
        <f t="shared" si="154"/>
        <v>81893.684676705045</v>
      </c>
      <c r="M180" s="15">
        <f t="shared" si="155"/>
        <v>79952.940058470893</v>
      </c>
      <c r="N180" s="15">
        <f t="shared" si="156"/>
        <v>161846.62473517592</v>
      </c>
      <c r="O180" s="1">
        <v>14</v>
      </c>
      <c r="P180" s="1"/>
      <c r="Q180" s="1">
        <f t="shared" si="157"/>
        <v>47.6</v>
      </c>
      <c r="R180" s="15">
        <f t="shared" si="158"/>
        <v>104315.13903192585</v>
      </c>
      <c r="S180" s="422">
        <f t="shared" si="159"/>
        <v>103513.59702633857</v>
      </c>
      <c r="T180" s="15">
        <f t="shared" si="160"/>
        <v>207828.73605826442</v>
      </c>
      <c r="U180" s="1">
        <v>13</v>
      </c>
      <c r="V180" s="1">
        <f t="shared" si="161"/>
        <v>44.199999999999996</v>
      </c>
      <c r="W180" s="15">
        <f t="shared" si="162"/>
        <v>96864.057672502575</v>
      </c>
      <c r="X180" s="15">
        <f t="shared" si="163"/>
        <v>90992.322645608408</v>
      </c>
      <c r="Y180" s="15">
        <f t="shared" si="164"/>
        <v>187856.38031811098</v>
      </c>
      <c r="Z180" s="1">
        <v>14</v>
      </c>
      <c r="AA180" s="1">
        <f t="shared" si="165"/>
        <v>47.6</v>
      </c>
      <c r="AB180" s="15">
        <f t="shared" si="166"/>
        <v>108404.21857923498</v>
      </c>
      <c r="AC180" s="15">
        <f t="shared" si="167"/>
        <v>100714.19842831527</v>
      </c>
      <c r="AD180" s="15">
        <f t="shared" si="168"/>
        <v>209118.41700755025</v>
      </c>
      <c r="AE180" s="1">
        <v>15</v>
      </c>
      <c r="AF180" s="1">
        <f t="shared" si="169"/>
        <v>51</v>
      </c>
      <c r="AG180" s="15">
        <f t="shared" si="170"/>
        <v>116147.37704918033</v>
      </c>
      <c r="AH180" s="15">
        <f t="shared" si="171"/>
        <v>112937.99838962134</v>
      </c>
      <c r="AI180" s="15">
        <f t="shared" si="172"/>
        <v>229085.37543880165</v>
      </c>
      <c r="AJ180" s="1">
        <v>10</v>
      </c>
      <c r="AK180" s="1">
        <f t="shared" si="173"/>
        <v>34</v>
      </c>
      <c r="AL180" s="1"/>
      <c r="AM180" s="15">
        <f t="shared" si="174"/>
        <v>79594.36964504284</v>
      </c>
      <c r="AN180" s="15">
        <f t="shared" si="175"/>
        <v>69742.473005988388</v>
      </c>
      <c r="AO180" s="15">
        <f t="shared" si="176"/>
        <v>149336.84265103121</v>
      </c>
      <c r="AP180" s="188">
        <v>11</v>
      </c>
      <c r="AQ180" s="188">
        <f t="shared" si="177"/>
        <v>37.4</v>
      </c>
      <c r="AR180" s="188"/>
      <c r="AS180" s="179">
        <f t="shared" si="178"/>
        <v>87553.806609547129</v>
      </c>
      <c r="AT180" s="179">
        <f t="shared" si="179"/>
        <v>73942.62636077372</v>
      </c>
      <c r="AU180" s="179">
        <f t="shared" si="180"/>
        <v>161496.43297032086</v>
      </c>
      <c r="AV180" s="1">
        <v>15</v>
      </c>
      <c r="AW180" s="1">
        <f t="shared" si="181"/>
        <v>51</v>
      </c>
      <c r="AX180" s="1"/>
      <c r="AY180" s="15">
        <f t="shared" si="182"/>
        <v>119608.46774193548</v>
      </c>
      <c r="AZ180" s="15">
        <f t="shared" si="183"/>
        <v>102258.89517796395</v>
      </c>
      <c r="BA180" s="15">
        <f t="shared" si="184"/>
        <v>221867.36291989943</v>
      </c>
      <c r="BB180" s="1">
        <v>18</v>
      </c>
      <c r="BC180" s="1">
        <f t="shared" si="185"/>
        <v>61.199999999999996</v>
      </c>
      <c r="BD180" s="15">
        <f t="shared" si="186"/>
        <v>143530.16129032258</v>
      </c>
      <c r="BE180" s="15">
        <f t="shared" si="187"/>
        <v>119200.2700113477</v>
      </c>
      <c r="BF180" s="15">
        <f t="shared" si="188"/>
        <v>262730.43130167027</v>
      </c>
      <c r="BG180" s="1">
        <v>12</v>
      </c>
      <c r="BH180" s="1">
        <f t="shared" si="189"/>
        <v>40.799999999999997</v>
      </c>
      <c r="BI180" s="15">
        <f t="shared" si="190"/>
        <v>95893.402597402601</v>
      </c>
      <c r="BJ180" s="15">
        <f t="shared" si="191"/>
        <v>85737.0790992166</v>
      </c>
      <c r="BK180" s="15">
        <f t="shared" si="192"/>
        <v>181630.48169661919</v>
      </c>
      <c r="BL180" s="1">
        <v>16</v>
      </c>
      <c r="BM180" s="1">
        <f t="shared" si="193"/>
        <v>54.4</v>
      </c>
      <c r="BN180" s="15">
        <f t="shared" si="194"/>
        <v>127857.87012987013</v>
      </c>
      <c r="BO180" s="15">
        <f t="shared" si="195"/>
        <v>115238.46375980314</v>
      </c>
      <c r="BP180" s="15">
        <f t="shared" si="196"/>
        <v>243096.33388967329</v>
      </c>
    </row>
    <row r="181" spans="1:146" ht="15.6" hidden="1" x14ac:dyDescent="0.3">
      <c r="A181" t="s">
        <v>103</v>
      </c>
      <c r="B181" s="9">
        <v>1302</v>
      </c>
      <c r="C181" s="1">
        <v>13</v>
      </c>
      <c r="D181" s="1"/>
      <c r="E181" s="1">
        <f t="shared" si="150"/>
        <v>44.199999999999996</v>
      </c>
      <c r="F181" s="15">
        <f t="shared" si="151"/>
        <v>96783.445527015065</v>
      </c>
      <c r="G181" s="15">
        <f t="shared" si="197"/>
        <v>94290.733565049712</v>
      </c>
      <c r="H181" s="15">
        <f t="shared" si="152"/>
        <v>191074.17909206479</v>
      </c>
      <c r="I181" s="1">
        <v>11</v>
      </c>
      <c r="J181" s="1"/>
      <c r="K181" s="1">
        <f t="shared" si="153"/>
        <v>37.4</v>
      </c>
      <c r="L181" s="15">
        <f t="shared" si="154"/>
        <v>81893.684676705045</v>
      </c>
      <c r="M181" s="15">
        <f t="shared" si="155"/>
        <v>79952.940058470893</v>
      </c>
      <c r="N181" s="15">
        <f t="shared" si="156"/>
        <v>161846.62473517592</v>
      </c>
      <c r="O181" s="1">
        <v>11</v>
      </c>
      <c r="P181" s="1"/>
      <c r="Q181" s="1">
        <f t="shared" si="157"/>
        <v>37.4</v>
      </c>
      <c r="R181" s="15">
        <f t="shared" si="158"/>
        <v>81961.894953656025</v>
      </c>
      <c r="S181" s="422">
        <f t="shared" si="159"/>
        <v>81332.111949266007</v>
      </c>
      <c r="T181" s="15">
        <f t="shared" si="160"/>
        <v>163294.00690292203</v>
      </c>
      <c r="U181" s="1">
        <v>10</v>
      </c>
      <c r="V181" s="1">
        <f t="shared" si="161"/>
        <v>34</v>
      </c>
      <c r="W181" s="15">
        <f t="shared" si="162"/>
        <v>74510.81359423275</v>
      </c>
      <c r="X181" s="15">
        <f t="shared" si="163"/>
        <v>69994.094342775716</v>
      </c>
      <c r="Y181" s="15">
        <f t="shared" si="164"/>
        <v>144504.90793700848</v>
      </c>
      <c r="Z181" s="1">
        <v>11</v>
      </c>
      <c r="AA181" s="1">
        <f t="shared" si="165"/>
        <v>37.4</v>
      </c>
      <c r="AB181" s="15">
        <f t="shared" si="166"/>
        <v>85174.743169398906</v>
      </c>
      <c r="AC181" s="15">
        <f t="shared" si="167"/>
        <v>79132.584479390571</v>
      </c>
      <c r="AD181" s="15">
        <f t="shared" si="168"/>
        <v>164307.32764878948</v>
      </c>
      <c r="AE181" s="1">
        <v>12</v>
      </c>
      <c r="AF181" s="1">
        <f t="shared" si="169"/>
        <v>40.799999999999997</v>
      </c>
      <c r="AG181" s="15">
        <f t="shared" si="170"/>
        <v>92917.901639344258</v>
      </c>
      <c r="AH181" s="15">
        <f t="shared" si="171"/>
        <v>90350.398711697067</v>
      </c>
      <c r="AI181" s="15">
        <f t="shared" si="172"/>
        <v>183268.30035104131</v>
      </c>
      <c r="AJ181" s="1">
        <v>11</v>
      </c>
      <c r="AK181" s="1">
        <f t="shared" si="173"/>
        <v>37.4</v>
      </c>
      <c r="AL181" s="1"/>
      <c r="AM181" s="15">
        <f t="shared" si="174"/>
        <v>87553.806609547129</v>
      </c>
      <c r="AN181" s="15">
        <f t="shared" si="175"/>
        <v>76716.720306587216</v>
      </c>
      <c r="AO181" s="15">
        <f t="shared" si="176"/>
        <v>164270.52691613435</v>
      </c>
      <c r="AP181" s="188">
        <v>6</v>
      </c>
      <c r="AQ181" s="188">
        <f t="shared" si="177"/>
        <v>20.399999999999999</v>
      </c>
      <c r="AR181" s="188"/>
      <c r="AS181" s="179">
        <f t="shared" si="178"/>
        <v>47756.62178702571</v>
      </c>
      <c r="AT181" s="179">
        <f t="shared" si="179"/>
        <v>40332.341651331124</v>
      </c>
      <c r="AU181" s="179">
        <f t="shared" si="180"/>
        <v>88088.963438356834</v>
      </c>
      <c r="AV181" s="1">
        <v>15</v>
      </c>
      <c r="AW181" s="1">
        <f t="shared" si="181"/>
        <v>51</v>
      </c>
      <c r="AX181" s="1"/>
      <c r="AY181" s="15">
        <f t="shared" si="182"/>
        <v>119608.46774193548</v>
      </c>
      <c r="AZ181" s="15">
        <f t="shared" si="183"/>
        <v>102258.89517796395</v>
      </c>
      <c r="BA181" s="15">
        <f t="shared" si="184"/>
        <v>221867.36291989943</v>
      </c>
      <c r="BB181" s="1">
        <v>14</v>
      </c>
      <c r="BC181" s="1">
        <f t="shared" si="185"/>
        <v>47.6</v>
      </c>
      <c r="BD181" s="15">
        <f t="shared" si="186"/>
        <v>111634.56989247311</v>
      </c>
      <c r="BE181" s="15">
        <f t="shared" si="187"/>
        <v>92711.321119937114</v>
      </c>
      <c r="BF181" s="15">
        <f t="shared" si="188"/>
        <v>204345.89101241023</v>
      </c>
      <c r="BG181" s="1">
        <v>11</v>
      </c>
      <c r="BH181" s="1">
        <f t="shared" si="189"/>
        <v>37.4</v>
      </c>
      <c r="BI181" s="15">
        <f t="shared" si="190"/>
        <v>87902.28571428571</v>
      </c>
      <c r="BJ181" s="15">
        <f t="shared" si="191"/>
        <v>78592.322507615216</v>
      </c>
      <c r="BK181" s="15">
        <f t="shared" si="192"/>
        <v>166494.60822190094</v>
      </c>
      <c r="BL181" s="1">
        <v>17</v>
      </c>
      <c r="BM181" s="1">
        <f t="shared" si="193"/>
        <v>57.8</v>
      </c>
      <c r="BN181" s="15">
        <f t="shared" si="194"/>
        <v>135848.98701298703</v>
      </c>
      <c r="BO181" s="15">
        <f t="shared" si="195"/>
        <v>122440.86774479084</v>
      </c>
      <c r="BP181" s="15">
        <f t="shared" si="196"/>
        <v>258289.85475777788</v>
      </c>
    </row>
    <row r="182" spans="1:146" ht="15.6" hidden="1" x14ac:dyDescent="0.3">
      <c r="A182" t="s">
        <v>103</v>
      </c>
      <c r="C182" s="8">
        <f t="shared" ref="C182:AK182" si="198">SUM(C145:C181)</f>
        <v>231</v>
      </c>
      <c r="D182" s="8"/>
      <c r="E182" s="8">
        <f t="shared" si="198"/>
        <v>785.4</v>
      </c>
      <c r="F182" s="16">
        <f t="shared" si="198"/>
        <v>1719767.3782108065</v>
      </c>
      <c r="G182" s="16">
        <f t="shared" si="198"/>
        <v>1675473.8041174212</v>
      </c>
      <c r="H182" s="16">
        <f t="shared" si="198"/>
        <v>3395241.1823282279</v>
      </c>
      <c r="I182" s="8">
        <f t="shared" si="198"/>
        <v>215</v>
      </c>
      <c r="J182" s="8"/>
      <c r="K182" s="8">
        <f t="shared" si="198"/>
        <v>731</v>
      </c>
      <c r="L182" s="16">
        <f t="shared" si="198"/>
        <v>1600649.291408326</v>
      </c>
      <c r="M182" s="16">
        <f t="shared" si="198"/>
        <v>1562716.5556882948</v>
      </c>
      <c r="N182" s="16">
        <f t="shared" si="198"/>
        <v>3163365.8470966201</v>
      </c>
      <c r="O182" s="8">
        <f t="shared" si="198"/>
        <v>219</v>
      </c>
      <c r="P182" s="8"/>
      <c r="Q182" s="8">
        <f t="shared" si="198"/>
        <v>744.5999999999998</v>
      </c>
      <c r="R182" s="16">
        <f t="shared" si="198"/>
        <v>1631786.817713697</v>
      </c>
      <c r="S182" s="423">
        <f t="shared" si="198"/>
        <v>1619248.4106262957</v>
      </c>
      <c r="T182" s="16">
        <f t="shared" si="198"/>
        <v>3251035.2283399925</v>
      </c>
      <c r="U182" s="8">
        <f t="shared" si="198"/>
        <v>187</v>
      </c>
      <c r="V182" s="8">
        <f t="shared" si="198"/>
        <v>635.80000000000007</v>
      </c>
      <c r="W182" s="16">
        <f t="shared" si="198"/>
        <v>1393352.2142121524</v>
      </c>
      <c r="X182" s="16">
        <f t="shared" si="198"/>
        <v>1308889.564209905</v>
      </c>
      <c r="Y182" s="16">
        <f t="shared" si="198"/>
        <v>2702241.7784220572</v>
      </c>
      <c r="Z182" s="8">
        <f t="shared" si="198"/>
        <v>196</v>
      </c>
      <c r="AA182" s="8">
        <f t="shared" si="198"/>
        <v>666.39999999999986</v>
      </c>
      <c r="AB182" s="16">
        <f t="shared" si="198"/>
        <v>1517659.0601092894</v>
      </c>
      <c r="AC182" s="16">
        <f t="shared" si="198"/>
        <v>1409998.7779964136</v>
      </c>
      <c r="AD182" s="16">
        <f t="shared" si="198"/>
        <v>2927657.8381057032</v>
      </c>
      <c r="AE182" s="8">
        <f t="shared" si="198"/>
        <v>213</v>
      </c>
      <c r="AF182" s="8">
        <f t="shared" si="198"/>
        <v>724.19999999999993</v>
      </c>
      <c r="AG182" s="16">
        <f t="shared" si="198"/>
        <v>1649292.7540983604</v>
      </c>
      <c r="AH182" s="16">
        <f t="shared" si="198"/>
        <v>1603719.5771326229</v>
      </c>
      <c r="AI182" s="16">
        <f t="shared" si="198"/>
        <v>3253012.3312309822</v>
      </c>
      <c r="AJ182" s="8">
        <f t="shared" si="198"/>
        <v>211</v>
      </c>
      <c r="AK182" s="8">
        <f t="shared" si="198"/>
        <v>717.4</v>
      </c>
      <c r="AL182" s="8"/>
      <c r="AM182" s="16">
        <f t="shared" ref="AM182:BP182" si="199">SUM(AM145:AM181)</f>
        <v>1679441.1995104044</v>
      </c>
      <c r="AN182" s="16">
        <f t="shared" si="199"/>
        <v>1471566.1804263548</v>
      </c>
      <c r="AO182" s="16">
        <f t="shared" si="199"/>
        <v>3151007.3799367584</v>
      </c>
      <c r="AP182" s="189">
        <f t="shared" si="199"/>
        <v>184</v>
      </c>
      <c r="AQ182" s="189">
        <f t="shared" si="199"/>
        <v>625.5999999999998</v>
      </c>
      <c r="AR182" s="189"/>
      <c r="AS182" s="191">
        <f t="shared" si="199"/>
        <v>1464536.4014687883</v>
      </c>
      <c r="AT182" s="191">
        <f t="shared" si="199"/>
        <v>1236858.4773074884</v>
      </c>
      <c r="AU182" s="191">
        <f t="shared" si="199"/>
        <v>2701394.878776276</v>
      </c>
      <c r="AV182" s="8">
        <f t="shared" si="199"/>
        <v>234</v>
      </c>
      <c r="AW182" s="8">
        <f t="shared" si="199"/>
        <v>795.59999999999991</v>
      </c>
      <c r="AX182" s="8"/>
      <c r="AY182" s="16">
        <f t="shared" si="199"/>
        <v>1865892.0967741937</v>
      </c>
      <c r="AZ182" s="16">
        <f t="shared" si="199"/>
        <v>1595238.7647762378</v>
      </c>
      <c r="BA182" s="16">
        <f t="shared" si="199"/>
        <v>3461130.8615504303</v>
      </c>
      <c r="BB182" s="8">
        <f t="shared" si="199"/>
        <v>235</v>
      </c>
      <c r="BC182" s="8">
        <f t="shared" si="199"/>
        <v>799</v>
      </c>
      <c r="BD182" s="16">
        <f t="shared" si="199"/>
        <v>1873865.9946236557</v>
      </c>
      <c r="BE182" s="16">
        <f t="shared" si="199"/>
        <v>1556225.747370373</v>
      </c>
      <c r="BF182" s="16">
        <f t="shared" si="199"/>
        <v>3430091.7419940289</v>
      </c>
      <c r="BG182" s="8">
        <f t="shared" si="199"/>
        <v>170</v>
      </c>
      <c r="BH182" s="8">
        <f t="shared" si="199"/>
        <v>578</v>
      </c>
      <c r="BI182" s="16">
        <f t="shared" si="199"/>
        <v>1358489.8701298703</v>
      </c>
      <c r="BJ182" s="16">
        <f t="shared" si="199"/>
        <v>1214608.6205722347</v>
      </c>
      <c r="BK182" s="16">
        <f t="shared" si="199"/>
        <v>2573098.4907021048</v>
      </c>
      <c r="BL182" s="8">
        <f t="shared" si="199"/>
        <v>258</v>
      </c>
      <c r="BM182" s="8">
        <f t="shared" si="199"/>
        <v>877.2</v>
      </c>
      <c r="BN182" s="16">
        <f t="shared" si="199"/>
        <v>2061708.1558441557</v>
      </c>
      <c r="BO182" s="16">
        <f t="shared" si="199"/>
        <v>1858220.2281268258</v>
      </c>
      <c r="BP182" s="16">
        <f t="shared" si="199"/>
        <v>3919928.3839709815</v>
      </c>
    </row>
    <row r="183" spans="1:146" ht="15.6" hidden="1" x14ac:dyDescent="0.3">
      <c r="A183" t="s">
        <v>103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421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176"/>
      <c r="AQ183" s="176"/>
      <c r="AR183" s="176"/>
      <c r="AS183" s="176"/>
      <c r="AT183" s="176"/>
      <c r="AU183" s="176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</row>
    <row r="184" spans="1:146" hidden="1" x14ac:dyDescent="0.3">
      <c r="A184" t="s">
        <v>103</v>
      </c>
      <c r="C184" s="37" t="s">
        <v>85</v>
      </c>
      <c r="D184" s="37"/>
      <c r="E184" s="37"/>
      <c r="F184" s="17"/>
      <c r="G184" s="17"/>
      <c r="H184" s="17"/>
      <c r="I184" s="37" t="s">
        <v>86</v>
      </c>
      <c r="J184" s="37"/>
      <c r="K184" s="37"/>
      <c r="L184" s="17"/>
      <c r="M184" s="17"/>
      <c r="N184" s="17"/>
      <c r="O184" s="37" t="s">
        <v>87</v>
      </c>
      <c r="P184" s="37"/>
      <c r="Q184" s="37"/>
      <c r="R184" s="17"/>
      <c r="S184" s="424"/>
      <c r="T184" s="17"/>
      <c r="U184" s="37" t="s">
        <v>88</v>
      </c>
      <c r="V184" s="37"/>
      <c r="W184" s="17"/>
      <c r="X184" s="17"/>
      <c r="Y184" s="17"/>
      <c r="Z184" s="37"/>
      <c r="AA184" s="37" t="s">
        <v>89</v>
      </c>
      <c r="AB184" s="17"/>
      <c r="AC184" s="17"/>
      <c r="AD184" s="17"/>
      <c r="AE184" s="37" t="s">
        <v>90</v>
      </c>
      <c r="AF184" s="37"/>
      <c r="AG184" s="17"/>
      <c r="AH184" s="17"/>
      <c r="AI184" s="17"/>
      <c r="AJ184" s="37" t="s">
        <v>91</v>
      </c>
      <c r="AK184" s="37"/>
      <c r="AL184" s="37"/>
      <c r="AM184" s="17"/>
      <c r="AN184" s="17"/>
      <c r="AO184" s="17"/>
      <c r="AP184" s="184" t="s">
        <v>92</v>
      </c>
      <c r="AQ184" s="184"/>
      <c r="AR184" s="184"/>
      <c r="AS184" s="185"/>
      <c r="AT184" s="185"/>
      <c r="AU184" s="185"/>
      <c r="AV184" s="37" t="s">
        <v>93</v>
      </c>
      <c r="AW184" s="37"/>
      <c r="AX184" s="37"/>
      <c r="AY184" s="17"/>
      <c r="AZ184" s="17"/>
      <c r="BA184" s="17"/>
      <c r="BB184" s="37" t="s">
        <v>94</v>
      </c>
      <c r="BC184" s="37"/>
      <c r="BD184" s="17"/>
      <c r="BE184" s="17"/>
      <c r="BF184" s="17"/>
      <c r="BG184" s="37" t="s">
        <v>95</v>
      </c>
      <c r="BH184" s="37"/>
      <c r="BI184" s="17"/>
      <c r="BJ184" s="17"/>
      <c r="BK184" s="17"/>
      <c r="BL184" s="37" t="s">
        <v>96</v>
      </c>
      <c r="BM184" s="37"/>
      <c r="BN184" s="17"/>
      <c r="BO184" s="17"/>
    </row>
    <row r="185" spans="1:146" hidden="1" x14ac:dyDescent="0.3">
      <c r="A185" t="s">
        <v>103</v>
      </c>
      <c r="C185" t="s">
        <v>42</v>
      </c>
      <c r="E185" s="41">
        <f>+'Vr M3 DE GAS'!$F$73</f>
        <v>2133.2745150463738</v>
      </c>
      <c r="I185" t="s">
        <v>42</v>
      </c>
      <c r="K185" s="41">
        <f>+'Vr M3 DE GAS'!$O$62</f>
        <v>2137.7791459484197</v>
      </c>
      <c r="O185" t="s">
        <v>42</v>
      </c>
      <c r="Q185" s="41">
        <f>+'Vr M3 DE GAS'!$O$63</f>
        <v>2174.6553997129949</v>
      </c>
      <c r="U185" t="s">
        <v>42</v>
      </c>
      <c r="V185" s="41">
        <f>+'Vr M3 DE GAS'!$O$64</f>
        <v>2058.6498336110503</v>
      </c>
      <c r="AA185" s="41" t="s">
        <v>42</v>
      </c>
      <c r="AB185">
        <f>+'Vr M3 DE GAS'!$O$65</f>
        <v>2115.8445047965392</v>
      </c>
      <c r="AE185" t="s">
        <v>42</v>
      </c>
      <c r="AF185" s="41">
        <f>+'Vr M3 DE GAS'!$O$66</f>
        <v>2214.470556659242</v>
      </c>
      <c r="AJ185" t="s">
        <v>42</v>
      </c>
      <c r="AK185" s="41">
        <f>+'Vr M3 DE GAS'!$O$67</f>
        <v>2051.2492060584818</v>
      </c>
      <c r="AL185" s="41"/>
      <c r="AP185" s="173" t="s">
        <v>42</v>
      </c>
      <c r="AQ185" s="186">
        <f>+'Vr M3 DE GAS'!$O$68</f>
        <v>1977.0755711436825</v>
      </c>
      <c r="AR185" s="186"/>
      <c r="AS185" s="173"/>
      <c r="AT185" s="173"/>
      <c r="AU185" s="173"/>
      <c r="AV185" t="s">
        <v>42</v>
      </c>
      <c r="AW185" s="41">
        <f>+'Vr M3 DE GAS'!$O$69</f>
        <v>2005.0763760385087</v>
      </c>
      <c r="AX185" s="41"/>
      <c r="BB185" t="s">
        <v>42</v>
      </c>
      <c r="BC185" s="41">
        <f>+'Vr M3 DE GAS'!$O$70</f>
        <v>1947.7168302507796</v>
      </c>
      <c r="BG185" t="s">
        <v>42</v>
      </c>
      <c r="BH185" s="41">
        <f>+'Vr M3 DE GAS'!$O$71</f>
        <v>2101.3989975298186</v>
      </c>
      <c r="BL185" t="s">
        <v>42</v>
      </c>
      <c r="BM185" s="41">
        <f>+'Vr M3 DE GAS'!$O$72</f>
        <v>2118.3541132316755</v>
      </c>
    </row>
    <row r="186" spans="1:146" hidden="1" x14ac:dyDescent="0.3">
      <c r="A186" t="s">
        <v>103</v>
      </c>
      <c r="C186" t="s">
        <v>43</v>
      </c>
      <c r="E186" s="13">
        <f>+'Vr M3 DE AGUA'!$N$10</f>
        <v>7444.8804251550046</v>
      </c>
      <c r="I186" t="s">
        <v>43</v>
      </c>
      <c r="K186" s="13">
        <f>+'Vr M3 DE AGUA'!$N$10</f>
        <v>7444.8804251550046</v>
      </c>
      <c r="O186" t="s">
        <v>43</v>
      </c>
      <c r="Q186" s="13">
        <f>+'Vr M3 DE AGUA'!$N$11</f>
        <v>7451.081359423275</v>
      </c>
      <c r="U186" t="s">
        <v>43</v>
      </c>
      <c r="V186" s="13">
        <f>+'Vr M3 DE AGUA'!$N$11</f>
        <v>7451.081359423275</v>
      </c>
      <c r="AA186" s="13" t="s">
        <v>43</v>
      </c>
      <c r="AB186">
        <f>+'Vr M3 DE AGUA'!$N$12</f>
        <v>7743.1584699453551</v>
      </c>
      <c r="AE186" t="s">
        <v>43</v>
      </c>
      <c r="AF186" s="13">
        <f>+'Vr M3 DE AGUA'!$N$12</f>
        <v>7743.1584699453551</v>
      </c>
      <c r="AJ186" t="s">
        <v>43</v>
      </c>
      <c r="AK186" s="13">
        <f>+'Vr M3 DE AGUA'!$N$13</f>
        <v>7959.4369645042843</v>
      </c>
      <c r="AL186" s="13"/>
      <c r="AP186" s="173" t="s">
        <v>43</v>
      </c>
      <c r="AQ186" s="186">
        <f>+'Vr M3 DE AGUA'!$N$13</f>
        <v>7959.4369645042843</v>
      </c>
      <c r="AR186" s="186"/>
      <c r="AS186" s="173"/>
      <c r="AT186" s="173"/>
      <c r="AU186" s="173"/>
      <c r="AV186" t="s">
        <v>43</v>
      </c>
      <c r="AW186" s="41">
        <f>+'Vr M3 DE AGUA'!$N$14</f>
        <v>7973.8978494623652</v>
      </c>
      <c r="AX186" s="41"/>
      <c r="BB186" t="s">
        <v>43</v>
      </c>
      <c r="BC186" s="41">
        <f>+'Vr M3 DE AGUA'!$N$14</f>
        <v>7973.8978494623652</v>
      </c>
      <c r="BG186" t="s">
        <v>43</v>
      </c>
      <c r="BH186" s="41">
        <f>+'Vr M3 DE AGUA'!$N$15</f>
        <v>7991.1168831168834</v>
      </c>
      <c r="BL186" t="s">
        <v>43</v>
      </c>
      <c r="BM186" s="41">
        <f>+'Vr M3 DE AGUA'!$N$15</f>
        <v>7991.1168831168834</v>
      </c>
    </row>
    <row r="187" spans="1:146" ht="15.6" hidden="1" x14ac:dyDescent="0.3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421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176"/>
      <c r="AQ187" s="176"/>
      <c r="AR187" s="176"/>
      <c r="AS187" s="176"/>
      <c r="AT187" s="176"/>
      <c r="AU187" s="176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</row>
    <row r="188" spans="1:146" ht="15.6" hidden="1" x14ac:dyDescent="0.3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421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176"/>
      <c r="AQ188" s="176"/>
      <c r="AR188" s="176"/>
      <c r="AS188" s="176"/>
      <c r="AT188" s="176"/>
      <c r="AU188" s="176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</row>
    <row r="189" spans="1:146" ht="15.6" hidden="1" x14ac:dyDescent="0.3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421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176"/>
      <c r="AQ189" s="176"/>
      <c r="AR189" s="176"/>
      <c r="AS189" s="176"/>
      <c r="AT189" s="176"/>
      <c r="AU189" s="176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</row>
    <row r="190" spans="1:146" ht="18" hidden="1" x14ac:dyDescent="0.35">
      <c r="B190" s="32" t="s">
        <v>14</v>
      </c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420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187"/>
      <c r="AQ190" s="187"/>
      <c r="AR190" s="187"/>
      <c r="AS190" s="187"/>
      <c r="AT190" s="187"/>
      <c r="AU190" s="187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2"/>
      <c r="BN190" s="2"/>
      <c r="BO190" s="2"/>
      <c r="BP190" s="2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</row>
    <row r="191" spans="1:146" ht="18" hidden="1" x14ac:dyDescent="0.35">
      <c r="B191" s="32" t="s">
        <v>15</v>
      </c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420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187"/>
      <c r="AQ191" s="187"/>
      <c r="AR191" s="187"/>
      <c r="AS191" s="187"/>
      <c r="AT191" s="187"/>
      <c r="AU191" s="187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2"/>
      <c r="BN191" s="2"/>
      <c r="BO191" s="2"/>
      <c r="BP191" s="2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</row>
    <row r="192" spans="1:146" ht="18" hidden="1" x14ac:dyDescent="0.35">
      <c r="B192" s="2"/>
      <c r="C192" s="32" t="s">
        <v>0</v>
      </c>
      <c r="D192" s="32"/>
      <c r="E192" s="32"/>
      <c r="F192" s="32"/>
      <c r="G192" s="32"/>
      <c r="H192" s="32"/>
      <c r="I192" s="32" t="s">
        <v>1</v>
      </c>
      <c r="J192" s="32"/>
      <c r="K192" s="32"/>
      <c r="L192" s="32"/>
      <c r="M192" s="32"/>
      <c r="N192" s="32"/>
      <c r="O192" s="32" t="s">
        <v>2</v>
      </c>
      <c r="P192" s="32"/>
      <c r="Q192" s="32"/>
      <c r="R192" s="32"/>
      <c r="S192" s="420"/>
      <c r="T192" s="32"/>
      <c r="U192" s="32" t="s">
        <v>3</v>
      </c>
      <c r="V192" s="32"/>
      <c r="W192" s="32"/>
      <c r="X192" s="32"/>
      <c r="Y192" s="32"/>
      <c r="Z192" s="32" t="s">
        <v>4</v>
      </c>
      <c r="AA192" s="32"/>
      <c r="AB192" s="32"/>
      <c r="AC192" s="32"/>
      <c r="AD192" s="32"/>
      <c r="AE192" s="32" t="s">
        <v>5</v>
      </c>
      <c r="AF192" s="32"/>
      <c r="AG192" s="32"/>
      <c r="AH192" s="32"/>
      <c r="AI192" s="32"/>
      <c r="AJ192" s="32" t="s">
        <v>6</v>
      </c>
      <c r="AK192" s="32"/>
      <c r="AL192" s="32"/>
      <c r="AM192" s="32"/>
      <c r="AN192" s="32"/>
      <c r="AO192" s="32"/>
      <c r="AP192" s="187" t="s">
        <v>7</v>
      </c>
      <c r="AQ192" s="187"/>
      <c r="AR192" s="187"/>
      <c r="AS192" s="187"/>
      <c r="AT192" s="187"/>
      <c r="AU192" s="187"/>
      <c r="AV192" s="32" t="s">
        <v>8</v>
      </c>
      <c r="AW192" s="32"/>
      <c r="AX192" s="32"/>
      <c r="AY192" s="32"/>
      <c r="AZ192" s="32"/>
      <c r="BA192" s="32"/>
      <c r="BB192" s="32" t="s">
        <v>9</v>
      </c>
      <c r="BC192" s="32"/>
      <c r="BD192" s="32"/>
      <c r="BE192" s="32"/>
      <c r="BF192" s="32"/>
      <c r="BG192" s="32" t="s">
        <v>10</v>
      </c>
      <c r="BH192" s="32"/>
      <c r="BI192" s="32"/>
      <c r="BJ192" s="32"/>
      <c r="BK192" s="32"/>
      <c r="BL192" s="32" t="s">
        <v>11</v>
      </c>
      <c r="BM192" s="32"/>
      <c r="BN192" s="32"/>
      <c r="BO192" s="32"/>
      <c r="BP192" s="32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</row>
    <row r="193" spans="1:146" ht="15.6" hidden="1" x14ac:dyDescent="0.3">
      <c r="AP193" s="173"/>
      <c r="AQ193" s="173"/>
      <c r="AR193" s="173"/>
      <c r="AS193" s="173"/>
      <c r="AT193" s="173"/>
      <c r="AU193" s="173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</row>
    <row r="194" spans="1:146" ht="15.6" hidden="1" x14ac:dyDescent="0.3">
      <c r="C194" s="7" t="s">
        <v>44</v>
      </c>
      <c r="D194" s="7"/>
      <c r="E194" s="7" t="s">
        <v>45</v>
      </c>
      <c r="F194" s="7" t="s">
        <v>47</v>
      </c>
      <c r="G194" s="7" t="s">
        <v>48</v>
      </c>
      <c r="H194" s="7" t="s">
        <v>49</v>
      </c>
      <c r="I194" s="7" t="s">
        <v>44</v>
      </c>
      <c r="J194" s="7"/>
      <c r="K194" s="7" t="s">
        <v>45</v>
      </c>
      <c r="L194" s="7" t="s">
        <v>47</v>
      </c>
      <c r="M194" s="7" t="s">
        <v>48</v>
      </c>
      <c r="N194" s="7" t="s">
        <v>49</v>
      </c>
      <c r="O194" s="7" t="s">
        <v>44</v>
      </c>
      <c r="P194" s="7"/>
      <c r="Q194" s="7" t="s">
        <v>45</v>
      </c>
      <c r="R194" s="7" t="s">
        <v>47</v>
      </c>
      <c r="S194" s="421" t="s">
        <v>48</v>
      </c>
      <c r="T194" s="7" t="s">
        <v>49</v>
      </c>
      <c r="U194" s="7" t="s">
        <v>44</v>
      </c>
      <c r="V194" s="7" t="s">
        <v>45</v>
      </c>
      <c r="W194" s="7" t="s">
        <v>47</v>
      </c>
      <c r="X194" s="7" t="s">
        <v>48</v>
      </c>
      <c r="Y194" s="7" t="s">
        <v>49</v>
      </c>
      <c r="Z194" s="7" t="s">
        <v>44</v>
      </c>
      <c r="AA194" s="7" t="s">
        <v>45</v>
      </c>
      <c r="AB194" s="7" t="s">
        <v>47</v>
      </c>
      <c r="AC194" s="7" t="s">
        <v>48</v>
      </c>
      <c r="AD194" s="7" t="s">
        <v>49</v>
      </c>
      <c r="AE194" s="7" t="s">
        <v>44</v>
      </c>
      <c r="AF194" s="7" t="s">
        <v>45</v>
      </c>
      <c r="AG194" s="7" t="s">
        <v>47</v>
      </c>
      <c r="AH194" s="7" t="s">
        <v>48</v>
      </c>
      <c r="AI194" s="7" t="s">
        <v>49</v>
      </c>
      <c r="AJ194" s="7" t="s">
        <v>44</v>
      </c>
      <c r="AK194" s="7" t="s">
        <v>45</v>
      </c>
      <c r="AL194" s="7"/>
      <c r="AM194" s="7" t="s">
        <v>47</v>
      </c>
      <c r="AN194" s="7" t="s">
        <v>48</v>
      </c>
      <c r="AO194" s="7" t="s">
        <v>49</v>
      </c>
      <c r="AP194" s="176" t="s">
        <v>44</v>
      </c>
      <c r="AQ194" s="176" t="s">
        <v>45</v>
      </c>
      <c r="AR194" s="176"/>
      <c r="AS194" s="176" t="s">
        <v>47</v>
      </c>
      <c r="AT194" s="176" t="s">
        <v>48</v>
      </c>
      <c r="AU194" s="176" t="s">
        <v>49</v>
      </c>
      <c r="AV194" s="7" t="s">
        <v>44</v>
      </c>
      <c r="AW194" s="7" t="s">
        <v>45</v>
      </c>
      <c r="AX194" s="7"/>
      <c r="AY194" s="7" t="s">
        <v>47</v>
      </c>
      <c r="AZ194" s="7" t="s">
        <v>48</v>
      </c>
      <c r="BA194" s="7" t="s">
        <v>49</v>
      </c>
      <c r="BB194" s="7" t="s">
        <v>44</v>
      </c>
      <c r="BC194" s="7" t="s">
        <v>45</v>
      </c>
      <c r="BD194" s="7" t="s">
        <v>47</v>
      </c>
      <c r="BE194" s="7" t="s">
        <v>48</v>
      </c>
      <c r="BF194" s="7" t="s">
        <v>49</v>
      </c>
      <c r="BG194" s="7" t="s">
        <v>44</v>
      </c>
      <c r="BH194" s="7" t="s">
        <v>45</v>
      </c>
      <c r="BI194" s="7" t="s">
        <v>47</v>
      </c>
      <c r="BJ194" s="7" t="s">
        <v>48</v>
      </c>
      <c r="BK194" s="7" t="s">
        <v>49</v>
      </c>
      <c r="BL194" s="7" t="s">
        <v>44</v>
      </c>
      <c r="BM194" s="7" t="s">
        <v>45</v>
      </c>
      <c r="BN194" s="7" t="s">
        <v>47</v>
      </c>
      <c r="BO194" s="7" t="s">
        <v>48</v>
      </c>
      <c r="BP194" s="7" t="s">
        <v>49</v>
      </c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</row>
    <row r="195" spans="1:146" ht="15.6" hidden="1" x14ac:dyDescent="0.3">
      <c r="A195" t="s">
        <v>104</v>
      </c>
      <c r="B195" s="8">
        <v>201</v>
      </c>
      <c r="C195" s="1">
        <v>6</v>
      </c>
      <c r="D195" s="1"/>
      <c r="E195" s="1">
        <f t="shared" ref="E195:E226" si="200">+C195*$F$1</f>
        <v>20.399999999999999</v>
      </c>
      <c r="F195" s="15">
        <f t="shared" ref="F195:F226" si="201">+C195*$E$231</f>
        <v>44669.282550930031</v>
      </c>
      <c r="G195" s="15">
        <f t="shared" ref="G195:G226" si="202">+E195*$E$230</f>
        <v>43518.800106946022</v>
      </c>
      <c r="H195" s="15">
        <f t="shared" ref="H195:H226" si="203">+G195+F195</f>
        <v>88188.082657876046</v>
      </c>
      <c r="I195" s="1">
        <v>8</v>
      </c>
      <c r="J195" s="1"/>
      <c r="K195" s="1">
        <f t="shared" ref="K195:K226" si="204">+I195*$F$1</f>
        <v>27.2</v>
      </c>
      <c r="L195" s="15">
        <f t="shared" ref="L195:L226" si="205">+I195*$K$231</f>
        <v>59559.043401240036</v>
      </c>
      <c r="M195" s="15">
        <f t="shared" ref="M195:M226" si="206">+K195*$K$230</f>
        <v>58147.592769797011</v>
      </c>
      <c r="N195" s="15">
        <f t="shared" ref="N195:N226" si="207">+M195+L195</f>
        <v>117706.63617103704</v>
      </c>
      <c r="O195" s="1">
        <v>0</v>
      </c>
      <c r="P195" s="1"/>
      <c r="Q195" s="1">
        <f t="shared" ref="Q195:Q226" si="208">+O195*$F$1</f>
        <v>0</v>
      </c>
      <c r="R195" s="15">
        <f t="shared" ref="R195:R226" si="209">+O195*$Q$231</f>
        <v>0</v>
      </c>
      <c r="S195" s="422">
        <f t="shared" ref="S195:S226" si="210">+Q195*$Q$230</f>
        <v>0</v>
      </c>
      <c r="T195" s="15">
        <f t="shared" ref="T195:T226" si="211">+S195+R195</f>
        <v>0</v>
      </c>
      <c r="U195" s="1">
        <v>0</v>
      </c>
      <c r="V195" s="1">
        <f t="shared" ref="V195:V226" si="212">+U195*$F$1</f>
        <v>0</v>
      </c>
      <c r="W195" s="15">
        <f t="shared" ref="W195:W226" si="213">+U195*$V$231</f>
        <v>0</v>
      </c>
      <c r="X195" s="15">
        <f t="shared" ref="X195:X226" si="214">+V195*$V$230</f>
        <v>0</v>
      </c>
      <c r="Y195" s="15">
        <f t="shared" ref="Y195:Y226" si="215">+X195+W195</f>
        <v>0</v>
      </c>
      <c r="Z195" s="1">
        <v>0</v>
      </c>
      <c r="AA195" s="1">
        <f t="shared" ref="AA195:AA226" si="216">+Z195*$F$1</f>
        <v>0</v>
      </c>
      <c r="AB195" s="15">
        <f t="shared" ref="AB195:AB226" si="217">+Z195*$AB$231</f>
        <v>0</v>
      </c>
      <c r="AC195" s="15">
        <f t="shared" ref="AC195:AC226" si="218">+AA195*$AB$230</f>
        <v>0</v>
      </c>
      <c r="AD195" s="15">
        <f t="shared" ref="AD195:AD226" si="219">+AC195+AB195</f>
        <v>0</v>
      </c>
      <c r="AE195" s="1">
        <v>0</v>
      </c>
      <c r="AF195" s="1">
        <f t="shared" ref="AF195:AF226" si="220">+AE195*$F$1</f>
        <v>0</v>
      </c>
      <c r="AG195" s="15">
        <f t="shared" ref="AG195:AG226" si="221">+AE195*$AF$231</f>
        <v>0</v>
      </c>
      <c r="AH195" s="15">
        <f t="shared" ref="AH195:AH226" si="222">+AF195*$AF$230</f>
        <v>0</v>
      </c>
      <c r="AI195" s="15">
        <f t="shared" ref="AI195:AI226" si="223">+AH195+AG195</f>
        <v>0</v>
      </c>
      <c r="AJ195" s="1">
        <v>1</v>
      </c>
      <c r="AK195" s="1">
        <f t="shared" ref="AK195:AK226" si="224">+AJ195*$F$1</f>
        <v>3.4</v>
      </c>
      <c r="AL195" s="1"/>
      <c r="AM195" s="15">
        <f t="shared" ref="AM195:AM226" si="225">+AJ195*$AK$231</f>
        <v>7959.4369645042843</v>
      </c>
      <c r="AN195" s="15">
        <f t="shared" ref="AN195:AN226" si="226">+AK195*$AK$230</f>
        <v>6974.2473005988377</v>
      </c>
      <c r="AO195" s="15">
        <f t="shared" ref="AO195:AO226" si="227">+AN195+AM195</f>
        <v>14933.684265103122</v>
      </c>
      <c r="AP195" s="188">
        <v>5</v>
      </c>
      <c r="AQ195" s="188">
        <f t="shared" ref="AQ195:AQ226" si="228">+AP195*$F$1</f>
        <v>17</v>
      </c>
      <c r="AR195" s="188"/>
      <c r="AS195" s="179">
        <f t="shared" ref="AS195:AS226" si="229">+AP195*$AQ$231</f>
        <v>39797.18482252142</v>
      </c>
      <c r="AT195" s="179">
        <f t="shared" ref="AT195:AT226" si="230">+AQ195*$AQ$230</f>
        <v>33610.284709442603</v>
      </c>
      <c r="AU195" s="179">
        <f t="shared" ref="AU195:AU226" si="231">+AT195+AS195</f>
        <v>73407.469531964016</v>
      </c>
      <c r="AV195" s="1">
        <v>6</v>
      </c>
      <c r="AW195" s="1">
        <f t="shared" ref="AW195:AW226" si="232">+AV195*$F$1</f>
        <v>20.399999999999999</v>
      </c>
      <c r="AX195" s="1"/>
      <c r="AY195" s="15">
        <f t="shared" ref="AY195:AY226" si="233">+AV195*$AW$231</f>
        <v>47843.38709677419</v>
      </c>
      <c r="AZ195" s="15">
        <f t="shared" ref="AZ195:AZ226" si="234">+AW195*$AW$230</f>
        <v>40903.558071185573</v>
      </c>
      <c r="BA195" s="15">
        <f t="shared" ref="BA195:BA226" si="235">+AZ195+AY195</f>
        <v>88746.945167959755</v>
      </c>
      <c r="BB195" s="1">
        <v>5</v>
      </c>
      <c r="BC195" s="1">
        <f t="shared" ref="BC195:BC226" si="236">+BB195*$F$1</f>
        <v>17</v>
      </c>
      <c r="BD195" s="15">
        <f t="shared" ref="BD195:BD226" si="237">+BB195*$BC$231</f>
        <v>39869.489247311823</v>
      </c>
      <c r="BE195" s="15">
        <f t="shared" ref="BE195:BE226" si="238">+BC195*$BC$230</f>
        <v>33111.186114263255</v>
      </c>
      <c r="BF195" s="15">
        <f t="shared" ref="BF195:BF226" si="239">+BE195+BD195</f>
        <v>72980.675361575079</v>
      </c>
      <c r="BG195" s="1">
        <v>6</v>
      </c>
      <c r="BH195" s="1">
        <f t="shared" ref="BH195:BH226" si="240">+BG195*$F$1</f>
        <v>20.399999999999999</v>
      </c>
      <c r="BI195" s="15">
        <f t="shared" ref="BI195:BI226" si="241">+BG195*$BH$231</f>
        <v>47946.7012987013</v>
      </c>
      <c r="BJ195" s="15">
        <f t="shared" ref="BJ195:BJ226" si="242">+BH195*$BH$230</f>
        <v>42868.5395496083</v>
      </c>
      <c r="BK195" s="15">
        <f t="shared" ref="BK195:BK226" si="243">+BJ195+BI195</f>
        <v>90815.240848309593</v>
      </c>
      <c r="BL195" s="1">
        <v>6</v>
      </c>
      <c r="BM195" s="1">
        <f t="shared" ref="BM195:BM226" si="244">+BL195*$F$1</f>
        <v>20.399999999999999</v>
      </c>
      <c r="BN195" s="15">
        <f t="shared" ref="BN195:BN226" si="245">+BL195*$BM$231</f>
        <v>47946.7012987013</v>
      </c>
      <c r="BO195" s="15">
        <f t="shared" ref="BO195:BO226" si="246">+BM195*$BM$230</f>
        <v>43214.423909926176</v>
      </c>
      <c r="BP195" s="15">
        <f t="shared" ref="BP195:BP226" si="247">+BO195+BN195</f>
        <v>91161.125208627476</v>
      </c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</row>
    <row r="196" spans="1:146" ht="15.6" hidden="1" x14ac:dyDescent="0.3">
      <c r="A196" t="s">
        <v>104</v>
      </c>
      <c r="B196" s="8">
        <v>202</v>
      </c>
      <c r="C196" s="1">
        <v>4</v>
      </c>
      <c r="D196" s="1"/>
      <c r="E196" s="1">
        <f t="shared" si="200"/>
        <v>13.6</v>
      </c>
      <c r="F196" s="15">
        <f t="shared" si="201"/>
        <v>29779.521700620018</v>
      </c>
      <c r="G196" s="15">
        <f t="shared" si="202"/>
        <v>29012.533404630682</v>
      </c>
      <c r="H196" s="15">
        <f t="shared" si="203"/>
        <v>58792.0551052507</v>
      </c>
      <c r="I196" s="1">
        <v>6</v>
      </c>
      <c r="J196" s="1"/>
      <c r="K196" s="1">
        <f t="shared" si="204"/>
        <v>20.399999999999999</v>
      </c>
      <c r="L196" s="15">
        <f t="shared" si="205"/>
        <v>44669.282550930031</v>
      </c>
      <c r="M196" s="15">
        <f t="shared" si="206"/>
        <v>43610.694577347756</v>
      </c>
      <c r="N196" s="15">
        <f t="shared" si="207"/>
        <v>88279.977128277795</v>
      </c>
      <c r="O196" s="1">
        <v>5</v>
      </c>
      <c r="P196" s="1"/>
      <c r="Q196" s="1">
        <f t="shared" si="208"/>
        <v>17</v>
      </c>
      <c r="R196" s="15">
        <f t="shared" si="209"/>
        <v>37255.406797116375</v>
      </c>
      <c r="S196" s="422">
        <f t="shared" si="210"/>
        <v>36969.141795120915</v>
      </c>
      <c r="T196" s="15">
        <f t="shared" si="211"/>
        <v>74224.54859223729</v>
      </c>
      <c r="U196" s="1">
        <v>6</v>
      </c>
      <c r="V196" s="1">
        <f t="shared" si="212"/>
        <v>20.399999999999999</v>
      </c>
      <c r="W196" s="15">
        <f t="shared" si="213"/>
        <v>44706.48815653965</v>
      </c>
      <c r="X196" s="15">
        <f t="shared" si="214"/>
        <v>41996.456605665422</v>
      </c>
      <c r="Y196" s="15">
        <f t="shared" si="215"/>
        <v>86702.944762205065</v>
      </c>
      <c r="Z196" s="1">
        <v>6</v>
      </c>
      <c r="AA196" s="1">
        <f t="shared" si="216"/>
        <v>20.399999999999999</v>
      </c>
      <c r="AB196" s="15">
        <f t="shared" si="217"/>
        <v>46458.950819672129</v>
      </c>
      <c r="AC196" s="15">
        <f t="shared" si="218"/>
        <v>43163.2278978494</v>
      </c>
      <c r="AD196" s="15">
        <f t="shared" si="219"/>
        <v>89622.178717521529</v>
      </c>
      <c r="AE196" s="1">
        <v>5</v>
      </c>
      <c r="AF196" s="1">
        <f t="shared" si="220"/>
        <v>17</v>
      </c>
      <c r="AG196" s="15">
        <f t="shared" si="221"/>
        <v>38715.792349726777</v>
      </c>
      <c r="AH196" s="15">
        <f t="shared" si="222"/>
        <v>37645.999463207118</v>
      </c>
      <c r="AI196" s="15">
        <f t="shared" si="223"/>
        <v>76361.791812933894</v>
      </c>
      <c r="AJ196" s="1">
        <v>6</v>
      </c>
      <c r="AK196" s="1">
        <f t="shared" si="224"/>
        <v>20.399999999999999</v>
      </c>
      <c r="AL196" s="1"/>
      <c r="AM196" s="15">
        <f t="shared" si="225"/>
        <v>47756.62178702571</v>
      </c>
      <c r="AN196" s="15">
        <f t="shared" si="226"/>
        <v>41845.48380359303</v>
      </c>
      <c r="AO196" s="15">
        <f t="shared" si="227"/>
        <v>89602.105590618739</v>
      </c>
      <c r="AP196" s="188">
        <v>3</v>
      </c>
      <c r="AQ196" s="188">
        <f t="shared" si="228"/>
        <v>10.199999999999999</v>
      </c>
      <c r="AR196" s="188"/>
      <c r="AS196" s="179">
        <f t="shared" si="229"/>
        <v>23878.310893512855</v>
      </c>
      <c r="AT196" s="179">
        <f t="shared" si="230"/>
        <v>20166.170825665562</v>
      </c>
      <c r="AU196" s="179">
        <f t="shared" si="231"/>
        <v>44044.481719178417</v>
      </c>
      <c r="AV196" s="1">
        <v>5</v>
      </c>
      <c r="AW196" s="1">
        <f t="shared" si="232"/>
        <v>17</v>
      </c>
      <c r="AX196" s="1"/>
      <c r="AY196" s="15">
        <f t="shared" si="233"/>
        <v>39869.489247311823</v>
      </c>
      <c r="AZ196" s="15">
        <f t="shared" si="234"/>
        <v>34086.298392654644</v>
      </c>
      <c r="BA196" s="15">
        <f t="shared" si="235"/>
        <v>73955.787639966467</v>
      </c>
      <c r="BB196" s="1">
        <v>5</v>
      </c>
      <c r="BC196" s="1">
        <f t="shared" si="236"/>
        <v>17</v>
      </c>
      <c r="BD196" s="15">
        <f t="shared" si="237"/>
        <v>39869.489247311823</v>
      </c>
      <c r="BE196" s="15">
        <f t="shared" si="238"/>
        <v>33111.186114263255</v>
      </c>
      <c r="BF196" s="15">
        <f t="shared" si="239"/>
        <v>72980.675361575079</v>
      </c>
      <c r="BG196" s="1">
        <v>4</v>
      </c>
      <c r="BH196" s="1">
        <f t="shared" si="240"/>
        <v>13.6</v>
      </c>
      <c r="BI196" s="15">
        <f t="shared" si="241"/>
        <v>31964.467532467534</v>
      </c>
      <c r="BJ196" s="15">
        <f t="shared" si="242"/>
        <v>28579.026366405531</v>
      </c>
      <c r="BK196" s="15">
        <f t="shared" si="243"/>
        <v>60543.493898873065</v>
      </c>
      <c r="BL196" s="1">
        <v>6</v>
      </c>
      <c r="BM196" s="1">
        <f t="shared" si="244"/>
        <v>20.399999999999999</v>
      </c>
      <c r="BN196" s="15">
        <f t="shared" si="245"/>
        <v>47946.7012987013</v>
      </c>
      <c r="BO196" s="15">
        <f t="shared" si="246"/>
        <v>43214.423909926176</v>
      </c>
      <c r="BP196" s="15">
        <f t="shared" si="247"/>
        <v>91161.125208627476</v>
      </c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</row>
    <row r="197" spans="1:146" ht="15.6" hidden="1" x14ac:dyDescent="0.3">
      <c r="A197" t="s">
        <v>104</v>
      </c>
      <c r="B197" s="8">
        <v>203</v>
      </c>
      <c r="C197" s="1">
        <v>6</v>
      </c>
      <c r="D197" s="1"/>
      <c r="E197" s="1">
        <f t="shared" si="200"/>
        <v>20.399999999999999</v>
      </c>
      <c r="F197" s="15">
        <f t="shared" si="201"/>
        <v>44669.282550930031</v>
      </c>
      <c r="G197" s="15">
        <f t="shared" si="202"/>
        <v>43518.800106946022</v>
      </c>
      <c r="H197" s="15">
        <f t="shared" si="203"/>
        <v>88188.082657876046</v>
      </c>
      <c r="I197" s="1">
        <v>7</v>
      </c>
      <c r="J197" s="1"/>
      <c r="K197" s="1">
        <f t="shared" si="204"/>
        <v>23.8</v>
      </c>
      <c r="L197" s="15">
        <f t="shared" si="205"/>
        <v>52114.162976085034</v>
      </c>
      <c r="M197" s="15">
        <f t="shared" si="206"/>
        <v>50879.143673572391</v>
      </c>
      <c r="N197" s="15">
        <f t="shared" si="207"/>
        <v>102993.30664965743</v>
      </c>
      <c r="O197" s="1">
        <v>4</v>
      </c>
      <c r="P197" s="1"/>
      <c r="Q197" s="1">
        <f t="shared" si="208"/>
        <v>13.6</v>
      </c>
      <c r="R197" s="15">
        <f t="shared" si="209"/>
        <v>29804.3254376931</v>
      </c>
      <c r="S197" s="422">
        <f t="shared" si="210"/>
        <v>29575.313436096731</v>
      </c>
      <c r="T197" s="15">
        <f t="shared" si="211"/>
        <v>59379.638873789831</v>
      </c>
      <c r="U197" s="1">
        <v>6</v>
      </c>
      <c r="V197" s="1">
        <f t="shared" si="212"/>
        <v>20.399999999999999</v>
      </c>
      <c r="W197" s="15">
        <f t="shared" si="213"/>
        <v>44706.48815653965</v>
      </c>
      <c r="X197" s="15">
        <f t="shared" si="214"/>
        <v>41996.456605665422</v>
      </c>
      <c r="Y197" s="15">
        <f t="shared" si="215"/>
        <v>86702.944762205065</v>
      </c>
      <c r="Z197" s="1">
        <v>4</v>
      </c>
      <c r="AA197" s="1">
        <f t="shared" si="216"/>
        <v>13.6</v>
      </c>
      <c r="AB197" s="15">
        <f t="shared" si="217"/>
        <v>30972.633879781421</v>
      </c>
      <c r="AC197" s="15">
        <f t="shared" si="218"/>
        <v>28775.485265232932</v>
      </c>
      <c r="AD197" s="15">
        <f t="shared" si="219"/>
        <v>59748.119145014352</v>
      </c>
      <c r="AE197" s="1">
        <v>4</v>
      </c>
      <c r="AF197" s="1">
        <f t="shared" si="220"/>
        <v>13.6</v>
      </c>
      <c r="AG197" s="15">
        <f t="shared" si="221"/>
        <v>30972.633879781421</v>
      </c>
      <c r="AH197" s="15">
        <f t="shared" si="222"/>
        <v>30116.79957056569</v>
      </c>
      <c r="AI197" s="15">
        <f t="shared" si="223"/>
        <v>61089.433450347111</v>
      </c>
      <c r="AJ197" s="1">
        <v>6</v>
      </c>
      <c r="AK197" s="1">
        <f t="shared" si="224"/>
        <v>20.399999999999999</v>
      </c>
      <c r="AL197" s="1"/>
      <c r="AM197" s="15">
        <f t="shared" si="225"/>
        <v>47756.62178702571</v>
      </c>
      <c r="AN197" s="15">
        <f t="shared" si="226"/>
        <v>41845.48380359303</v>
      </c>
      <c r="AO197" s="15">
        <f t="shared" si="227"/>
        <v>89602.105590618739</v>
      </c>
      <c r="AP197" s="188">
        <v>3</v>
      </c>
      <c r="AQ197" s="188">
        <f t="shared" si="228"/>
        <v>10.199999999999999</v>
      </c>
      <c r="AR197" s="188"/>
      <c r="AS197" s="179">
        <f t="shared" si="229"/>
        <v>23878.310893512855</v>
      </c>
      <c r="AT197" s="179">
        <f t="shared" si="230"/>
        <v>20166.170825665562</v>
      </c>
      <c r="AU197" s="179">
        <f t="shared" si="231"/>
        <v>44044.481719178417</v>
      </c>
      <c r="AV197" s="1">
        <v>5</v>
      </c>
      <c r="AW197" s="1">
        <f t="shared" si="232"/>
        <v>17</v>
      </c>
      <c r="AX197" s="1"/>
      <c r="AY197" s="15">
        <f t="shared" si="233"/>
        <v>39869.489247311823</v>
      </c>
      <c r="AZ197" s="15">
        <f t="shared" si="234"/>
        <v>34086.298392654644</v>
      </c>
      <c r="BA197" s="15">
        <f t="shared" si="235"/>
        <v>73955.787639966467</v>
      </c>
      <c r="BB197" s="1">
        <v>5</v>
      </c>
      <c r="BC197" s="1">
        <f t="shared" si="236"/>
        <v>17</v>
      </c>
      <c r="BD197" s="15">
        <f t="shared" si="237"/>
        <v>39869.489247311823</v>
      </c>
      <c r="BE197" s="15">
        <f t="shared" si="238"/>
        <v>33111.186114263255</v>
      </c>
      <c r="BF197" s="15">
        <f t="shared" si="239"/>
        <v>72980.675361575079</v>
      </c>
      <c r="BG197" s="1">
        <v>3</v>
      </c>
      <c r="BH197" s="1">
        <f t="shared" si="240"/>
        <v>10.199999999999999</v>
      </c>
      <c r="BI197" s="15">
        <f t="shared" si="241"/>
        <v>23973.35064935065</v>
      </c>
      <c r="BJ197" s="15">
        <f t="shared" si="242"/>
        <v>21434.26977480415</v>
      </c>
      <c r="BK197" s="15">
        <f t="shared" si="243"/>
        <v>45407.620424154797</v>
      </c>
      <c r="BL197" s="1">
        <v>6</v>
      </c>
      <c r="BM197" s="1">
        <f t="shared" si="244"/>
        <v>20.399999999999999</v>
      </c>
      <c r="BN197" s="15">
        <f t="shared" si="245"/>
        <v>47946.7012987013</v>
      </c>
      <c r="BO197" s="15">
        <f t="shared" si="246"/>
        <v>43214.423909926176</v>
      </c>
      <c r="BP197" s="15">
        <f t="shared" si="247"/>
        <v>91161.125208627476</v>
      </c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</row>
    <row r="198" spans="1:146" ht="15.6" hidden="1" x14ac:dyDescent="0.3">
      <c r="A198" t="s">
        <v>104</v>
      </c>
      <c r="B198" s="8">
        <v>204</v>
      </c>
      <c r="C198" s="1">
        <v>0</v>
      </c>
      <c r="D198" s="1"/>
      <c r="E198" s="1">
        <f t="shared" si="200"/>
        <v>0</v>
      </c>
      <c r="F198" s="15">
        <f t="shared" si="201"/>
        <v>0</v>
      </c>
      <c r="G198" s="15">
        <f t="shared" si="202"/>
        <v>0</v>
      </c>
      <c r="H198" s="15">
        <f t="shared" si="203"/>
        <v>0</v>
      </c>
      <c r="I198" s="1">
        <v>0</v>
      </c>
      <c r="J198" s="1"/>
      <c r="K198" s="1">
        <f t="shared" si="204"/>
        <v>0</v>
      </c>
      <c r="L198" s="15">
        <f t="shared" si="205"/>
        <v>0</v>
      </c>
      <c r="M198" s="15">
        <f t="shared" si="206"/>
        <v>0</v>
      </c>
      <c r="N198" s="15">
        <f t="shared" si="207"/>
        <v>0</v>
      </c>
      <c r="O198" s="1">
        <v>1</v>
      </c>
      <c r="P198" s="1"/>
      <c r="Q198" s="1">
        <f t="shared" si="208"/>
        <v>3.4</v>
      </c>
      <c r="R198" s="15">
        <f t="shared" si="209"/>
        <v>7451.081359423275</v>
      </c>
      <c r="S198" s="422">
        <f t="shared" si="210"/>
        <v>7393.8283590241826</v>
      </c>
      <c r="T198" s="15">
        <f t="shared" si="211"/>
        <v>14844.909718447458</v>
      </c>
      <c r="U198" s="1">
        <v>0</v>
      </c>
      <c r="V198" s="1">
        <f t="shared" si="212"/>
        <v>0</v>
      </c>
      <c r="W198" s="15">
        <f t="shared" si="213"/>
        <v>0</v>
      </c>
      <c r="X198" s="15">
        <f t="shared" si="214"/>
        <v>0</v>
      </c>
      <c r="Y198" s="15">
        <f t="shared" si="215"/>
        <v>0</v>
      </c>
      <c r="Z198" s="1">
        <v>1</v>
      </c>
      <c r="AA198" s="1">
        <f t="shared" si="216"/>
        <v>3.4</v>
      </c>
      <c r="AB198" s="15">
        <f t="shared" si="217"/>
        <v>7743.1584699453551</v>
      </c>
      <c r="AC198" s="15">
        <f t="shared" si="218"/>
        <v>7193.871316308233</v>
      </c>
      <c r="AD198" s="15">
        <f t="shared" si="219"/>
        <v>14937.029786253588</v>
      </c>
      <c r="AE198" s="1">
        <v>0</v>
      </c>
      <c r="AF198" s="1">
        <f t="shared" si="220"/>
        <v>0</v>
      </c>
      <c r="AG198" s="15">
        <f t="shared" si="221"/>
        <v>0</v>
      </c>
      <c r="AH198" s="15">
        <f t="shared" si="222"/>
        <v>0</v>
      </c>
      <c r="AI198" s="15">
        <f t="shared" si="223"/>
        <v>0</v>
      </c>
      <c r="AJ198" s="1">
        <v>1</v>
      </c>
      <c r="AK198" s="1">
        <f t="shared" si="224"/>
        <v>3.4</v>
      </c>
      <c r="AL198" s="1"/>
      <c r="AM198" s="15">
        <f t="shared" si="225"/>
        <v>7959.4369645042843</v>
      </c>
      <c r="AN198" s="15">
        <f t="shared" si="226"/>
        <v>6974.2473005988377</v>
      </c>
      <c r="AO198" s="15">
        <f t="shared" si="227"/>
        <v>14933.684265103122</v>
      </c>
      <c r="AP198" s="188">
        <v>0</v>
      </c>
      <c r="AQ198" s="188">
        <f t="shared" si="228"/>
        <v>0</v>
      </c>
      <c r="AR198" s="188"/>
      <c r="AS198" s="179">
        <f t="shared" si="229"/>
        <v>0</v>
      </c>
      <c r="AT198" s="179">
        <f t="shared" si="230"/>
        <v>0</v>
      </c>
      <c r="AU198" s="179">
        <f t="shared" si="231"/>
        <v>0</v>
      </c>
      <c r="AV198" s="1">
        <v>0</v>
      </c>
      <c r="AW198" s="1">
        <f t="shared" si="232"/>
        <v>0</v>
      </c>
      <c r="AX198" s="1"/>
      <c r="AY198" s="15">
        <f t="shared" si="233"/>
        <v>0</v>
      </c>
      <c r="AZ198" s="15">
        <f t="shared" si="234"/>
        <v>0</v>
      </c>
      <c r="BA198" s="15">
        <f t="shared" si="235"/>
        <v>0</v>
      </c>
      <c r="BB198" s="1">
        <v>1</v>
      </c>
      <c r="BC198" s="1">
        <f t="shared" si="236"/>
        <v>3.4</v>
      </c>
      <c r="BD198" s="15">
        <f t="shared" si="237"/>
        <v>7973.8978494623652</v>
      </c>
      <c r="BE198" s="15">
        <f t="shared" si="238"/>
        <v>6622.2372228526501</v>
      </c>
      <c r="BF198" s="15">
        <f t="shared" si="239"/>
        <v>14596.135072315015</v>
      </c>
      <c r="BG198" s="1">
        <v>0</v>
      </c>
      <c r="BH198" s="1">
        <f t="shared" si="240"/>
        <v>0</v>
      </c>
      <c r="BI198" s="15">
        <f t="shared" si="241"/>
        <v>0</v>
      </c>
      <c r="BJ198" s="15">
        <f t="shared" si="242"/>
        <v>0</v>
      </c>
      <c r="BK198" s="15">
        <f t="shared" si="243"/>
        <v>0</v>
      </c>
      <c r="BL198" s="1">
        <v>0</v>
      </c>
      <c r="BM198" s="1">
        <f t="shared" si="244"/>
        <v>0</v>
      </c>
      <c r="BN198" s="15">
        <f t="shared" si="245"/>
        <v>0</v>
      </c>
      <c r="BO198" s="15">
        <f t="shared" si="246"/>
        <v>0</v>
      </c>
      <c r="BP198" s="15">
        <f t="shared" si="247"/>
        <v>0</v>
      </c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</row>
    <row r="199" spans="1:146" ht="15.6" hidden="1" x14ac:dyDescent="0.3">
      <c r="A199" t="s">
        <v>104</v>
      </c>
      <c r="B199" s="8">
        <v>301</v>
      </c>
      <c r="C199" s="1">
        <v>8</v>
      </c>
      <c r="D199" s="1"/>
      <c r="E199" s="1">
        <f t="shared" si="200"/>
        <v>27.2</v>
      </c>
      <c r="F199" s="15">
        <f t="shared" si="201"/>
        <v>59559.043401240036</v>
      </c>
      <c r="G199" s="15">
        <f t="shared" si="202"/>
        <v>58025.066809261363</v>
      </c>
      <c r="H199" s="15">
        <f t="shared" si="203"/>
        <v>117584.1102105014</v>
      </c>
      <c r="I199" s="1">
        <v>11</v>
      </c>
      <c r="J199" s="1"/>
      <c r="K199" s="1">
        <f t="shared" si="204"/>
        <v>37.4</v>
      </c>
      <c r="L199" s="15">
        <f t="shared" si="205"/>
        <v>81893.684676705045</v>
      </c>
      <c r="M199" s="15">
        <f t="shared" si="206"/>
        <v>79952.940058470893</v>
      </c>
      <c r="N199" s="15">
        <f t="shared" si="207"/>
        <v>161846.62473517592</v>
      </c>
      <c r="O199" s="1">
        <v>11</v>
      </c>
      <c r="P199" s="1"/>
      <c r="Q199" s="1">
        <f t="shared" si="208"/>
        <v>37.4</v>
      </c>
      <c r="R199" s="15">
        <f t="shared" si="209"/>
        <v>81961.894953656025</v>
      </c>
      <c r="S199" s="422">
        <f t="shared" si="210"/>
        <v>81332.111949266007</v>
      </c>
      <c r="T199" s="15">
        <f t="shared" si="211"/>
        <v>163294.00690292203</v>
      </c>
      <c r="U199" s="1">
        <v>13</v>
      </c>
      <c r="V199" s="1">
        <f t="shared" si="212"/>
        <v>44.199999999999996</v>
      </c>
      <c r="W199" s="15">
        <f t="shared" si="213"/>
        <v>96864.057672502575</v>
      </c>
      <c r="X199" s="15">
        <f t="shared" si="214"/>
        <v>90992.322645608408</v>
      </c>
      <c r="Y199" s="15">
        <f t="shared" si="215"/>
        <v>187856.38031811098</v>
      </c>
      <c r="Z199" s="1">
        <v>10</v>
      </c>
      <c r="AA199" s="1">
        <f t="shared" si="216"/>
        <v>34</v>
      </c>
      <c r="AB199" s="15">
        <f t="shared" si="217"/>
        <v>77431.584699453553</v>
      </c>
      <c r="AC199" s="15">
        <f t="shared" si="218"/>
        <v>71938.713163082328</v>
      </c>
      <c r="AD199" s="15">
        <f t="shared" si="219"/>
        <v>149370.29786253587</v>
      </c>
      <c r="AE199" s="1">
        <v>9</v>
      </c>
      <c r="AF199" s="1">
        <f t="shared" si="220"/>
        <v>30.599999999999998</v>
      </c>
      <c r="AG199" s="15">
        <f t="shared" si="221"/>
        <v>69688.426229508201</v>
      </c>
      <c r="AH199" s="15">
        <f t="shared" si="222"/>
        <v>67762.799033772797</v>
      </c>
      <c r="AI199" s="15">
        <f t="shared" si="223"/>
        <v>137451.225263281</v>
      </c>
      <c r="AJ199" s="1">
        <v>12</v>
      </c>
      <c r="AK199" s="1">
        <f t="shared" si="224"/>
        <v>40.799999999999997</v>
      </c>
      <c r="AL199" s="1"/>
      <c r="AM199" s="15">
        <f t="shared" si="225"/>
        <v>95513.243574051419</v>
      </c>
      <c r="AN199" s="15">
        <f t="shared" si="226"/>
        <v>83690.967607186059</v>
      </c>
      <c r="AO199" s="15">
        <f t="shared" si="227"/>
        <v>179204.21118123748</v>
      </c>
      <c r="AP199" s="188">
        <v>10</v>
      </c>
      <c r="AQ199" s="188">
        <f t="shared" si="228"/>
        <v>34</v>
      </c>
      <c r="AR199" s="188"/>
      <c r="AS199" s="179">
        <f t="shared" si="229"/>
        <v>79594.36964504284</v>
      </c>
      <c r="AT199" s="179">
        <f t="shared" si="230"/>
        <v>67220.569418885207</v>
      </c>
      <c r="AU199" s="179">
        <f t="shared" si="231"/>
        <v>146814.93906392803</v>
      </c>
      <c r="AV199" s="1">
        <v>12</v>
      </c>
      <c r="AW199" s="1">
        <f t="shared" si="232"/>
        <v>40.799999999999997</v>
      </c>
      <c r="AX199" s="1"/>
      <c r="AY199" s="15">
        <f t="shared" si="233"/>
        <v>95686.774193548379</v>
      </c>
      <c r="AZ199" s="15">
        <f t="shared" si="234"/>
        <v>81807.116142371146</v>
      </c>
      <c r="BA199" s="15">
        <f t="shared" si="235"/>
        <v>177493.89033591951</v>
      </c>
      <c r="BB199" s="1">
        <v>13</v>
      </c>
      <c r="BC199" s="1">
        <f t="shared" si="236"/>
        <v>44.199999999999996</v>
      </c>
      <c r="BD199" s="15">
        <f t="shared" si="237"/>
        <v>103660.67204301075</v>
      </c>
      <c r="BE199" s="15">
        <f t="shared" si="238"/>
        <v>86089.083897084449</v>
      </c>
      <c r="BF199" s="15">
        <f t="shared" si="239"/>
        <v>189749.7559400952</v>
      </c>
      <c r="BG199" s="1">
        <v>10</v>
      </c>
      <c r="BH199" s="1">
        <f t="shared" si="240"/>
        <v>34</v>
      </c>
      <c r="BI199" s="15">
        <f t="shared" si="241"/>
        <v>79911.168831168834</v>
      </c>
      <c r="BJ199" s="15">
        <f t="shared" si="242"/>
        <v>71447.565916013831</v>
      </c>
      <c r="BK199" s="15">
        <f t="shared" si="243"/>
        <v>151358.73474718267</v>
      </c>
      <c r="BL199" s="1">
        <v>16</v>
      </c>
      <c r="BM199" s="1">
        <f t="shared" si="244"/>
        <v>54.4</v>
      </c>
      <c r="BN199" s="15">
        <f t="shared" si="245"/>
        <v>127857.87012987013</v>
      </c>
      <c r="BO199" s="15">
        <f t="shared" si="246"/>
        <v>115238.46375980314</v>
      </c>
      <c r="BP199" s="15">
        <f t="shared" si="247"/>
        <v>243096.33388967329</v>
      </c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</row>
    <row r="200" spans="1:146" ht="15.6" hidden="1" x14ac:dyDescent="0.3">
      <c r="A200" t="s">
        <v>104</v>
      </c>
      <c r="B200" s="8">
        <v>302</v>
      </c>
      <c r="C200" s="1">
        <v>0</v>
      </c>
      <c r="D200" s="1"/>
      <c r="E200" s="1">
        <f t="shared" si="200"/>
        <v>0</v>
      </c>
      <c r="F200" s="15">
        <f t="shared" si="201"/>
        <v>0</v>
      </c>
      <c r="G200" s="15">
        <f t="shared" si="202"/>
        <v>0</v>
      </c>
      <c r="H200" s="15">
        <f t="shared" si="203"/>
        <v>0</v>
      </c>
      <c r="I200" s="1">
        <v>0</v>
      </c>
      <c r="J200" s="1"/>
      <c r="K200" s="1">
        <f t="shared" si="204"/>
        <v>0</v>
      </c>
      <c r="L200" s="15">
        <f t="shared" si="205"/>
        <v>0</v>
      </c>
      <c r="M200" s="15">
        <f t="shared" si="206"/>
        <v>0</v>
      </c>
      <c r="N200" s="15">
        <f t="shared" si="207"/>
        <v>0</v>
      </c>
      <c r="O200" s="1">
        <v>0</v>
      </c>
      <c r="P200" s="1"/>
      <c r="Q200" s="1">
        <f t="shared" si="208"/>
        <v>0</v>
      </c>
      <c r="R200" s="15">
        <f t="shared" si="209"/>
        <v>0</v>
      </c>
      <c r="S200" s="422">
        <f t="shared" si="210"/>
        <v>0</v>
      </c>
      <c r="T200" s="15">
        <f t="shared" si="211"/>
        <v>0</v>
      </c>
      <c r="U200" s="1">
        <v>0</v>
      </c>
      <c r="V200" s="1">
        <f t="shared" si="212"/>
        <v>0</v>
      </c>
      <c r="W200" s="15">
        <f t="shared" si="213"/>
        <v>0</v>
      </c>
      <c r="X200" s="15">
        <f t="shared" si="214"/>
        <v>0</v>
      </c>
      <c r="Y200" s="15">
        <f t="shared" si="215"/>
        <v>0</v>
      </c>
      <c r="Z200" s="1">
        <v>0</v>
      </c>
      <c r="AA200" s="1">
        <f t="shared" si="216"/>
        <v>0</v>
      </c>
      <c r="AB200" s="15">
        <f t="shared" si="217"/>
        <v>0</v>
      </c>
      <c r="AC200" s="15">
        <f t="shared" si="218"/>
        <v>0</v>
      </c>
      <c r="AD200" s="15">
        <f t="shared" si="219"/>
        <v>0</v>
      </c>
      <c r="AE200" s="1">
        <v>0</v>
      </c>
      <c r="AF200" s="1">
        <f t="shared" si="220"/>
        <v>0</v>
      </c>
      <c r="AG200" s="15">
        <f t="shared" si="221"/>
        <v>0</v>
      </c>
      <c r="AH200" s="15">
        <f t="shared" si="222"/>
        <v>0</v>
      </c>
      <c r="AI200" s="15">
        <f t="shared" si="223"/>
        <v>0</v>
      </c>
      <c r="AJ200" s="1">
        <v>0</v>
      </c>
      <c r="AK200" s="1">
        <f t="shared" si="224"/>
        <v>0</v>
      </c>
      <c r="AL200" s="1"/>
      <c r="AM200" s="15">
        <f t="shared" si="225"/>
        <v>0</v>
      </c>
      <c r="AN200" s="15">
        <f t="shared" si="226"/>
        <v>0</v>
      </c>
      <c r="AO200" s="15">
        <f t="shared" si="227"/>
        <v>0</v>
      </c>
      <c r="AP200" s="188">
        <v>0</v>
      </c>
      <c r="AQ200" s="188">
        <f t="shared" si="228"/>
        <v>0</v>
      </c>
      <c r="AR200" s="188"/>
      <c r="AS200" s="179">
        <f t="shared" si="229"/>
        <v>0</v>
      </c>
      <c r="AT200" s="179">
        <f t="shared" si="230"/>
        <v>0</v>
      </c>
      <c r="AU200" s="179">
        <f t="shared" si="231"/>
        <v>0</v>
      </c>
      <c r="AV200" s="1">
        <v>0</v>
      </c>
      <c r="AW200" s="1">
        <f t="shared" si="232"/>
        <v>0</v>
      </c>
      <c r="AX200" s="1"/>
      <c r="AY200" s="15">
        <f t="shared" si="233"/>
        <v>0</v>
      </c>
      <c r="AZ200" s="15">
        <f t="shared" si="234"/>
        <v>0</v>
      </c>
      <c r="BA200" s="15">
        <f t="shared" si="235"/>
        <v>0</v>
      </c>
      <c r="BB200" s="1">
        <v>0</v>
      </c>
      <c r="BC200" s="1">
        <f t="shared" si="236"/>
        <v>0</v>
      </c>
      <c r="BD200" s="15">
        <f t="shared" si="237"/>
        <v>0</v>
      </c>
      <c r="BE200" s="15">
        <f t="shared" si="238"/>
        <v>0</v>
      </c>
      <c r="BF200" s="15">
        <f t="shared" si="239"/>
        <v>0</v>
      </c>
      <c r="BG200" s="1">
        <v>0</v>
      </c>
      <c r="BH200" s="1">
        <f t="shared" si="240"/>
        <v>0</v>
      </c>
      <c r="BI200" s="15">
        <f t="shared" si="241"/>
        <v>0</v>
      </c>
      <c r="BJ200" s="15">
        <f t="shared" si="242"/>
        <v>0</v>
      </c>
      <c r="BK200" s="15">
        <f t="shared" si="243"/>
        <v>0</v>
      </c>
      <c r="BL200" s="1">
        <v>2</v>
      </c>
      <c r="BM200" s="1">
        <f t="shared" si="244"/>
        <v>6.8</v>
      </c>
      <c r="BN200" s="15">
        <f t="shared" si="245"/>
        <v>15982.233766233767</v>
      </c>
      <c r="BO200" s="15">
        <f t="shared" si="246"/>
        <v>14404.807969975393</v>
      </c>
      <c r="BP200" s="15">
        <f t="shared" si="247"/>
        <v>30387.041736209161</v>
      </c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</row>
    <row r="201" spans="1:146" ht="15.6" hidden="1" x14ac:dyDescent="0.3">
      <c r="A201" t="s">
        <v>104</v>
      </c>
      <c r="B201" s="8">
        <v>303</v>
      </c>
      <c r="C201" s="1">
        <v>0</v>
      </c>
      <c r="D201" s="1"/>
      <c r="E201" s="1">
        <f t="shared" si="200"/>
        <v>0</v>
      </c>
      <c r="F201" s="15">
        <f t="shared" si="201"/>
        <v>0</v>
      </c>
      <c r="G201" s="15">
        <f t="shared" si="202"/>
        <v>0</v>
      </c>
      <c r="H201" s="15">
        <f t="shared" si="203"/>
        <v>0</v>
      </c>
      <c r="I201" s="1">
        <v>1</v>
      </c>
      <c r="J201" s="1"/>
      <c r="K201" s="1">
        <f t="shared" si="204"/>
        <v>3.4</v>
      </c>
      <c r="L201" s="15">
        <f t="shared" si="205"/>
        <v>7444.8804251550046</v>
      </c>
      <c r="M201" s="15">
        <f t="shared" si="206"/>
        <v>7268.4490962246264</v>
      </c>
      <c r="N201" s="15">
        <f t="shared" si="207"/>
        <v>14713.32952137963</v>
      </c>
      <c r="O201" s="1">
        <v>0</v>
      </c>
      <c r="P201" s="1"/>
      <c r="Q201" s="1">
        <f t="shared" si="208"/>
        <v>0</v>
      </c>
      <c r="R201" s="15">
        <f t="shared" si="209"/>
        <v>0</v>
      </c>
      <c r="S201" s="422">
        <f t="shared" si="210"/>
        <v>0</v>
      </c>
      <c r="T201" s="15">
        <f t="shared" si="211"/>
        <v>0</v>
      </c>
      <c r="U201" s="1">
        <v>0</v>
      </c>
      <c r="V201" s="1">
        <f t="shared" si="212"/>
        <v>0</v>
      </c>
      <c r="W201" s="15">
        <f t="shared" si="213"/>
        <v>0</v>
      </c>
      <c r="X201" s="15">
        <f t="shared" si="214"/>
        <v>0</v>
      </c>
      <c r="Y201" s="15">
        <f t="shared" si="215"/>
        <v>0</v>
      </c>
      <c r="Z201" s="1">
        <v>1</v>
      </c>
      <c r="AA201" s="1">
        <f t="shared" si="216"/>
        <v>3.4</v>
      </c>
      <c r="AB201" s="15">
        <f t="shared" si="217"/>
        <v>7743.1584699453551</v>
      </c>
      <c r="AC201" s="15">
        <f t="shared" si="218"/>
        <v>7193.871316308233</v>
      </c>
      <c r="AD201" s="15">
        <f t="shared" si="219"/>
        <v>14937.029786253588</v>
      </c>
      <c r="AE201" s="1">
        <v>0</v>
      </c>
      <c r="AF201" s="1">
        <f t="shared" si="220"/>
        <v>0</v>
      </c>
      <c r="AG201" s="15">
        <f t="shared" si="221"/>
        <v>0</v>
      </c>
      <c r="AH201" s="15">
        <f t="shared" si="222"/>
        <v>0</v>
      </c>
      <c r="AI201" s="15">
        <f t="shared" si="223"/>
        <v>0</v>
      </c>
      <c r="AJ201" s="1">
        <v>1</v>
      </c>
      <c r="AK201" s="1">
        <f t="shared" si="224"/>
        <v>3.4</v>
      </c>
      <c r="AL201" s="1"/>
      <c r="AM201" s="15">
        <f t="shared" si="225"/>
        <v>7959.4369645042843</v>
      </c>
      <c r="AN201" s="15">
        <f t="shared" si="226"/>
        <v>6974.2473005988377</v>
      </c>
      <c r="AO201" s="15">
        <f t="shared" si="227"/>
        <v>14933.684265103122</v>
      </c>
      <c r="AP201" s="188">
        <v>0</v>
      </c>
      <c r="AQ201" s="188">
        <f t="shared" si="228"/>
        <v>0</v>
      </c>
      <c r="AR201" s="188"/>
      <c r="AS201" s="179">
        <f t="shared" si="229"/>
        <v>0</v>
      </c>
      <c r="AT201" s="179">
        <f t="shared" si="230"/>
        <v>0</v>
      </c>
      <c r="AU201" s="179">
        <f t="shared" si="231"/>
        <v>0</v>
      </c>
      <c r="AV201" s="1">
        <v>1</v>
      </c>
      <c r="AW201" s="1">
        <f t="shared" si="232"/>
        <v>3.4</v>
      </c>
      <c r="AX201" s="1"/>
      <c r="AY201" s="15">
        <f t="shared" si="233"/>
        <v>7973.8978494623652</v>
      </c>
      <c r="AZ201" s="15">
        <f t="shared" si="234"/>
        <v>6817.2596785309297</v>
      </c>
      <c r="BA201" s="15">
        <f t="shared" si="235"/>
        <v>14791.157527993295</v>
      </c>
      <c r="BB201" s="1">
        <v>1</v>
      </c>
      <c r="BC201" s="1">
        <f t="shared" si="236"/>
        <v>3.4</v>
      </c>
      <c r="BD201" s="15">
        <f t="shared" si="237"/>
        <v>7973.8978494623652</v>
      </c>
      <c r="BE201" s="15">
        <f t="shared" si="238"/>
        <v>6622.2372228526501</v>
      </c>
      <c r="BF201" s="15">
        <f t="shared" si="239"/>
        <v>14596.135072315015</v>
      </c>
      <c r="BG201" s="1">
        <v>1</v>
      </c>
      <c r="BH201" s="1">
        <f t="shared" si="240"/>
        <v>3.4</v>
      </c>
      <c r="BI201" s="15">
        <f t="shared" si="241"/>
        <v>7991.1168831168834</v>
      </c>
      <c r="BJ201" s="15">
        <f t="shared" si="242"/>
        <v>7144.7565916013828</v>
      </c>
      <c r="BK201" s="15">
        <f t="shared" si="243"/>
        <v>15135.873474718266</v>
      </c>
      <c r="BL201" s="1">
        <v>0</v>
      </c>
      <c r="BM201" s="1">
        <f t="shared" si="244"/>
        <v>0</v>
      </c>
      <c r="BN201" s="15">
        <f t="shared" si="245"/>
        <v>0</v>
      </c>
      <c r="BO201" s="15">
        <f t="shared" si="246"/>
        <v>0</v>
      </c>
      <c r="BP201" s="15">
        <f t="shared" si="247"/>
        <v>0</v>
      </c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</row>
    <row r="202" spans="1:146" ht="15.6" hidden="1" x14ac:dyDescent="0.3">
      <c r="A202" t="s">
        <v>104</v>
      </c>
      <c r="B202" s="8">
        <v>401</v>
      </c>
      <c r="C202" s="1">
        <v>20</v>
      </c>
      <c r="D202" s="1"/>
      <c r="E202" s="1">
        <f t="shared" si="200"/>
        <v>68</v>
      </c>
      <c r="F202" s="15">
        <f t="shared" si="201"/>
        <v>148897.60850310008</v>
      </c>
      <c r="G202" s="15">
        <f t="shared" si="202"/>
        <v>145062.66702315342</v>
      </c>
      <c r="H202" s="15">
        <f t="shared" si="203"/>
        <v>293960.27552625351</v>
      </c>
      <c r="I202" s="1">
        <v>19</v>
      </c>
      <c r="J202" s="1"/>
      <c r="K202" s="1">
        <f t="shared" si="204"/>
        <v>64.599999999999994</v>
      </c>
      <c r="L202" s="15">
        <f t="shared" si="205"/>
        <v>141452.7280779451</v>
      </c>
      <c r="M202" s="15">
        <f t="shared" si="206"/>
        <v>138100.5328282679</v>
      </c>
      <c r="N202" s="15">
        <f t="shared" si="207"/>
        <v>279553.26090621296</v>
      </c>
      <c r="O202" s="1">
        <v>20</v>
      </c>
      <c r="P202" s="1"/>
      <c r="Q202" s="1">
        <f t="shared" si="208"/>
        <v>68</v>
      </c>
      <c r="R202" s="15">
        <f t="shared" si="209"/>
        <v>149021.6271884655</v>
      </c>
      <c r="S202" s="422">
        <f t="shared" si="210"/>
        <v>147876.56718048366</v>
      </c>
      <c r="T202" s="15">
        <f t="shared" si="211"/>
        <v>296898.19436894916</v>
      </c>
      <c r="U202" s="1">
        <v>20</v>
      </c>
      <c r="V202" s="1">
        <f t="shared" si="212"/>
        <v>68</v>
      </c>
      <c r="W202" s="15">
        <f t="shared" si="213"/>
        <v>149021.6271884655</v>
      </c>
      <c r="X202" s="15">
        <f t="shared" si="214"/>
        <v>139988.18868555143</v>
      </c>
      <c r="Y202" s="15">
        <f t="shared" si="215"/>
        <v>289009.81587401696</v>
      </c>
      <c r="Z202" s="1">
        <v>18</v>
      </c>
      <c r="AA202" s="1">
        <f t="shared" si="216"/>
        <v>61.199999999999996</v>
      </c>
      <c r="AB202" s="15">
        <f t="shared" si="217"/>
        <v>139376.8524590164</v>
      </c>
      <c r="AC202" s="15">
        <f t="shared" si="218"/>
        <v>129489.6836935482</v>
      </c>
      <c r="AD202" s="15">
        <f t="shared" si="219"/>
        <v>268866.53615256457</v>
      </c>
      <c r="AE202" s="1">
        <v>19</v>
      </c>
      <c r="AF202" s="1">
        <f t="shared" si="220"/>
        <v>64.599999999999994</v>
      </c>
      <c r="AG202" s="15">
        <f t="shared" si="221"/>
        <v>147120.01092896174</v>
      </c>
      <c r="AH202" s="15">
        <f t="shared" si="222"/>
        <v>143054.79796018702</v>
      </c>
      <c r="AI202" s="15">
        <f t="shared" si="223"/>
        <v>290174.80888914876</v>
      </c>
      <c r="AJ202" s="1">
        <v>20</v>
      </c>
      <c r="AK202" s="1">
        <f t="shared" si="224"/>
        <v>68</v>
      </c>
      <c r="AL202" s="1"/>
      <c r="AM202" s="15">
        <f t="shared" si="225"/>
        <v>159188.73929008568</v>
      </c>
      <c r="AN202" s="15">
        <f t="shared" si="226"/>
        <v>139484.94601197678</v>
      </c>
      <c r="AO202" s="15">
        <f t="shared" si="227"/>
        <v>298673.68530206243</v>
      </c>
      <c r="AP202" s="188">
        <v>13</v>
      </c>
      <c r="AQ202" s="188">
        <f t="shared" si="228"/>
        <v>44.199999999999996</v>
      </c>
      <c r="AR202" s="188"/>
      <c r="AS202" s="179">
        <f t="shared" si="229"/>
        <v>103472.68053855569</v>
      </c>
      <c r="AT202" s="179">
        <f t="shared" si="230"/>
        <v>87386.740244550761</v>
      </c>
      <c r="AU202" s="179">
        <f t="shared" si="231"/>
        <v>190859.42078310647</v>
      </c>
      <c r="AV202" s="1">
        <v>18</v>
      </c>
      <c r="AW202" s="1">
        <f t="shared" si="232"/>
        <v>61.199999999999996</v>
      </c>
      <c r="AX202" s="1"/>
      <c r="AY202" s="15">
        <f t="shared" si="233"/>
        <v>143530.16129032258</v>
      </c>
      <c r="AZ202" s="15">
        <f t="shared" si="234"/>
        <v>122710.67421355672</v>
      </c>
      <c r="BA202" s="15">
        <f t="shared" si="235"/>
        <v>266240.83550387929</v>
      </c>
      <c r="BB202" s="1">
        <v>19</v>
      </c>
      <c r="BC202" s="1">
        <f t="shared" si="236"/>
        <v>64.599999999999994</v>
      </c>
      <c r="BD202" s="15">
        <f t="shared" si="237"/>
        <v>151504.05913978495</v>
      </c>
      <c r="BE202" s="15">
        <f t="shared" si="238"/>
        <v>125822.50723420036</v>
      </c>
      <c r="BF202" s="15">
        <f t="shared" si="239"/>
        <v>277326.56637398532</v>
      </c>
      <c r="BG202" s="1">
        <v>16</v>
      </c>
      <c r="BH202" s="1">
        <f t="shared" si="240"/>
        <v>54.4</v>
      </c>
      <c r="BI202" s="15">
        <f t="shared" si="241"/>
        <v>127857.87012987013</v>
      </c>
      <c r="BJ202" s="15">
        <f t="shared" si="242"/>
        <v>114316.10546562212</v>
      </c>
      <c r="BK202" s="15">
        <f t="shared" si="243"/>
        <v>242173.97559549226</v>
      </c>
      <c r="BL202" s="1">
        <v>21</v>
      </c>
      <c r="BM202" s="1">
        <f t="shared" si="244"/>
        <v>71.399999999999991</v>
      </c>
      <c r="BN202" s="15">
        <f t="shared" si="245"/>
        <v>167813.45454545456</v>
      </c>
      <c r="BO202" s="15">
        <f t="shared" si="246"/>
        <v>151250.4836847416</v>
      </c>
      <c r="BP202" s="15">
        <f t="shared" si="247"/>
        <v>319063.93823019613</v>
      </c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</row>
    <row r="203" spans="1:146" ht="15.6" hidden="1" x14ac:dyDescent="0.3">
      <c r="A203" t="s">
        <v>104</v>
      </c>
      <c r="B203" s="8">
        <v>402</v>
      </c>
      <c r="C203" s="1">
        <v>1</v>
      </c>
      <c r="D203" s="1"/>
      <c r="E203" s="1">
        <f t="shared" si="200"/>
        <v>3.4</v>
      </c>
      <c r="F203" s="15">
        <f t="shared" si="201"/>
        <v>7444.8804251550046</v>
      </c>
      <c r="G203" s="15">
        <f t="shared" si="202"/>
        <v>7253.1333511576704</v>
      </c>
      <c r="H203" s="15">
        <f t="shared" si="203"/>
        <v>14698.013776312675</v>
      </c>
      <c r="I203" s="1">
        <v>0</v>
      </c>
      <c r="J203" s="1"/>
      <c r="K203" s="1">
        <f t="shared" si="204"/>
        <v>0</v>
      </c>
      <c r="L203" s="15">
        <f t="shared" si="205"/>
        <v>0</v>
      </c>
      <c r="M203" s="15">
        <f t="shared" si="206"/>
        <v>0</v>
      </c>
      <c r="N203" s="15">
        <f t="shared" si="207"/>
        <v>0</v>
      </c>
      <c r="O203" s="1">
        <v>0</v>
      </c>
      <c r="P203" s="1"/>
      <c r="Q203" s="1">
        <f t="shared" si="208"/>
        <v>0</v>
      </c>
      <c r="R203" s="15">
        <f t="shared" si="209"/>
        <v>0</v>
      </c>
      <c r="S203" s="422">
        <f t="shared" si="210"/>
        <v>0</v>
      </c>
      <c r="T203" s="15">
        <f t="shared" si="211"/>
        <v>0</v>
      </c>
      <c r="U203" s="1">
        <v>0</v>
      </c>
      <c r="V203" s="1">
        <f t="shared" si="212"/>
        <v>0</v>
      </c>
      <c r="W203" s="15">
        <f t="shared" si="213"/>
        <v>0</v>
      </c>
      <c r="X203" s="15">
        <f t="shared" si="214"/>
        <v>0</v>
      </c>
      <c r="Y203" s="15">
        <f t="shared" si="215"/>
        <v>0</v>
      </c>
      <c r="Z203" s="1">
        <v>0</v>
      </c>
      <c r="AA203" s="1">
        <f t="shared" si="216"/>
        <v>0</v>
      </c>
      <c r="AB203" s="15">
        <f t="shared" si="217"/>
        <v>0</v>
      </c>
      <c r="AC203" s="15">
        <f t="shared" si="218"/>
        <v>0</v>
      </c>
      <c r="AD203" s="15">
        <f t="shared" si="219"/>
        <v>0</v>
      </c>
      <c r="AE203" s="1">
        <v>0</v>
      </c>
      <c r="AF203" s="1">
        <f t="shared" si="220"/>
        <v>0</v>
      </c>
      <c r="AG203" s="15">
        <f t="shared" si="221"/>
        <v>0</v>
      </c>
      <c r="AH203" s="15">
        <f t="shared" si="222"/>
        <v>0</v>
      </c>
      <c r="AI203" s="15">
        <f t="shared" si="223"/>
        <v>0</v>
      </c>
      <c r="AJ203" s="1">
        <v>0</v>
      </c>
      <c r="AK203" s="1">
        <f t="shared" si="224"/>
        <v>0</v>
      </c>
      <c r="AL203" s="1"/>
      <c r="AM203" s="15">
        <f t="shared" si="225"/>
        <v>0</v>
      </c>
      <c r="AN203" s="15">
        <f t="shared" si="226"/>
        <v>0</v>
      </c>
      <c r="AO203" s="15">
        <f t="shared" si="227"/>
        <v>0</v>
      </c>
      <c r="AP203" s="188">
        <v>0</v>
      </c>
      <c r="AQ203" s="188">
        <f t="shared" si="228"/>
        <v>0</v>
      </c>
      <c r="AR203" s="188"/>
      <c r="AS203" s="179">
        <f t="shared" si="229"/>
        <v>0</v>
      </c>
      <c r="AT203" s="179">
        <f t="shared" si="230"/>
        <v>0</v>
      </c>
      <c r="AU203" s="179">
        <f t="shared" si="231"/>
        <v>0</v>
      </c>
      <c r="AV203" s="1">
        <v>1</v>
      </c>
      <c r="AW203" s="1">
        <f t="shared" si="232"/>
        <v>3.4</v>
      </c>
      <c r="AX203" s="1"/>
      <c r="AY203" s="15">
        <f t="shared" si="233"/>
        <v>7973.8978494623652</v>
      </c>
      <c r="AZ203" s="15">
        <f t="shared" si="234"/>
        <v>6817.2596785309297</v>
      </c>
      <c r="BA203" s="15">
        <f t="shared" si="235"/>
        <v>14791.157527993295</v>
      </c>
      <c r="BB203" s="1">
        <v>0</v>
      </c>
      <c r="BC203" s="1">
        <f t="shared" si="236"/>
        <v>0</v>
      </c>
      <c r="BD203" s="15">
        <f t="shared" si="237"/>
        <v>0</v>
      </c>
      <c r="BE203" s="15">
        <f t="shared" si="238"/>
        <v>0</v>
      </c>
      <c r="BF203" s="15">
        <f t="shared" si="239"/>
        <v>0</v>
      </c>
      <c r="BG203" s="1">
        <v>0</v>
      </c>
      <c r="BH203" s="1">
        <f t="shared" si="240"/>
        <v>0</v>
      </c>
      <c r="BI203" s="15">
        <f t="shared" si="241"/>
        <v>0</v>
      </c>
      <c r="BJ203" s="15">
        <f t="shared" si="242"/>
        <v>0</v>
      </c>
      <c r="BK203" s="15">
        <f t="shared" si="243"/>
        <v>0</v>
      </c>
      <c r="BL203" s="1">
        <v>1</v>
      </c>
      <c r="BM203" s="1">
        <f t="shared" si="244"/>
        <v>3.4</v>
      </c>
      <c r="BN203" s="15">
        <f t="shared" si="245"/>
        <v>7991.1168831168834</v>
      </c>
      <c r="BO203" s="15">
        <f t="shared" si="246"/>
        <v>7202.4039849876963</v>
      </c>
      <c r="BP203" s="15">
        <f t="shared" si="247"/>
        <v>15193.520868104581</v>
      </c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</row>
    <row r="204" spans="1:146" ht="15.6" hidden="1" x14ac:dyDescent="0.3">
      <c r="A204" t="s">
        <v>104</v>
      </c>
      <c r="B204" s="8">
        <v>403</v>
      </c>
      <c r="C204" s="1">
        <v>6</v>
      </c>
      <c r="D204" s="1"/>
      <c r="E204" s="1">
        <f t="shared" si="200"/>
        <v>20.399999999999999</v>
      </c>
      <c r="F204" s="15">
        <f t="shared" si="201"/>
        <v>44669.282550930031</v>
      </c>
      <c r="G204" s="15">
        <f t="shared" si="202"/>
        <v>43518.800106946022</v>
      </c>
      <c r="H204" s="15">
        <f t="shared" si="203"/>
        <v>88188.082657876046</v>
      </c>
      <c r="I204" s="1">
        <v>5</v>
      </c>
      <c r="J204" s="1"/>
      <c r="K204" s="1">
        <f t="shared" si="204"/>
        <v>17</v>
      </c>
      <c r="L204" s="15">
        <f t="shared" si="205"/>
        <v>37224.402125775021</v>
      </c>
      <c r="M204" s="15">
        <f t="shared" si="206"/>
        <v>36342.245481123136</v>
      </c>
      <c r="N204" s="15">
        <f t="shared" si="207"/>
        <v>73566.647606898157</v>
      </c>
      <c r="O204" s="1">
        <v>7</v>
      </c>
      <c r="P204" s="1"/>
      <c r="Q204" s="1">
        <f t="shared" si="208"/>
        <v>23.8</v>
      </c>
      <c r="R204" s="15">
        <f t="shared" si="209"/>
        <v>52157.569515962925</v>
      </c>
      <c r="S204" s="422">
        <f t="shared" si="210"/>
        <v>51756.798513169284</v>
      </c>
      <c r="T204" s="15">
        <f t="shared" si="211"/>
        <v>103914.36802913221</v>
      </c>
      <c r="U204" s="1">
        <v>7</v>
      </c>
      <c r="V204" s="1">
        <f t="shared" si="212"/>
        <v>23.8</v>
      </c>
      <c r="W204" s="15">
        <f t="shared" si="213"/>
        <v>52157.569515962925</v>
      </c>
      <c r="X204" s="15">
        <f t="shared" si="214"/>
        <v>48995.866039943001</v>
      </c>
      <c r="Y204" s="15">
        <f t="shared" si="215"/>
        <v>101153.43555590592</v>
      </c>
      <c r="Z204" s="1">
        <v>7</v>
      </c>
      <c r="AA204" s="1">
        <f t="shared" si="216"/>
        <v>23.8</v>
      </c>
      <c r="AB204" s="15">
        <f t="shared" si="217"/>
        <v>54202.109289617489</v>
      </c>
      <c r="AC204" s="15">
        <f t="shared" si="218"/>
        <v>50357.099214157635</v>
      </c>
      <c r="AD204" s="15">
        <f t="shared" si="219"/>
        <v>104559.20850377512</v>
      </c>
      <c r="AE204" s="1">
        <v>6</v>
      </c>
      <c r="AF204" s="1">
        <f t="shared" si="220"/>
        <v>20.399999999999999</v>
      </c>
      <c r="AG204" s="15">
        <f t="shared" si="221"/>
        <v>46458.950819672129</v>
      </c>
      <c r="AH204" s="15">
        <f t="shared" si="222"/>
        <v>45175.199355848534</v>
      </c>
      <c r="AI204" s="15">
        <f t="shared" si="223"/>
        <v>91634.150175520655</v>
      </c>
      <c r="AJ204" s="1">
        <v>8</v>
      </c>
      <c r="AK204" s="1">
        <f t="shared" si="224"/>
        <v>27.2</v>
      </c>
      <c r="AL204" s="1"/>
      <c r="AM204" s="15">
        <f t="shared" si="225"/>
        <v>63675.495716034275</v>
      </c>
      <c r="AN204" s="15">
        <f t="shared" si="226"/>
        <v>55793.978404790701</v>
      </c>
      <c r="AO204" s="15">
        <f t="shared" si="227"/>
        <v>119469.47412082498</v>
      </c>
      <c r="AP204" s="188">
        <v>6</v>
      </c>
      <c r="AQ204" s="188">
        <f t="shared" si="228"/>
        <v>20.399999999999999</v>
      </c>
      <c r="AR204" s="188"/>
      <c r="AS204" s="179">
        <f t="shared" si="229"/>
        <v>47756.62178702571</v>
      </c>
      <c r="AT204" s="179">
        <f t="shared" si="230"/>
        <v>40332.341651331124</v>
      </c>
      <c r="AU204" s="179">
        <f t="shared" si="231"/>
        <v>88088.963438356834</v>
      </c>
      <c r="AV204" s="1">
        <v>5</v>
      </c>
      <c r="AW204" s="1">
        <f t="shared" si="232"/>
        <v>17</v>
      </c>
      <c r="AX204" s="1"/>
      <c r="AY204" s="15">
        <f t="shared" si="233"/>
        <v>39869.489247311823</v>
      </c>
      <c r="AZ204" s="15">
        <f t="shared" si="234"/>
        <v>34086.298392654644</v>
      </c>
      <c r="BA204" s="15">
        <f t="shared" si="235"/>
        <v>73955.787639966467</v>
      </c>
      <c r="BB204" s="1">
        <v>6</v>
      </c>
      <c r="BC204" s="1">
        <f t="shared" si="236"/>
        <v>20.399999999999999</v>
      </c>
      <c r="BD204" s="15">
        <f t="shared" si="237"/>
        <v>47843.38709677419</v>
      </c>
      <c r="BE204" s="15">
        <f t="shared" si="238"/>
        <v>39733.423337115899</v>
      </c>
      <c r="BF204" s="15">
        <f t="shared" si="239"/>
        <v>87576.810433890088</v>
      </c>
      <c r="BG204" s="1">
        <v>7</v>
      </c>
      <c r="BH204" s="1">
        <f t="shared" si="240"/>
        <v>23.8</v>
      </c>
      <c r="BI204" s="15">
        <f t="shared" si="241"/>
        <v>55937.818181818184</v>
      </c>
      <c r="BJ204" s="15">
        <f t="shared" si="242"/>
        <v>50013.296141209685</v>
      </c>
      <c r="BK204" s="15">
        <f t="shared" si="243"/>
        <v>105951.11432302787</v>
      </c>
      <c r="BL204" s="1">
        <v>10</v>
      </c>
      <c r="BM204" s="1">
        <f t="shared" si="244"/>
        <v>34</v>
      </c>
      <c r="BN204" s="15">
        <f t="shared" si="245"/>
        <v>79911.168831168834</v>
      </c>
      <c r="BO204" s="15">
        <f t="shared" si="246"/>
        <v>72024.039849876965</v>
      </c>
      <c r="BP204" s="15">
        <f t="shared" si="247"/>
        <v>151935.2086810458</v>
      </c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</row>
    <row r="205" spans="1:146" ht="15.6" hidden="1" x14ac:dyDescent="0.3">
      <c r="A205" t="s">
        <v>104</v>
      </c>
      <c r="B205" s="8">
        <v>501</v>
      </c>
      <c r="C205" s="1">
        <v>6</v>
      </c>
      <c r="D205" s="1"/>
      <c r="E205" s="1">
        <f t="shared" si="200"/>
        <v>20.399999999999999</v>
      </c>
      <c r="F205" s="15">
        <f t="shared" si="201"/>
        <v>44669.282550930031</v>
      </c>
      <c r="G205" s="15">
        <f t="shared" si="202"/>
        <v>43518.800106946022</v>
      </c>
      <c r="H205" s="15">
        <f t="shared" si="203"/>
        <v>88188.082657876046</v>
      </c>
      <c r="I205" s="1">
        <v>6</v>
      </c>
      <c r="J205" s="1"/>
      <c r="K205" s="1">
        <f t="shared" si="204"/>
        <v>20.399999999999999</v>
      </c>
      <c r="L205" s="15">
        <f t="shared" si="205"/>
        <v>44669.282550930031</v>
      </c>
      <c r="M205" s="15">
        <f t="shared" si="206"/>
        <v>43610.694577347756</v>
      </c>
      <c r="N205" s="15">
        <f t="shared" si="207"/>
        <v>88279.977128277795</v>
      </c>
      <c r="O205" s="1">
        <v>4</v>
      </c>
      <c r="P205" s="1"/>
      <c r="Q205" s="1">
        <f t="shared" si="208"/>
        <v>13.6</v>
      </c>
      <c r="R205" s="15">
        <f t="shared" si="209"/>
        <v>29804.3254376931</v>
      </c>
      <c r="S205" s="422">
        <f t="shared" si="210"/>
        <v>29575.313436096731</v>
      </c>
      <c r="T205" s="15">
        <f t="shared" si="211"/>
        <v>59379.638873789831</v>
      </c>
      <c r="U205" s="1">
        <v>5</v>
      </c>
      <c r="V205" s="1">
        <f t="shared" si="212"/>
        <v>17</v>
      </c>
      <c r="W205" s="15">
        <f t="shared" si="213"/>
        <v>37255.406797116375</v>
      </c>
      <c r="X205" s="15">
        <f t="shared" si="214"/>
        <v>34997.047171387858</v>
      </c>
      <c r="Y205" s="15">
        <f t="shared" si="215"/>
        <v>72252.45396850424</v>
      </c>
      <c r="Z205" s="1">
        <v>5</v>
      </c>
      <c r="AA205" s="1">
        <f t="shared" si="216"/>
        <v>17</v>
      </c>
      <c r="AB205" s="15">
        <f t="shared" si="217"/>
        <v>38715.792349726777</v>
      </c>
      <c r="AC205" s="15">
        <f t="shared" si="218"/>
        <v>35969.356581541164</v>
      </c>
      <c r="AD205" s="15">
        <f t="shared" si="219"/>
        <v>74685.148931267933</v>
      </c>
      <c r="AE205" s="1">
        <v>6</v>
      </c>
      <c r="AF205" s="1">
        <f t="shared" si="220"/>
        <v>20.399999999999999</v>
      </c>
      <c r="AG205" s="15">
        <f t="shared" si="221"/>
        <v>46458.950819672129</v>
      </c>
      <c r="AH205" s="15">
        <f t="shared" si="222"/>
        <v>45175.199355848534</v>
      </c>
      <c r="AI205" s="15">
        <f t="shared" si="223"/>
        <v>91634.150175520655</v>
      </c>
      <c r="AJ205" s="1">
        <v>10</v>
      </c>
      <c r="AK205" s="1">
        <f t="shared" si="224"/>
        <v>34</v>
      </c>
      <c r="AL205" s="1"/>
      <c r="AM205" s="15">
        <f t="shared" si="225"/>
        <v>79594.36964504284</v>
      </c>
      <c r="AN205" s="15">
        <f t="shared" si="226"/>
        <v>69742.473005988388</v>
      </c>
      <c r="AO205" s="15">
        <f t="shared" si="227"/>
        <v>149336.84265103121</v>
      </c>
      <c r="AP205" s="188">
        <v>5</v>
      </c>
      <c r="AQ205" s="188">
        <f t="shared" si="228"/>
        <v>17</v>
      </c>
      <c r="AR205" s="188"/>
      <c r="AS205" s="179">
        <f t="shared" si="229"/>
        <v>39797.18482252142</v>
      </c>
      <c r="AT205" s="179">
        <f t="shared" si="230"/>
        <v>33610.284709442603</v>
      </c>
      <c r="AU205" s="179">
        <f t="shared" si="231"/>
        <v>73407.469531964016</v>
      </c>
      <c r="AV205" s="1">
        <v>6</v>
      </c>
      <c r="AW205" s="1">
        <f t="shared" si="232"/>
        <v>20.399999999999999</v>
      </c>
      <c r="AX205" s="1"/>
      <c r="AY205" s="15">
        <f t="shared" si="233"/>
        <v>47843.38709677419</v>
      </c>
      <c r="AZ205" s="15">
        <f t="shared" si="234"/>
        <v>40903.558071185573</v>
      </c>
      <c r="BA205" s="15">
        <f t="shared" si="235"/>
        <v>88746.945167959755</v>
      </c>
      <c r="BB205" s="1">
        <v>6</v>
      </c>
      <c r="BC205" s="1">
        <f t="shared" si="236"/>
        <v>20.399999999999999</v>
      </c>
      <c r="BD205" s="15">
        <f t="shared" si="237"/>
        <v>47843.38709677419</v>
      </c>
      <c r="BE205" s="15">
        <f t="shared" si="238"/>
        <v>39733.423337115899</v>
      </c>
      <c r="BF205" s="15">
        <f t="shared" si="239"/>
        <v>87576.810433890088</v>
      </c>
      <c r="BG205" s="1">
        <v>4</v>
      </c>
      <c r="BH205" s="1">
        <f t="shared" si="240"/>
        <v>13.6</v>
      </c>
      <c r="BI205" s="15">
        <f t="shared" si="241"/>
        <v>31964.467532467534</v>
      </c>
      <c r="BJ205" s="15">
        <f t="shared" si="242"/>
        <v>28579.026366405531</v>
      </c>
      <c r="BK205" s="15">
        <f t="shared" si="243"/>
        <v>60543.493898873065</v>
      </c>
      <c r="BL205" s="1">
        <v>7</v>
      </c>
      <c r="BM205" s="1">
        <f t="shared" si="244"/>
        <v>23.8</v>
      </c>
      <c r="BN205" s="15">
        <f t="shared" si="245"/>
        <v>55937.818181818184</v>
      </c>
      <c r="BO205" s="15">
        <f t="shared" si="246"/>
        <v>50416.827894913877</v>
      </c>
      <c r="BP205" s="15">
        <f t="shared" si="247"/>
        <v>106354.64607673205</v>
      </c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</row>
    <row r="206" spans="1:146" ht="15.6" hidden="1" x14ac:dyDescent="0.3">
      <c r="A206" t="s">
        <v>104</v>
      </c>
      <c r="B206" s="8">
        <v>502</v>
      </c>
      <c r="C206" s="1">
        <v>5</v>
      </c>
      <c r="D206" s="1"/>
      <c r="E206" s="1">
        <f t="shared" si="200"/>
        <v>17</v>
      </c>
      <c r="F206" s="15">
        <f t="shared" si="201"/>
        <v>37224.402125775021</v>
      </c>
      <c r="G206" s="15">
        <f t="shared" si="202"/>
        <v>36265.666755788356</v>
      </c>
      <c r="H206" s="15">
        <f t="shared" si="203"/>
        <v>73490.068881563377</v>
      </c>
      <c r="I206" s="1">
        <v>4</v>
      </c>
      <c r="J206" s="1"/>
      <c r="K206" s="1">
        <f t="shared" si="204"/>
        <v>13.6</v>
      </c>
      <c r="L206" s="15">
        <f t="shared" si="205"/>
        <v>29779.521700620018</v>
      </c>
      <c r="M206" s="15">
        <f t="shared" si="206"/>
        <v>29073.796384898505</v>
      </c>
      <c r="N206" s="15">
        <f t="shared" si="207"/>
        <v>58853.31808551852</v>
      </c>
      <c r="O206" s="1">
        <v>5</v>
      </c>
      <c r="P206" s="1"/>
      <c r="Q206" s="1">
        <f t="shared" si="208"/>
        <v>17</v>
      </c>
      <c r="R206" s="15">
        <f t="shared" si="209"/>
        <v>37255.406797116375</v>
      </c>
      <c r="S206" s="422">
        <f t="shared" si="210"/>
        <v>36969.141795120915</v>
      </c>
      <c r="T206" s="15">
        <f t="shared" si="211"/>
        <v>74224.54859223729</v>
      </c>
      <c r="U206" s="1">
        <v>3</v>
      </c>
      <c r="V206" s="1">
        <f t="shared" si="212"/>
        <v>10.199999999999999</v>
      </c>
      <c r="W206" s="15">
        <f t="shared" si="213"/>
        <v>22353.244078269825</v>
      </c>
      <c r="X206" s="15">
        <f t="shared" si="214"/>
        <v>20998.228302832711</v>
      </c>
      <c r="Y206" s="15">
        <f t="shared" si="215"/>
        <v>43351.472381102532</v>
      </c>
      <c r="Z206" s="1">
        <v>5</v>
      </c>
      <c r="AA206" s="1">
        <f t="shared" si="216"/>
        <v>17</v>
      </c>
      <c r="AB206" s="15">
        <f t="shared" si="217"/>
        <v>38715.792349726777</v>
      </c>
      <c r="AC206" s="15">
        <f t="shared" si="218"/>
        <v>35969.356581541164</v>
      </c>
      <c r="AD206" s="15">
        <f t="shared" si="219"/>
        <v>74685.148931267933</v>
      </c>
      <c r="AE206" s="1">
        <v>5</v>
      </c>
      <c r="AF206" s="1">
        <f t="shared" si="220"/>
        <v>17</v>
      </c>
      <c r="AG206" s="15">
        <f t="shared" si="221"/>
        <v>38715.792349726777</v>
      </c>
      <c r="AH206" s="15">
        <f t="shared" si="222"/>
        <v>37645.999463207118</v>
      </c>
      <c r="AI206" s="15">
        <f t="shared" si="223"/>
        <v>76361.791812933894</v>
      </c>
      <c r="AJ206" s="1">
        <v>5</v>
      </c>
      <c r="AK206" s="1">
        <f t="shared" si="224"/>
        <v>17</v>
      </c>
      <c r="AL206" s="1"/>
      <c r="AM206" s="15">
        <f t="shared" si="225"/>
        <v>39797.18482252142</v>
      </c>
      <c r="AN206" s="15">
        <f t="shared" si="226"/>
        <v>34871.236502994194</v>
      </c>
      <c r="AO206" s="15">
        <f t="shared" si="227"/>
        <v>74668.421325515606</v>
      </c>
      <c r="AP206" s="188">
        <v>3</v>
      </c>
      <c r="AQ206" s="188">
        <f t="shared" si="228"/>
        <v>10.199999999999999</v>
      </c>
      <c r="AR206" s="188"/>
      <c r="AS206" s="179">
        <f t="shared" si="229"/>
        <v>23878.310893512855</v>
      </c>
      <c r="AT206" s="179">
        <f t="shared" si="230"/>
        <v>20166.170825665562</v>
      </c>
      <c r="AU206" s="179">
        <f t="shared" si="231"/>
        <v>44044.481719178417</v>
      </c>
      <c r="AV206" s="1">
        <v>4</v>
      </c>
      <c r="AW206" s="1">
        <f t="shared" si="232"/>
        <v>13.6</v>
      </c>
      <c r="AX206" s="1"/>
      <c r="AY206" s="15">
        <f t="shared" si="233"/>
        <v>31895.591397849461</v>
      </c>
      <c r="AZ206" s="15">
        <f t="shared" si="234"/>
        <v>27269.038714123719</v>
      </c>
      <c r="BA206" s="15">
        <f t="shared" si="235"/>
        <v>59164.63011197318</v>
      </c>
      <c r="BB206" s="1">
        <v>5</v>
      </c>
      <c r="BC206" s="1">
        <f t="shared" si="236"/>
        <v>17</v>
      </c>
      <c r="BD206" s="15">
        <f t="shared" si="237"/>
        <v>39869.489247311823</v>
      </c>
      <c r="BE206" s="15">
        <f t="shared" si="238"/>
        <v>33111.186114263255</v>
      </c>
      <c r="BF206" s="15">
        <f t="shared" si="239"/>
        <v>72980.675361575079</v>
      </c>
      <c r="BG206" s="1">
        <v>3</v>
      </c>
      <c r="BH206" s="1">
        <f t="shared" si="240"/>
        <v>10.199999999999999</v>
      </c>
      <c r="BI206" s="15">
        <f t="shared" si="241"/>
        <v>23973.35064935065</v>
      </c>
      <c r="BJ206" s="15">
        <f t="shared" si="242"/>
        <v>21434.26977480415</v>
      </c>
      <c r="BK206" s="15">
        <f t="shared" si="243"/>
        <v>45407.620424154797</v>
      </c>
      <c r="BL206" s="1">
        <v>6</v>
      </c>
      <c r="BM206" s="1">
        <f t="shared" si="244"/>
        <v>20.399999999999999</v>
      </c>
      <c r="BN206" s="15">
        <f t="shared" si="245"/>
        <v>47946.7012987013</v>
      </c>
      <c r="BO206" s="15">
        <f t="shared" si="246"/>
        <v>43214.423909926176</v>
      </c>
      <c r="BP206" s="15">
        <f t="shared" si="247"/>
        <v>91161.125208627476</v>
      </c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</row>
    <row r="207" spans="1:146" ht="15.6" hidden="1" x14ac:dyDescent="0.3">
      <c r="A207" t="s">
        <v>104</v>
      </c>
      <c r="B207" s="8">
        <v>601</v>
      </c>
      <c r="C207" s="1">
        <v>5</v>
      </c>
      <c r="D207" s="1"/>
      <c r="E207" s="1">
        <f t="shared" si="200"/>
        <v>17</v>
      </c>
      <c r="F207" s="15">
        <f t="shared" si="201"/>
        <v>37224.402125775021</v>
      </c>
      <c r="G207" s="15">
        <f t="shared" si="202"/>
        <v>36265.666755788356</v>
      </c>
      <c r="H207" s="15">
        <f t="shared" si="203"/>
        <v>73490.068881563377</v>
      </c>
      <c r="I207" s="1">
        <v>5</v>
      </c>
      <c r="J207" s="1"/>
      <c r="K207" s="1">
        <f t="shared" si="204"/>
        <v>17</v>
      </c>
      <c r="L207" s="15">
        <f t="shared" si="205"/>
        <v>37224.402125775021</v>
      </c>
      <c r="M207" s="15">
        <f t="shared" si="206"/>
        <v>36342.245481123136</v>
      </c>
      <c r="N207" s="15">
        <f t="shared" si="207"/>
        <v>73566.647606898157</v>
      </c>
      <c r="O207" s="1">
        <v>9</v>
      </c>
      <c r="P207" s="1"/>
      <c r="Q207" s="1">
        <f t="shared" si="208"/>
        <v>30.599999999999998</v>
      </c>
      <c r="R207" s="15">
        <f t="shared" si="209"/>
        <v>67059.732234809475</v>
      </c>
      <c r="S207" s="422">
        <f t="shared" si="210"/>
        <v>66544.455231217638</v>
      </c>
      <c r="T207" s="15">
        <f t="shared" si="211"/>
        <v>133604.1874660271</v>
      </c>
      <c r="U207" s="1">
        <v>8</v>
      </c>
      <c r="V207" s="1">
        <f t="shared" si="212"/>
        <v>27.2</v>
      </c>
      <c r="W207" s="15">
        <f t="shared" si="213"/>
        <v>59608.6508753862</v>
      </c>
      <c r="X207" s="15">
        <f t="shared" si="214"/>
        <v>55995.275474220565</v>
      </c>
      <c r="Y207" s="15">
        <f t="shared" si="215"/>
        <v>115603.92634960677</v>
      </c>
      <c r="Z207" s="1">
        <v>7</v>
      </c>
      <c r="AA207" s="1">
        <f t="shared" si="216"/>
        <v>23.8</v>
      </c>
      <c r="AB207" s="15">
        <f t="shared" si="217"/>
        <v>54202.109289617489</v>
      </c>
      <c r="AC207" s="15">
        <f t="shared" si="218"/>
        <v>50357.099214157635</v>
      </c>
      <c r="AD207" s="15">
        <f t="shared" si="219"/>
        <v>104559.20850377512</v>
      </c>
      <c r="AE207" s="1">
        <v>5</v>
      </c>
      <c r="AF207" s="1">
        <f t="shared" si="220"/>
        <v>17</v>
      </c>
      <c r="AG207" s="15">
        <f t="shared" si="221"/>
        <v>38715.792349726777</v>
      </c>
      <c r="AH207" s="15">
        <f t="shared" si="222"/>
        <v>37645.999463207118</v>
      </c>
      <c r="AI207" s="15">
        <f t="shared" si="223"/>
        <v>76361.791812933894</v>
      </c>
      <c r="AJ207" s="1">
        <v>5</v>
      </c>
      <c r="AK207" s="1">
        <f t="shared" si="224"/>
        <v>17</v>
      </c>
      <c r="AL207" s="1"/>
      <c r="AM207" s="15">
        <f t="shared" si="225"/>
        <v>39797.18482252142</v>
      </c>
      <c r="AN207" s="15">
        <f t="shared" si="226"/>
        <v>34871.236502994194</v>
      </c>
      <c r="AO207" s="15">
        <f t="shared" si="227"/>
        <v>74668.421325515606</v>
      </c>
      <c r="AP207" s="188">
        <v>5</v>
      </c>
      <c r="AQ207" s="188">
        <f t="shared" si="228"/>
        <v>17</v>
      </c>
      <c r="AR207" s="188"/>
      <c r="AS207" s="179">
        <f t="shared" si="229"/>
        <v>39797.18482252142</v>
      </c>
      <c r="AT207" s="179">
        <f t="shared" si="230"/>
        <v>33610.284709442603</v>
      </c>
      <c r="AU207" s="179">
        <f t="shared" si="231"/>
        <v>73407.469531964016</v>
      </c>
      <c r="AV207" s="1">
        <v>2</v>
      </c>
      <c r="AW207" s="1">
        <f t="shared" si="232"/>
        <v>6.8</v>
      </c>
      <c r="AX207" s="1"/>
      <c r="AY207" s="15">
        <f t="shared" si="233"/>
        <v>15947.79569892473</v>
      </c>
      <c r="AZ207" s="15">
        <f t="shared" si="234"/>
        <v>13634.519357061859</v>
      </c>
      <c r="BA207" s="15">
        <f t="shared" si="235"/>
        <v>29582.31505598659</v>
      </c>
      <c r="BB207" s="1">
        <v>3</v>
      </c>
      <c r="BC207" s="1">
        <f t="shared" si="236"/>
        <v>10.199999999999999</v>
      </c>
      <c r="BD207" s="15">
        <f t="shared" si="237"/>
        <v>23921.693548387095</v>
      </c>
      <c r="BE207" s="15">
        <f t="shared" si="238"/>
        <v>19866.711668557949</v>
      </c>
      <c r="BF207" s="15">
        <f t="shared" si="239"/>
        <v>43788.405216945044</v>
      </c>
      <c r="BG207" s="1">
        <v>5</v>
      </c>
      <c r="BH207" s="1">
        <f t="shared" si="240"/>
        <v>17</v>
      </c>
      <c r="BI207" s="15">
        <f t="shared" si="241"/>
        <v>39955.584415584417</v>
      </c>
      <c r="BJ207" s="15">
        <f t="shared" si="242"/>
        <v>35723.782958006916</v>
      </c>
      <c r="BK207" s="15">
        <f t="shared" si="243"/>
        <v>75679.367373591333</v>
      </c>
      <c r="BL207" s="1">
        <v>7</v>
      </c>
      <c r="BM207" s="1">
        <f t="shared" si="244"/>
        <v>23.8</v>
      </c>
      <c r="BN207" s="15">
        <f t="shared" si="245"/>
        <v>55937.818181818184</v>
      </c>
      <c r="BO207" s="15">
        <f t="shared" si="246"/>
        <v>50416.827894913877</v>
      </c>
      <c r="BP207" s="15">
        <f t="shared" si="247"/>
        <v>106354.64607673205</v>
      </c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</row>
    <row r="208" spans="1:146" ht="15.6" hidden="1" x14ac:dyDescent="0.3">
      <c r="A208" t="s">
        <v>104</v>
      </c>
      <c r="B208" s="8">
        <v>602</v>
      </c>
      <c r="C208" s="1">
        <v>12</v>
      </c>
      <c r="D208" s="1"/>
      <c r="E208" s="1">
        <f t="shared" si="200"/>
        <v>40.799999999999997</v>
      </c>
      <c r="F208" s="15">
        <f t="shared" si="201"/>
        <v>89338.565101860062</v>
      </c>
      <c r="G208" s="15">
        <f t="shared" si="202"/>
        <v>87037.600213892045</v>
      </c>
      <c r="H208" s="15">
        <f t="shared" si="203"/>
        <v>176376.16531575209</v>
      </c>
      <c r="I208" s="1">
        <v>15</v>
      </c>
      <c r="J208" s="1"/>
      <c r="K208" s="1">
        <f t="shared" si="204"/>
        <v>51</v>
      </c>
      <c r="L208" s="15">
        <f t="shared" si="205"/>
        <v>111673.20637732507</v>
      </c>
      <c r="M208" s="15">
        <f t="shared" si="206"/>
        <v>109026.7364433694</v>
      </c>
      <c r="N208" s="15">
        <f t="shared" si="207"/>
        <v>220699.94282069447</v>
      </c>
      <c r="O208" s="1">
        <v>13</v>
      </c>
      <c r="P208" s="1"/>
      <c r="Q208" s="1">
        <f t="shared" si="208"/>
        <v>44.199999999999996</v>
      </c>
      <c r="R208" s="15">
        <f t="shared" si="209"/>
        <v>96864.057672502575</v>
      </c>
      <c r="S208" s="422">
        <f t="shared" si="210"/>
        <v>96119.768667314362</v>
      </c>
      <c r="T208" s="15">
        <f t="shared" si="211"/>
        <v>192983.82633981694</v>
      </c>
      <c r="U208" s="1">
        <v>16</v>
      </c>
      <c r="V208" s="1">
        <f t="shared" si="212"/>
        <v>54.4</v>
      </c>
      <c r="W208" s="15">
        <f t="shared" si="213"/>
        <v>119217.3017507724</v>
      </c>
      <c r="X208" s="15">
        <f t="shared" si="214"/>
        <v>111990.55094844113</v>
      </c>
      <c r="Y208" s="15">
        <f t="shared" si="215"/>
        <v>231207.85269921354</v>
      </c>
      <c r="Z208" s="1">
        <v>13</v>
      </c>
      <c r="AA208" s="1">
        <f t="shared" si="216"/>
        <v>44.199999999999996</v>
      </c>
      <c r="AB208" s="15">
        <f t="shared" si="217"/>
        <v>100661.06010928961</v>
      </c>
      <c r="AC208" s="15">
        <f t="shared" si="218"/>
        <v>93520.327112007028</v>
      </c>
      <c r="AD208" s="15">
        <f t="shared" si="219"/>
        <v>194181.38722129664</v>
      </c>
      <c r="AE208" s="1">
        <v>15</v>
      </c>
      <c r="AF208" s="1">
        <f t="shared" si="220"/>
        <v>51</v>
      </c>
      <c r="AG208" s="15">
        <f t="shared" si="221"/>
        <v>116147.37704918033</v>
      </c>
      <c r="AH208" s="15">
        <f t="shared" si="222"/>
        <v>112937.99838962134</v>
      </c>
      <c r="AI208" s="15">
        <f t="shared" si="223"/>
        <v>229085.37543880165</v>
      </c>
      <c r="AJ208" s="1">
        <v>18</v>
      </c>
      <c r="AK208" s="1">
        <f t="shared" si="224"/>
        <v>61.199999999999996</v>
      </c>
      <c r="AL208" s="1"/>
      <c r="AM208" s="15">
        <f t="shared" si="225"/>
        <v>143269.86536107713</v>
      </c>
      <c r="AN208" s="15">
        <f t="shared" si="226"/>
        <v>125536.45141077907</v>
      </c>
      <c r="AO208" s="15">
        <f t="shared" si="227"/>
        <v>268806.31677185622</v>
      </c>
      <c r="AP208" s="188">
        <v>7</v>
      </c>
      <c r="AQ208" s="188">
        <f t="shared" si="228"/>
        <v>23.8</v>
      </c>
      <c r="AR208" s="188"/>
      <c r="AS208" s="179">
        <f t="shared" si="229"/>
        <v>55716.058751529992</v>
      </c>
      <c r="AT208" s="179">
        <f t="shared" si="230"/>
        <v>47054.398593219645</v>
      </c>
      <c r="AU208" s="179">
        <f t="shared" si="231"/>
        <v>102770.45734474964</v>
      </c>
      <c r="AV208" s="1">
        <v>12</v>
      </c>
      <c r="AW208" s="1">
        <f t="shared" si="232"/>
        <v>40.799999999999997</v>
      </c>
      <c r="AX208" s="1"/>
      <c r="AY208" s="15">
        <f t="shared" si="233"/>
        <v>95686.774193548379</v>
      </c>
      <c r="AZ208" s="15">
        <f t="shared" si="234"/>
        <v>81807.116142371146</v>
      </c>
      <c r="BA208" s="15">
        <f t="shared" si="235"/>
        <v>177493.89033591951</v>
      </c>
      <c r="BB208" s="1">
        <v>13</v>
      </c>
      <c r="BC208" s="1">
        <f t="shared" si="236"/>
        <v>44.199999999999996</v>
      </c>
      <c r="BD208" s="15">
        <f t="shared" si="237"/>
        <v>103660.67204301075</v>
      </c>
      <c r="BE208" s="15">
        <f t="shared" si="238"/>
        <v>86089.083897084449</v>
      </c>
      <c r="BF208" s="15">
        <f t="shared" si="239"/>
        <v>189749.7559400952</v>
      </c>
      <c r="BG208" s="1">
        <v>10</v>
      </c>
      <c r="BH208" s="1">
        <f t="shared" si="240"/>
        <v>34</v>
      </c>
      <c r="BI208" s="15">
        <f t="shared" si="241"/>
        <v>79911.168831168834</v>
      </c>
      <c r="BJ208" s="15">
        <f t="shared" si="242"/>
        <v>71447.565916013831</v>
      </c>
      <c r="BK208" s="15">
        <f t="shared" si="243"/>
        <v>151358.73474718267</v>
      </c>
      <c r="BL208" s="1">
        <v>16</v>
      </c>
      <c r="BM208" s="1">
        <f t="shared" si="244"/>
        <v>54.4</v>
      </c>
      <c r="BN208" s="15">
        <f t="shared" si="245"/>
        <v>127857.87012987013</v>
      </c>
      <c r="BO208" s="15">
        <f t="shared" si="246"/>
        <v>115238.46375980314</v>
      </c>
      <c r="BP208" s="15">
        <f t="shared" si="247"/>
        <v>243096.33388967329</v>
      </c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</row>
    <row r="209" spans="1:146" ht="15.6" hidden="1" x14ac:dyDescent="0.3">
      <c r="A209" t="s">
        <v>104</v>
      </c>
      <c r="B209" s="8">
        <v>603</v>
      </c>
      <c r="C209" s="1">
        <v>4</v>
      </c>
      <c r="D209" s="1"/>
      <c r="E209" s="1">
        <f t="shared" si="200"/>
        <v>13.6</v>
      </c>
      <c r="F209" s="15">
        <f t="shared" si="201"/>
        <v>29779.521700620018</v>
      </c>
      <c r="G209" s="15">
        <f t="shared" si="202"/>
        <v>29012.533404630682</v>
      </c>
      <c r="H209" s="15">
        <f t="shared" si="203"/>
        <v>58792.0551052507</v>
      </c>
      <c r="I209" s="1">
        <v>8</v>
      </c>
      <c r="J209" s="1"/>
      <c r="K209" s="1">
        <f t="shared" si="204"/>
        <v>27.2</v>
      </c>
      <c r="L209" s="15">
        <f t="shared" si="205"/>
        <v>59559.043401240036</v>
      </c>
      <c r="M209" s="15">
        <f t="shared" si="206"/>
        <v>58147.592769797011</v>
      </c>
      <c r="N209" s="15">
        <f t="shared" si="207"/>
        <v>117706.63617103704</v>
      </c>
      <c r="O209" s="1">
        <v>4</v>
      </c>
      <c r="P209" s="1"/>
      <c r="Q209" s="1">
        <f t="shared" si="208"/>
        <v>13.6</v>
      </c>
      <c r="R209" s="15">
        <f t="shared" si="209"/>
        <v>29804.3254376931</v>
      </c>
      <c r="S209" s="422">
        <f t="shared" si="210"/>
        <v>29575.313436096731</v>
      </c>
      <c r="T209" s="15">
        <f t="shared" si="211"/>
        <v>59379.638873789831</v>
      </c>
      <c r="U209" s="1">
        <v>5</v>
      </c>
      <c r="V209" s="1">
        <f t="shared" si="212"/>
        <v>17</v>
      </c>
      <c r="W209" s="15">
        <f t="shared" si="213"/>
        <v>37255.406797116375</v>
      </c>
      <c r="X209" s="15">
        <f t="shared" si="214"/>
        <v>34997.047171387858</v>
      </c>
      <c r="Y209" s="15">
        <f t="shared" si="215"/>
        <v>72252.45396850424</v>
      </c>
      <c r="Z209" s="1">
        <v>4</v>
      </c>
      <c r="AA209" s="1">
        <f t="shared" si="216"/>
        <v>13.6</v>
      </c>
      <c r="AB209" s="15">
        <f t="shared" si="217"/>
        <v>30972.633879781421</v>
      </c>
      <c r="AC209" s="15">
        <f t="shared" si="218"/>
        <v>28775.485265232932</v>
      </c>
      <c r="AD209" s="15">
        <f t="shared" si="219"/>
        <v>59748.119145014352</v>
      </c>
      <c r="AE209" s="1">
        <v>4</v>
      </c>
      <c r="AF209" s="1">
        <f t="shared" si="220"/>
        <v>13.6</v>
      </c>
      <c r="AG209" s="15">
        <f t="shared" si="221"/>
        <v>30972.633879781421</v>
      </c>
      <c r="AH209" s="15">
        <f t="shared" si="222"/>
        <v>30116.79957056569</v>
      </c>
      <c r="AI209" s="15">
        <f t="shared" si="223"/>
        <v>61089.433450347111</v>
      </c>
      <c r="AJ209" s="1">
        <v>5</v>
      </c>
      <c r="AK209" s="1">
        <f t="shared" si="224"/>
        <v>17</v>
      </c>
      <c r="AL209" s="1"/>
      <c r="AM209" s="15">
        <f t="shared" si="225"/>
        <v>39797.18482252142</v>
      </c>
      <c r="AN209" s="15">
        <f t="shared" si="226"/>
        <v>34871.236502994194</v>
      </c>
      <c r="AO209" s="15">
        <f t="shared" si="227"/>
        <v>74668.421325515606</v>
      </c>
      <c r="AP209" s="188">
        <v>6</v>
      </c>
      <c r="AQ209" s="188">
        <f t="shared" si="228"/>
        <v>20.399999999999999</v>
      </c>
      <c r="AR209" s="188"/>
      <c r="AS209" s="179">
        <f t="shared" si="229"/>
        <v>47756.62178702571</v>
      </c>
      <c r="AT209" s="179">
        <f t="shared" si="230"/>
        <v>40332.341651331124</v>
      </c>
      <c r="AU209" s="179">
        <f t="shared" si="231"/>
        <v>88088.963438356834</v>
      </c>
      <c r="AV209" s="1">
        <v>4</v>
      </c>
      <c r="AW209" s="1">
        <f t="shared" si="232"/>
        <v>13.6</v>
      </c>
      <c r="AX209" s="1"/>
      <c r="AY209" s="15">
        <f t="shared" si="233"/>
        <v>31895.591397849461</v>
      </c>
      <c r="AZ209" s="15">
        <f t="shared" si="234"/>
        <v>27269.038714123719</v>
      </c>
      <c r="BA209" s="15">
        <f t="shared" si="235"/>
        <v>59164.63011197318</v>
      </c>
      <c r="BB209" s="1">
        <v>4</v>
      </c>
      <c r="BC209" s="1">
        <f t="shared" si="236"/>
        <v>13.6</v>
      </c>
      <c r="BD209" s="15">
        <f t="shared" si="237"/>
        <v>31895.591397849461</v>
      </c>
      <c r="BE209" s="15">
        <f t="shared" si="238"/>
        <v>26488.9488914106</v>
      </c>
      <c r="BF209" s="15">
        <f t="shared" si="239"/>
        <v>58384.540289260061</v>
      </c>
      <c r="BG209" s="1">
        <v>4</v>
      </c>
      <c r="BH209" s="1">
        <f t="shared" si="240"/>
        <v>13.6</v>
      </c>
      <c r="BI209" s="15">
        <f t="shared" si="241"/>
        <v>31964.467532467534</v>
      </c>
      <c r="BJ209" s="15">
        <f t="shared" si="242"/>
        <v>28579.026366405531</v>
      </c>
      <c r="BK209" s="15">
        <f t="shared" si="243"/>
        <v>60543.493898873065</v>
      </c>
      <c r="BL209" s="1">
        <v>5</v>
      </c>
      <c r="BM209" s="1">
        <f t="shared" si="244"/>
        <v>17</v>
      </c>
      <c r="BN209" s="15">
        <f t="shared" si="245"/>
        <v>39955.584415584417</v>
      </c>
      <c r="BO209" s="15">
        <f t="shared" si="246"/>
        <v>36012.019924938482</v>
      </c>
      <c r="BP209" s="15">
        <f t="shared" si="247"/>
        <v>75967.604340522899</v>
      </c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</row>
    <row r="210" spans="1:146" ht="15.6" hidden="1" x14ac:dyDescent="0.3">
      <c r="A210" t="s">
        <v>104</v>
      </c>
      <c r="B210" s="8">
        <v>701</v>
      </c>
      <c r="C210" s="1">
        <v>4</v>
      </c>
      <c r="D210" s="1"/>
      <c r="E210" s="1">
        <f t="shared" si="200"/>
        <v>13.6</v>
      </c>
      <c r="F210" s="15">
        <f t="shared" si="201"/>
        <v>29779.521700620018</v>
      </c>
      <c r="G210" s="15">
        <f t="shared" si="202"/>
        <v>29012.533404630682</v>
      </c>
      <c r="H210" s="15">
        <f t="shared" si="203"/>
        <v>58792.0551052507</v>
      </c>
      <c r="I210" s="1">
        <v>3</v>
      </c>
      <c r="J210" s="1"/>
      <c r="K210" s="1">
        <f t="shared" si="204"/>
        <v>10.199999999999999</v>
      </c>
      <c r="L210" s="15">
        <f t="shared" si="205"/>
        <v>22334.641275465015</v>
      </c>
      <c r="M210" s="15">
        <f t="shared" si="206"/>
        <v>21805.347288673878</v>
      </c>
      <c r="N210" s="15">
        <f t="shared" si="207"/>
        <v>44139.988564138897</v>
      </c>
      <c r="O210" s="1">
        <v>3</v>
      </c>
      <c r="P210" s="1"/>
      <c r="Q210" s="1">
        <f t="shared" si="208"/>
        <v>10.199999999999999</v>
      </c>
      <c r="R210" s="15">
        <f t="shared" si="209"/>
        <v>22353.244078269825</v>
      </c>
      <c r="S210" s="422">
        <f t="shared" si="210"/>
        <v>22181.485077072546</v>
      </c>
      <c r="T210" s="15">
        <f t="shared" si="211"/>
        <v>44534.729155342371</v>
      </c>
      <c r="U210" s="1">
        <v>5</v>
      </c>
      <c r="V210" s="1">
        <f t="shared" si="212"/>
        <v>17</v>
      </c>
      <c r="W210" s="15">
        <f t="shared" si="213"/>
        <v>37255.406797116375</v>
      </c>
      <c r="X210" s="15">
        <f t="shared" si="214"/>
        <v>34997.047171387858</v>
      </c>
      <c r="Y210" s="15">
        <f t="shared" si="215"/>
        <v>72252.45396850424</v>
      </c>
      <c r="Z210" s="1">
        <v>5</v>
      </c>
      <c r="AA210" s="1">
        <f t="shared" si="216"/>
        <v>17</v>
      </c>
      <c r="AB210" s="15">
        <f t="shared" si="217"/>
        <v>38715.792349726777</v>
      </c>
      <c r="AC210" s="15">
        <f t="shared" si="218"/>
        <v>35969.356581541164</v>
      </c>
      <c r="AD210" s="15">
        <f t="shared" si="219"/>
        <v>74685.148931267933</v>
      </c>
      <c r="AE210" s="1">
        <v>3</v>
      </c>
      <c r="AF210" s="1">
        <f t="shared" si="220"/>
        <v>10.199999999999999</v>
      </c>
      <c r="AG210" s="15">
        <f t="shared" si="221"/>
        <v>23229.475409836065</v>
      </c>
      <c r="AH210" s="15">
        <f t="shared" si="222"/>
        <v>22587.599677924267</v>
      </c>
      <c r="AI210" s="15">
        <f t="shared" si="223"/>
        <v>45817.075087760328</v>
      </c>
      <c r="AJ210" s="1">
        <v>3</v>
      </c>
      <c r="AK210" s="1">
        <f t="shared" si="224"/>
        <v>10.199999999999999</v>
      </c>
      <c r="AL210" s="1"/>
      <c r="AM210" s="15">
        <f t="shared" si="225"/>
        <v>23878.310893512855</v>
      </c>
      <c r="AN210" s="15">
        <f t="shared" si="226"/>
        <v>20922.741901796515</v>
      </c>
      <c r="AO210" s="15">
        <f t="shared" si="227"/>
        <v>44801.05279530937</v>
      </c>
      <c r="AP210" s="188">
        <v>3</v>
      </c>
      <c r="AQ210" s="188">
        <f t="shared" si="228"/>
        <v>10.199999999999999</v>
      </c>
      <c r="AR210" s="188"/>
      <c r="AS210" s="179">
        <f t="shared" si="229"/>
        <v>23878.310893512855</v>
      </c>
      <c r="AT210" s="179">
        <f t="shared" si="230"/>
        <v>20166.170825665562</v>
      </c>
      <c r="AU210" s="179">
        <f t="shared" si="231"/>
        <v>44044.481719178417</v>
      </c>
      <c r="AV210" s="1">
        <v>3</v>
      </c>
      <c r="AW210" s="1">
        <f t="shared" si="232"/>
        <v>10.199999999999999</v>
      </c>
      <c r="AX210" s="1"/>
      <c r="AY210" s="15">
        <f t="shared" si="233"/>
        <v>23921.693548387095</v>
      </c>
      <c r="AZ210" s="15">
        <f t="shared" si="234"/>
        <v>20451.779035592786</v>
      </c>
      <c r="BA210" s="15">
        <f t="shared" si="235"/>
        <v>44373.472583979878</v>
      </c>
      <c r="BB210" s="1">
        <v>3</v>
      </c>
      <c r="BC210" s="1">
        <f t="shared" si="236"/>
        <v>10.199999999999999</v>
      </c>
      <c r="BD210" s="15">
        <f t="shared" si="237"/>
        <v>23921.693548387095</v>
      </c>
      <c r="BE210" s="15">
        <f t="shared" si="238"/>
        <v>19866.711668557949</v>
      </c>
      <c r="BF210" s="15">
        <f t="shared" si="239"/>
        <v>43788.405216945044</v>
      </c>
      <c r="BG210" s="1">
        <v>2</v>
      </c>
      <c r="BH210" s="1">
        <f t="shared" si="240"/>
        <v>6.8</v>
      </c>
      <c r="BI210" s="15">
        <f t="shared" si="241"/>
        <v>15982.233766233767</v>
      </c>
      <c r="BJ210" s="15">
        <f t="shared" si="242"/>
        <v>14289.513183202766</v>
      </c>
      <c r="BK210" s="15">
        <f t="shared" si="243"/>
        <v>30271.746949436532</v>
      </c>
      <c r="BL210" s="1">
        <v>3</v>
      </c>
      <c r="BM210" s="1">
        <f t="shared" si="244"/>
        <v>10.199999999999999</v>
      </c>
      <c r="BN210" s="15">
        <f t="shared" si="245"/>
        <v>23973.35064935065</v>
      </c>
      <c r="BO210" s="15">
        <f t="shared" si="246"/>
        <v>21607.211954963088</v>
      </c>
      <c r="BP210" s="15">
        <f t="shared" si="247"/>
        <v>45580.562604313738</v>
      </c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</row>
    <row r="211" spans="1:146" ht="15.6" hidden="1" x14ac:dyDescent="0.3">
      <c r="A211" t="s">
        <v>104</v>
      </c>
      <c r="B211" s="8">
        <v>702</v>
      </c>
      <c r="C211" s="1">
        <v>6</v>
      </c>
      <c r="D211" s="1"/>
      <c r="E211" s="1">
        <f t="shared" si="200"/>
        <v>20.399999999999999</v>
      </c>
      <c r="F211" s="15">
        <f t="shared" si="201"/>
        <v>44669.282550930031</v>
      </c>
      <c r="G211" s="15">
        <f t="shared" si="202"/>
        <v>43518.800106946022</v>
      </c>
      <c r="H211" s="15">
        <f t="shared" si="203"/>
        <v>88188.082657876046</v>
      </c>
      <c r="I211" s="1">
        <v>6</v>
      </c>
      <c r="J211" s="1"/>
      <c r="K211" s="1">
        <f t="shared" si="204"/>
        <v>20.399999999999999</v>
      </c>
      <c r="L211" s="15">
        <f t="shared" si="205"/>
        <v>44669.282550930031</v>
      </c>
      <c r="M211" s="15">
        <f t="shared" si="206"/>
        <v>43610.694577347756</v>
      </c>
      <c r="N211" s="15">
        <f t="shared" si="207"/>
        <v>88279.977128277795</v>
      </c>
      <c r="O211" s="1">
        <v>8</v>
      </c>
      <c r="P211" s="1"/>
      <c r="Q211" s="1">
        <f t="shared" si="208"/>
        <v>27.2</v>
      </c>
      <c r="R211" s="15">
        <f t="shared" si="209"/>
        <v>59608.6508753862</v>
      </c>
      <c r="S211" s="422">
        <f t="shared" si="210"/>
        <v>59150.626872193461</v>
      </c>
      <c r="T211" s="15">
        <f t="shared" si="211"/>
        <v>118759.27774757966</v>
      </c>
      <c r="U211" s="1">
        <v>6</v>
      </c>
      <c r="V211" s="1">
        <f t="shared" si="212"/>
        <v>20.399999999999999</v>
      </c>
      <c r="W211" s="15">
        <f t="shared" si="213"/>
        <v>44706.48815653965</v>
      </c>
      <c r="X211" s="15">
        <f t="shared" si="214"/>
        <v>41996.456605665422</v>
      </c>
      <c r="Y211" s="15">
        <f t="shared" si="215"/>
        <v>86702.944762205065</v>
      </c>
      <c r="Z211" s="1">
        <v>5</v>
      </c>
      <c r="AA211" s="1">
        <f t="shared" si="216"/>
        <v>17</v>
      </c>
      <c r="AB211" s="15">
        <f t="shared" si="217"/>
        <v>38715.792349726777</v>
      </c>
      <c r="AC211" s="15">
        <f t="shared" si="218"/>
        <v>35969.356581541164</v>
      </c>
      <c r="AD211" s="15">
        <f t="shared" si="219"/>
        <v>74685.148931267933</v>
      </c>
      <c r="AE211" s="1">
        <v>6</v>
      </c>
      <c r="AF211" s="1">
        <f t="shared" si="220"/>
        <v>20.399999999999999</v>
      </c>
      <c r="AG211" s="15">
        <f t="shared" si="221"/>
        <v>46458.950819672129</v>
      </c>
      <c r="AH211" s="15">
        <f t="shared" si="222"/>
        <v>45175.199355848534</v>
      </c>
      <c r="AI211" s="15">
        <f t="shared" si="223"/>
        <v>91634.150175520655</v>
      </c>
      <c r="AJ211" s="1">
        <v>6</v>
      </c>
      <c r="AK211" s="1">
        <f t="shared" si="224"/>
        <v>20.399999999999999</v>
      </c>
      <c r="AL211" s="1"/>
      <c r="AM211" s="15">
        <f t="shared" si="225"/>
        <v>47756.62178702571</v>
      </c>
      <c r="AN211" s="15">
        <f t="shared" si="226"/>
        <v>41845.48380359303</v>
      </c>
      <c r="AO211" s="15">
        <f t="shared" si="227"/>
        <v>89602.105590618739</v>
      </c>
      <c r="AP211" s="188">
        <v>6</v>
      </c>
      <c r="AQ211" s="188">
        <f t="shared" si="228"/>
        <v>20.399999999999999</v>
      </c>
      <c r="AR211" s="188"/>
      <c r="AS211" s="179">
        <f t="shared" si="229"/>
        <v>47756.62178702571</v>
      </c>
      <c r="AT211" s="179">
        <f t="shared" si="230"/>
        <v>40332.341651331124</v>
      </c>
      <c r="AU211" s="179">
        <f t="shared" si="231"/>
        <v>88088.963438356834</v>
      </c>
      <c r="AV211" s="1">
        <v>6</v>
      </c>
      <c r="AW211" s="1">
        <f t="shared" si="232"/>
        <v>20.399999999999999</v>
      </c>
      <c r="AX211" s="1"/>
      <c r="AY211" s="15">
        <f t="shared" si="233"/>
        <v>47843.38709677419</v>
      </c>
      <c r="AZ211" s="15">
        <f t="shared" si="234"/>
        <v>40903.558071185573</v>
      </c>
      <c r="BA211" s="15">
        <f t="shared" si="235"/>
        <v>88746.945167959755</v>
      </c>
      <c r="BB211" s="1">
        <v>7</v>
      </c>
      <c r="BC211" s="1">
        <f t="shared" si="236"/>
        <v>23.8</v>
      </c>
      <c r="BD211" s="15">
        <f t="shared" si="237"/>
        <v>55817.284946236556</v>
      </c>
      <c r="BE211" s="15">
        <f t="shared" si="238"/>
        <v>46355.660559968557</v>
      </c>
      <c r="BF211" s="15">
        <f t="shared" si="239"/>
        <v>102172.94550620511</v>
      </c>
      <c r="BG211" s="1">
        <v>5</v>
      </c>
      <c r="BH211" s="1">
        <f t="shared" si="240"/>
        <v>17</v>
      </c>
      <c r="BI211" s="15">
        <f t="shared" si="241"/>
        <v>39955.584415584417</v>
      </c>
      <c r="BJ211" s="15">
        <f t="shared" si="242"/>
        <v>35723.782958006916</v>
      </c>
      <c r="BK211" s="15">
        <f t="shared" si="243"/>
        <v>75679.367373591333</v>
      </c>
      <c r="BL211" s="1">
        <v>7</v>
      </c>
      <c r="BM211" s="1">
        <f t="shared" si="244"/>
        <v>23.8</v>
      </c>
      <c r="BN211" s="15">
        <f t="shared" si="245"/>
        <v>55937.818181818184</v>
      </c>
      <c r="BO211" s="15">
        <f t="shared" si="246"/>
        <v>50416.827894913877</v>
      </c>
      <c r="BP211" s="15">
        <f t="shared" si="247"/>
        <v>106354.64607673205</v>
      </c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</row>
    <row r="212" spans="1:146" ht="15.6" hidden="1" x14ac:dyDescent="0.3">
      <c r="A212" t="s">
        <v>104</v>
      </c>
      <c r="B212" s="8">
        <v>703</v>
      </c>
      <c r="C212" s="1">
        <v>3</v>
      </c>
      <c r="D212" s="1"/>
      <c r="E212" s="1">
        <f t="shared" si="200"/>
        <v>10.199999999999999</v>
      </c>
      <c r="F212" s="15">
        <f t="shared" si="201"/>
        <v>22334.641275465015</v>
      </c>
      <c r="G212" s="15">
        <f t="shared" si="202"/>
        <v>21759.400053473011</v>
      </c>
      <c r="H212" s="15">
        <f t="shared" si="203"/>
        <v>44094.041328938023</v>
      </c>
      <c r="I212" s="1">
        <v>1</v>
      </c>
      <c r="J212" s="1"/>
      <c r="K212" s="1">
        <f t="shared" si="204"/>
        <v>3.4</v>
      </c>
      <c r="L212" s="15">
        <f t="shared" si="205"/>
        <v>7444.8804251550046</v>
      </c>
      <c r="M212" s="15">
        <f t="shared" si="206"/>
        <v>7268.4490962246264</v>
      </c>
      <c r="N212" s="15">
        <f t="shared" si="207"/>
        <v>14713.32952137963</v>
      </c>
      <c r="O212" s="1">
        <v>4</v>
      </c>
      <c r="P212" s="1"/>
      <c r="Q212" s="1">
        <f t="shared" si="208"/>
        <v>13.6</v>
      </c>
      <c r="R212" s="15">
        <f t="shared" si="209"/>
        <v>29804.3254376931</v>
      </c>
      <c r="S212" s="422">
        <f t="shared" si="210"/>
        <v>29575.313436096731</v>
      </c>
      <c r="T212" s="15">
        <f t="shared" si="211"/>
        <v>59379.638873789831</v>
      </c>
      <c r="U212" s="1">
        <v>4</v>
      </c>
      <c r="V212" s="1">
        <f t="shared" si="212"/>
        <v>13.6</v>
      </c>
      <c r="W212" s="15">
        <f t="shared" si="213"/>
        <v>29804.3254376931</v>
      </c>
      <c r="X212" s="15">
        <f t="shared" si="214"/>
        <v>27997.637737110283</v>
      </c>
      <c r="Y212" s="15">
        <f t="shared" si="215"/>
        <v>57801.963174803386</v>
      </c>
      <c r="Z212" s="1">
        <v>3</v>
      </c>
      <c r="AA212" s="1">
        <f t="shared" si="216"/>
        <v>10.199999999999999</v>
      </c>
      <c r="AB212" s="15">
        <f t="shared" si="217"/>
        <v>23229.475409836065</v>
      </c>
      <c r="AC212" s="15">
        <f t="shared" si="218"/>
        <v>21581.6139489247</v>
      </c>
      <c r="AD212" s="15">
        <f t="shared" si="219"/>
        <v>44811.089358760764</v>
      </c>
      <c r="AE212" s="1">
        <v>5</v>
      </c>
      <c r="AF212" s="1">
        <f t="shared" si="220"/>
        <v>17</v>
      </c>
      <c r="AG212" s="15">
        <f t="shared" si="221"/>
        <v>38715.792349726777</v>
      </c>
      <c r="AH212" s="15">
        <f t="shared" si="222"/>
        <v>37645.999463207118</v>
      </c>
      <c r="AI212" s="15">
        <f t="shared" si="223"/>
        <v>76361.791812933894</v>
      </c>
      <c r="AJ212" s="1">
        <v>3</v>
      </c>
      <c r="AK212" s="1">
        <f t="shared" si="224"/>
        <v>10.199999999999999</v>
      </c>
      <c r="AL212" s="1"/>
      <c r="AM212" s="15">
        <f t="shared" si="225"/>
        <v>23878.310893512855</v>
      </c>
      <c r="AN212" s="15">
        <f t="shared" si="226"/>
        <v>20922.741901796515</v>
      </c>
      <c r="AO212" s="15">
        <f t="shared" si="227"/>
        <v>44801.05279530937</v>
      </c>
      <c r="AP212" s="188">
        <v>3</v>
      </c>
      <c r="AQ212" s="188">
        <f t="shared" si="228"/>
        <v>10.199999999999999</v>
      </c>
      <c r="AR212" s="188"/>
      <c r="AS212" s="179">
        <f t="shared" si="229"/>
        <v>23878.310893512855</v>
      </c>
      <c r="AT212" s="179">
        <f t="shared" si="230"/>
        <v>20166.170825665562</v>
      </c>
      <c r="AU212" s="179">
        <f t="shared" si="231"/>
        <v>44044.481719178417</v>
      </c>
      <c r="AV212" s="1">
        <v>2</v>
      </c>
      <c r="AW212" s="1">
        <f t="shared" si="232"/>
        <v>6.8</v>
      </c>
      <c r="AX212" s="1"/>
      <c r="AY212" s="15">
        <f t="shared" si="233"/>
        <v>15947.79569892473</v>
      </c>
      <c r="AZ212" s="15">
        <f t="shared" si="234"/>
        <v>13634.519357061859</v>
      </c>
      <c r="BA212" s="15">
        <f t="shared" si="235"/>
        <v>29582.31505598659</v>
      </c>
      <c r="BB212" s="1">
        <v>2</v>
      </c>
      <c r="BC212" s="1">
        <f t="shared" si="236"/>
        <v>6.8</v>
      </c>
      <c r="BD212" s="15">
        <f t="shared" si="237"/>
        <v>15947.79569892473</v>
      </c>
      <c r="BE212" s="15">
        <f t="shared" si="238"/>
        <v>13244.4744457053</v>
      </c>
      <c r="BF212" s="15">
        <f t="shared" si="239"/>
        <v>29192.270144630031</v>
      </c>
      <c r="BG212" s="1">
        <v>3</v>
      </c>
      <c r="BH212" s="1">
        <f t="shared" si="240"/>
        <v>10.199999999999999</v>
      </c>
      <c r="BI212" s="15">
        <f t="shared" si="241"/>
        <v>23973.35064935065</v>
      </c>
      <c r="BJ212" s="15">
        <f t="shared" si="242"/>
        <v>21434.26977480415</v>
      </c>
      <c r="BK212" s="15">
        <f t="shared" si="243"/>
        <v>45407.620424154797</v>
      </c>
      <c r="BL212" s="1">
        <v>3</v>
      </c>
      <c r="BM212" s="1">
        <f t="shared" si="244"/>
        <v>10.199999999999999</v>
      </c>
      <c r="BN212" s="15">
        <f t="shared" si="245"/>
        <v>23973.35064935065</v>
      </c>
      <c r="BO212" s="15">
        <f t="shared" si="246"/>
        <v>21607.211954963088</v>
      </c>
      <c r="BP212" s="15">
        <f t="shared" si="247"/>
        <v>45580.562604313738</v>
      </c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</row>
    <row r="213" spans="1:146" ht="15.6" hidden="1" x14ac:dyDescent="0.3">
      <c r="A213" t="s">
        <v>104</v>
      </c>
      <c r="B213" s="8">
        <v>801</v>
      </c>
      <c r="C213" s="1">
        <v>6</v>
      </c>
      <c r="D213" s="1"/>
      <c r="E213" s="1">
        <f t="shared" si="200"/>
        <v>20.399999999999999</v>
      </c>
      <c r="F213" s="15">
        <f t="shared" si="201"/>
        <v>44669.282550930031</v>
      </c>
      <c r="G213" s="15">
        <f t="shared" si="202"/>
        <v>43518.800106946022</v>
      </c>
      <c r="H213" s="15">
        <f t="shared" si="203"/>
        <v>88188.082657876046</v>
      </c>
      <c r="I213" s="1">
        <v>5</v>
      </c>
      <c r="J213" s="1"/>
      <c r="K213" s="1">
        <f t="shared" si="204"/>
        <v>17</v>
      </c>
      <c r="L213" s="15">
        <f t="shared" si="205"/>
        <v>37224.402125775021</v>
      </c>
      <c r="M213" s="15">
        <f t="shared" si="206"/>
        <v>36342.245481123136</v>
      </c>
      <c r="N213" s="15">
        <f t="shared" si="207"/>
        <v>73566.647606898157</v>
      </c>
      <c r="O213" s="1">
        <v>8</v>
      </c>
      <c r="P213" s="1"/>
      <c r="Q213" s="1">
        <f t="shared" si="208"/>
        <v>27.2</v>
      </c>
      <c r="R213" s="15">
        <f t="shared" si="209"/>
        <v>59608.6508753862</v>
      </c>
      <c r="S213" s="422">
        <f t="shared" si="210"/>
        <v>59150.626872193461</v>
      </c>
      <c r="T213" s="15">
        <f t="shared" si="211"/>
        <v>118759.27774757966</v>
      </c>
      <c r="U213" s="1">
        <v>9</v>
      </c>
      <c r="V213" s="1">
        <f t="shared" si="212"/>
        <v>30.599999999999998</v>
      </c>
      <c r="W213" s="15">
        <f t="shared" si="213"/>
        <v>67059.732234809475</v>
      </c>
      <c r="X213" s="15">
        <f t="shared" si="214"/>
        <v>62994.684908498137</v>
      </c>
      <c r="Y213" s="15">
        <f t="shared" si="215"/>
        <v>130054.41714330761</v>
      </c>
      <c r="Z213" s="1">
        <v>14</v>
      </c>
      <c r="AA213" s="1">
        <f t="shared" si="216"/>
        <v>47.6</v>
      </c>
      <c r="AB213" s="15">
        <f t="shared" si="217"/>
        <v>108404.21857923498</v>
      </c>
      <c r="AC213" s="15">
        <f t="shared" si="218"/>
        <v>100714.19842831527</v>
      </c>
      <c r="AD213" s="15">
        <f t="shared" si="219"/>
        <v>209118.41700755025</v>
      </c>
      <c r="AE213" s="1">
        <v>12</v>
      </c>
      <c r="AF213" s="1">
        <f t="shared" si="220"/>
        <v>40.799999999999997</v>
      </c>
      <c r="AG213" s="15">
        <f t="shared" si="221"/>
        <v>92917.901639344258</v>
      </c>
      <c r="AH213" s="15">
        <f t="shared" si="222"/>
        <v>90350.398711697067</v>
      </c>
      <c r="AI213" s="15">
        <f t="shared" si="223"/>
        <v>183268.30035104131</v>
      </c>
      <c r="AJ213" s="1">
        <v>19</v>
      </c>
      <c r="AK213" s="1">
        <f t="shared" si="224"/>
        <v>64.599999999999994</v>
      </c>
      <c r="AL213" s="1"/>
      <c r="AM213" s="15">
        <f t="shared" si="225"/>
        <v>151229.3023255814</v>
      </c>
      <c r="AN213" s="15">
        <f t="shared" si="226"/>
        <v>132510.69871137792</v>
      </c>
      <c r="AO213" s="15">
        <f t="shared" si="227"/>
        <v>283740.00103695935</v>
      </c>
      <c r="AP213" s="188">
        <v>13</v>
      </c>
      <c r="AQ213" s="188">
        <f t="shared" si="228"/>
        <v>44.199999999999996</v>
      </c>
      <c r="AR213" s="188"/>
      <c r="AS213" s="179">
        <f t="shared" si="229"/>
        <v>103472.68053855569</v>
      </c>
      <c r="AT213" s="179">
        <f t="shared" si="230"/>
        <v>87386.740244550761</v>
      </c>
      <c r="AU213" s="179">
        <f t="shared" si="231"/>
        <v>190859.42078310647</v>
      </c>
      <c r="AV213" s="1">
        <v>12</v>
      </c>
      <c r="AW213" s="1">
        <f t="shared" si="232"/>
        <v>40.799999999999997</v>
      </c>
      <c r="AX213" s="1"/>
      <c r="AY213" s="15">
        <f t="shared" si="233"/>
        <v>95686.774193548379</v>
      </c>
      <c r="AZ213" s="15">
        <f t="shared" si="234"/>
        <v>81807.116142371146</v>
      </c>
      <c r="BA213" s="15">
        <f t="shared" si="235"/>
        <v>177493.89033591951</v>
      </c>
      <c r="BB213" s="1">
        <v>11</v>
      </c>
      <c r="BC213" s="1">
        <f t="shared" si="236"/>
        <v>37.4</v>
      </c>
      <c r="BD213" s="15">
        <f t="shared" si="237"/>
        <v>87712.87634408602</v>
      </c>
      <c r="BE213" s="15">
        <f t="shared" si="238"/>
        <v>72844.609451379161</v>
      </c>
      <c r="BF213" s="15">
        <f t="shared" si="239"/>
        <v>160557.48579546518</v>
      </c>
      <c r="BG213" s="1">
        <v>10</v>
      </c>
      <c r="BH213" s="1">
        <f t="shared" si="240"/>
        <v>34</v>
      </c>
      <c r="BI213" s="15">
        <f t="shared" si="241"/>
        <v>79911.168831168834</v>
      </c>
      <c r="BJ213" s="15">
        <f t="shared" si="242"/>
        <v>71447.565916013831</v>
      </c>
      <c r="BK213" s="15">
        <f t="shared" si="243"/>
        <v>151358.73474718267</v>
      </c>
      <c r="BL213" s="1">
        <v>14</v>
      </c>
      <c r="BM213" s="1">
        <f t="shared" si="244"/>
        <v>47.6</v>
      </c>
      <c r="BN213" s="15">
        <f t="shared" si="245"/>
        <v>111875.63636363637</v>
      </c>
      <c r="BO213" s="15">
        <f t="shared" si="246"/>
        <v>100833.65578982775</v>
      </c>
      <c r="BP213" s="15">
        <f t="shared" si="247"/>
        <v>212709.29215346411</v>
      </c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</row>
    <row r="214" spans="1:146" ht="15.6" hidden="1" x14ac:dyDescent="0.3">
      <c r="A214" t="s">
        <v>104</v>
      </c>
      <c r="B214" s="8">
        <v>802</v>
      </c>
      <c r="C214" s="1">
        <v>7</v>
      </c>
      <c r="D214" s="1"/>
      <c r="E214" s="1">
        <f t="shared" si="200"/>
        <v>23.8</v>
      </c>
      <c r="F214" s="15">
        <f t="shared" si="201"/>
        <v>52114.162976085034</v>
      </c>
      <c r="G214" s="15">
        <f t="shared" si="202"/>
        <v>50771.933458103696</v>
      </c>
      <c r="H214" s="15">
        <f t="shared" si="203"/>
        <v>102886.09643418873</v>
      </c>
      <c r="I214" s="1">
        <v>9</v>
      </c>
      <c r="J214" s="1"/>
      <c r="K214" s="1">
        <f t="shared" si="204"/>
        <v>30.599999999999998</v>
      </c>
      <c r="L214" s="15">
        <f t="shared" si="205"/>
        <v>67003.923826395039</v>
      </c>
      <c r="M214" s="15">
        <f t="shared" si="206"/>
        <v>65416.041866021638</v>
      </c>
      <c r="N214" s="15">
        <f t="shared" si="207"/>
        <v>132419.96569241668</v>
      </c>
      <c r="O214" s="1">
        <v>9</v>
      </c>
      <c r="P214" s="1"/>
      <c r="Q214" s="1">
        <f t="shared" si="208"/>
        <v>30.599999999999998</v>
      </c>
      <c r="R214" s="15">
        <f t="shared" si="209"/>
        <v>67059.732234809475</v>
      </c>
      <c r="S214" s="422">
        <f t="shared" si="210"/>
        <v>66544.455231217638</v>
      </c>
      <c r="T214" s="15">
        <f t="shared" si="211"/>
        <v>133604.1874660271</v>
      </c>
      <c r="U214" s="1">
        <v>8</v>
      </c>
      <c r="V214" s="1">
        <f t="shared" si="212"/>
        <v>27.2</v>
      </c>
      <c r="W214" s="15">
        <f t="shared" si="213"/>
        <v>59608.6508753862</v>
      </c>
      <c r="X214" s="15">
        <f t="shared" si="214"/>
        <v>55995.275474220565</v>
      </c>
      <c r="Y214" s="15">
        <f t="shared" si="215"/>
        <v>115603.92634960677</v>
      </c>
      <c r="Z214" s="1">
        <v>8</v>
      </c>
      <c r="AA214" s="1">
        <f t="shared" si="216"/>
        <v>27.2</v>
      </c>
      <c r="AB214" s="15">
        <f t="shared" si="217"/>
        <v>61945.267759562841</v>
      </c>
      <c r="AC214" s="15">
        <f t="shared" si="218"/>
        <v>57550.970530465864</v>
      </c>
      <c r="AD214" s="15">
        <f t="shared" si="219"/>
        <v>119496.2382900287</v>
      </c>
      <c r="AE214" s="1">
        <v>9</v>
      </c>
      <c r="AF214" s="1">
        <f t="shared" si="220"/>
        <v>30.599999999999998</v>
      </c>
      <c r="AG214" s="15">
        <f t="shared" si="221"/>
        <v>69688.426229508201</v>
      </c>
      <c r="AH214" s="15">
        <f t="shared" si="222"/>
        <v>67762.799033772797</v>
      </c>
      <c r="AI214" s="15">
        <f t="shared" si="223"/>
        <v>137451.225263281</v>
      </c>
      <c r="AJ214" s="1">
        <v>10</v>
      </c>
      <c r="AK214" s="1">
        <f t="shared" si="224"/>
        <v>34</v>
      </c>
      <c r="AL214" s="1"/>
      <c r="AM214" s="15">
        <f t="shared" si="225"/>
        <v>79594.36964504284</v>
      </c>
      <c r="AN214" s="15">
        <f t="shared" si="226"/>
        <v>69742.473005988388</v>
      </c>
      <c r="AO214" s="15">
        <f t="shared" si="227"/>
        <v>149336.84265103121</v>
      </c>
      <c r="AP214" s="188">
        <v>8</v>
      </c>
      <c r="AQ214" s="188">
        <f t="shared" si="228"/>
        <v>27.2</v>
      </c>
      <c r="AR214" s="188"/>
      <c r="AS214" s="179">
        <f t="shared" si="229"/>
        <v>63675.495716034275</v>
      </c>
      <c r="AT214" s="179">
        <f t="shared" si="230"/>
        <v>53776.455535108165</v>
      </c>
      <c r="AU214" s="179">
        <f t="shared" si="231"/>
        <v>117451.95125114244</v>
      </c>
      <c r="AV214" s="1">
        <v>3</v>
      </c>
      <c r="AW214" s="1">
        <f t="shared" si="232"/>
        <v>10.199999999999999</v>
      </c>
      <c r="AX214" s="1"/>
      <c r="AY214" s="15">
        <f t="shared" si="233"/>
        <v>23921.693548387095</v>
      </c>
      <c r="AZ214" s="15">
        <f t="shared" si="234"/>
        <v>20451.779035592786</v>
      </c>
      <c r="BA214" s="15">
        <f t="shared" si="235"/>
        <v>44373.472583979878</v>
      </c>
      <c r="BB214" s="1">
        <v>10</v>
      </c>
      <c r="BC214" s="1">
        <f t="shared" si="236"/>
        <v>34</v>
      </c>
      <c r="BD214" s="15">
        <f t="shared" si="237"/>
        <v>79738.978494623647</v>
      </c>
      <c r="BE214" s="15">
        <f t="shared" si="238"/>
        <v>66222.37222852651</v>
      </c>
      <c r="BF214" s="15">
        <f t="shared" si="239"/>
        <v>145961.35072315016</v>
      </c>
      <c r="BG214" s="1">
        <v>7</v>
      </c>
      <c r="BH214" s="1">
        <f t="shared" si="240"/>
        <v>23.8</v>
      </c>
      <c r="BI214" s="15">
        <f t="shared" si="241"/>
        <v>55937.818181818184</v>
      </c>
      <c r="BJ214" s="15">
        <f t="shared" si="242"/>
        <v>50013.296141209685</v>
      </c>
      <c r="BK214" s="15">
        <f t="shared" si="243"/>
        <v>105951.11432302787</v>
      </c>
      <c r="BL214" s="1">
        <v>8</v>
      </c>
      <c r="BM214" s="1">
        <f t="shared" si="244"/>
        <v>27.2</v>
      </c>
      <c r="BN214" s="15">
        <f t="shared" si="245"/>
        <v>63928.935064935067</v>
      </c>
      <c r="BO214" s="15">
        <f t="shared" si="246"/>
        <v>57619.23187990157</v>
      </c>
      <c r="BP214" s="15">
        <f t="shared" si="247"/>
        <v>121548.16694483664</v>
      </c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</row>
    <row r="215" spans="1:146" ht="15.6" hidden="1" x14ac:dyDescent="0.3">
      <c r="A215" t="s">
        <v>104</v>
      </c>
      <c r="B215" s="8">
        <v>901</v>
      </c>
      <c r="C215" s="1">
        <v>10</v>
      </c>
      <c r="D215" s="1"/>
      <c r="E215" s="1">
        <f t="shared" si="200"/>
        <v>34</v>
      </c>
      <c r="F215" s="15">
        <f t="shared" si="201"/>
        <v>74448.804251550042</v>
      </c>
      <c r="G215" s="15">
        <f t="shared" si="202"/>
        <v>72531.333511576711</v>
      </c>
      <c r="H215" s="15">
        <f t="shared" si="203"/>
        <v>146980.13776312675</v>
      </c>
      <c r="I215" s="1">
        <v>12</v>
      </c>
      <c r="J215" s="1"/>
      <c r="K215" s="1">
        <f t="shared" si="204"/>
        <v>40.799999999999997</v>
      </c>
      <c r="L215" s="15">
        <f t="shared" si="205"/>
        <v>89338.565101860062</v>
      </c>
      <c r="M215" s="15">
        <f t="shared" si="206"/>
        <v>87221.389154695513</v>
      </c>
      <c r="N215" s="15">
        <f t="shared" si="207"/>
        <v>176559.95425655559</v>
      </c>
      <c r="O215" s="1">
        <v>12</v>
      </c>
      <c r="P215" s="1"/>
      <c r="Q215" s="1">
        <f t="shared" si="208"/>
        <v>40.799999999999997</v>
      </c>
      <c r="R215" s="15">
        <f t="shared" si="209"/>
        <v>89412.9763130793</v>
      </c>
      <c r="S215" s="422">
        <f t="shared" si="210"/>
        <v>88725.940308290184</v>
      </c>
      <c r="T215" s="15">
        <f t="shared" si="211"/>
        <v>178138.91662136948</v>
      </c>
      <c r="U215" s="1">
        <v>9</v>
      </c>
      <c r="V215" s="1">
        <f t="shared" si="212"/>
        <v>30.599999999999998</v>
      </c>
      <c r="W215" s="15">
        <f t="shared" si="213"/>
        <v>67059.732234809475</v>
      </c>
      <c r="X215" s="15">
        <f t="shared" si="214"/>
        <v>62994.684908498137</v>
      </c>
      <c r="Y215" s="15">
        <f t="shared" si="215"/>
        <v>130054.41714330761</v>
      </c>
      <c r="Z215" s="1">
        <v>11</v>
      </c>
      <c r="AA215" s="1">
        <f t="shared" si="216"/>
        <v>37.4</v>
      </c>
      <c r="AB215" s="15">
        <f t="shared" si="217"/>
        <v>85174.743169398906</v>
      </c>
      <c r="AC215" s="15">
        <f t="shared" si="218"/>
        <v>79132.584479390571</v>
      </c>
      <c r="AD215" s="15">
        <f t="shared" si="219"/>
        <v>164307.32764878948</v>
      </c>
      <c r="AE215" s="1">
        <v>13</v>
      </c>
      <c r="AF215" s="1">
        <f t="shared" si="220"/>
        <v>44.199999999999996</v>
      </c>
      <c r="AG215" s="15">
        <f t="shared" si="221"/>
        <v>100661.06010928961</v>
      </c>
      <c r="AH215" s="15">
        <f t="shared" si="222"/>
        <v>97879.598604338491</v>
      </c>
      <c r="AI215" s="15">
        <f t="shared" si="223"/>
        <v>198540.6587136281</v>
      </c>
      <c r="AJ215" s="1">
        <v>14</v>
      </c>
      <c r="AK215" s="1">
        <f t="shared" si="224"/>
        <v>47.6</v>
      </c>
      <c r="AL215" s="1"/>
      <c r="AM215" s="15">
        <f t="shared" si="225"/>
        <v>111432.11750305998</v>
      </c>
      <c r="AN215" s="15">
        <f t="shared" si="226"/>
        <v>97639.462208383731</v>
      </c>
      <c r="AO215" s="15">
        <f t="shared" si="227"/>
        <v>209071.57971144372</v>
      </c>
      <c r="AP215" s="188">
        <v>10</v>
      </c>
      <c r="AQ215" s="188">
        <f t="shared" si="228"/>
        <v>34</v>
      </c>
      <c r="AR215" s="188"/>
      <c r="AS215" s="179">
        <f t="shared" si="229"/>
        <v>79594.36964504284</v>
      </c>
      <c r="AT215" s="179">
        <f t="shared" si="230"/>
        <v>67220.569418885207</v>
      </c>
      <c r="AU215" s="179">
        <f t="shared" si="231"/>
        <v>146814.93906392803</v>
      </c>
      <c r="AV215" s="1">
        <v>14</v>
      </c>
      <c r="AW215" s="1">
        <f t="shared" si="232"/>
        <v>47.6</v>
      </c>
      <c r="AX215" s="1"/>
      <c r="AY215" s="15">
        <f t="shared" si="233"/>
        <v>111634.56989247311</v>
      </c>
      <c r="AZ215" s="15">
        <f t="shared" si="234"/>
        <v>95441.635499433018</v>
      </c>
      <c r="BA215" s="15">
        <f t="shared" si="235"/>
        <v>207076.20539190614</v>
      </c>
      <c r="BB215" s="1">
        <v>14</v>
      </c>
      <c r="BC215" s="1">
        <f t="shared" si="236"/>
        <v>47.6</v>
      </c>
      <c r="BD215" s="15">
        <f t="shared" si="237"/>
        <v>111634.56989247311</v>
      </c>
      <c r="BE215" s="15">
        <f t="shared" si="238"/>
        <v>92711.321119937114</v>
      </c>
      <c r="BF215" s="15">
        <f t="shared" si="239"/>
        <v>204345.89101241023</v>
      </c>
      <c r="BG215" s="1">
        <v>11</v>
      </c>
      <c r="BH215" s="1">
        <f t="shared" si="240"/>
        <v>37.4</v>
      </c>
      <c r="BI215" s="15">
        <f t="shared" si="241"/>
        <v>87902.28571428571</v>
      </c>
      <c r="BJ215" s="15">
        <f t="shared" si="242"/>
        <v>78592.322507615216</v>
      </c>
      <c r="BK215" s="15">
        <f t="shared" si="243"/>
        <v>166494.60822190094</v>
      </c>
      <c r="BL215" s="1">
        <v>16</v>
      </c>
      <c r="BM215" s="1">
        <f t="shared" si="244"/>
        <v>54.4</v>
      </c>
      <c r="BN215" s="15">
        <f t="shared" si="245"/>
        <v>127857.87012987013</v>
      </c>
      <c r="BO215" s="15">
        <f t="shared" si="246"/>
        <v>115238.46375980314</v>
      </c>
      <c r="BP215" s="15">
        <f t="shared" si="247"/>
        <v>243096.33388967329</v>
      </c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</row>
    <row r="216" spans="1:146" ht="15.6" hidden="1" x14ac:dyDescent="0.3">
      <c r="A216" t="s">
        <v>104</v>
      </c>
      <c r="B216" s="8">
        <v>902</v>
      </c>
      <c r="C216" s="1">
        <v>5</v>
      </c>
      <c r="D216" s="1"/>
      <c r="E216" s="1">
        <f t="shared" si="200"/>
        <v>17</v>
      </c>
      <c r="F216" s="15">
        <f t="shared" si="201"/>
        <v>37224.402125775021</v>
      </c>
      <c r="G216" s="15">
        <f t="shared" si="202"/>
        <v>36265.666755788356</v>
      </c>
      <c r="H216" s="15">
        <f t="shared" si="203"/>
        <v>73490.068881563377</v>
      </c>
      <c r="I216" s="1">
        <v>4</v>
      </c>
      <c r="J216" s="1"/>
      <c r="K216" s="1">
        <f t="shared" si="204"/>
        <v>13.6</v>
      </c>
      <c r="L216" s="15">
        <f t="shared" si="205"/>
        <v>29779.521700620018</v>
      </c>
      <c r="M216" s="15">
        <f t="shared" si="206"/>
        <v>29073.796384898505</v>
      </c>
      <c r="N216" s="15">
        <f t="shared" si="207"/>
        <v>58853.31808551852</v>
      </c>
      <c r="O216" s="1">
        <v>5</v>
      </c>
      <c r="P216" s="1"/>
      <c r="Q216" s="1">
        <f t="shared" si="208"/>
        <v>17</v>
      </c>
      <c r="R216" s="15">
        <f t="shared" si="209"/>
        <v>37255.406797116375</v>
      </c>
      <c r="S216" s="422">
        <f t="shared" si="210"/>
        <v>36969.141795120915</v>
      </c>
      <c r="T216" s="15">
        <f t="shared" si="211"/>
        <v>74224.54859223729</v>
      </c>
      <c r="U216" s="1">
        <v>5</v>
      </c>
      <c r="V216" s="1">
        <f t="shared" si="212"/>
        <v>17</v>
      </c>
      <c r="W216" s="15">
        <f t="shared" si="213"/>
        <v>37255.406797116375</v>
      </c>
      <c r="X216" s="15">
        <f t="shared" si="214"/>
        <v>34997.047171387858</v>
      </c>
      <c r="Y216" s="15">
        <f t="shared" si="215"/>
        <v>72252.45396850424</v>
      </c>
      <c r="Z216" s="1">
        <v>5</v>
      </c>
      <c r="AA216" s="1">
        <f t="shared" si="216"/>
        <v>17</v>
      </c>
      <c r="AB216" s="15">
        <f t="shared" si="217"/>
        <v>38715.792349726777</v>
      </c>
      <c r="AC216" s="15">
        <f t="shared" si="218"/>
        <v>35969.356581541164</v>
      </c>
      <c r="AD216" s="15">
        <f t="shared" si="219"/>
        <v>74685.148931267933</v>
      </c>
      <c r="AE216" s="1">
        <v>5</v>
      </c>
      <c r="AF216" s="1">
        <f t="shared" si="220"/>
        <v>17</v>
      </c>
      <c r="AG216" s="15">
        <f t="shared" si="221"/>
        <v>38715.792349726777</v>
      </c>
      <c r="AH216" s="15">
        <f t="shared" si="222"/>
        <v>37645.999463207118</v>
      </c>
      <c r="AI216" s="15">
        <f t="shared" si="223"/>
        <v>76361.791812933894</v>
      </c>
      <c r="AJ216" s="1">
        <v>5</v>
      </c>
      <c r="AK216" s="1">
        <f t="shared" si="224"/>
        <v>17</v>
      </c>
      <c r="AL216" s="1"/>
      <c r="AM216" s="15">
        <f t="shared" si="225"/>
        <v>39797.18482252142</v>
      </c>
      <c r="AN216" s="15">
        <f t="shared" si="226"/>
        <v>34871.236502994194</v>
      </c>
      <c r="AO216" s="15">
        <f t="shared" si="227"/>
        <v>74668.421325515606</v>
      </c>
      <c r="AP216" s="188">
        <v>4</v>
      </c>
      <c r="AQ216" s="188">
        <f t="shared" si="228"/>
        <v>13.6</v>
      </c>
      <c r="AR216" s="188"/>
      <c r="AS216" s="179">
        <f t="shared" si="229"/>
        <v>31837.747858017137</v>
      </c>
      <c r="AT216" s="179">
        <f t="shared" si="230"/>
        <v>26888.227767554083</v>
      </c>
      <c r="AU216" s="179">
        <f t="shared" si="231"/>
        <v>58725.97562557122</v>
      </c>
      <c r="AV216" s="1">
        <v>4</v>
      </c>
      <c r="AW216" s="1">
        <f t="shared" si="232"/>
        <v>13.6</v>
      </c>
      <c r="AX216" s="1"/>
      <c r="AY216" s="15">
        <f t="shared" si="233"/>
        <v>31895.591397849461</v>
      </c>
      <c r="AZ216" s="15">
        <f t="shared" si="234"/>
        <v>27269.038714123719</v>
      </c>
      <c r="BA216" s="15">
        <f t="shared" si="235"/>
        <v>59164.63011197318</v>
      </c>
      <c r="BB216" s="1">
        <v>5</v>
      </c>
      <c r="BC216" s="1">
        <f t="shared" si="236"/>
        <v>17</v>
      </c>
      <c r="BD216" s="15">
        <f t="shared" si="237"/>
        <v>39869.489247311823</v>
      </c>
      <c r="BE216" s="15">
        <f t="shared" si="238"/>
        <v>33111.186114263255</v>
      </c>
      <c r="BF216" s="15">
        <f t="shared" si="239"/>
        <v>72980.675361575079</v>
      </c>
      <c r="BG216" s="1">
        <v>4</v>
      </c>
      <c r="BH216" s="1">
        <f t="shared" si="240"/>
        <v>13.6</v>
      </c>
      <c r="BI216" s="15">
        <f t="shared" si="241"/>
        <v>31964.467532467534</v>
      </c>
      <c r="BJ216" s="15">
        <f t="shared" si="242"/>
        <v>28579.026366405531</v>
      </c>
      <c r="BK216" s="15">
        <f t="shared" si="243"/>
        <v>60543.493898873065</v>
      </c>
      <c r="BL216" s="1">
        <v>5</v>
      </c>
      <c r="BM216" s="1">
        <f t="shared" si="244"/>
        <v>17</v>
      </c>
      <c r="BN216" s="15">
        <f t="shared" si="245"/>
        <v>39955.584415584417</v>
      </c>
      <c r="BO216" s="15">
        <f t="shared" si="246"/>
        <v>36012.019924938482</v>
      </c>
      <c r="BP216" s="15">
        <f t="shared" si="247"/>
        <v>75967.604340522899</v>
      </c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</row>
    <row r="217" spans="1:146" ht="15.6" hidden="1" x14ac:dyDescent="0.3">
      <c r="A217" t="s">
        <v>104</v>
      </c>
      <c r="B217" s="8">
        <v>1001</v>
      </c>
      <c r="C217" s="1">
        <v>3</v>
      </c>
      <c r="D217" s="1"/>
      <c r="E217" s="1">
        <f t="shared" si="200"/>
        <v>10.199999999999999</v>
      </c>
      <c r="F217" s="15">
        <f t="shared" si="201"/>
        <v>22334.641275465015</v>
      </c>
      <c r="G217" s="15">
        <f t="shared" si="202"/>
        <v>21759.400053473011</v>
      </c>
      <c r="H217" s="15">
        <f t="shared" si="203"/>
        <v>44094.041328938023</v>
      </c>
      <c r="I217" s="1">
        <v>5</v>
      </c>
      <c r="J217" s="1"/>
      <c r="K217" s="1">
        <f t="shared" si="204"/>
        <v>17</v>
      </c>
      <c r="L217" s="15">
        <f t="shared" si="205"/>
        <v>37224.402125775021</v>
      </c>
      <c r="M217" s="15">
        <f t="shared" si="206"/>
        <v>36342.245481123136</v>
      </c>
      <c r="N217" s="15">
        <f t="shared" si="207"/>
        <v>73566.647606898157</v>
      </c>
      <c r="O217" s="1">
        <v>7</v>
      </c>
      <c r="P217" s="1"/>
      <c r="Q217" s="1">
        <f t="shared" si="208"/>
        <v>23.8</v>
      </c>
      <c r="R217" s="15">
        <f t="shared" si="209"/>
        <v>52157.569515962925</v>
      </c>
      <c r="S217" s="422">
        <f t="shared" si="210"/>
        <v>51756.798513169284</v>
      </c>
      <c r="T217" s="15">
        <f t="shared" si="211"/>
        <v>103914.36802913221</v>
      </c>
      <c r="U217" s="1">
        <v>4</v>
      </c>
      <c r="V217" s="1">
        <f t="shared" si="212"/>
        <v>13.6</v>
      </c>
      <c r="W217" s="15">
        <f t="shared" si="213"/>
        <v>29804.3254376931</v>
      </c>
      <c r="X217" s="15">
        <f t="shared" si="214"/>
        <v>27997.637737110283</v>
      </c>
      <c r="Y217" s="15">
        <f t="shared" si="215"/>
        <v>57801.963174803386</v>
      </c>
      <c r="Z217" s="1">
        <v>4</v>
      </c>
      <c r="AA217" s="1">
        <f t="shared" si="216"/>
        <v>13.6</v>
      </c>
      <c r="AB217" s="15">
        <f t="shared" si="217"/>
        <v>30972.633879781421</v>
      </c>
      <c r="AC217" s="15">
        <f t="shared" si="218"/>
        <v>28775.485265232932</v>
      </c>
      <c r="AD217" s="15">
        <f t="shared" si="219"/>
        <v>59748.119145014352</v>
      </c>
      <c r="AE217" s="1">
        <v>5</v>
      </c>
      <c r="AF217" s="1">
        <f t="shared" si="220"/>
        <v>17</v>
      </c>
      <c r="AG217" s="15">
        <f t="shared" si="221"/>
        <v>38715.792349726777</v>
      </c>
      <c r="AH217" s="15">
        <f t="shared" si="222"/>
        <v>37645.999463207118</v>
      </c>
      <c r="AI217" s="15">
        <f t="shared" si="223"/>
        <v>76361.791812933894</v>
      </c>
      <c r="AJ217" s="1">
        <v>6</v>
      </c>
      <c r="AK217" s="1">
        <f t="shared" si="224"/>
        <v>20.399999999999999</v>
      </c>
      <c r="AL217" s="1"/>
      <c r="AM217" s="15">
        <f t="shared" si="225"/>
        <v>47756.62178702571</v>
      </c>
      <c r="AN217" s="15">
        <f t="shared" si="226"/>
        <v>41845.48380359303</v>
      </c>
      <c r="AO217" s="15">
        <f t="shared" si="227"/>
        <v>89602.105590618739</v>
      </c>
      <c r="AP217" s="188">
        <v>4</v>
      </c>
      <c r="AQ217" s="188">
        <f t="shared" si="228"/>
        <v>13.6</v>
      </c>
      <c r="AR217" s="188"/>
      <c r="AS217" s="179">
        <f t="shared" si="229"/>
        <v>31837.747858017137</v>
      </c>
      <c r="AT217" s="179">
        <f t="shared" si="230"/>
        <v>26888.227767554083</v>
      </c>
      <c r="AU217" s="179">
        <f t="shared" si="231"/>
        <v>58725.97562557122</v>
      </c>
      <c r="AV217" s="1">
        <v>5</v>
      </c>
      <c r="AW217" s="1">
        <f t="shared" si="232"/>
        <v>17</v>
      </c>
      <c r="AX217" s="1"/>
      <c r="AY217" s="15">
        <f t="shared" si="233"/>
        <v>39869.489247311823</v>
      </c>
      <c r="AZ217" s="15">
        <f t="shared" si="234"/>
        <v>34086.298392654644</v>
      </c>
      <c r="BA217" s="15">
        <f t="shared" si="235"/>
        <v>73955.787639966467</v>
      </c>
      <c r="BB217" s="1">
        <v>6</v>
      </c>
      <c r="BC217" s="1">
        <f t="shared" si="236"/>
        <v>20.399999999999999</v>
      </c>
      <c r="BD217" s="15">
        <f t="shared" si="237"/>
        <v>47843.38709677419</v>
      </c>
      <c r="BE217" s="15">
        <f t="shared" si="238"/>
        <v>39733.423337115899</v>
      </c>
      <c r="BF217" s="15">
        <f t="shared" si="239"/>
        <v>87576.810433890088</v>
      </c>
      <c r="BG217" s="1">
        <v>5</v>
      </c>
      <c r="BH217" s="1">
        <f t="shared" si="240"/>
        <v>17</v>
      </c>
      <c r="BI217" s="15">
        <f t="shared" si="241"/>
        <v>39955.584415584417</v>
      </c>
      <c r="BJ217" s="15">
        <f t="shared" si="242"/>
        <v>35723.782958006916</v>
      </c>
      <c r="BK217" s="15">
        <f t="shared" si="243"/>
        <v>75679.367373591333</v>
      </c>
      <c r="BL217" s="1">
        <v>6</v>
      </c>
      <c r="BM217" s="1">
        <f t="shared" si="244"/>
        <v>20.399999999999999</v>
      </c>
      <c r="BN217" s="15">
        <f t="shared" si="245"/>
        <v>47946.7012987013</v>
      </c>
      <c r="BO217" s="15">
        <f t="shared" si="246"/>
        <v>43214.423909926176</v>
      </c>
      <c r="BP217" s="15">
        <f t="shared" si="247"/>
        <v>91161.125208627476</v>
      </c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</row>
    <row r="218" spans="1:146" ht="15.6" hidden="1" x14ac:dyDescent="0.3">
      <c r="A218" t="s">
        <v>104</v>
      </c>
      <c r="B218" s="8">
        <v>1002</v>
      </c>
      <c r="C218" s="1">
        <v>13</v>
      </c>
      <c r="D218" s="1"/>
      <c r="E218" s="1">
        <f t="shared" si="200"/>
        <v>44.199999999999996</v>
      </c>
      <c r="F218" s="15">
        <f t="shared" si="201"/>
        <v>96783.445527015065</v>
      </c>
      <c r="G218" s="15">
        <f t="shared" si="202"/>
        <v>94290.733565049712</v>
      </c>
      <c r="H218" s="15">
        <f t="shared" si="203"/>
        <v>191074.17909206479</v>
      </c>
      <c r="I218" s="1">
        <v>17</v>
      </c>
      <c r="J218" s="1"/>
      <c r="K218" s="1">
        <f t="shared" si="204"/>
        <v>57.8</v>
      </c>
      <c r="L218" s="15">
        <f t="shared" si="205"/>
        <v>126562.96722763508</v>
      </c>
      <c r="M218" s="15">
        <f t="shared" si="206"/>
        <v>123563.63463581866</v>
      </c>
      <c r="N218" s="15">
        <f t="shared" si="207"/>
        <v>250126.60186345375</v>
      </c>
      <c r="O218" s="1">
        <v>13</v>
      </c>
      <c r="P218" s="1"/>
      <c r="Q218" s="1">
        <f t="shared" si="208"/>
        <v>44.199999999999996</v>
      </c>
      <c r="R218" s="15">
        <f t="shared" si="209"/>
        <v>96864.057672502575</v>
      </c>
      <c r="S218" s="422">
        <f t="shared" si="210"/>
        <v>96119.768667314362</v>
      </c>
      <c r="T218" s="15">
        <f t="shared" si="211"/>
        <v>192983.82633981694</v>
      </c>
      <c r="U218" s="1">
        <v>13</v>
      </c>
      <c r="V218" s="1">
        <f t="shared" si="212"/>
        <v>44.199999999999996</v>
      </c>
      <c r="W218" s="15">
        <f t="shared" si="213"/>
        <v>96864.057672502575</v>
      </c>
      <c r="X218" s="15">
        <f t="shared" si="214"/>
        <v>90992.322645608408</v>
      </c>
      <c r="Y218" s="15">
        <f t="shared" si="215"/>
        <v>187856.38031811098</v>
      </c>
      <c r="Z218" s="1">
        <v>15</v>
      </c>
      <c r="AA218" s="1">
        <f t="shared" si="216"/>
        <v>51</v>
      </c>
      <c r="AB218" s="15">
        <f t="shared" si="217"/>
        <v>116147.37704918033</v>
      </c>
      <c r="AC218" s="15">
        <f t="shared" si="218"/>
        <v>107908.0697446235</v>
      </c>
      <c r="AD218" s="15">
        <f t="shared" si="219"/>
        <v>224055.44679380383</v>
      </c>
      <c r="AE218" s="1">
        <v>13</v>
      </c>
      <c r="AF218" s="1">
        <f t="shared" si="220"/>
        <v>44.199999999999996</v>
      </c>
      <c r="AG218" s="15">
        <f t="shared" si="221"/>
        <v>100661.06010928961</v>
      </c>
      <c r="AH218" s="15">
        <f t="shared" si="222"/>
        <v>97879.598604338491</v>
      </c>
      <c r="AI218" s="15">
        <f t="shared" si="223"/>
        <v>198540.6587136281</v>
      </c>
      <c r="AJ218" s="1">
        <v>9</v>
      </c>
      <c r="AK218" s="1">
        <f t="shared" si="224"/>
        <v>30.599999999999998</v>
      </c>
      <c r="AL218" s="1"/>
      <c r="AM218" s="15">
        <f t="shared" si="225"/>
        <v>71634.932680538564</v>
      </c>
      <c r="AN218" s="15">
        <f t="shared" si="226"/>
        <v>62768.225705389537</v>
      </c>
      <c r="AO218" s="15">
        <f t="shared" si="227"/>
        <v>134403.15838592811</v>
      </c>
      <c r="AP218" s="188">
        <v>10</v>
      </c>
      <c r="AQ218" s="188">
        <f t="shared" si="228"/>
        <v>34</v>
      </c>
      <c r="AR218" s="188"/>
      <c r="AS218" s="179">
        <f t="shared" si="229"/>
        <v>79594.36964504284</v>
      </c>
      <c r="AT218" s="179">
        <f t="shared" si="230"/>
        <v>67220.569418885207</v>
      </c>
      <c r="AU218" s="179">
        <f t="shared" si="231"/>
        <v>146814.93906392803</v>
      </c>
      <c r="AV218" s="1">
        <v>14</v>
      </c>
      <c r="AW218" s="1">
        <f t="shared" si="232"/>
        <v>47.6</v>
      </c>
      <c r="AX218" s="1"/>
      <c r="AY218" s="15">
        <f t="shared" si="233"/>
        <v>111634.56989247311</v>
      </c>
      <c r="AZ218" s="15">
        <f t="shared" si="234"/>
        <v>95441.635499433018</v>
      </c>
      <c r="BA218" s="15">
        <f t="shared" si="235"/>
        <v>207076.20539190614</v>
      </c>
      <c r="BB218" s="1">
        <v>14</v>
      </c>
      <c r="BC218" s="1">
        <f t="shared" si="236"/>
        <v>47.6</v>
      </c>
      <c r="BD218" s="15">
        <f t="shared" si="237"/>
        <v>111634.56989247311</v>
      </c>
      <c r="BE218" s="15">
        <f t="shared" si="238"/>
        <v>92711.321119937114</v>
      </c>
      <c r="BF218" s="15">
        <f t="shared" si="239"/>
        <v>204345.89101241023</v>
      </c>
      <c r="BG218" s="1">
        <v>9</v>
      </c>
      <c r="BH218" s="1">
        <f t="shared" si="240"/>
        <v>30.599999999999998</v>
      </c>
      <c r="BI218" s="15">
        <f t="shared" si="241"/>
        <v>71920.051948051958</v>
      </c>
      <c r="BJ218" s="15">
        <f t="shared" si="242"/>
        <v>64302.809324412447</v>
      </c>
      <c r="BK218" s="15">
        <f t="shared" si="243"/>
        <v>136222.86127246439</v>
      </c>
      <c r="BL218" s="1">
        <v>15</v>
      </c>
      <c r="BM218" s="1">
        <f t="shared" si="244"/>
        <v>51</v>
      </c>
      <c r="BN218" s="15">
        <f t="shared" si="245"/>
        <v>119866.75324675324</v>
      </c>
      <c r="BO218" s="15">
        <f t="shared" si="246"/>
        <v>108036.05977481545</v>
      </c>
      <c r="BP218" s="15">
        <f t="shared" si="247"/>
        <v>227902.8130215687</v>
      </c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</row>
    <row r="219" spans="1:146" ht="15.6" hidden="1" x14ac:dyDescent="0.3">
      <c r="A219" t="s">
        <v>104</v>
      </c>
      <c r="B219" s="8">
        <v>1101</v>
      </c>
      <c r="C219" s="1">
        <v>10</v>
      </c>
      <c r="D219" s="1"/>
      <c r="E219" s="1">
        <f t="shared" si="200"/>
        <v>34</v>
      </c>
      <c r="F219" s="15">
        <f t="shared" si="201"/>
        <v>74448.804251550042</v>
      </c>
      <c r="G219" s="15">
        <f t="shared" si="202"/>
        <v>72531.333511576711</v>
      </c>
      <c r="H219" s="15">
        <f t="shared" si="203"/>
        <v>146980.13776312675</v>
      </c>
      <c r="I219" s="1">
        <v>11</v>
      </c>
      <c r="J219" s="1"/>
      <c r="K219" s="1">
        <f t="shared" si="204"/>
        <v>37.4</v>
      </c>
      <c r="L219" s="15">
        <f t="shared" si="205"/>
        <v>81893.684676705045</v>
      </c>
      <c r="M219" s="15">
        <f t="shared" si="206"/>
        <v>79952.940058470893</v>
      </c>
      <c r="N219" s="15">
        <f t="shared" si="207"/>
        <v>161846.62473517592</v>
      </c>
      <c r="O219" s="1">
        <v>12</v>
      </c>
      <c r="P219" s="1"/>
      <c r="Q219" s="1">
        <f t="shared" si="208"/>
        <v>40.799999999999997</v>
      </c>
      <c r="R219" s="15">
        <f t="shared" si="209"/>
        <v>89412.9763130793</v>
      </c>
      <c r="S219" s="422">
        <f t="shared" si="210"/>
        <v>88725.940308290184</v>
      </c>
      <c r="T219" s="15">
        <f t="shared" si="211"/>
        <v>178138.91662136948</v>
      </c>
      <c r="U219" s="1">
        <v>10</v>
      </c>
      <c r="V219" s="1">
        <f t="shared" si="212"/>
        <v>34</v>
      </c>
      <c r="W219" s="15">
        <f t="shared" si="213"/>
        <v>74510.81359423275</v>
      </c>
      <c r="X219" s="15">
        <f t="shared" si="214"/>
        <v>69994.094342775716</v>
      </c>
      <c r="Y219" s="15">
        <f t="shared" si="215"/>
        <v>144504.90793700848</v>
      </c>
      <c r="Z219" s="1">
        <v>10</v>
      </c>
      <c r="AA219" s="1">
        <f t="shared" si="216"/>
        <v>34</v>
      </c>
      <c r="AB219" s="15">
        <f t="shared" si="217"/>
        <v>77431.584699453553</v>
      </c>
      <c r="AC219" s="15">
        <f t="shared" si="218"/>
        <v>71938.713163082328</v>
      </c>
      <c r="AD219" s="15">
        <f t="shared" si="219"/>
        <v>149370.29786253587</v>
      </c>
      <c r="AE219" s="1">
        <v>11</v>
      </c>
      <c r="AF219" s="1">
        <f t="shared" si="220"/>
        <v>37.4</v>
      </c>
      <c r="AG219" s="15">
        <f t="shared" si="221"/>
        <v>85174.743169398906</v>
      </c>
      <c r="AH219" s="15">
        <f t="shared" si="222"/>
        <v>82821.198819055644</v>
      </c>
      <c r="AI219" s="15">
        <f t="shared" si="223"/>
        <v>167995.94198845455</v>
      </c>
      <c r="AJ219" s="1">
        <v>13</v>
      </c>
      <c r="AK219" s="1">
        <f t="shared" si="224"/>
        <v>44.199999999999996</v>
      </c>
      <c r="AL219" s="1"/>
      <c r="AM219" s="15">
        <f t="shared" si="225"/>
        <v>103472.68053855569</v>
      </c>
      <c r="AN219" s="15">
        <f t="shared" si="226"/>
        <v>90665.214907784888</v>
      </c>
      <c r="AO219" s="15">
        <f t="shared" si="227"/>
        <v>194137.89544634058</v>
      </c>
      <c r="AP219" s="188">
        <v>4</v>
      </c>
      <c r="AQ219" s="188">
        <f t="shared" si="228"/>
        <v>13.6</v>
      </c>
      <c r="AR219" s="188"/>
      <c r="AS219" s="179">
        <f t="shared" si="229"/>
        <v>31837.747858017137</v>
      </c>
      <c r="AT219" s="179">
        <f t="shared" si="230"/>
        <v>26888.227767554083</v>
      </c>
      <c r="AU219" s="179">
        <f t="shared" si="231"/>
        <v>58725.97562557122</v>
      </c>
      <c r="AV219" s="1">
        <v>11</v>
      </c>
      <c r="AW219" s="1">
        <f t="shared" si="232"/>
        <v>37.4</v>
      </c>
      <c r="AX219" s="1"/>
      <c r="AY219" s="15">
        <f t="shared" si="233"/>
        <v>87712.87634408602</v>
      </c>
      <c r="AZ219" s="15">
        <f t="shared" si="234"/>
        <v>74989.856463840217</v>
      </c>
      <c r="BA219" s="15">
        <f t="shared" si="235"/>
        <v>162702.73280792625</v>
      </c>
      <c r="BB219" s="1">
        <v>14</v>
      </c>
      <c r="BC219" s="1">
        <f t="shared" si="236"/>
        <v>47.6</v>
      </c>
      <c r="BD219" s="15">
        <f t="shared" si="237"/>
        <v>111634.56989247311</v>
      </c>
      <c r="BE219" s="15">
        <f t="shared" si="238"/>
        <v>92711.321119937114</v>
      </c>
      <c r="BF219" s="15">
        <f t="shared" si="239"/>
        <v>204345.89101241023</v>
      </c>
      <c r="BG219" s="1">
        <v>10</v>
      </c>
      <c r="BH219" s="1">
        <f t="shared" si="240"/>
        <v>34</v>
      </c>
      <c r="BI219" s="15">
        <f t="shared" si="241"/>
        <v>79911.168831168834</v>
      </c>
      <c r="BJ219" s="15">
        <f t="shared" si="242"/>
        <v>71447.565916013831</v>
      </c>
      <c r="BK219" s="15">
        <f t="shared" si="243"/>
        <v>151358.73474718267</v>
      </c>
      <c r="BL219" s="1">
        <v>12</v>
      </c>
      <c r="BM219" s="1">
        <f t="shared" si="244"/>
        <v>40.799999999999997</v>
      </c>
      <c r="BN219" s="15">
        <f t="shared" si="245"/>
        <v>95893.402597402601</v>
      </c>
      <c r="BO219" s="15">
        <f t="shared" si="246"/>
        <v>86428.847819852352</v>
      </c>
      <c r="BP219" s="15">
        <f t="shared" si="247"/>
        <v>182322.25041725495</v>
      </c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</row>
    <row r="220" spans="1:146" ht="15.6" hidden="1" x14ac:dyDescent="0.3">
      <c r="A220" t="s">
        <v>104</v>
      </c>
      <c r="B220" s="8">
        <v>1102</v>
      </c>
      <c r="C220" s="1">
        <v>6</v>
      </c>
      <c r="D220" s="1"/>
      <c r="E220" s="1">
        <f t="shared" si="200"/>
        <v>20.399999999999999</v>
      </c>
      <c r="F220" s="15">
        <f t="shared" si="201"/>
        <v>44669.282550930031</v>
      </c>
      <c r="G220" s="15">
        <f t="shared" si="202"/>
        <v>43518.800106946022</v>
      </c>
      <c r="H220" s="15">
        <f t="shared" si="203"/>
        <v>88188.082657876046</v>
      </c>
      <c r="I220" s="1">
        <v>7</v>
      </c>
      <c r="J220" s="1"/>
      <c r="K220" s="1">
        <f t="shared" si="204"/>
        <v>23.8</v>
      </c>
      <c r="L220" s="15">
        <f t="shared" si="205"/>
        <v>52114.162976085034</v>
      </c>
      <c r="M220" s="15">
        <f t="shared" si="206"/>
        <v>50879.143673572391</v>
      </c>
      <c r="N220" s="15">
        <f t="shared" si="207"/>
        <v>102993.30664965743</v>
      </c>
      <c r="O220" s="1">
        <v>9</v>
      </c>
      <c r="P220" s="1"/>
      <c r="Q220" s="1">
        <f t="shared" si="208"/>
        <v>30.599999999999998</v>
      </c>
      <c r="R220" s="15">
        <f t="shared" si="209"/>
        <v>67059.732234809475</v>
      </c>
      <c r="S220" s="422">
        <f t="shared" si="210"/>
        <v>66544.455231217638</v>
      </c>
      <c r="T220" s="15">
        <f t="shared" si="211"/>
        <v>133604.1874660271</v>
      </c>
      <c r="U220" s="1">
        <v>8</v>
      </c>
      <c r="V220" s="1">
        <f t="shared" si="212"/>
        <v>27.2</v>
      </c>
      <c r="W220" s="15">
        <f t="shared" si="213"/>
        <v>59608.6508753862</v>
      </c>
      <c r="X220" s="15">
        <f t="shared" si="214"/>
        <v>55995.275474220565</v>
      </c>
      <c r="Y220" s="15">
        <f t="shared" si="215"/>
        <v>115603.92634960677</v>
      </c>
      <c r="Z220" s="1">
        <v>6</v>
      </c>
      <c r="AA220" s="1">
        <f t="shared" si="216"/>
        <v>20.399999999999999</v>
      </c>
      <c r="AB220" s="15">
        <f t="shared" si="217"/>
        <v>46458.950819672129</v>
      </c>
      <c r="AC220" s="15">
        <f t="shared" si="218"/>
        <v>43163.2278978494</v>
      </c>
      <c r="AD220" s="15">
        <f t="shared" si="219"/>
        <v>89622.178717521529</v>
      </c>
      <c r="AE220" s="1">
        <v>7</v>
      </c>
      <c r="AF220" s="1">
        <f t="shared" si="220"/>
        <v>23.8</v>
      </c>
      <c r="AG220" s="15">
        <f t="shared" si="221"/>
        <v>54202.109289617489</v>
      </c>
      <c r="AH220" s="15">
        <f t="shared" si="222"/>
        <v>52704.399248489965</v>
      </c>
      <c r="AI220" s="15">
        <f t="shared" si="223"/>
        <v>106906.50853810745</v>
      </c>
      <c r="AJ220" s="1">
        <v>9</v>
      </c>
      <c r="AK220" s="1">
        <f t="shared" si="224"/>
        <v>30.599999999999998</v>
      </c>
      <c r="AL220" s="1"/>
      <c r="AM220" s="15">
        <f t="shared" si="225"/>
        <v>71634.932680538564</v>
      </c>
      <c r="AN220" s="15">
        <f t="shared" si="226"/>
        <v>62768.225705389537</v>
      </c>
      <c r="AO220" s="15">
        <f t="shared" si="227"/>
        <v>134403.15838592811</v>
      </c>
      <c r="AP220" s="188">
        <v>5</v>
      </c>
      <c r="AQ220" s="188">
        <f t="shared" si="228"/>
        <v>17</v>
      </c>
      <c r="AR220" s="188"/>
      <c r="AS220" s="179">
        <f t="shared" si="229"/>
        <v>39797.18482252142</v>
      </c>
      <c r="AT220" s="179">
        <f t="shared" si="230"/>
        <v>33610.284709442603</v>
      </c>
      <c r="AU220" s="179">
        <f t="shared" si="231"/>
        <v>73407.469531964016</v>
      </c>
      <c r="AV220" s="1">
        <v>2</v>
      </c>
      <c r="AW220" s="1">
        <f t="shared" si="232"/>
        <v>6.8</v>
      </c>
      <c r="AX220" s="1"/>
      <c r="AY220" s="15">
        <f t="shared" si="233"/>
        <v>15947.79569892473</v>
      </c>
      <c r="AZ220" s="15">
        <f t="shared" si="234"/>
        <v>13634.519357061859</v>
      </c>
      <c r="BA220" s="15">
        <f t="shared" si="235"/>
        <v>29582.31505598659</v>
      </c>
      <c r="BB220" s="1">
        <v>1</v>
      </c>
      <c r="BC220" s="1">
        <f t="shared" si="236"/>
        <v>3.4</v>
      </c>
      <c r="BD220" s="15">
        <f t="shared" si="237"/>
        <v>7973.8978494623652</v>
      </c>
      <c r="BE220" s="15">
        <f t="shared" si="238"/>
        <v>6622.2372228526501</v>
      </c>
      <c r="BF220" s="15">
        <f t="shared" si="239"/>
        <v>14596.135072315015</v>
      </c>
      <c r="BG220" s="1">
        <v>1</v>
      </c>
      <c r="BH220" s="1">
        <f t="shared" si="240"/>
        <v>3.4</v>
      </c>
      <c r="BI220" s="15">
        <f t="shared" si="241"/>
        <v>7991.1168831168834</v>
      </c>
      <c r="BJ220" s="15">
        <f t="shared" si="242"/>
        <v>7144.7565916013828</v>
      </c>
      <c r="BK220" s="15">
        <f t="shared" si="243"/>
        <v>15135.873474718266</v>
      </c>
      <c r="BL220" s="1">
        <v>0</v>
      </c>
      <c r="BM220" s="1">
        <f t="shared" si="244"/>
        <v>0</v>
      </c>
      <c r="BN220" s="15">
        <f t="shared" si="245"/>
        <v>0</v>
      </c>
      <c r="BO220" s="15">
        <f t="shared" si="246"/>
        <v>0</v>
      </c>
      <c r="BP220" s="15">
        <f t="shared" si="247"/>
        <v>0</v>
      </c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</row>
    <row r="221" spans="1:146" ht="15.6" hidden="1" x14ac:dyDescent="0.3">
      <c r="A221" t="s">
        <v>104</v>
      </c>
      <c r="B221" s="8">
        <v>1201</v>
      </c>
      <c r="C221" s="1">
        <v>5</v>
      </c>
      <c r="D221" s="1"/>
      <c r="E221" s="1">
        <f t="shared" si="200"/>
        <v>17</v>
      </c>
      <c r="F221" s="15">
        <f t="shared" si="201"/>
        <v>37224.402125775021</v>
      </c>
      <c r="G221" s="15">
        <f t="shared" si="202"/>
        <v>36265.666755788356</v>
      </c>
      <c r="H221" s="15">
        <f t="shared" si="203"/>
        <v>73490.068881563377</v>
      </c>
      <c r="I221" s="1">
        <v>5</v>
      </c>
      <c r="J221" s="1"/>
      <c r="K221" s="1">
        <f t="shared" si="204"/>
        <v>17</v>
      </c>
      <c r="L221" s="15">
        <f t="shared" si="205"/>
        <v>37224.402125775021</v>
      </c>
      <c r="M221" s="15">
        <f t="shared" si="206"/>
        <v>36342.245481123136</v>
      </c>
      <c r="N221" s="15">
        <f t="shared" si="207"/>
        <v>73566.647606898157</v>
      </c>
      <c r="O221" s="1">
        <v>5</v>
      </c>
      <c r="P221" s="1"/>
      <c r="Q221" s="1">
        <f t="shared" si="208"/>
        <v>17</v>
      </c>
      <c r="R221" s="15">
        <f t="shared" si="209"/>
        <v>37255.406797116375</v>
      </c>
      <c r="S221" s="422">
        <f t="shared" si="210"/>
        <v>36969.141795120915</v>
      </c>
      <c r="T221" s="15">
        <f t="shared" si="211"/>
        <v>74224.54859223729</v>
      </c>
      <c r="U221" s="1">
        <v>4</v>
      </c>
      <c r="V221" s="1">
        <f t="shared" si="212"/>
        <v>13.6</v>
      </c>
      <c r="W221" s="15">
        <f t="shared" si="213"/>
        <v>29804.3254376931</v>
      </c>
      <c r="X221" s="15">
        <f t="shared" si="214"/>
        <v>27997.637737110283</v>
      </c>
      <c r="Y221" s="15">
        <f t="shared" si="215"/>
        <v>57801.963174803386</v>
      </c>
      <c r="Z221" s="1">
        <v>6</v>
      </c>
      <c r="AA221" s="1">
        <f t="shared" si="216"/>
        <v>20.399999999999999</v>
      </c>
      <c r="AB221" s="15">
        <f t="shared" si="217"/>
        <v>46458.950819672129</v>
      </c>
      <c r="AC221" s="15">
        <f t="shared" si="218"/>
        <v>43163.2278978494</v>
      </c>
      <c r="AD221" s="15">
        <f t="shared" si="219"/>
        <v>89622.178717521529</v>
      </c>
      <c r="AE221" s="1">
        <v>5</v>
      </c>
      <c r="AF221" s="1">
        <f t="shared" si="220"/>
        <v>17</v>
      </c>
      <c r="AG221" s="15">
        <f t="shared" si="221"/>
        <v>38715.792349726777</v>
      </c>
      <c r="AH221" s="15">
        <f t="shared" si="222"/>
        <v>37645.999463207118</v>
      </c>
      <c r="AI221" s="15">
        <f t="shared" si="223"/>
        <v>76361.791812933894</v>
      </c>
      <c r="AJ221" s="1">
        <v>2</v>
      </c>
      <c r="AK221" s="1">
        <f t="shared" si="224"/>
        <v>6.8</v>
      </c>
      <c r="AL221" s="1"/>
      <c r="AM221" s="15">
        <f t="shared" si="225"/>
        <v>15918.873929008569</v>
      </c>
      <c r="AN221" s="15">
        <f t="shared" si="226"/>
        <v>13948.494601197675</v>
      </c>
      <c r="AO221" s="15">
        <f t="shared" si="227"/>
        <v>29867.368530206244</v>
      </c>
      <c r="AP221" s="188">
        <v>2</v>
      </c>
      <c r="AQ221" s="188">
        <f t="shared" si="228"/>
        <v>6.8</v>
      </c>
      <c r="AR221" s="188"/>
      <c r="AS221" s="179">
        <f t="shared" si="229"/>
        <v>15918.873929008569</v>
      </c>
      <c r="AT221" s="179">
        <f t="shared" si="230"/>
        <v>13444.113883777041</v>
      </c>
      <c r="AU221" s="179">
        <f t="shared" si="231"/>
        <v>29362.98781278561</v>
      </c>
      <c r="AV221" s="1">
        <v>3</v>
      </c>
      <c r="AW221" s="1">
        <f t="shared" si="232"/>
        <v>10.199999999999999</v>
      </c>
      <c r="AX221" s="1"/>
      <c r="AY221" s="15">
        <f t="shared" si="233"/>
        <v>23921.693548387095</v>
      </c>
      <c r="AZ221" s="15">
        <f t="shared" si="234"/>
        <v>20451.779035592786</v>
      </c>
      <c r="BA221" s="15">
        <f t="shared" si="235"/>
        <v>44373.472583979878</v>
      </c>
      <c r="BB221" s="1">
        <v>5</v>
      </c>
      <c r="BC221" s="1">
        <f t="shared" si="236"/>
        <v>17</v>
      </c>
      <c r="BD221" s="15">
        <f t="shared" si="237"/>
        <v>39869.489247311823</v>
      </c>
      <c r="BE221" s="15">
        <f t="shared" si="238"/>
        <v>33111.186114263255</v>
      </c>
      <c r="BF221" s="15">
        <f t="shared" si="239"/>
        <v>72980.675361575079</v>
      </c>
      <c r="BG221" s="1">
        <v>3</v>
      </c>
      <c r="BH221" s="1">
        <f t="shared" si="240"/>
        <v>10.199999999999999</v>
      </c>
      <c r="BI221" s="15">
        <f t="shared" si="241"/>
        <v>23973.35064935065</v>
      </c>
      <c r="BJ221" s="15">
        <f t="shared" si="242"/>
        <v>21434.26977480415</v>
      </c>
      <c r="BK221" s="15">
        <f t="shared" si="243"/>
        <v>45407.620424154797</v>
      </c>
      <c r="BL221" s="1">
        <v>4</v>
      </c>
      <c r="BM221" s="1">
        <f t="shared" si="244"/>
        <v>13.6</v>
      </c>
      <c r="BN221" s="15">
        <f t="shared" si="245"/>
        <v>31964.467532467534</v>
      </c>
      <c r="BO221" s="15">
        <f t="shared" si="246"/>
        <v>28809.615939950785</v>
      </c>
      <c r="BP221" s="15">
        <f t="shared" si="247"/>
        <v>60774.083472418322</v>
      </c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</row>
    <row r="222" spans="1:146" ht="15.6" hidden="1" x14ac:dyDescent="0.3">
      <c r="A222" t="s">
        <v>104</v>
      </c>
      <c r="B222" s="8">
        <v>1202</v>
      </c>
      <c r="C222" s="1">
        <v>3</v>
      </c>
      <c r="D222" s="1"/>
      <c r="E222" s="1">
        <f t="shared" si="200"/>
        <v>10.199999999999999</v>
      </c>
      <c r="F222" s="15">
        <f t="shared" si="201"/>
        <v>22334.641275465015</v>
      </c>
      <c r="G222" s="15">
        <f t="shared" si="202"/>
        <v>21759.400053473011</v>
      </c>
      <c r="H222" s="15">
        <f t="shared" si="203"/>
        <v>44094.041328938023</v>
      </c>
      <c r="I222" s="1">
        <v>3</v>
      </c>
      <c r="J222" s="1"/>
      <c r="K222" s="1">
        <f t="shared" si="204"/>
        <v>10.199999999999999</v>
      </c>
      <c r="L222" s="15">
        <f t="shared" si="205"/>
        <v>22334.641275465015</v>
      </c>
      <c r="M222" s="15">
        <f t="shared" si="206"/>
        <v>21805.347288673878</v>
      </c>
      <c r="N222" s="15">
        <f t="shared" si="207"/>
        <v>44139.988564138897</v>
      </c>
      <c r="O222" s="1">
        <v>4</v>
      </c>
      <c r="P222" s="1"/>
      <c r="Q222" s="1">
        <f t="shared" si="208"/>
        <v>13.6</v>
      </c>
      <c r="R222" s="15">
        <f t="shared" si="209"/>
        <v>29804.3254376931</v>
      </c>
      <c r="S222" s="422">
        <f t="shared" si="210"/>
        <v>29575.313436096731</v>
      </c>
      <c r="T222" s="15">
        <f t="shared" si="211"/>
        <v>59379.638873789831</v>
      </c>
      <c r="U222" s="1">
        <v>4</v>
      </c>
      <c r="V222" s="1">
        <f t="shared" si="212"/>
        <v>13.6</v>
      </c>
      <c r="W222" s="15">
        <f t="shared" si="213"/>
        <v>29804.3254376931</v>
      </c>
      <c r="X222" s="15">
        <f t="shared" si="214"/>
        <v>27997.637737110283</v>
      </c>
      <c r="Y222" s="15">
        <f t="shared" si="215"/>
        <v>57801.963174803386</v>
      </c>
      <c r="Z222" s="1">
        <v>4</v>
      </c>
      <c r="AA222" s="1">
        <f t="shared" si="216"/>
        <v>13.6</v>
      </c>
      <c r="AB222" s="15">
        <f t="shared" si="217"/>
        <v>30972.633879781421</v>
      </c>
      <c r="AC222" s="15">
        <f t="shared" si="218"/>
        <v>28775.485265232932</v>
      </c>
      <c r="AD222" s="15">
        <f t="shared" si="219"/>
        <v>59748.119145014352</v>
      </c>
      <c r="AE222" s="1">
        <v>3</v>
      </c>
      <c r="AF222" s="1">
        <f t="shared" si="220"/>
        <v>10.199999999999999</v>
      </c>
      <c r="AG222" s="15">
        <f t="shared" si="221"/>
        <v>23229.475409836065</v>
      </c>
      <c r="AH222" s="15">
        <f t="shared" si="222"/>
        <v>22587.599677924267</v>
      </c>
      <c r="AI222" s="15">
        <f t="shared" si="223"/>
        <v>45817.075087760328</v>
      </c>
      <c r="AJ222" s="1">
        <v>5</v>
      </c>
      <c r="AK222" s="1">
        <f t="shared" si="224"/>
        <v>17</v>
      </c>
      <c r="AL222" s="1"/>
      <c r="AM222" s="15">
        <f t="shared" si="225"/>
        <v>39797.18482252142</v>
      </c>
      <c r="AN222" s="15">
        <f t="shared" si="226"/>
        <v>34871.236502994194</v>
      </c>
      <c r="AO222" s="15">
        <f t="shared" si="227"/>
        <v>74668.421325515606</v>
      </c>
      <c r="AP222" s="188">
        <v>3</v>
      </c>
      <c r="AQ222" s="188">
        <f t="shared" si="228"/>
        <v>10.199999999999999</v>
      </c>
      <c r="AR222" s="188"/>
      <c r="AS222" s="179">
        <f t="shared" si="229"/>
        <v>23878.310893512855</v>
      </c>
      <c r="AT222" s="179">
        <f t="shared" si="230"/>
        <v>20166.170825665562</v>
      </c>
      <c r="AU222" s="179">
        <f t="shared" si="231"/>
        <v>44044.481719178417</v>
      </c>
      <c r="AV222" s="1">
        <v>4</v>
      </c>
      <c r="AW222" s="1">
        <f t="shared" si="232"/>
        <v>13.6</v>
      </c>
      <c r="AX222" s="1"/>
      <c r="AY222" s="15">
        <f t="shared" si="233"/>
        <v>31895.591397849461</v>
      </c>
      <c r="AZ222" s="15">
        <f t="shared" si="234"/>
        <v>27269.038714123719</v>
      </c>
      <c r="BA222" s="15">
        <f t="shared" si="235"/>
        <v>59164.63011197318</v>
      </c>
      <c r="BB222" s="1">
        <v>4</v>
      </c>
      <c r="BC222" s="1">
        <f t="shared" si="236"/>
        <v>13.6</v>
      </c>
      <c r="BD222" s="15">
        <f t="shared" si="237"/>
        <v>31895.591397849461</v>
      </c>
      <c r="BE222" s="15">
        <f t="shared" si="238"/>
        <v>26488.9488914106</v>
      </c>
      <c r="BF222" s="15">
        <f t="shared" si="239"/>
        <v>58384.540289260061</v>
      </c>
      <c r="BG222" s="1">
        <v>2</v>
      </c>
      <c r="BH222" s="1">
        <f t="shared" si="240"/>
        <v>6.8</v>
      </c>
      <c r="BI222" s="15">
        <f t="shared" si="241"/>
        <v>15982.233766233767</v>
      </c>
      <c r="BJ222" s="15">
        <f t="shared" si="242"/>
        <v>14289.513183202766</v>
      </c>
      <c r="BK222" s="15">
        <f t="shared" si="243"/>
        <v>30271.746949436532</v>
      </c>
      <c r="BL222" s="1">
        <v>4</v>
      </c>
      <c r="BM222" s="1">
        <f t="shared" si="244"/>
        <v>13.6</v>
      </c>
      <c r="BN222" s="15">
        <f t="shared" si="245"/>
        <v>31964.467532467534</v>
      </c>
      <c r="BO222" s="15">
        <f t="shared" si="246"/>
        <v>28809.615939950785</v>
      </c>
      <c r="BP222" s="15">
        <f t="shared" si="247"/>
        <v>60774.083472418322</v>
      </c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</row>
    <row r="223" spans="1:146" ht="15.6" hidden="1" x14ac:dyDescent="0.3">
      <c r="A223" t="s">
        <v>104</v>
      </c>
      <c r="B223" s="8">
        <v>1203</v>
      </c>
      <c r="C223" s="1">
        <v>0</v>
      </c>
      <c r="D223" s="1"/>
      <c r="E223" s="1">
        <f t="shared" si="200"/>
        <v>0</v>
      </c>
      <c r="F223" s="15">
        <f t="shared" si="201"/>
        <v>0</v>
      </c>
      <c r="G223" s="15">
        <f t="shared" si="202"/>
        <v>0</v>
      </c>
      <c r="H223" s="15">
        <f t="shared" si="203"/>
        <v>0</v>
      </c>
      <c r="I223" s="1">
        <v>0</v>
      </c>
      <c r="J223" s="1"/>
      <c r="K223" s="1">
        <f t="shared" si="204"/>
        <v>0</v>
      </c>
      <c r="L223" s="15">
        <f t="shared" si="205"/>
        <v>0</v>
      </c>
      <c r="M223" s="15">
        <f t="shared" si="206"/>
        <v>0</v>
      </c>
      <c r="N223" s="15">
        <f t="shared" si="207"/>
        <v>0</v>
      </c>
      <c r="O223" s="1">
        <v>0</v>
      </c>
      <c r="P223" s="1"/>
      <c r="Q223" s="1">
        <f t="shared" si="208"/>
        <v>0</v>
      </c>
      <c r="R223" s="15">
        <f t="shared" si="209"/>
        <v>0</v>
      </c>
      <c r="S223" s="422">
        <f t="shared" si="210"/>
        <v>0</v>
      </c>
      <c r="T223" s="15">
        <f t="shared" si="211"/>
        <v>0</v>
      </c>
      <c r="U223" s="1">
        <v>0</v>
      </c>
      <c r="V223" s="1">
        <f t="shared" si="212"/>
        <v>0</v>
      </c>
      <c r="W223" s="15">
        <f t="shared" si="213"/>
        <v>0</v>
      </c>
      <c r="X223" s="15">
        <f t="shared" si="214"/>
        <v>0</v>
      </c>
      <c r="Y223" s="15">
        <f t="shared" si="215"/>
        <v>0</v>
      </c>
      <c r="Z223" s="1">
        <v>0</v>
      </c>
      <c r="AA223" s="1">
        <f t="shared" si="216"/>
        <v>0</v>
      </c>
      <c r="AB223" s="15">
        <f t="shared" si="217"/>
        <v>0</v>
      </c>
      <c r="AC223" s="15">
        <f t="shared" si="218"/>
        <v>0</v>
      </c>
      <c r="AD223" s="15">
        <f t="shared" si="219"/>
        <v>0</v>
      </c>
      <c r="AE223" s="1">
        <v>0</v>
      </c>
      <c r="AF223" s="1">
        <f t="shared" si="220"/>
        <v>0</v>
      </c>
      <c r="AG223" s="15">
        <f t="shared" si="221"/>
        <v>0</v>
      </c>
      <c r="AH223" s="15">
        <f t="shared" si="222"/>
        <v>0</v>
      </c>
      <c r="AI223" s="15">
        <f t="shared" si="223"/>
        <v>0</v>
      </c>
      <c r="AJ223" s="1">
        <v>0</v>
      </c>
      <c r="AK223" s="1">
        <f t="shared" si="224"/>
        <v>0</v>
      </c>
      <c r="AL223" s="1"/>
      <c r="AM223" s="15">
        <f t="shared" si="225"/>
        <v>0</v>
      </c>
      <c r="AN223" s="15">
        <f t="shared" si="226"/>
        <v>0</v>
      </c>
      <c r="AO223" s="15">
        <f t="shared" si="227"/>
        <v>0</v>
      </c>
      <c r="AP223" s="188">
        <v>1</v>
      </c>
      <c r="AQ223" s="188">
        <f t="shared" si="228"/>
        <v>3.4</v>
      </c>
      <c r="AR223" s="188"/>
      <c r="AS223" s="179">
        <f t="shared" si="229"/>
        <v>7959.4369645042843</v>
      </c>
      <c r="AT223" s="179">
        <f t="shared" si="230"/>
        <v>6722.0569418885207</v>
      </c>
      <c r="AU223" s="179">
        <f t="shared" si="231"/>
        <v>14681.493906392805</v>
      </c>
      <c r="AV223" s="1">
        <v>2</v>
      </c>
      <c r="AW223" s="1">
        <f t="shared" si="232"/>
        <v>6.8</v>
      </c>
      <c r="AX223" s="1"/>
      <c r="AY223" s="15">
        <f t="shared" si="233"/>
        <v>15947.79569892473</v>
      </c>
      <c r="AZ223" s="15">
        <f t="shared" si="234"/>
        <v>13634.519357061859</v>
      </c>
      <c r="BA223" s="15">
        <f t="shared" si="235"/>
        <v>29582.31505598659</v>
      </c>
      <c r="BB223" s="1">
        <v>1</v>
      </c>
      <c r="BC223" s="1">
        <f t="shared" si="236"/>
        <v>3.4</v>
      </c>
      <c r="BD223" s="15">
        <f t="shared" si="237"/>
        <v>7973.8978494623652</v>
      </c>
      <c r="BE223" s="15">
        <f t="shared" si="238"/>
        <v>6622.2372228526501</v>
      </c>
      <c r="BF223" s="15">
        <f t="shared" si="239"/>
        <v>14596.135072315015</v>
      </c>
      <c r="BG223" s="1">
        <v>1</v>
      </c>
      <c r="BH223" s="1">
        <f t="shared" si="240"/>
        <v>3.4</v>
      </c>
      <c r="BI223" s="15">
        <f t="shared" si="241"/>
        <v>7991.1168831168834</v>
      </c>
      <c r="BJ223" s="15">
        <f t="shared" si="242"/>
        <v>7144.7565916013828</v>
      </c>
      <c r="BK223" s="15">
        <f t="shared" si="243"/>
        <v>15135.873474718266</v>
      </c>
      <c r="BL223" s="1">
        <v>4</v>
      </c>
      <c r="BM223" s="1">
        <f t="shared" si="244"/>
        <v>13.6</v>
      </c>
      <c r="BN223" s="15">
        <f t="shared" si="245"/>
        <v>31964.467532467534</v>
      </c>
      <c r="BO223" s="15">
        <f t="shared" si="246"/>
        <v>28809.615939950785</v>
      </c>
      <c r="BP223" s="15">
        <f t="shared" si="247"/>
        <v>60774.083472418322</v>
      </c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</row>
    <row r="224" spans="1:146" ht="15.6" hidden="1" x14ac:dyDescent="0.3">
      <c r="A224" t="s">
        <v>104</v>
      </c>
      <c r="B224" s="8">
        <v>1204</v>
      </c>
      <c r="C224" s="1">
        <v>8</v>
      </c>
      <c r="D224" s="1"/>
      <c r="E224" s="1">
        <f t="shared" si="200"/>
        <v>27.2</v>
      </c>
      <c r="F224" s="15">
        <f t="shared" si="201"/>
        <v>59559.043401240036</v>
      </c>
      <c r="G224" s="15">
        <f t="shared" si="202"/>
        <v>58025.066809261363</v>
      </c>
      <c r="H224" s="15">
        <f t="shared" si="203"/>
        <v>117584.1102105014</v>
      </c>
      <c r="I224" s="1">
        <v>9</v>
      </c>
      <c r="J224" s="1"/>
      <c r="K224" s="1">
        <f t="shared" si="204"/>
        <v>30.599999999999998</v>
      </c>
      <c r="L224" s="15">
        <f t="shared" si="205"/>
        <v>67003.923826395039</v>
      </c>
      <c r="M224" s="15">
        <f t="shared" si="206"/>
        <v>65416.041866021638</v>
      </c>
      <c r="N224" s="15">
        <f t="shared" si="207"/>
        <v>132419.96569241668</v>
      </c>
      <c r="O224" s="1">
        <v>9</v>
      </c>
      <c r="P224" s="1"/>
      <c r="Q224" s="1">
        <f t="shared" si="208"/>
        <v>30.599999999999998</v>
      </c>
      <c r="R224" s="15">
        <f t="shared" si="209"/>
        <v>67059.732234809475</v>
      </c>
      <c r="S224" s="422">
        <f t="shared" si="210"/>
        <v>66544.455231217638</v>
      </c>
      <c r="T224" s="15">
        <f t="shared" si="211"/>
        <v>133604.1874660271</v>
      </c>
      <c r="U224" s="1">
        <v>0</v>
      </c>
      <c r="V224" s="1">
        <f t="shared" si="212"/>
        <v>0</v>
      </c>
      <c r="W224" s="15">
        <f t="shared" si="213"/>
        <v>0</v>
      </c>
      <c r="X224" s="15">
        <f t="shared" si="214"/>
        <v>0</v>
      </c>
      <c r="Y224" s="15">
        <f t="shared" si="215"/>
        <v>0</v>
      </c>
      <c r="Z224" s="1">
        <v>0</v>
      </c>
      <c r="AA224" s="1">
        <f t="shared" si="216"/>
        <v>0</v>
      </c>
      <c r="AB224" s="15">
        <f t="shared" si="217"/>
        <v>0</v>
      </c>
      <c r="AC224" s="15">
        <f t="shared" si="218"/>
        <v>0</v>
      </c>
      <c r="AD224" s="15">
        <f t="shared" si="219"/>
        <v>0</v>
      </c>
      <c r="AE224" s="1">
        <v>0</v>
      </c>
      <c r="AF224" s="1">
        <f t="shared" si="220"/>
        <v>0</v>
      </c>
      <c r="AG224" s="15">
        <f t="shared" si="221"/>
        <v>0</v>
      </c>
      <c r="AH224" s="15">
        <f t="shared" si="222"/>
        <v>0</v>
      </c>
      <c r="AI224" s="15">
        <f t="shared" si="223"/>
        <v>0</v>
      </c>
      <c r="AJ224" s="1">
        <v>0</v>
      </c>
      <c r="AK224" s="1">
        <f t="shared" si="224"/>
        <v>0</v>
      </c>
      <c r="AL224" s="1"/>
      <c r="AM224" s="15">
        <f t="shared" si="225"/>
        <v>0</v>
      </c>
      <c r="AN224" s="15">
        <f t="shared" si="226"/>
        <v>0</v>
      </c>
      <c r="AO224" s="15">
        <f t="shared" si="227"/>
        <v>0</v>
      </c>
      <c r="AP224" s="188">
        <v>1</v>
      </c>
      <c r="AQ224" s="188">
        <f t="shared" si="228"/>
        <v>3.4</v>
      </c>
      <c r="AR224" s="188"/>
      <c r="AS224" s="179">
        <f t="shared" si="229"/>
        <v>7959.4369645042843</v>
      </c>
      <c r="AT224" s="179">
        <f t="shared" si="230"/>
        <v>6722.0569418885207</v>
      </c>
      <c r="AU224" s="179">
        <f t="shared" si="231"/>
        <v>14681.493906392805</v>
      </c>
      <c r="AV224" s="1">
        <v>0</v>
      </c>
      <c r="AW224" s="1">
        <f t="shared" si="232"/>
        <v>0</v>
      </c>
      <c r="AX224" s="1"/>
      <c r="AY224" s="15">
        <f t="shared" si="233"/>
        <v>0</v>
      </c>
      <c r="AZ224" s="15">
        <f t="shared" si="234"/>
        <v>0</v>
      </c>
      <c r="BA224" s="15">
        <f t="shared" si="235"/>
        <v>0</v>
      </c>
      <c r="BB224" s="1">
        <v>0</v>
      </c>
      <c r="BC224" s="1">
        <f t="shared" si="236"/>
        <v>0</v>
      </c>
      <c r="BD224" s="15">
        <f t="shared" si="237"/>
        <v>0</v>
      </c>
      <c r="BE224" s="15">
        <f t="shared" si="238"/>
        <v>0</v>
      </c>
      <c r="BF224" s="15">
        <f t="shared" si="239"/>
        <v>0</v>
      </c>
      <c r="BG224" s="1">
        <v>0</v>
      </c>
      <c r="BH224" s="1">
        <f t="shared" si="240"/>
        <v>0</v>
      </c>
      <c r="BI224" s="15">
        <f t="shared" si="241"/>
        <v>0</v>
      </c>
      <c r="BJ224" s="15">
        <f t="shared" si="242"/>
        <v>0</v>
      </c>
      <c r="BK224" s="15">
        <f t="shared" si="243"/>
        <v>0</v>
      </c>
      <c r="BL224" s="1">
        <v>5</v>
      </c>
      <c r="BM224" s="1">
        <f t="shared" si="244"/>
        <v>17</v>
      </c>
      <c r="BN224" s="15">
        <f t="shared" si="245"/>
        <v>39955.584415584417</v>
      </c>
      <c r="BO224" s="15">
        <f t="shared" si="246"/>
        <v>36012.019924938482</v>
      </c>
      <c r="BP224" s="15">
        <f t="shared" si="247"/>
        <v>75967.604340522899</v>
      </c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</row>
    <row r="225" spans="1:146" ht="15.6" hidden="1" x14ac:dyDescent="0.3">
      <c r="A225" t="s">
        <v>104</v>
      </c>
      <c r="B225" s="8">
        <v>1301</v>
      </c>
      <c r="C225" s="1">
        <v>2</v>
      </c>
      <c r="D225" s="1"/>
      <c r="E225" s="1">
        <f t="shared" si="200"/>
        <v>6.8</v>
      </c>
      <c r="F225" s="15">
        <f t="shared" si="201"/>
        <v>14889.760850310009</v>
      </c>
      <c r="G225" s="15">
        <f t="shared" si="202"/>
        <v>14506.266702315341</v>
      </c>
      <c r="H225" s="15">
        <f t="shared" si="203"/>
        <v>29396.02755262535</v>
      </c>
      <c r="I225" s="1">
        <v>2</v>
      </c>
      <c r="J225" s="1"/>
      <c r="K225" s="1">
        <f t="shared" si="204"/>
        <v>6.8</v>
      </c>
      <c r="L225" s="15">
        <f t="shared" si="205"/>
        <v>14889.760850310009</v>
      </c>
      <c r="M225" s="15">
        <f t="shared" si="206"/>
        <v>14536.898192449253</v>
      </c>
      <c r="N225" s="15">
        <f t="shared" si="207"/>
        <v>29426.65904275926</v>
      </c>
      <c r="O225" s="1">
        <v>1</v>
      </c>
      <c r="P225" s="1"/>
      <c r="Q225" s="1">
        <f t="shared" si="208"/>
        <v>3.4</v>
      </c>
      <c r="R225" s="15">
        <f t="shared" si="209"/>
        <v>7451.081359423275</v>
      </c>
      <c r="S225" s="422">
        <f t="shared" si="210"/>
        <v>7393.8283590241826</v>
      </c>
      <c r="T225" s="15">
        <f t="shared" si="211"/>
        <v>14844.909718447458</v>
      </c>
      <c r="U225" s="1">
        <v>4</v>
      </c>
      <c r="V225" s="1">
        <f t="shared" si="212"/>
        <v>13.6</v>
      </c>
      <c r="W225" s="15">
        <f t="shared" si="213"/>
        <v>29804.3254376931</v>
      </c>
      <c r="X225" s="15">
        <f t="shared" si="214"/>
        <v>27997.637737110283</v>
      </c>
      <c r="Y225" s="15">
        <f t="shared" si="215"/>
        <v>57801.963174803386</v>
      </c>
      <c r="Z225" s="1">
        <v>1</v>
      </c>
      <c r="AA225" s="1">
        <f t="shared" si="216"/>
        <v>3.4</v>
      </c>
      <c r="AB225" s="15">
        <f t="shared" si="217"/>
        <v>7743.1584699453551</v>
      </c>
      <c r="AC225" s="15">
        <f t="shared" si="218"/>
        <v>7193.871316308233</v>
      </c>
      <c r="AD225" s="15">
        <f t="shared" si="219"/>
        <v>14937.029786253588</v>
      </c>
      <c r="AE225" s="1">
        <v>2</v>
      </c>
      <c r="AF225" s="1">
        <f t="shared" si="220"/>
        <v>6.8</v>
      </c>
      <c r="AG225" s="15">
        <f t="shared" si="221"/>
        <v>15486.31693989071</v>
      </c>
      <c r="AH225" s="15">
        <f t="shared" si="222"/>
        <v>15058.399785282845</v>
      </c>
      <c r="AI225" s="15">
        <f t="shared" si="223"/>
        <v>30544.716725173555</v>
      </c>
      <c r="AJ225" s="1">
        <v>2</v>
      </c>
      <c r="AK225" s="1">
        <f t="shared" si="224"/>
        <v>6.8</v>
      </c>
      <c r="AL225" s="1"/>
      <c r="AM225" s="15">
        <f t="shared" si="225"/>
        <v>15918.873929008569</v>
      </c>
      <c r="AN225" s="15">
        <f t="shared" si="226"/>
        <v>13948.494601197675</v>
      </c>
      <c r="AO225" s="15">
        <f t="shared" si="227"/>
        <v>29867.368530206244</v>
      </c>
      <c r="AP225" s="188">
        <v>1</v>
      </c>
      <c r="AQ225" s="188">
        <f t="shared" si="228"/>
        <v>3.4</v>
      </c>
      <c r="AR225" s="188"/>
      <c r="AS225" s="179">
        <f t="shared" si="229"/>
        <v>7959.4369645042843</v>
      </c>
      <c r="AT225" s="179">
        <f t="shared" si="230"/>
        <v>6722.0569418885207</v>
      </c>
      <c r="AU225" s="179">
        <f t="shared" si="231"/>
        <v>14681.493906392805</v>
      </c>
      <c r="AV225" s="1">
        <v>1</v>
      </c>
      <c r="AW225" s="1">
        <f t="shared" si="232"/>
        <v>3.4</v>
      </c>
      <c r="AX225" s="1"/>
      <c r="AY225" s="15">
        <f t="shared" si="233"/>
        <v>7973.8978494623652</v>
      </c>
      <c r="AZ225" s="15">
        <f t="shared" si="234"/>
        <v>6817.2596785309297</v>
      </c>
      <c r="BA225" s="15">
        <f t="shared" si="235"/>
        <v>14791.157527993295</v>
      </c>
      <c r="BB225" s="1">
        <v>1</v>
      </c>
      <c r="BC225" s="1">
        <f t="shared" si="236"/>
        <v>3.4</v>
      </c>
      <c r="BD225" s="15">
        <f t="shared" si="237"/>
        <v>7973.8978494623652</v>
      </c>
      <c r="BE225" s="15">
        <f t="shared" si="238"/>
        <v>6622.2372228526501</v>
      </c>
      <c r="BF225" s="15">
        <f t="shared" si="239"/>
        <v>14596.135072315015</v>
      </c>
      <c r="BG225" s="1">
        <v>1</v>
      </c>
      <c r="BH225" s="1">
        <f t="shared" si="240"/>
        <v>3.4</v>
      </c>
      <c r="BI225" s="15">
        <f t="shared" si="241"/>
        <v>7991.1168831168834</v>
      </c>
      <c r="BJ225" s="15">
        <f t="shared" si="242"/>
        <v>7144.7565916013828</v>
      </c>
      <c r="BK225" s="15">
        <f t="shared" si="243"/>
        <v>15135.873474718266</v>
      </c>
      <c r="BL225" s="1">
        <v>1</v>
      </c>
      <c r="BM225" s="1">
        <f t="shared" si="244"/>
        <v>3.4</v>
      </c>
      <c r="BN225" s="15">
        <f t="shared" si="245"/>
        <v>7991.1168831168834</v>
      </c>
      <c r="BO225" s="15">
        <f t="shared" si="246"/>
        <v>7202.4039849876963</v>
      </c>
      <c r="BP225" s="15">
        <f t="shared" si="247"/>
        <v>15193.520868104581</v>
      </c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</row>
    <row r="226" spans="1:146" ht="15.6" hidden="1" x14ac:dyDescent="0.3">
      <c r="A226" t="s">
        <v>104</v>
      </c>
      <c r="B226" s="8">
        <v>1302</v>
      </c>
      <c r="C226" s="1">
        <v>7</v>
      </c>
      <c r="D226" s="1"/>
      <c r="E226" s="1">
        <f t="shared" si="200"/>
        <v>23.8</v>
      </c>
      <c r="F226" s="15">
        <f t="shared" si="201"/>
        <v>52114.162976085034</v>
      </c>
      <c r="G226" s="15">
        <f t="shared" si="202"/>
        <v>50771.933458103696</v>
      </c>
      <c r="H226" s="15">
        <f t="shared" si="203"/>
        <v>102886.09643418873</v>
      </c>
      <c r="I226" s="1">
        <v>4</v>
      </c>
      <c r="J226" s="1"/>
      <c r="K226" s="1">
        <f t="shared" si="204"/>
        <v>13.6</v>
      </c>
      <c r="L226" s="15">
        <f t="shared" si="205"/>
        <v>29779.521700620018</v>
      </c>
      <c r="M226" s="15">
        <f t="shared" si="206"/>
        <v>29073.796384898505</v>
      </c>
      <c r="N226" s="15">
        <f t="shared" si="207"/>
        <v>58853.31808551852</v>
      </c>
      <c r="O226" s="1">
        <v>6</v>
      </c>
      <c r="P226" s="1"/>
      <c r="Q226" s="1">
        <f t="shared" si="208"/>
        <v>20.399999999999999</v>
      </c>
      <c r="R226" s="15">
        <f t="shared" si="209"/>
        <v>44706.48815653965</v>
      </c>
      <c r="S226" s="422">
        <f t="shared" si="210"/>
        <v>44362.970154145092</v>
      </c>
      <c r="T226" s="15">
        <f t="shared" si="211"/>
        <v>89069.458310684742</v>
      </c>
      <c r="U226" s="1">
        <v>4</v>
      </c>
      <c r="V226" s="1">
        <f t="shared" si="212"/>
        <v>13.6</v>
      </c>
      <c r="W226" s="15">
        <f t="shared" si="213"/>
        <v>29804.3254376931</v>
      </c>
      <c r="X226" s="15">
        <f t="shared" si="214"/>
        <v>27997.637737110283</v>
      </c>
      <c r="Y226" s="15">
        <f t="shared" si="215"/>
        <v>57801.963174803386</v>
      </c>
      <c r="Z226" s="1">
        <v>6</v>
      </c>
      <c r="AA226" s="1">
        <f t="shared" si="216"/>
        <v>20.399999999999999</v>
      </c>
      <c r="AB226" s="15">
        <f t="shared" si="217"/>
        <v>46458.950819672129</v>
      </c>
      <c r="AC226" s="15">
        <f t="shared" si="218"/>
        <v>43163.2278978494</v>
      </c>
      <c r="AD226" s="15">
        <f t="shared" si="219"/>
        <v>89622.178717521529</v>
      </c>
      <c r="AE226" s="1">
        <v>5</v>
      </c>
      <c r="AF226" s="1">
        <f t="shared" si="220"/>
        <v>17</v>
      </c>
      <c r="AG226" s="15">
        <f t="shared" si="221"/>
        <v>38715.792349726777</v>
      </c>
      <c r="AH226" s="15">
        <f t="shared" si="222"/>
        <v>37645.999463207118</v>
      </c>
      <c r="AI226" s="15">
        <f t="shared" si="223"/>
        <v>76361.791812933894</v>
      </c>
      <c r="AJ226" s="1">
        <v>6</v>
      </c>
      <c r="AK226" s="1">
        <f t="shared" si="224"/>
        <v>20.399999999999999</v>
      </c>
      <c r="AL226" s="1"/>
      <c r="AM226" s="15">
        <f t="shared" si="225"/>
        <v>47756.62178702571</v>
      </c>
      <c r="AN226" s="15">
        <f t="shared" si="226"/>
        <v>41845.48380359303</v>
      </c>
      <c r="AO226" s="15">
        <f t="shared" si="227"/>
        <v>89602.105590618739</v>
      </c>
      <c r="AP226" s="188">
        <v>6</v>
      </c>
      <c r="AQ226" s="188">
        <f t="shared" si="228"/>
        <v>20.399999999999999</v>
      </c>
      <c r="AR226" s="188"/>
      <c r="AS226" s="179">
        <f t="shared" si="229"/>
        <v>47756.62178702571</v>
      </c>
      <c r="AT226" s="179">
        <f t="shared" si="230"/>
        <v>40332.341651331124</v>
      </c>
      <c r="AU226" s="179">
        <f t="shared" si="231"/>
        <v>88088.963438356834</v>
      </c>
      <c r="AV226" s="1">
        <v>5</v>
      </c>
      <c r="AW226" s="1">
        <f t="shared" si="232"/>
        <v>17</v>
      </c>
      <c r="AX226" s="1"/>
      <c r="AY226" s="15">
        <f t="shared" si="233"/>
        <v>39869.489247311823</v>
      </c>
      <c r="AZ226" s="15">
        <f t="shared" si="234"/>
        <v>34086.298392654644</v>
      </c>
      <c r="BA226" s="15">
        <f t="shared" si="235"/>
        <v>73955.787639966467</v>
      </c>
      <c r="BB226" s="1">
        <v>6</v>
      </c>
      <c r="BC226" s="1">
        <f t="shared" si="236"/>
        <v>20.399999999999999</v>
      </c>
      <c r="BD226" s="15">
        <f t="shared" si="237"/>
        <v>47843.38709677419</v>
      </c>
      <c r="BE226" s="15">
        <f t="shared" si="238"/>
        <v>39733.423337115899</v>
      </c>
      <c r="BF226" s="15">
        <f t="shared" si="239"/>
        <v>87576.810433890088</v>
      </c>
      <c r="BG226" s="1">
        <v>4</v>
      </c>
      <c r="BH226" s="1">
        <f t="shared" si="240"/>
        <v>13.6</v>
      </c>
      <c r="BI226" s="15">
        <f t="shared" si="241"/>
        <v>31964.467532467534</v>
      </c>
      <c r="BJ226" s="15">
        <f t="shared" si="242"/>
        <v>28579.026366405531</v>
      </c>
      <c r="BK226" s="15">
        <f t="shared" si="243"/>
        <v>60543.493898873065</v>
      </c>
      <c r="BL226" s="1">
        <v>7</v>
      </c>
      <c r="BM226" s="1">
        <f t="shared" si="244"/>
        <v>23.8</v>
      </c>
      <c r="BN226" s="15">
        <f t="shared" si="245"/>
        <v>55937.818181818184</v>
      </c>
      <c r="BO226" s="15">
        <f t="shared" si="246"/>
        <v>50416.827894913877</v>
      </c>
      <c r="BP226" s="15">
        <f t="shared" si="247"/>
        <v>106354.64607673205</v>
      </c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</row>
    <row r="227" spans="1:146" ht="15.6" hidden="1" x14ac:dyDescent="0.3">
      <c r="A227" t="s">
        <v>104</v>
      </c>
      <c r="C227" s="8">
        <f t="shared" ref="C227:AK227" si="248">SUM(C195:C226)</f>
        <v>181</v>
      </c>
      <c r="D227" s="8"/>
      <c r="E227" s="8">
        <f t="shared" si="248"/>
        <v>615.4</v>
      </c>
      <c r="F227" s="16">
        <f t="shared" si="248"/>
        <v>1347523.3569530561</v>
      </c>
      <c r="G227" s="16">
        <f t="shared" si="248"/>
        <v>1312817.1365595383</v>
      </c>
      <c r="H227" s="16">
        <f t="shared" si="248"/>
        <v>2660340.4935125941</v>
      </c>
      <c r="I227" s="8">
        <f t="shared" si="248"/>
        <v>198</v>
      </c>
      <c r="J227" s="8"/>
      <c r="K227" s="8">
        <f t="shared" si="248"/>
        <v>673.19999999999993</v>
      </c>
      <c r="L227" s="16">
        <f t="shared" si="248"/>
        <v>1474086.324180691</v>
      </c>
      <c r="M227" s="16">
        <f t="shared" si="248"/>
        <v>1439152.9210524762</v>
      </c>
      <c r="N227" s="16">
        <f t="shared" si="248"/>
        <v>2913239.2452331674</v>
      </c>
      <c r="O227" s="8">
        <f t="shared" si="248"/>
        <v>198</v>
      </c>
      <c r="P227" s="8"/>
      <c r="Q227" s="8">
        <f t="shared" si="248"/>
        <v>673.2</v>
      </c>
      <c r="R227" s="16">
        <f t="shared" si="248"/>
        <v>1475314.1091658087</v>
      </c>
      <c r="S227" s="423">
        <f t="shared" si="248"/>
        <v>1463978.015086788</v>
      </c>
      <c r="T227" s="16">
        <f t="shared" si="248"/>
        <v>2939292.1242525969</v>
      </c>
      <c r="U227" s="8">
        <f t="shared" si="248"/>
        <v>186</v>
      </c>
      <c r="V227" s="8">
        <f t="shared" si="248"/>
        <v>632.4000000000002</v>
      </c>
      <c r="W227" s="16">
        <f t="shared" si="248"/>
        <v>1385901.1328527294</v>
      </c>
      <c r="X227" s="16">
        <f t="shared" si="248"/>
        <v>1301890.1547756277</v>
      </c>
      <c r="Y227" s="16">
        <f t="shared" si="248"/>
        <v>2687791.2876283564</v>
      </c>
      <c r="Z227" s="8">
        <f t="shared" si="248"/>
        <v>184</v>
      </c>
      <c r="AA227" s="8">
        <f t="shared" si="248"/>
        <v>625.6</v>
      </c>
      <c r="AB227" s="16">
        <f t="shared" si="248"/>
        <v>1424741.1584699454</v>
      </c>
      <c r="AC227" s="16">
        <f t="shared" si="248"/>
        <v>1323672.3222007146</v>
      </c>
      <c r="AD227" s="16">
        <f t="shared" si="248"/>
        <v>2748413.4806706598</v>
      </c>
      <c r="AE227" s="8">
        <f t="shared" si="248"/>
        <v>182</v>
      </c>
      <c r="AF227" s="8">
        <f t="shared" si="248"/>
        <v>618.79999999999995</v>
      </c>
      <c r="AG227" s="16">
        <f t="shared" si="248"/>
        <v>1409254.8415300548</v>
      </c>
      <c r="AH227" s="16">
        <f t="shared" si="248"/>
        <v>1370314.3804607387</v>
      </c>
      <c r="AI227" s="16">
        <f t="shared" si="248"/>
        <v>2779569.2219907939</v>
      </c>
      <c r="AJ227" s="8">
        <f t="shared" si="248"/>
        <v>210</v>
      </c>
      <c r="AK227" s="8">
        <f t="shared" si="248"/>
        <v>713.99999999999989</v>
      </c>
      <c r="AL227" s="8"/>
      <c r="AM227" s="16">
        <f t="shared" ref="AM227:BP227" si="249">SUM(AM195:AM226)</f>
        <v>1671481.7625459</v>
      </c>
      <c r="AN227" s="16">
        <f t="shared" si="249"/>
        <v>1464591.9331257564</v>
      </c>
      <c r="AO227" s="16">
        <f t="shared" si="249"/>
        <v>3136073.6956716557</v>
      </c>
      <c r="AP227" s="189">
        <f t="shared" si="249"/>
        <v>150</v>
      </c>
      <c r="AQ227" s="189">
        <f t="shared" si="249"/>
        <v>509.99999999999994</v>
      </c>
      <c r="AR227" s="189"/>
      <c r="AS227" s="191">
        <f t="shared" si="249"/>
        <v>1193915.5446756422</v>
      </c>
      <c r="AT227" s="191">
        <f t="shared" si="249"/>
        <v>1008308.541283278</v>
      </c>
      <c r="AU227" s="191">
        <f t="shared" si="249"/>
        <v>2202224.0859589209</v>
      </c>
      <c r="AV227" s="8">
        <f t="shared" si="249"/>
        <v>172</v>
      </c>
      <c r="AW227" s="8">
        <f t="shared" si="249"/>
        <v>584.80000000000007</v>
      </c>
      <c r="AX227" s="8"/>
      <c r="AY227" s="16">
        <f t="shared" si="249"/>
        <v>1371510.4301075272</v>
      </c>
      <c r="AZ227" s="16">
        <f t="shared" si="249"/>
        <v>1172568.66470732</v>
      </c>
      <c r="BA227" s="16">
        <f t="shared" si="249"/>
        <v>2544079.0948148463</v>
      </c>
      <c r="BB227" s="8">
        <f t="shared" si="249"/>
        <v>190</v>
      </c>
      <c r="BC227" s="8">
        <f t="shared" si="249"/>
        <v>646</v>
      </c>
      <c r="BD227" s="16">
        <f t="shared" si="249"/>
        <v>1515040.5913978498</v>
      </c>
      <c r="BE227" s="16">
        <f t="shared" si="249"/>
        <v>1258225.0723420037</v>
      </c>
      <c r="BF227" s="16">
        <f t="shared" si="249"/>
        <v>2773265.6637398535</v>
      </c>
      <c r="BG227" s="8">
        <f t="shared" si="249"/>
        <v>151</v>
      </c>
      <c r="BH227" s="8">
        <f t="shared" si="249"/>
        <v>513.4</v>
      </c>
      <c r="BI227" s="16">
        <f t="shared" si="249"/>
        <v>1206658.6493506492</v>
      </c>
      <c r="BJ227" s="16">
        <f t="shared" si="249"/>
        <v>1078858.2453318087</v>
      </c>
      <c r="BK227" s="16">
        <f t="shared" si="249"/>
        <v>2285516.8946824577</v>
      </c>
      <c r="BL227" s="8">
        <f t="shared" si="249"/>
        <v>223</v>
      </c>
      <c r="BM227" s="8">
        <f t="shared" si="249"/>
        <v>758.19999999999993</v>
      </c>
      <c r="BN227" s="16">
        <f t="shared" si="249"/>
        <v>1782019.0649350651</v>
      </c>
      <c r="BO227" s="16">
        <f t="shared" si="249"/>
        <v>1606136.0886522562</v>
      </c>
      <c r="BP227" s="16">
        <f t="shared" si="249"/>
        <v>3388155.1535873204</v>
      </c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</row>
    <row r="228" spans="1:146" ht="15.6" hidden="1" x14ac:dyDescent="0.3">
      <c r="A228" t="s">
        <v>104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421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176"/>
      <c r="AQ228" s="176"/>
      <c r="AR228" s="176"/>
      <c r="AS228" s="176"/>
      <c r="AT228" s="176"/>
      <c r="AU228" s="176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</row>
    <row r="229" spans="1:146" hidden="1" x14ac:dyDescent="0.3">
      <c r="A229" t="s">
        <v>104</v>
      </c>
      <c r="C229" s="37" t="s">
        <v>85</v>
      </c>
      <c r="D229" s="37"/>
      <c r="E229" s="37"/>
      <c r="F229" s="17"/>
      <c r="G229" s="17"/>
      <c r="H229" s="17"/>
      <c r="I229" s="37" t="s">
        <v>86</v>
      </c>
      <c r="J229" s="37"/>
      <c r="K229" s="37"/>
      <c r="L229" s="17"/>
      <c r="M229" s="17"/>
      <c r="N229" s="17"/>
      <c r="O229" s="37" t="s">
        <v>87</v>
      </c>
      <c r="P229" s="37"/>
      <c r="Q229" s="37"/>
      <c r="R229" s="17"/>
      <c r="S229" s="424"/>
      <c r="T229" s="17"/>
      <c r="U229" s="37" t="s">
        <v>88</v>
      </c>
      <c r="V229" s="37"/>
      <c r="W229" s="17"/>
      <c r="X229" s="17"/>
      <c r="Y229" s="17"/>
      <c r="Z229" s="37"/>
      <c r="AA229" s="37" t="s">
        <v>89</v>
      </c>
      <c r="AB229" s="17"/>
      <c r="AC229" s="17"/>
      <c r="AD229" s="17"/>
      <c r="AE229" s="37" t="s">
        <v>90</v>
      </c>
      <c r="AF229" s="37"/>
      <c r="AG229" s="17"/>
      <c r="AH229" s="17"/>
      <c r="AI229" s="17"/>
      <c r="AJ229" s="37" t="s">
        <v>91</v>
      </c>
      <c r="AK229" s="37"/>
      <c r="AL229" s="37"/>
      <c r="AM229" s="17"/>
      <c r="AN229" s="17"/>
      <c r="AO229" s="17"/>
      <c r="AP229" s="184" t="s">
        <v>92</v>
      </c>
      <c r="AQ229" s="184"/>
      <c r="AR229" s="184"/>
      <c r="AS229" s="185"/>
      <c r="AT229" s="185"/>
      <c r="AU229" s="185"/>
      <c r="AV229" s="37" t="s">
        <v>93</v>
      </c>
      <c r="AW229" s="37"/>
      <c r="AX229" s="37"/>
      <c r="AY229" s="17"/>
      <c r="AZ229" s="17"/>
      <c r="BA229" s="17"/>
      <c r="BB229" s="37" t="s">
        <v>94</v>
      </c>
      <c r="BC229" s="37"/>
      <c r="BD229" s="17"/>
      <c r="BE229" s="17"/>
      <c r="BF229" s="17"/>
      <c r="BG229" s="37" t="s">
        <v>95</v>
      </c>
      <c r="BH229" s="37"/>
      <c r="BI229" s="17"/>
      <c r="BJ229" s="17"/>
      <c r="BK229" s="17"/>
      <c r="BL229" s="37" t="s">
        <v>96</v>
      </c>
      <c r="BM229" s="37"/>
      <c r="BN229" s="17"/>
      <c r="BO229" s="17"/>
    </row>
    <row r="230" spans="1:146" ht="15.6" hidden="1" x14ac:dyDescent="0.3">
      <c r="A230" t="s">
        <v>104</v>
      </c>
      <c r="C230" t="s">
        <v>42</v>
      </c>
      <c r="E230" s="41">
        <f>+'Vr M3 DE GAS'!$F$73</f>
        <v>2133.2745150463738</v>
      </c>
      <c r="I230" t="s">
        <v>42</v>
      </c>
      <c r="K230" s="41">
        <f>+'Vr M3 DE GAS'!$O$62</f>
        <v>2137.7791459484197</v>
      </c>
      <c r="O230" t="s">
        <v>42</v>
      </c>
      <c r="Q230" s="41">
        <f>+'Vr M3 DE GAS'!$O$63</f>
        <v>2174.6553997129949</v>
      </c>
      <c r="U230" t="s">
        <v>42</v>
      </c>
      <c r="V230" s="41">
        <f>+'Vr M3 DE GAS'!$O$64</f>
        <v>2058.6498336110503</v>
      </c>
      <c r="AA230" s="41" t="s">
        <v>42</v>
      </c>
      <c r="AB230">
        <f>+'Vr M3 DE GAS'!$O$65</f>
        <v>2115.8445047965392</v>
      </c>
      <c r="AE230" t="s">
        <v>42</v>
      </c>
      <c r="AF230" s="41">
        <f>+'Vr M3 DE GAS'!$O$66</f>
        <v>2214.470556659242</v>
      </c>
      <c r="AJ230" t="s">
        <v>42</v>
      </c>
      <c r="AK230" s="41">
        <f>+'Vr M3 DE GAS'!$O$67</f>
        <v>2051.2492060584818</v>
      </c>
      <c r="AL230" s="41"/>
      <c r="AP230" s="173" t="s">
        <v>42</v>
      </c>
      <c r="AQ230" s="186">
        <f>+'Vr M3 DE GAS'!$O$68</f>
        <v>1977.0755711436825</v>
      </c>
      <c r="AR230" s="186"/>
      <c r="AS230" s="173"/>
      <c r="AT230" s="173"/>
      <c r="AU230" s="173"/>
      <c r="AV230" t="s">
        <v>42</v>
      </c>
      <c r="AW230" s="41">
        <f>+'Vr M3 DE GAS'!$O$69</f>
        <v>2005.0763760385087</v>
      </c>
      <c r="AX230" s="41"/>
      <c r="BB230" t="s">
        <v>42</v>
      </c>
      <c r="BC230" s="41">
        <f>+'Vr M3 DE GAS'!$O$70</f>
        <v>1947.7168302507796</v>
      </c>
      <c r="BG230" t="s">
        <v>42</v>
      </c>
      <c r="BH230" s="41">
        <f>+'Vr M3 DE GAS'!$O$71</f>
        <v>2101.3989975298186</v>
      </c>
      <c r="BL230" t="s">
        <v>42</v>
      </c>
      <c r="BM230" s="41">
        <f>+'Vr M3 DE GAS'!$O$72</f>
        <v>2118.3541132316755</v>
      </c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</row>
    <row r="231" spans="1:146" ht="15.6" hidden="1" x14ac:dyDescent="0.3">
      <c r="A231" t="s">
        <v>104</v>
      </c>
      <c r="C231" t="s">
        <v>43</v>
      </c>
      <c r="E231" s="41">
        <f>+'Vr M3 DE AGUA'!$N$10</f>
        <v>7444.8804251550046</v>
      </c>
      <c r="I231" t="s">
        <v>43</v>
      </c>
      <c r="K231" s="41">
        <f>+'Vr M3 DE AGUA'!$N$10</f>
        <v>7444.8804251550046</v>
      </c>
      <c r="O231" t="s">
        <v>43</v>
      </c>
      <c r="Q231" s="41">
        <f>+'Vr M3 DE AGUA'!$N$11</f>
        <v>7451.081359423275</v>
      </c>
      <c r="U231" t="s">
        <v>43</v>
      </c>
      <c r="V231" s="41">
        <f>+'Vr M3 DE AGUA'!$N$11</f>
        <v>7451.081359423275</v>
      </c>
      <c r="AA231" s="41" t="s">
        <v>43</v>
      </c>
      <c r="AB231">
        <f>+'Vr M3 DE AGUA'!$N$12</f>
        <v>7743.1584699453551</v>
      </c>
      <c r="AE231" t="s">
        <v>43</v>
      </c>
      <c r="AF231" s="41">
        <f>+'Vr M3 DE AGUA'!$N$12</f>
        <v>7743.1584699453551</v>
      </c>
      <c r="AJ231" t="s">
        <v>43</v>
      </c>
      <c r="AK231" s="41">
        <f>+'Vr M3 DE AGUA'!$N$13</f>
        <v>7959.4369645042843</v>
      </c>
      <c r="AL231" s="41"/>
      <c r="AP231" s="173" t="s">
        <v>43</v>
      </c>
      <c r="AQ231" s="186">
        <f>+'Vr M3 DE AGUA'!$N$13</f>
        <v>7959.4369645042843</v>
      </c>
      <c r="AR231" s="186"/>
      <c r="AS231" s="173"/>
      <c r="AT231" s="173"/>
      <c r="AU231" s="173"/>
      <c r="AV231" t="s">
        <v>43</v>
      </c>
      <c r="AW231" s="41">
        <f>+'Vr M3 DE AGUA'!$N$14</f>
        <v>7973.8978494623652</v>
      </c>
      <c r="AX231" s="41"/>
      <c r="BB231" t="s">
        <v>43</v>
      </c>
      <c r="BC231" s="41">
        <f>+'Vr M3 DE AGUA'!$N$14</f>
        <v>7973.8978494623652</v>
      </c>
      <c r="BG231" t="s">
        <v>43</v>
      </c>
      <c r="BH231" s="41">
        <f>+'Vr M3 DE AGUA'!$N$15</f>
        <v>7991.1168831168834</v>
      </c>
      <c r="BL231" t="s">
        <v>43</v>
      </c>
      <c r="BM231" s="41">
        <f>+'Vr M3 DE AGUA'!$N$15</f>
        <v>7991.1168831168834</v>
      </c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</row>
    <row r="232" spans="1:146" ht="15.6" hidden="1" x14ac:dyDescent="0.3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421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176"/>
      <c r="AQ232" s="176"/>
      <c r="AR232" s="176"/>
      <c r="AS232" s="176"/>
      <c r="AT232" s="176"/>
      <c r="AU232" s="176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</row>
    <row r="233" spans="1:146" ht="15.6" hidden="1" x14ac:dyDescent="0.3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421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176"/>
      <c r="AQ233" s="176"/>
      <c r="AR233" s="176"/>
      <c r="AS233" s="176"/>
      <c r="AT233" s="176"/>
      <c r="AU233" s="176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</row>
    <row r="234" spans="1:146" ht="15.6" hidden="1" x14ac:dyDescent="0.3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421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176"/>
      <c r="AQ234" s="176"/>
      <c r="AR234" s="176"/>
      <c r="AS234" s="176"/>
      <c r="AT234" s="176"/>
      <c r="AU234" s="176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</row>
    <row r="235" spans="1:146" ht="18" hidden="1" x14ac:dyDescent="0.35">
      <c r="B235" s="32" t="s">
        <v>14</v>
      </c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420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187"/>
      <c r="AQ235" s="187"/>
      <c r="AR235" s="187"/>
      <c r="AS235" s="187"/>
      <c r="AT235" s="187"/>
      <c r="AU235" s="187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</row>
    <row r="236" spans="1:146" ht="18" hidden="1" x14ac:dyDescent="0.35">
      <c r="B236" s="32" t="s">
        <v>16</v>
      </c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420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187"/>
      <c r="AQ236" s="187"/>
      <c r="AR236" s="187"/>
      <c r="AS236" s="187"/>
      <c r="AT236" s="187"/>
      <c r="AU236" s="187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</row>
    <row r="237" spans="1:146" ht="18" hidden="1" x14ac:dyDescent="0.35">
      <c r="B237" s="2"/>
      <c r="C237" s="32" t="s">
        <v>0</v>
      </c>
      <c r="D237" s="32"/>
      <c r="E237" s="32"/>
      <c r="F237" s="32"/>
      <c r="G237" s="32"/>
      <c r="H237" s="32"/>
      <c r="I237" s="32" t="s">
        <v>1</v>
      </c>
      <c r="J237" s="32"/>
      <c r="K237" s="32"/>
      <c r="L237" s="32"/>
      <c r="M237" s="32"/>
      <c r="N237" s="32"/>
      <c r="O237" s="32" t="s">
        <v>2</v>
      </c>
      <c r="P237" s="32"/>
      <c r="Q237" s="32"/>
      <c r="R237" s="32"/>
      <c r="S237" s="420"/>
      <c r="T237" s="32"/>
      <c r="U237" s="32" t="s">
        <v>3</v>
      </c>
      <c r="V237" s="32"/>
      <c r="W237" s="32"/>
      <c r="X237" s="32"/>
      <c r="Y237" s="32"/>
      <c r="Z237" s="32" t="s">
        <v>4</v>
      </c>
      <c r="AA237" s="32"/>
      <c r="AB237" s="32"/>
      <c r="AC237" s="32"/>
      <c r="AD237" s="32"/>
      <c r="AE237" s="32" t="s">
        <v>5</v>
      </c>
      <c r="AF237" s="32"/>
      <c r="AG237" s="32"/>
      <c r="AH237" s="32"/>
      <c r="AI237" s="32"/>
      <c r="AJ237" s="32" t="s">
        <v>6</v>
      </c>
      <c r="AK237" s="32"/>
      <c r="AL237" s="32"/>
      <c r="AM237" s="32"/>
      <c r="AN237" s="32"/>
      <c r="AO237" s="32"/>
      <c r="AP237" s="187" t="s">
        <v>7</v>
      </c>
      <c r="AQ237" s="187"/>
      <c r="AR237" s="187"/>
      <c r="AS237" s="187"/>
      <c r="AT237" s="187"/>
      <c r="AU237" s="187"/>
      <c r="AV237" s="32" t="s">
        <v>8</v>
      </c>
      <c r="AW237" s="32"/>
      <c r="AX237" s="32"/>
      <c r="AY237" s="32"/>
      <c r="AZ237" s="32"/>
      <c r="BA237" s="32"/>
      <c r="BB237" s="32" t="s">
        <v>9</v>
      </c>
      <c r="BC237" s="32"/>
      <c r="BD237" s="32"/>
      <c r="BE237" s="32"/>
      <c r="BF237" s="32"/>
      <c r="BG237" s="32" t="s">
        <v>10</v>
      </c>
      <c r="BH237" s="32"/>
      <c r="BI237" s="32"/>
      <c r="BJ237" s="32"/>
      <c r="BK237" s="32"/>
      <c r="BL237" s="32" t="s">
        <v>11</v>
      </c>
      <c r="BM237" s="32"/>
      <c r="BN237" s="32"/>
      <c r="BO237" s="32"/>
      <c r="BP237" s="32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</row>
    <row r="238" spans="1:146" ht="15.6" hidden="1" x14ac:dyDescent="0.3">
      <c r="AP238" s="173"/>
      <c r="AQ238" s="173"/>
      <c r="AR238" s="173"/>
      <c r="AS238" s="173"/>
      <c r="AT238" s="173"/>
      <c r="AU238" s="173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</row>
    <row r="239" spans="1:146" ht="15.6" hidden="1" x14ac:dyDescent="0.3">
      <c r="C239" s="7" t="s">
        <v>44</v>
      </c>
      <c r="D239" s="7"/>
      <c r="E239" s="7" t="s">
        <v>45</v>
      </c>
      <c r="F239" s="7" t="s">
        <v>47</v>
      </c>
      <c r="G239" s="7" t="s">
        <v>48</v>
      </c>
      <c r="H239" s="7" t="s">
        <v>49</v>
      </c>
      <c r="I239" s="7" t="s">
        <v>44</v>
      </c>
      <c r="J239" s="7"/>
      <c r="K239" s="7" t="s">
        <v>45</v>
      </c>
      <c r="L239" s="7" t="s">
        <v>47</v>
      </c>
      <c r="M239" s="7" t="s">
        <v>48</v>
      </c>
      <c r="N239" s="7" t="s">
        <v>49</v>
      </c>
      <c r="O239" s="7" t="s">
        <v>44</v>
      </c>
      <c r="P239" s="7"/>
      <c r="Q239" s="7" t="s">
        <v>45</v>
      </c>
      <c r="R239" s="7" t="s">
        <v>47</v>
      </c>
      <c r="S239" s="421" t="s">
        <v>48</v>
      </c>
      <c r="T239" s="7" t="s">
        <v>49</v>
      </c>
      <c r="U239" s="7" t="s">
        <v>44</v>
      </c>
      <c r="V239" s="7" t="s">
        <v>45</v>
      </c>
      <c r="W239" s="7" t="s">
        <v>47</v>
      </c>
      <c r="X239" s="7" t="s">
        <v>48</v>
      </c>
      <c r="Y239" s="7" t="s">
        <v>49</v>
      </c>
      <c r="Z239" s="7" t="s">
        <v>44</v>
      </c>
      <c r="AA239" s="7" t="s">
        <v>45</v>
      </c>
      <c r="AB239" s="7" t="s">
        <v>47</v>
      </c>
      <c r="AC239" s="7" t="s">
        <v>48</v>
      </c>
      <c r="AD239" s="7" t="s">
        <v>49</v>
      </c>
      <c r="AE239" s="7" t="s">
        <v>44</v>
      </c>
      <c r="AF239" s="7" t="s">
        <v>45</v>
      </c>
      <c r="AG239" s="7" t="s">
        <v>47</v>
      </c>
      <c r="AH239" s="7" t="s">
        <v>48</v>
      </c>
      <c r="AI239" s="7" t="s">
        <v>49</v>
      </c>
      <c r="AJ239" s="7" t="s">
        <v>44</v>
      </c>
      <c r="AK239" s="7" t="s">
        <v>45</v>
      </c>
      <c r="AL239" s="7"/>
      <c r="AM239" s="7" t="s">
        <v>47</v>
      </c>
      <c r="AN239" s="7" t="s">
        <v>48</v>
      </c>
      <c r="AO239" s="7" t="s">
        <v>49</v>
      </c>
      <c r="AP239" s="176" t="s">
        <v>44</v>
      </c>
      <c r="AQ239" s="176" t="s">
        <v>45</v>
      </c>
      <c r="AR239" s="176"/>
      <c r="AS239" s="176" t="s">
        <v>47</v>
      </c>
      <c r="AT239" s="176" t="s">
        <v>48</v>
      </c>
      <c r="AU239" s="176" t="s">
        <v>49</v>
      </c>
      <c r="AV239" s="7" t="s">
        <v>44</v>
      </c>
      <c r="AW239" s="7" t="s">
        <v>45</v>
      </c>
      <c r="AX239" s="7"/>
      <c r="AY239" s="7" t="s">
        <v>47</v>
      </c>
      <c r="AZ239" s="7" t="s">
        <v>48</v>
      </c>
      <c r="BA239" s="7" t="s">
        <v>49</v>
      </c>
      <c r="BB239" s="7" t="s">
        <v>44</v>
      </c>
      <c r="BC239" s="7" t="s">
        <v>45</v>
      </c>
      <c r="BD239" s="7" t="s">
        <v>47</v>
      </c>
      <c r="BE239" s="7" t="s">
        <v>48</v>
      </c>
      <c r="BF239" s="7" t="s">
        <v>49</v>
      </c>
      <c r="BG239" s="7" t="s">
        <v>44</v>
      </c>
      <c r="BH239" s="7" t="s">
        <v>45</v>
      </c>
      <c r="BI239" s="7" t="s">
        <v>47</v>
      </c>
      <c r="BJ239" s="7" t="s">
        <v>48</v>
      </c>
      <c r="BK239" s="7" t="s">
        <v>49</v>
      </c>
      <c r="BL239" s="7" t="s">
        <v>44</v>
      </c>
      <c r="BM239" s="7" t="s">
        <v>45</v>
      </c>
      <c r="BN239" s="7" t="s">
        <v>47</v>
      </c>
      <c r="BO239" s="7" t="s">
        <v>48</v>
      </c>
      <c r="BP239" s="7" t="s">
        <v>49</v>
      </c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</row>
    <row r="240" spans="1:146" ht="15.6" hidden="1" x14ac:dyDescent="0.3">
      <c r="A240" t="s">
        <v>105</v>
      </c>
      <c r="B240" s="8">
        <v>201</v>
      </c>
      <c r="C240" s="1">
        <v>0</v>
      </c>
      <c r="D240" s="1"/>
      <c r="E240" s="1">
        <f>+C240*$F$1</f>
        <v>0</v>
      </c>
      <c r="F240" s="15">
        <f t="shared" ref="F240:F269" si="250">+C240*$E$274</f>
        <v>0</v>
      </c>
      <c r="G240" s="15">
        <f t="shared" ref="G240:G269" si="251">+E240*$E$273</f>
        <v>0</v>
      </c>
      <c r="H240" s="15">
        <f>+G240+F240</f>
        <v>0</v>
      </c>
      <c r="I240" s="1">
        <v>0</v>
      </c>
      <c r="J240" s="1"/>
      <c r="K240" s="1">
        <f>+I240*$F$1</f>
        <v>0</v>
      </c>
      <c r="L240" s="15">
        <f t="shared" ref="L240:L269" si="252">+I240*$K$274</f>
        <v>0</v>
      </c>
      <c r="M240" s="15">
        <f t="shared" ref="M240:M269" si="253">+K240*$K$273</f>
        <v>0</v>
      </c>
      <c r="N240" s="15">
        <f>+M240+L240</f>
        <v>0</v>
      </c>
      <c r="O240" s="1">
        <v>0</v>
      </c>
      <c r="P240" s="1"/>
      <c r="Q240" s="1">
        <f>+O240*$F$1</f>
        <v>0</v>
      </c>
      <c r="R240" s="15">
        <f t="shared" ref="R240:R269" si="254">+O240*$Q$274</f>
        <v>0</v>
      </c>
      <c r="S240" s="422">
        <f t="shared" ref="S240:S269" si="255">+Q240*$Q$273</f>
        <v>0</v>
      </c>
      <c r="T240" s="15">
        <f>+S240+R240</f>
        <v>0</v>
      </c>
      <c r="U240" s="1">
        <v>0</v>
      </c>
      <c r="V240" s="1">
        <f>+U240*$F$1</f>
        <v>0</v>
      </c>
      <c r="W240" s="15">
        <f t="shared" ref="W240:W269" si="256">+U240*$V$274</f>
        <v>0</v>
      </c>
      <c r="X240" s="15">
        <f t="shared" ref="X240:X269" si="257">+V240*$V$273</f>
        <v>0</v>
      </c>
      <c r="Y240" s="15">
        <f>+X240+W240</f>
        <v>0</v>
      </c>
      <c r="Z240" s="1">
        <v>1</v>
      </c>
      <c r="AA240" s="1">
        <f>+Z240*$F$1</f>
        <v>3.4</v>
      </c>
      <c r="AB240" s="15">
        <f t="shared" ref="AB240:AB269" si="258">+Z240*$AB$274</f>
        <v>7743.1584699453551</v>
      </c>
      <c r="AC240" s="15">
        <f t="shared" ref="AC240:AC269" si="259">+AA240*$AB$273</f>
        <v>7193.871316308233</v>
      </c>
      <c r="AD240" s="15">
        <f>+AC240+AB240</f>
        <v>14937.029786253588</v>
      </c>
      <c r="AE240" s="1">
        <v>0</v>
      </c>
      <c r="AF240" s="1">
        <f>+AE240*$F$1</f>
        <v>0</v>
      </c>
      <c r="AG240" s="15">
        <f t="shared" ref="AG240:AG269" si="260">+AE240*$AF$274</f>
        <v>0</v>
      </c>
      <c r="AH240" s="15">
        <f t="shared" ref="AH240:AH269" si="261">+AF240*$AF$273</f>
        <v>0</v>
      </c>
      <c r="AI240" s="15">
        <f>+AH240+AG240</f>
        <v>0</v>
      </c>
      <c r="AJ240" s="1">
        <v>0</v>
      </c>
      <c r="AK240" s="1">
        <f>+AJ240*$F$1</f>
        <v>0</v>
      </c>
      <c r="AL240" s="1"/>
      <c r="AM240" s="15">
        <f t="shared" ref="AM240:AM269" si="262">+AJ240*$AK$274</f>
        <v>0</v>
      </c>
      <c r="AN240" s="15">
        <f t="shared" ref="AN240:AN269" si="263">+AK240*$AK$273</f>
        <v>0</v>
      </c>
      <c r="AO240" s="15">
        <f>+AN240+AM240</f>
        <v>0</v>
      </c>
      <c r="AP240" s="188">
        <v>0</v>
      </c>
      <c r="AQ240" s="188">
        <f>+AP240*$F$1</f>
        <v>0</v>
      </c>
      <c r="AR240" s="188"/>
      <c r="AS240" s="179">
        <f t="shared" ref="AS240:AS269" si="264">+AP240*$AQ$274</f>
        <v>0</v>
      </c>
      <c r="AT240" s="179">
        <f t="shared" ref="AT240:AT269" si="265">+AQ240*$AQ$273</f>
        <v>0</v>
      </c>
      <c r="AU240" s="179">
        <f>+AT240+AS240</f>
        <v>0</v>
      </c>
      <c r="AV240" s="1">
        <v>0</v>
      </c>
      <c r="AW240" s="1">
        <f>+AV240*$F$1</f>
        <v>0</v>
      </c>
      <c r="AX240" s="1"/>
      <c r="AY240" s="15">
        <f t="shared" ref="AY240:AY269" si="266">+AV240*$AW$274</f>
        <v>0</v>
      </c>
      <c r="AZ240" s="15">
        <f t="shared" ref="AZ240:AZ269" si="267">+AW240*$AW$273</f>
        <v>0</v>
      </c>
      <c r="BA240" s="15">
        <f>+AZ240+AY240</f>
        <v>0</v>
      </c>
      <c r="BB240" s="1">
        <v>1</v>
      </c>
      <c r="BC240" s="1">
        <f>+BB240*$F$1</f>
        <v>3.4</v>
      </c>
      <c r="BD240" s="15">
        <f t="shared" ref="BD240:BD269" si="268">+BB240*$BC$274</f>
        <v>7973.8978494623652</v>
      </c>
      <c r="BE240" s="15">
        <f t="shared" ref="BE240:BE269" si="269">+BC240*$BC$273</f>
        <v>6622.2372228526501</v>
      </c>
      <c r="BF240" s="15">
        <f>+BE240+BD240</f>
        <v>14596.135072315015</v>
      </c>
      <c r="BG240" s="1">
        <v>0</v>
      </c>
      <c r="BH240" s="1">
        <f>+BG240*$F$1</f>
        <v>0</v>
      </c>
      <c r="BI240" s="15">
        <f t="shared" ref="BI240:BI269" si="270">+BG240*$BH$274</f>
        <v>0</v>
      </c>
      <c r="BJ240" s="15">
        <f t="shared" ref="BJ240:BJ269" si="271">+BH240*$BH$273</f>
        <v>0</v>
      </c>
      <c r="BK240" s="15">
        <f>+BJ240+BI240</f>
        <v>0</v>
      </c>
      <c r="BL240" s="1">
        <v>0</v>
      </c>
      <c r="BM240" s="1">
        <f>+BL240*$F$1</f>
        <v>0</v>
      </c>
      <c r="BN240" s="15">
        <f t="shared" ref="BN240:BN269" si="272">+BL240*$BM$274</f>
        <v>0</v>
      </c>
      <c r="BO240" s="15">
        <f t="shared" ref="BO240:BO269" si="273">+BM240*$BM$273</f>
        <v>0</v>
      </c>
      <c r="BP240" s="15">
        <f>+BO240+BN240</f>
        <v>0</v>
      </c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</row>
    <row r="241" spans="1:146" ht="15.6" hidden="1" x14ac:dyDescent="0.3">
      <c r="A241" t="s">
        <v>105</v>
      </c>
      <c r="B241" s="8">
        <v>202</v>
      </c>
      <c r="C241" s="1">
        <v>9</v>
      </c>
      <c r="D241" s="1"/>
      <c r="E241" s="1">
        <f t="shared" ref="E241:E269" si="274">+C241*$F$1</f>
        <v>30.599999999999998</v>
      </c>
      <c r="F241" s="15">
        <f t="shared" si="250"/>
        <v>67003.923826395039</v>
      </c>
      <c r="G241" s="15">
        <f t="shared" si="251"/>
        <v>65278.200160419037</v>
      </c>
      <c r="H241" s="15">
        <f t="shared" ref="H241:H269" si="275">+G241+F241</f>
        <v>132282.12398681408</v>
      </c>
      <c r="I241" s="1">
        <v>10</v>
      </c>
      <c r="J241" s="1"/>
      <c r="K241" s="1">
        <f t="shared" ref="K241:K269" si="276">+I241*$F$1</f>
        <v>34</v>
      </c>
      <c r="L241" s="15">
        <f t="shared" si="252"/>
        <v>74448.804251550042</v>
      </c>
      <c r="M241" s="15">
        <f t="shared" si="253"/>
        <v>72684.490962246273</v>
      </c>
      <c r="N241" s="15">
        <f t="shared" ref="N241:N269" si="277">+M241+L241</f>
        <v>147133.29521379631</v>
      </c>
      <c r="O241" s="1">
        <v>9</v>
      </c>
      <c r="P241" s="1"/>
      <c r="Q241" s="1">
        <f t="shared" ref="Q241:Q269" si="278">+O241*$F$1</f>
        <v>30.599999999999998</v>
      </c>
      <c r="R241" s="15">
        <f t="shared" si="254"/>
        <v>67059.732234809475</v>
      </c>
      <c r="S241" s="422">
        <f t="shared" si="255"/>
        <v>66544.455231217638</v>
      </c>
      <c r="T241" s="15">
        <f t="shared" ref="T241:T269" si="279">+S241+R241</f>
        <v>133604.1874660271</v>
      </c>
      <c r="U241" s="1">
        <v>8</v>
      </c>
      <c r="V241" s="1">
        <f t="shared" ref="V241:V269" si="280">+U241*$F$1</f>
        <v>27.2</v>
      </c>
      <c r="W241" s="15">
        <f t="shared" si="256"/>
        <v>59608.6508753862</v>
      </c>
      <c r="X241" s="15">
        <f t="shared" si="257"/>
        <v>55995.275474220565</v>
      </c>
      <c r="Y241" s="15">
        <f t="shared" ref="Y241:Y269" si="281">+X241+W241</f>
        <v>115603.92634960677</v>
      </c>
      <c r="Z241" s="1">
        <v>7</v>
      </c>
      <c r="AA241" s="1">
        <f t="shared" ref="AA241:AA269" si="282">+Z241*$F$1</f>
        <v>23.8</v>
      </c>
      <c r="AB241" s="15">
        <f t="shared" si="258"/>
        <v>54202.109289617489</v>
      </c>
      <c r="AC241" s="15">
        <f t="shared" si="259"/>
        <v>50357.099214157635</v>
      </c>
      <c r="AD241" s="15">
        <f t="shared" ref="AD241:AD269" si="283">+AC241+AB241</f>
        <v>104559.20850377512</v>
      </c>
      <c r="AE241" s="1">
        <v>8</v>
      </c>
      <c r="AF241" s="1">
        <f t="shared" ref="AF241:AF269" si="284">+AE241*$F$1</f>
        <v>27.2</v>
      </c>
      <c r="AG241" s="15">
        <f t="shared" si="260"/>
        <v>61945.267759562841</v>
      </c>
      <c r="AH241" s="15">
        <f t="shared" si="261"/>
        <v>60233.599141131381</v>
      </c>
      <c r="AI241" s="15">
        <f>+AH241+AG241</f>
        <v>122178.86690069422</v>
      </c>
      <c r="AJ241" s="1">
        <v>10</v>
      </c>
      <c r="AK241" s="1">
        <f t="shared" ref="AK241:AK269" si="285">+AJ241*$F$1</f>
        <v>34</v>
      </c>
      <c r="AL241" s="1"/>
      <c r="AM241" s="15">
        <f t="shared" si="262"/>
        <v>79594.36964504284</v>
      </c>
      <c r="AN241" s="15">
        <f t="shared" si="263"/>
        <v>69742.473005988388</v>
      </c>
      <c r="AO241" s="15">
        <f t="shared" ref="AO241:AO269" si="286">+AN241+AM241</f>
        <v>149336.84265103121</v>
      </c>
      <c r="AP241" s="188">
        <v>8</v>
      </c>
      <c r="AQ241" s="188">
        <f t="shared" ref="AQ241:AQ269" si="287">+AP241*$F$1</f>
        <v>27.2</v>
      </c>
      <c r="AR241" s="188"/>
      <c r="AS241" s="179">
        <f t="shared" si="264"/>
        <v>63675.495716034275</v>
      </c>
      <c r="AT241" s="179">
        <f t="shared" si="265"/>
        <v>53776.455535108165</v>
      </c>
      <c r="AU241" s="179">
        <f t="shared" ref="AU241:AU269" si="288">+AT241+AS241</f>
        <v>117451.95125114244</v>
      </c>
      <c r="AV241" s="1">
        <v>9</v>
      </c>
      <c r="AW241" s="1">
        <f t="shared" ref="AW241:AW269" si="289">+AV241*$F$1</f>
        <v>30.599999999999998</v>
      </c>
      <c r="AX241" s="1"/>
      <c r="AY241" s="15">
        <f t="shared" si="266"/>
        <v>71765.080645161288</v>
      </c>
      <c r="AZ241" s="15">
        <f t="shared" si="267"/>
        <v>61355.337106778359</v>
      </c>
      <c r="BA241" s="15">
        <f t="shared" ref="BA241:BA269" si="290">+AZ241+AY241</f>
        <v>133120.41775193965</v>
      </c>
      <c r="BB241" s="1">
        <v>10</v>
      </c>
      <c r="BC241" s="1">
        <f t="shared" ref="BC241:BC269" si="291">+BB241*$F$1</f>
        <v>34</v>
      </c>
      <c r="BD241" s="15">
        <f t="shared" si="268"/>
        <v>79738.978494623647</v>
      </c>
      <c r="BE241" s="15">
        <f t="shared" si="269"/>
        <v>66222.37222852651</v>
      </c>
      <c r="BF241" s="15">
        <f t="shared" ref="BF241:BF269" si="292">+BE241+BD241</f>
        <v>145961.35072315016</v>
      </c>
      <c r="BG241" s="1">
        <v>8</v>
      </c>
      <c r="BH241" s="1">
        <f t="shared" ref="BH241:BH269" si="293">+BG241*$F$1</f>
        <v>27.2</v>
      </c>
      <c r="BI241" s="15">
        <f t="shared" si="270"/>
        <v>63928.935064935067</v>
      </c>
      <c r="BJ241" s="15">
        <f t="shared" si="271"/>
        <v>57158.052732811062</v>
      </c>
      <c r="BK241" s="15">
        <f t="shared" ref="BK241:BK269" si="294">+BJ241+BI241</f>
        <v>121086.98779774613</v>
      </c>
      <c r="BL241" s="1">
        <v>12</v>
      </c>
      <c r="BM241" s="1">
        <f t="shared" ref="BM241:BM269" si="295">+BL241*$F$1</f>
        <v>40.799999999999997</v>
      </c>
      <c r="BN241" s="15">
        <f t="shared" si="272"/>
        <v>95893.402597402601</v>
      </c>
      <c r="BO241" s="15">
        <f t="shared" si="273"/>
        <v>86428.847819852352</v>
      </c>
      <c r="BP241" s="15">
        <f t="shared" ref="BP241:BP269" si="296">+BO241+BN241</f>
        <v>182322.25041725495</v>
      </c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</row>
    <row r="242" spans="1:146" ht="15.6" hidden="1" x14ac:dyDescent="0.3">
      <c r="A242" t="s">
        <v>105</v>
      </c>
      <c r="B242" s="8">
        <v>203</v>
      </c>
      <c r="C242" s="1">
        <v>10</v>
      </c>
      <c r="D242" s="1"/>
      <c r="E242" s="1">
        <f t="shared" si="274"/>
        <v>34</v>
      </c>
      <c r="F242" s="15">
        <f t="shared" si="250"/>
        <v>74448.804251550042</v>
      </c>
      <c r="G242" s="15">
        <f t="shared" si="251"/>
        <v>72531.333511576711</v>
      </c>
      <c r="H242" s="15">
        <f t="shared" si="275"/>
        <v>146980.13776312675</v>
      </c>
      <c r="I242" s="1">
        <v>9</v>
      </c>
      <c r="J242" s="1"/>
      <c r="K242" s="1">
        <f t="shared" si="276"/>
        <v>30.599999999999998</v>
      </c>
      <c r="L242" s="15">
        <f t="shared" si="252"/>
        <v>67003.923826395039</v>
      </c>
      <c r="M242" s="15">
        <f t="shared" si="253"/>
        <v>65416.041866021638</v>
      </c>
      <c r="N242" s="15">
        <f t="shared" si="277"/>
        <v>132419.96569241668</v>
      </c>
      <c r="O242" s="1">
        <v>11</v>
      </c>
      <c r="P242" s="1"/>
      <c r="Q242" s="1">
        <f t="shared" si="278"/>
        <v>37.4</v>
      </c>
      <c r="R242" s="15">
        <f t="shared" si="254"/>
        <v>81961.894953656025</v>
      </c>
      <c r="S242" s="422">
        <f t="shared" si="255"/>
        <v>81332.111949266007</v>
      </c>
      <c r="T242" s="15">
        <f t="shared" si="279"/>
        <v>163294.00690292203</v>
      </c>
      <c r="U242" s="1">
        <v>13</v>
      </c>
      <c r="V242" s="1">
        <f t="shared" si="280"/>
        <v>44.199999999999996</v>
      </c>
      <c r="W242" s="15">
        <f t="shared" si="256"/>
        <v>96864.057672502575</v>
      </c>
      <c r="X242" s="15">
        <f t="shared" si="257"/>
        <v>90992.322645608408</v>
      </c>
      <c r="Y242" s="15">
        <f t="shared" si="281"/>
        <v>187856.38031811098</v>
      </c>
      <c r="Z242" s="1">
        <v>11</v>
      </c>
      <c r="AA242" s="1">
        <f t="shared" si="282"/>
        <v>37.4</v>
      </c>
      <c r="AB242" s="15">
        <f t="shared" si="258"/>
        <v>85174.743169398906</v>
      </c>
      <c r="AC242" s="15">
        <f t="shared" si="259"/>
        <v>79132.584479390571</v>
      </c>
      <c r="AD242" s="15">
        <f t="shared" si="283"/>
        <v>164307.32764878948</v>
      </c>
      <c r="AE242" s="1">
        <v>14</v>
      </c>
      <c r="AF242" s="1">
        <f t="shared" si="284"/>
        <v>47.6</v>
      </c>
      <c r="AG242" s="15">
        <f t="shared" si="260"/>
        <v>108404.21857923498</v>
      </c>
      <c r="AH242" s="15">
        <f t="shared" si="261"/>
        <v>105408.79849697993</v>
      </c>
      <c r="AI242" s="15">
        <f t="shared" ref="AI242:AI269" si="297">+AH242+AG242</f>
        <v>213813.01707621489</v>
      </c>
      <c r="AJ242" s="1">
        <v>15</v>
      </c>
      <c r="AK242" s="1">
        <f t="shared" si="285"/>
        <v>51</v>
      </c>
      <c r="AL242" s="1"/>
      <c r="AM242" s="15">
        <f t="shared" si="262"/>
        <v>119391.55446756426</v>
      </c>
      <c r="AN242" s="15">
        <f t="shared" si="263"/>
        <v>104613.70950898257</v>
      </c>
      <c r="AO242" s="15">
        <f t="shared" si="286"/>
        <v>224005.26397654682</v>
      </c>
      <c r="AP242" s="188">
        <v>11</v>
      </c>
      <c r="AQ242" s="188">
        <f t="shared" si="287"/>
        <v>37.4</v>
      </c>
      <c r="AR242" s="188"/>
      <c r="AS242" s="179">
        <f t="shared" si="264"/>
        <v>87553.806609547129</v>
      </c>
      <c r="AT242" s="179">
        <f t="shared" si="265"/>
        <v>73942.62636077372</v>
      </c>
      <c r="AU242" s="179">
        <f t="shared" si="288"/>
        <v>161496.43297032086</v>
      </c>
      <c r="AV242" s="1">
        <v>14</v>
      </c>
      <c r="AW242" s="1">
        <f t="shared" si="289"/>
        <v>47.6</v>
      </c>
      <c r="AX242" s="1"/>
      <c r="AY242" s="15">
        <f t="shared" si="266"/>
        <v>111634.56989247311</v>
      </c>
      <c r="AZ242" s="15">
        <f t="shared" si="267"/>
        <v>95441.635499433018</v>
      </c>
      <c r="BA242" s="15">
        <f t="shared" si="290"/>
        <v>207076.20539190614</v>
      </c>
      <c r="BB242" s="1">
        <v>11</v>
      </c>
      <c r="BC242" s="1">
        <f t="shared" si="291"/>
        <v>37.4</v>
      </c>
      <c r="BD242" s="15">
        <f t="shared" si="268"/>
        <v>87712.87634408602</v>
      </c>
      <c r="BE242" s="15">
        <f t="shared" si="269"/>
        <v>72844.609451379161</v>
      </c>
      <c r="BF242" s="15">
        <f t="shared" si="292"/>
        <v>160557.48579546518</v>
      </c>
      <c r="BG242" s="1">
        <v>8</v>
      </c>
      <c r="BH242" s="1">
        <f t="shared" si="293"/>
        <v>27.2</v>
      </c>
      <c r="BI242" s="15">
        <f t="shared" si="270"/>
        <v>63928.935064935067</v>
      </c>
      <c r="BJ242" s="15">
        <f t="shared" si="271"/>
        <v>57158.052732811062</v>
      </c>
      <c r="BK242" s="15">
        <f t="shared" si="294"/>
        <v>121086.98779774613</v>
      </c>
      <c r="BL242" s="1">
        <v>11</v>
      </c>
      <c r="BM242" s="1">
        <f t="shared" si="295"/>
        <v>37.4</v>
      </c>
      <c r="BN242" s="15">
        <f t="shared" si="272"/>
        <v>87902.28571428571</v>
      </c>
      <c r="BO242" s="15">
        <f t="shared" si="273"/>
        <v>79226.443834864665</v>
      </c>
      <c r="BP242" s="15">
        <f t="shared" si="296"/>
        <v>167128.72954915039</v>
      </c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</row>
    <row r="243" spans="1:146" ht="15.6" hidden="1" x14ac:dyDescent="0.3">
      <c r="A243" t="s">
        <v>105</v>
      </c>
      <c r="B243" s="8">
        <v>301</v>
      </c>
      <c r="C243" s="1">
        <v>9</v>
      </c>
      <c r="D243" s="1"/>
      <c r="E243" s="1">
        <f t="shared" si="274"/>
        <v>30.599999999999998</v>
      </c>
      <c r="F243" s="15">
        <f t="shared" si="250"/>
        <v>67003.923826395039</v>
      </c>
      <c r="G243" s="15">
        <f t="shared" si="251"/>
        <v>65278.200160419037</v>
      </c>
      <c r="H243" s="15">
        <f t="shared" si="275"/>
        <v>132282.12398681408</v>
      </c>
      <c r="I243" s="1">
        <v>6</v>
      </c>
      <c r="J243" s="1"/>
      <c r="K243" s="1">
        <f t="shared" si="276"/>
        <v>20.399999999999999</v>
      </c>
      <c r="L243" s="15">
        <f t="shared" si="252"/>
        <v>44669.282550930031</v>
      </c>
      <c r="M243" s="15">
        <f t="shared" si="253"/>
        <v>43610.694577347756</v>
      </c>
      <c r="N243" s="15">
        <f t="shared" si="277"/>
        <v>88279.977128277795</v>
      </c>
      <c r="O243" s="1">
        <v>8</v>
      </c>
      <c r="P243" s="1"/>
      <c r="Q243" s="1">
        <f t="shared" si="278"/>
        <v>27.2</v>
      </c>
      <c r="R243" s="15">
        <f t="shared" si="254"/>
        <v>59608.6508753862</v>
      </c>
      <c r="S243" s="422">
        <f t="shared" si="255"/>
        <v>59150.626872193461</v>
      </c>
      <c r="T243" s="15">
        <f t="shared" si="279"/>
        <v>118759.27774757966</v>
      </c>
      <c r="U243" s="1">
        <v>6</v>
      </c>
      <c r="V243" s="1">
        <f t="shared" si="280"/>
        <v>20.399999999999999</v>
      </c>
      <c r="W243" s="15">
        <f t="shared" si="256"/>
        <v>44706.48815653965</v>
      </c>
      <c r="X243" s="15">
        <f t="shared" si="257"/>
        <v>41996.456605665422</v>
      </c>
      <c r="Y243" s="15">
        <f t="shared" si="281"/>
        <v>86702.944762205065</v>
      </c>
      <c r="Z243" s="1">
        <v>7</v>
      </c>
      <c r="AA243" s="1">
        <f t="shared" si="282"/>
        <v>23.8</v>
      </c>
      <c r="AB243" s="15">
        <f t="shared" si="258"/>
        <v>54202.109289617489</v>
      </c>
      <c r="AC243" s="15">
        <f t="shared" si="259"/>
        <v>50357.099214157635</v>
      </c>
      <c r="AD243" s="15">
        <f t="shared" si="283"/>
        <v>104559.20850377512</v>
      </c>
      <c r="AE243" s="1">
        <v>7</v>
      </c>
      <c r="AF243" s="1">
        <f t="shared" si="284"/>
        <v>23.8</v>
      </c>
      <c r="AG243" s="15">
        <f t="shared" si="260"/>
        <v>54202.109289617489</v>
      </c>
      <c r="AH243" s="15">
        <f t="shared" si="261"/>
        <v>52704.399248489965</v>
      </c>
      <c r="AI243" s="15">
        <f t="shared" si="297"/>
        <v>106906.50853810745</v>
      </c>
      <c r="AJ243" s="1">
        <v>2</v>
      </c>
      <c r="AK243" s="1">
        <f t="shared" si="285"/>
        <v>6.8</v>
      </c>
      <c r="AL243" s="1"/>
      <c r="AM243" s="15">
        <f t="shared" si="262"/>
        <v>15918.873929008569</v>
      </c>
      <c r="AN243" s="15">
        <f t="shared" si="263"/>
        <v>13948.494601197675</v>
      </c>
      <c r="AO243" s="15">
        <f t="shared" si="286"/>
        <v>29867.368530206244</v>
      </c>
      <c r="AP243" s="188">
        <v>0</v>
      </c>
      <c r="AQ243" s="188">
        <f t="shared" si="287"/>
        <v>0</v>
      </c>
      <c r="AR243" s="188"/>
      <c r="AS243" s="179">
        <f t="shared" si="264"/>
        <v>0</v>
      </c>
      <c r="AT243" s="179">
        <f t="shared" si="265"/>
        <v>0</v>
      </c>
      <c r="AU243" s="179">
        <f t="shared" si="288"/>
        <v>0</v>
      </c>
      <c r="AV243" s="1">
        <v>0</v>
      </c>
      <c r="AW243" s="1">
        <f t="shared" si="289"/>
        <v>0</v>
      </c>
      <c r="AX243" s="1"/>
      <c r="AY243" s="15">
        <f t="shared" si="266"/>
        <v>0</v>
      </c>
      <c r="AZ243" s="15">
        <f t="shared" si="267"/>
        <v>0</v>
      </c>
      <c r="BA243" s="15">
        <f t="shared" si="290"/>
        <v>0</v>
      </c>
      <c r="BB243" s="1">
        <v>0</v>
      </c>
      <c r="BC243" s="1">
        <f t="shared" si="291"/>
        <v>0</v>
      </c>
      <c r="BD243" s="15">
        <f t="shared" si="268"/>
        <v>0</v>
      </c>
      <c r="BE243" s="15">
        <f t="shared" si="269"/>
        <v>0</v>
      </c>
      <c r="BF243" s="15">
        <f t="shared" si="292"/>
        <v>0</v>
      </c>
      <c r="BG243" s="1">
        <v>0</v>
      </c>
      <c r="BH243" s="1">
        <f t="shared" si="293"/>
        <v>0</v>
      </c>
      <c r="BI243" s="15">
        <f t="shared" si="270"/>
        <v>0</v>
      </c>
      <c r="BJ243" s="15">
        <f t="shared" si="271"/>
        <v>0</v>
      </c>
      <c r="BK243" s="15">
        <f t="shared" si="294"/>
        <v>0</v>
      </c>
      <c r="BL243" s="1">
        <v>0</v>
      </c>
      <c r="BM243" s="1">
        <f t="shared" si="295"/>
        <v>0</v>
      </c>
      <c r="BN243" s="15">
        <f t="shared" si="272"/>
        <v>0</v>
      </c>
      <c r="BO243" s="15">
        <f t="shared" si="273"/>
        <v>0</v>
      </c>
      <c r="BP243" s="15">
        <f t="shared" si="296"/>
        <v>0</v>
      </c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</row>
    <row r="244" spans="1:146" ht="15.6" hidden="1" x14ac:dyDescent="0.3">
      <c r="A244" t="s">
        <v>105</v>
      </c>
      <c r="B244" s="8">
        <v>302</v>
      </c>
      <c r="C244" s="1">
        <v>3</v>
      </c>
      <c r="D244" s="1"/>
      <c r="E244" s="1">
        <f t="shared" si="274"/>
        <v>10.199999999999999</v>
      </c>
      <c r="F244" s="15">
        <f t="shared" si="250"/>
        <v>22334.641275465015</v>
      </c>
      <c r="G244" s="15">
        <f t="shared" si="251"/>
        <v>21759.400053473011</v>
      </c>
      <c r="H244" s="15">
        <f t="shared" si="275"/>
        <v>44094.041328938023</v>
      </c>
      <c r="I244" s="1">
        <v>3</v>
      </c>
      <c r="J244" s="1"/>
      <c r="K244" s="1">
        <f t="shared" si="276"/>
        <v>10.199999999999999</v>
      </c>
      <c r="L244" s="15">
        <f t="shared" si="252"/>
        <v>22334.641275465015</v>
      </c>
      <c r="M244" s="15">
        <f t="shared" si="253"/>
        <v>21805.347288673878</v>
      </c>
      <c r="N244" s="15">
        <f t="shared" si="277"/>
        <v>44139.988564138897</v>
      </c>
      <c r="O244" s="1">
        <v>4</v>
      </c>
      <c r="P244" s="1"/>
      <c r="Q244" s="1">
        <f t="shared" si="278"/>
        <v>13.6</v>
      </c>
      <c r="R244" s="15">
        <f t="shared" si="254"/>
        <v>29804.3254376931</v>
      </c>
      <c r="S244" s="422">
        <f t="shared" si="255"/>
        <v>29575.313436096731</v>
      </c>
      <c r="T244" s="15">
        <f t="shared" si="279"/>
        <v>59379.638873789831</v>
      </c>
      <c r="U244" s="1">
        <v>5</v>
      </c>
      <c r="V244" s="1">
        <f t="shared" si="280"/>
        <v>17</v>
      </c>
      <c r="W244" s="15">
        <f t="shared" si="256"/>
        <v>37255.406797116375</v>
      </c>
      <c r="X244" s="15">
        <f t="shared" si="257"/>
        <v>34997.047171387858</v>
      </c>
      <c r="Y244" s="15">
        <f t="shared" si="281"/>
        <v>72252.45396850424</v>
      </c>
      <c r="Z244" s="1">
        <v>3</v>
      </c>
      <c r="AA244" s="1">
        <f t="shared" si="282"/>
        <v>10.199999999999999</v>
      </c>
      <c r="AB244" s="15">
        <f t="shared" si="258"/>
        <v>23229.475409836065</v>
      </c>
      <c r="AC244" s="15">
        <f t="shared" si="259"/>
        <v>21581.6139489247</v>
      </c>
      <c r="AD244" s="15">
        <f t="shared" si="283"/>
        <v>44811.089358760764</v>
      </c>
      <c r="AE244" s="1">
        <v>4</v>
      </c>
      <c r="AF244" s="1">
        <f t="shared" si="284"/>
        <v>13.6</v>
      </c>
      <c r="AG244" s="15">
        <f t="shared" si="260"/>
        <v>30972.633879781421</v>
      </c>
      <c r="AH244" s="15">
        <f t="shared" si="261"/>
        <v>30116.79957056569</v>
      </c>
      <c r="AI244" s="15">
        <f t="shared" si="297"/>
        <v>61089.433450347111</v>
      </c>
      <c r="AJ244" s="1">
        <v>3</v>
      </c>
      <c r="AK244" s="1">
        <f t="shared" si="285"/>
        <v>10.199999999999999</v>
      </c>
      <c r="AL244" s="1"/>
      <c r="AM244" s="15">
        <f t="shared" si="262"/>
        <v>23878.310893512855</v>
      </c>
      <c r="AN244" s="15">
        <f t="shared" si="263"/>
        <v>20922.741901796515</v>
      </c>
      <c r="AO244" s="15">
        <f t="shared" si="286"/>
        <v>44801.05279530937</v>
      </c>
      <c r="AP244" s="188">
        <v>3</v>
      </c>
      <c r="AQ244" s="188">
        <f t="shared" si="287"/>
        <v>10.199999999999999</v>
      </c>
      <c r="AR244" s="188"/>
      <c r="AS244" s="179">
        <f t="shared" si="264"/>
        <v>23878.310893512855</v>
      </c>
      <c r="AT244" s="179">
        <f t="shared" si="265"/>
        <v>20166.170825665562</v>
      </c>
      <c r="AU244" s="179">
        <f t="shared" si="288"/>
        <v>44044.481719178417</v>
      </c>
      <c r="AV244" s="1">
        <v>8</v>
      </c>
      <c r="AW244" s="1">
        <f t="shared" si="289"/>
        <v>27.2</v>
      </c>
      <c r="AX244" s="1"/>
      <c r="AY244" s="15">
        <f t="shared" si="266"/>
        <v>63791.182795698922</v>
      </c>
      <c r="AZ244" s="15">
        <f t="shared" si="267"/>
        <v>54538.077428247438</v>
      </c>
      <c r="BA244" s="15">
        <f t="shared" si="290"/>
        <v>118329.26022394636</v>
      </c>
      <c r="BB244" s="1">
        <v>0</v>
      </c>
      <c r="BC244" s="1">
        <f t="shared" si="291"/>
        <v>0</v>
      </c>
      <c r="BD244" s="15">
        <f t="shared" si="268"/>
        <v>0</v>
      </c>
      <c r="BE244" s="15">
        <f t="shared" si="269"/>
        <v>0</v>
      </c>
      <c r="BF244" s="15">
        <f t="shared" si="292"/>
        <v>0</v>
      </c>
      <c r="BG244" s="1">
        <v>3</v>
      </c>
      <c r="BH244" s="1">
        <f t="shared" si="293"/>
        <v>10.199999999999999</v>
      </c>
      <c r="BI244" s="15">
        <f t="shared" si="270"/>
        <v>23973.35064935065</v>
      </c>
      <c r="BJ244" s="15">
        <f t="shared" si="271"/>
        <v>21434.26977480415</v>
      </c>
      <c r="BK244" s="15">
        <f t="shared" si="294"/>
        <v>45407.620424154797</v>
      </c>
      <c r="BL244" s="1">
        <v>5</v>
      </c>
      <c r="BM244" s="1">
        <f t="shared" si="295"/>
        <v>17</v>
      </c>
      <c r="BN244" s="15">
        <f t="shared" si="272"/>
        <v>39955.584415584417</v>
      </c>
      <c r="BO244" s="15">
        <f t="shared" si="273"/>
        <v>36012.019924938482</v>
      </c>
      <c r="BP244" s="15">
        <f t="shared" si="296"/>
        <v>75967.604340522899</v>
      </c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</row>
    <row r="245" spans="1:146" ht="15.6" hidden="1" x14ac:dyDescent="0.3">
      <c r="A245" t="s">
        <v>105</v>
      </c>
      <c r="B245" s="8">
        <v>303</v>
      </c>
      <c r="C245" s="1">
        <v>8</v>
      </c>
      <c r="D245" s="1"/>
      <c r="E245" s="1">
        <f t="shared" si="274"/>
        <v>27.2</v>
      </c>
      <c r="F245" s="15">
        <f t="shared" si="250"/>
        <v>59559.043401240036</v>
      </c>
      <c r="G245" s="15">
        <f t="shared" si="251"/>
        <v>58025.066809261363</v>
      </c>
      <c r="H245" s="15">
        <f t="shared" si="275"/>
        <v>117584.1102105014</v>
      </c>
      <c r="I245" s="1">
        <v>8</v>
      </c>
      <c r="J245" s="1"/>
      <c r="K245" s="1">
        <f t="shared" si="276"/>
        <v>27.2</v>
      </c>
      <c r="L245" s="15">
        <f t="shared" si="252"/>
        <v>59559.043401240036</v>
      </c>
      <c r="M245" s="15">
        <f t="shared" si="253"/>
        <v>58147.592769797011</v>
      </c>
      <c r="N245" s="15">
        <f t="shared" si="277"/>
        <v>117706.63617103704</v>
      </c>
      <c r="O245" s="1">
        <v>7</v>
      </c>
      <c r="P245" s="1"/>
      <c r="Q245" s="1">
        <f t="shared" si="278"/>
        <v>23.8</v>
      </c>
      <c r="R245" s="15">
        <f t="shared" si="254"/>
        <v>52157.569515962925</v>
      </c>
      <c r="S245" s="422">
        <f t="shared" si="255"/>
        <v>51756.798513169284</v>
      </c>
      <c r="T245" s="15">
        <f t="shared" si="279"/>
        <v>103914.36802913221</v>
      </c>
      <c r="U245" s="1">
        <v>8</v>
      </c>
      <c r="V245" s="1">
        <f t="shared" si="280"/>
        <v>27.2</v>
      </c>
      <c r="W245" s="15">
        <f t="shared" si="256"/>
        <v>59608.6508753862</v>
      </c>
      <c r="X245" s="15">
        <f t="shared" si="257"/>
        <v>55995.275474220565</v>
      </c>
      <c r="Y245" s="15">
        <f t="shared" si="281"/>
        <v>115603.92634960677</v>
      </c>
      <c r="Z245" s="1">
        <v>6</v>
      </c>
      <c r="AA245" s="1">
        <f t="shared" si="282"/>
        <v>20.399999999999999</v>
      </c>
      <c r="AB245" s="15">
        <f t="shared" si="258"/>
        <v>46458.950819672129</v>
      </c>
      <c r="AC245" s="15">
        <f t="shared" si="259"/>
        <v>43163.2278978494</v>
      </c>
      <c r="AD245" s="15">
        <f t="shared" si="283"/>
        <v>89622.178717521529</v>
      </c>
      <c r="AE245" s="1">
        <v>7</v>
      </c>
      <c r="AF245" s="1">
        <f t="shared" si="284"/>
        <v>23.8</v>
      </c>
      <c r="AG245" s="15">
        <f t="shared" si="260"/>
        <v>54202.109289617489</v>
      </c>
      <c r="AH245" s="15">
        <f t="shared" si="261"/>
        <v>52704.399248489965</v>
      </c>
      <c r="AI245" s="15">
        <f t="shared" si="297"/>
        <v>106906.50853810745</v>
      </c>
      <c r="AJ245" s="1">
        <v>5</v>
      </c>
      <c r="AK245" s="1">
        <f t="shared" si="285"/>
        <v>17</v>
      </c>
      <c r="AL245" s="1"/>
      <c r="AM245" s="15">
        <f t="shared" si="262"/>
        <v>39797.18482252142</v>
      </c>
      <c r="AN245" s="15">
        <f t="shared" si="263"/>
        <v>34871.236502994194</v>
      </c>
      <c r="AO245" s="15">
        <f t="shared" si="286"/>
        <v>74668.421325515606</v>
      </c>
      <c r="AP245" s="188">
        <v>6</v>
      </c>
      <c r="AQ245" s="188">
        <f t="shared" si="287"/>
        <v>20.399999999999999</v>
      </c>
      <c r="AR245" s="188"/>
      <c r="AS245" s="179">
        <f t="shared" si="264"/>
        <v>47756.62178702571</v>
      </c>
      <c r="AT245" s="179">
        <f t="shared" si="265"/>
        <v>40332.341651331124</v>
      </c>
      <c r="AU245" s="179">
        <f t="shared" si="288"/>
        <v>88088.963438356834</v>
      </c>
      <c r="AV245" s="1">
        <v>6</v>
      </c>
      <c r="AW245" s="1">
        <f t="shared" si="289"/>
        <v>20.399999999999999</v>
      </c>
      <c r="AX245" s="1"/>
      <c r="AY245" s="15">
        <f t="shared" si="266"/>
        <v>47843.38709677419</v>
      </c>
      <c r="AZ245" s="15">
        <f t="shared" si="267"/>
        <v>40903.558071185573</v>
      </c>
      <c r="BA245" s="15">
        <f t="shared" si="290"/>
        <v>88746.945167959755</v>
      </c>
      <c r="BB245" s="1">
        <v>7</v>
      </c>
      <c r="BC245" s="1">
        <f t="shared" si="291"/>
        <v>23.8</v>
      </c>
      <c r="BD245" s="15">
        <f t="shared" si="268"/>
        <v>55817.284946236556</v>
      </c>
      <c r="BE245" s="15">
        <f t="shared" si="269"/>
        <v>46355.660559968557</v>
      </c>
      <c r="BF245" s="15">
        <f t="shared" si="292"/>
        <v>102172.94550620511</v>
      </c>
      <c r="BG245" s="1">
        <v>5</v>
      </c>
      <c r="BH245" s="1">
        <f t="shared" si="293"/>
        <v>17</v>
      </c>
      <c r="BI245" s="15">
        <f t="shared" si="270"/>
        <v>39955.584415584417</v>
      </c>
      <c r="BJ245" s="15">
        <f t="shared" si="271"/>
        <v>35723.782958006916</v>
      </c>
      <c r="BK245" s="15">
        <f t="shared" si="294"/>
        <v>75679.367373591333</v>
      </c>
      <c r="BL245" s="1">
        <v>7</v>
      </c>
      <c r="BM245" s="1">
        <f t="shared" si="295"/>
        <v>23.8</v>
      </c>
      <c r="BN245" s="15">
        <f t="shared" si="272"/>
        <v>55937.818181818184</v>
      </c>
      <c r="BO245" s="15">
        <f t="shared" si="273"/>
        <v>50416.827894913877</v>
      </c>
      <c r="BP245" s="15">
        <f t="shared" si="296"/>
        <v>106354.64607673205</v>
      </c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</row>
    <row r="246" spans="1:146" ht="15.6" hidden="1" x14ac:dyDescent="0.3">
      <c r="A246" t="s">
        <v>105</v>
      </c>
      <c r="B246" s="8">
        <v>401</v>
      </c>
      <c r="C246" s="1">
        <v>6</v>
      </c>
      <c r="D246" s="1"/>
      <c r="E246" s="1">
        <f t="shared" si="274"/>
        <v>20.399999999999999</v>
      </c>
      <c r="F246" s="15">
        <f t="shared" si="250"/>
        <v>44669.282550930031</v>
      </c>
      <c r="G246" s="15">
        <f t="shared" si="251"/>
        <v>43518.800106946022</v>
      </c>
      <c r="H246" s="15">
        <f t="shared" si="275"/>
        <v>88188.082657876046</v>
      </c>
      <c r="I246" s="1">
        <v>5</v>
      </c>
      <c r="J246" s="1"/>
      <c r="K246" s="1">
        <f t="shared" si="276"/>
        <v>17</v>
      </c>
      <c r="L246" s="15">
        <f t="shared" si="252"/>
        <v>37224.402125775021</v>
      </c>
      <c r="M246" s="15">
        <f t="shared" si="253"/>
        <v>36342.245481123136</v>
      </c>
      <c r="N246" s="15">
        <f t="shared" si="277"/>
        <v>73566.647606898157</v>
      </c>
      <c r="O246" s="1">
        <v>5</v>
      </c>
      <c r="P246" s="1"/>
      <c r="Q246" s="1">
        <f t="shared" si="278"/>
        <v>17</v>
      </c>
      <c r="R246" s="15">
        <f t="shared" si="254"/>
        <v>37255.406797116375</v>
      </c>
      <c r="S246" s="422">
        <f t="shared" si="255"/>
        <v>36969.141795120915</v>
      </c>
      <c r="T246" s="15">
        <f t="shared" si="279"/>
        <v>74224.54859223729</v>
      </c>
      <c r="U246" s="1">
        <v>6</v>
      </c>
      <c r="V246" s="1">
        <f t="shared" si="280"/>
        <v>20.399999999999999</v>
      </c>
      <c r="W246" s="15">
        <f t="shared" si="256"/>
        <v>44706.48815653965</v>
      </c>
      <c r="X246" s="15">
        <f t="shared" si="257"/>
        <v>41996.456605665422</v>
      </c>
      <c r="Y246" s="15">
        <f t="shared" si="281"/>
        <v>86702.944762205065</v>
      </c>
      <c r="Z246" s="1">
        <v>6</v>
      </c>
      <c r="AA246" s="1">
        <f t="shared" si="282"/>
        <v>20.399999999999999</v>
      </c>
      <c r="AB246" s="15">
        <f t="shared" si="258"/>
        <v>46458.950819672129</v>
      </c>
      <c r="AC246" s="15">
        <f t="shared" si="259"/>
        <v>43163.2278978494</v>
      </c>
      <c r="AD246" s="15">
        <f t="shared" si="283"/>
        <v>89622.178717521529</v>
      </c>
      <c r="AE246" s="1">
        <v>5</v>
      </c>
      <c r="AF246" s="1">
        <f t="shared" si="284"/>
        <v>17</v>
      </c>
      <c r="AG246" s="15">
        <f t="shared" si="260"/>
        <v>38715.792349726777</v>
      </c>
      <c r="AH246" s="15">
        <f t="shared" si="261"/>
        <v>37645.999463207118</v>
      </c>
      <c r="AI246" s="15">
        <f t="shared" si="297"/>
        <v>76361.791812933894</v>
      </c>
      <c r="AJ246" s="1">
        <v>6</v>
      </c>
      <c r="AK246" s="1">
        <f t="shared" si="285"/>
        <v>20.399999999999999</v>
      </c>
      <c r="AL246" s="1"/>
      <c r="AM246" s="15">
        <f t="shared" si="262"/>
        <v>47756.62178702571</v>
      </c>
      <c r="AN246" s="15">
        <f t="shared" si="263"/>
        <v>41845.48380359303</v>
      </c>
      <c r="AO246" s="15">
        <f t="shared" si="286"/>
        <v>89602.105590618739</v>
      </c>
      <c r="AP246" s="188">
        <v>5</v>
      </c>
      <c r="AQ246" s="188">
        <f t="shared" si="287"/>
        <v>17</v>
      </c>
      <c r="AR246" s="188"/>
      <c r="AS246" s="179">
        <f t="shared" si="264"/>
        <v>39797.18482252142</v>
      </c>
      <c r="AT246" s="179">
        <f t="shared" si="265"/>
        <v>33610.284709442603</v>
      </c>
      <c r="AU246" s="179">
        <f t="shared" si="288"/>
        <v>73407.469531964016</v>
      </c>
      <c r="AV246" s="1">
        <v>4</v>
      </c>
      <c r="AW246" s="1">
        <f t="shared" si="289"/>
        <v>13.6</v>
      </c>
      <c r="AX246" s="1"/>
      <c r="AY246" s="15">
        <f t="shared" si="266"/>
        <v>31895.591397849461</v>
      </c>
      <c r="AZ246" s="15">
        <f t="shared" si="267"/>
        <v>27269.038714123719</v>
      </c>
      <c r="BA246" s="15">
        <f t="shared" si="290"/>
        <v>59164.63011197318</v>
      </c>
      <c r="BB246" s="1">
        <v>6</v>
      </c>
      <c r="BC246" s="1">
        <f t="shared" si="291"/>
        <v>20.399999999999999</v>
      </c>
      <c r="BD246" s="15">
        <f t="shared" si="268"/>
        <v>47843.38709677419</v>
      </c>
      <c r="BE246" s="15">
        <f t="shared" si="269"/>
        <v>39733.423337115899</v>
      </c>
      <c r="BF246" s="15">
        <f t="shared" si="292"/>
        <v>87576.810433890088</v>
      </c>
      <c r="BG246" s="1">
        <v>5</v>
      </c>
      <c r="BH246" s="1">
        <f t="shared" si="293"/>
        <v>17</v>
      </c>
      <c r="BI246" s="15">
        <f t="shared" si="270"/>
        <v>39955.584415584417</v>
      </c>
      <c r="BJ246" s="15">
        <f t="shared" si="271"/>
        <v>35723.782958006916</v>
      </c>
      <c r="BK246" s="15">
        <f t="shared" si="294"/>
        <v>75679.367373591333</v>
      </c>
      <c r="BL246" s="1">
        <v>6</v>
      </c>
      <c r="BM246" s="1">
        <f t="shared" si="295"/>
        <v>20.399999999999999</v>
      </c>
      <c r="BN246" s="15">
        <f t="shared" si="272"/>
        <v>47946.7012987013</v>
      </c>
      <c r="BO246" s="15">
        <f t="shared" si="273"/>
        <v>43214.423909926176</v>
      </c>
      <c r="BP246" s="15">
        <f t="shared" si="296"/>
        <v>91161.125208627476</v>
      </c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</row>
    <row r="247" spans="1:146" ht="15.6" hidden="1" x14ac:dyDescent="0.3">
      <c r="A247" t="s">
        <v>105</v>
      </c>
      <c r="B247" s="8">
        <v>402</v>
      </c>
      <c r="C247" s="1">
        <v>1</v>
      </c>
      <c r="D247" s="1"/>
      <c r="E247" s="1">
        <f t="shared" si="274"/>
        <v>3.4</v>
      </c>
      <c r="F247" s="15">
        <f t="shared" si="250"/>
        <v>7444.8804251550046</v>
      </c>
      <c r="G247" s="15">
        <f t="shared" si="251"/>
        <v>7253.1333511576704</v>
      </c>
      <c r="H247" s="15">
        <f t="shared" si="275"/>
        <v>14698.013776312675</v>
      </c>
      <c r="I247" s="1">
        <v>0</v>
      </c>
      <c r="J247" s="1"/>
      <c r="K247" s="1">
        <f t="shared" si="276"/>
        <v>0</v>
      </c>
      <c r="L247" s="15">
        <f t="shared" si="252"/>
        <v>0</v>
      </c>
      <c r="M247" s="15">
        <f t="shared" si="253"/>
        <v>0</v>
      </c>
      <c r="N247" s="15">
        <f t="shared" si="277"/>
        <v>0</v>
      </c>
      <c r="O247" s="1">
        <v>0</v>
      </c>
      <c r="P247" s="1"/>
      <c r="Q247" s="1">
        <f t="shared" si="278"/>
        <v>0</v>
      </c>
      <c r="R247" s="15">
        <f t="shared" si="254"/>
        <v>0</v>
      </c>
      <c r="S247" s="422">
        <f t="shared" si="255"/>
        <v>0</v>
      </c>
      <c r="T247" s="15">
        <f t="shared" si="279"/>
        <v>0</v>
      </c>
      <c r="U247" s="1">
        <v>1</v>
      </c>
      <c r="V247" s="1">
        <f t="shared" si="280"/>
        <v>3.4</v>
      </c>
      <c r="W247" s="15">
        <f t="shared" si="256"/>
        <v>7451.081359423275</v>
      </c>
      <c r="X247" s="15">
        <f t="shared" si="257"/>
        <v>6999.4094342775707</v>
      </c>
      <c r="Y247" s="15">
        <f t="shared" si="281"/>
        <v>14450.490793700847</v>
      </c>
      <c r="Z247" s="1">
        <v>3</v>
      </c>
      <c r="AA247" s="1">
        <f t="shared" si="282"/>
        <v>10.199999999999999</v>
      </c>
      <c r="AB247" s="15">
        <f t="shared" si="258"/>
        <v>23229.475409836065</v>
      </c>
      <c r="AC247" s="15">
        <f t="shared" si="259"/>
        <v>21581.6139489247</v>
      </c>
      <c r="AD247" s="15">
        <f t="shared" si="283"/>
        <v>44811.089358760764</v>
      </c>
      <c r="AE247" s="1">
        <v>4</v>
      </c>
      <c r="AF247" s="1">
        <f t="shared" si="284"/>
        <v>13.6</v>
      </c>
      <c r="AG247" s="15">
        <f t="shared" si="260"/>
        <v>30972.633879781421</v>
      </c>
      <c r="AH247" s="15">
        <f t="shared" si="261"/>
        <v>30116.79957056569</v>
      </c>
      <c r="AI247" s="15">
        <f t="shared" si="297"/>
        <v>61089.433450347111</v>
      </c>
      <c r="AJ247" s="1">
        <v>5</v>
      </c>
      <c r="AK247" s="1">
        <f t="shared" si="285"/>
        <v>17</v>
      </c>
      <c r="AL247" s="1"/>
      <c r="AM247" s="15">
        <f t="shared" si="262"/>
        <v>39797.18482252142</v>
      </c>
      <c r="AN247" s="15">
        <f t="shared" si="263"/>
        <v>34871.236502994194</v>
      </c>
      <c r="AO247" s="15">
        <f t="shared" si="286"/>
        <v>74668.421325515606</v>
      </c>
      <c r="AP247" s="188">
        <v>5</v>
      </c>
      <c r="AQ247" s="188">
        <f t="shared" si="287"/>
        <v>17</v>
      </c>
      <c r="AR247" s="188"/>
      <c r="AS247" s="179">
        <f t="shared" si="264"/>
        <v>39797.18482252142</v>
      </c>
      <c r="AT247" s="179">
        <f t="shared" si="265"/>
        <v>33610.284709442603</v>
      </c>
      <c r="AU247" s="179">
        <f t="shared" si="288"/>
        <v>73407.469531964016</v>
      </c>
      <c r="AV247" s="1">
        <v>7</v>
      </c>
      <c r="AW247" s="1">
        <f t="shared" si="289"/>
        <v>23.8</v>
      </c>
      <c r="AX247" s="1"/>
      <c r="AY247" s="15">
        <f t="shared" si="266"/>
        <v>55817.284946236556</v>
      </c>
      <c r="AZ247" s="15">
        <f t="shared" si="267"/>
        <v>47720.817749716509</v>
      </c>
      <c r="BA247" s="15">
        <f t="shared" si="290"/>
        <v>103538.10269595307</v>
      </c>
      <c r="BB247" s="1">
        <v>7</v>
      </c>
      <c r="BC247" s="1">
        <f t="shared" si="291"/>
        <v>23.8</v>
      </c>
      <c r="BD247" s="15">
        <f t="shared" si="268"/>
        <v>55817.284946236556</v>
      </c>
      <c r="BE247" s="15">
        <f t="shared" si="269"/>
        <v>46355.660559968557</v>
      </c>
      <c r="BF247" s="15">
        <f t="shared" si="292"/>
        <v>102172.94550620511</v>
      </c>
      <c r="BG247" s="1">
        <v>6</v>
      </c>
      <c r="BH247" s="1">
        <f t="shared" si="293"/>
        <v>20.399999999999999</v>
      </c>
      <c r="BI247" s="15">
        <f t="shared" si="270"/>
        <v>47946.7012987013</v>
      </c>
      <c r="BJ247" s="15">
        <f t="shared" si="271"/>
        <v>42868.5395496083</v>
      </c>
      <c r="BK247" s="15">
        <f t="shared" si="294"/>
        <v>90815.240848309593</v>
      </c>
      <c r="BL247" s="1">
        <v>7</v>
      </c>
      <c r="BM247" s="1">
        <f t="shared" si="295"/>
        <v>23.8</v>
      </c>
      <c r="BN247" s="15">
        <f t="shared" si="272"/>
        <v>55937.818181818184</v>
      </c>
      <c r="BO247" s="15">
        <f t="shared" si="273"/>
        <v>50416.827894913877</v>
      </c>
      <c r="BP247" s="15">
        <f t="shared" si="296"/>
        <v>106354.64607673205</v>
      </c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</row>
    <row r="248" spans="1:146" ht="15.6" hidden="1" x14ac:dyDescent="0.3">
      <c r="A248" t="s">
        <v>105</v>
      </c>
      <c r="B248" s="8">
        <v>403</v>
      </c>
      <c r="C248" s="1">
        <v>11</v>
      </c>
      <c r="D248" s="1"/>
      <c r="E248" s="1">
        <f t="shared" si="274"/>
        <v>37.4</v>
      </c>
      <c r="F248" s="15">
        <f t="shared" si="250"/>
        <v>81893.684676705045</v>
      </c>
      <c r="G248" s="15">
        <f t="shared" si="251"/>
        <v>79784.466862734378</v>
      </c>
      <c r="H248" s="15">
        <f t="shared" si="275"/>
        <v>161678.15153943942</v>
      </c>
      <c r="I248" s="1">
        <v>12</v>
      </c>
      <c r="J248" s="1"/>
      <c r="K248" s="1">
        <f t="shared" si="276"/>
        <v>40.799999999999997</v>
      </c>
      <c r="L248" s="15">
        <f t="shared" si="252"/>
        <v>89338.565101860062</v>
      </c>
      <c r="M248" s="15">
        <f t="shared" si="253"/>
        <v>87221.389154695513</v>
      </c>
      <c r="N248" s="15">
        <f t="shared" si="277"/>
        <v>176559.95425655559</v>
      </c>
      <c r="O248" s="1">
        <v>10</v>
      </c>
      <c r="P248" s="1"/>
      <c r="Q248" s="1">
        <f t="shared" si="278"/>
        <v>34</v>
      </c>
      <c r="R248" s="15">
        <f t="shared" si="254"/>
        <v>74510.81359423275</v>
      </c>
      <c r="S248" s="422">
        <f t="shared" si="255"/>
        <v>73938.28359024183</v>
      </c>
      <c r="T248" s="15">
        <f t="shared" si="279"/>
        <v>148449.09718447458</v>
      </c>
      <c r="U248" s="1">
        <v>12</v>
      </c>
      <c r="V248" s="1">
        <f t="shared" si="280"/>
        <v>40.799999999999997</v>
      </c>
      <c r="W248" s="15">
        <f t="shared" si="256"/>
        <v>89412.9763130793</v>
      </c>
      <c r="X248" s="15">
        <f t="shared" si="257"/>
        <v>83992.913211330844</v>
      </c>
      <c r="Y248" s="15">
        <f t="shared" si="281"/>
        <v>173405.88952441013</v>
      </c>
      <c r="Z248" s="1">
        <v>10</v>
      </c>
      <c r="AA248" s="1">
        <f t="shared" si="282"/>
        <v>34</v>
      </c>
      <c r="AB248" s="15">
        <f t="shared" si="258"/>
        <v>77431.584699453553</v>
      </c>
      <c r="AC248" s="15">
        <f t="shared" si="259"/>
        <v>71938.713163082328</v>
      </c>
      <c r="AD248" s="15">
        <f t="shared" si="283"/>
        <v>149370.29786253587</v>
      </c>
      <c r="AE248" s="1">
        <v>10</v>
      </c>
      <c r="AF248" s="1">
        <f t="shared" si="284"/>
        <v>34</v>
      </c>
      <c r="AG248" s="15">
        <f t="shared" si="260"/>
        <v>77431.584699453553</v>
      </c>
      <c r="AH248" s="15">
        <f t="shared" si="261"/>
        <v>75291.998926414235</v>
      </c>
      <c r="AI248" s="15">
        <f t="shared" si="297"/>
        <v>152723.58362586779</v>
      </c>
      <c r="AJ248" s="1">
        <v>13</v>
      </c>
      <c r="AK248" s="1">
        <f t="shared" si="285"/>
        <v>44.199999999999996</v>
      </c>
      <c r="AL248" s="1"/>
      <c r="AM248" s="15">
        <f t="shared" si="262"/>
        <v>103472.68053855569</v>
      </c>
      <c r="AN248" s="15">
        <f t="shared" si="263"/>
        <v>90665.214907784888</v>
      </c>
      <c r="AO248" s="15">
        <f t="shared" si="286"/>
        <v>194137.89544634058</v>
      </c>
      <c r="AP248" s="188">
        <v>3</v>
      </c>
      <c r="AQ248" s="188">
        <f t="shared" si="287"/>
        <v>10.199999999999999</v>
      </c>
      <c r="AR248" s="188"/>
      <c r="AS248" s="179">
        <f t="shared" si="264"/>
        <v>23878.310893512855</v>
      </c>
      <c r="AT248" s="179">
        <f t="shared" si="265"/>
        <v>20166.170825665562</v>
      </c>
      <c r="AU248" s="179">
        <f t="shared" si="288"/>
        <v>44044.481719178417</v>
      </c>
      <c r="AV248" s="1">
        <v>9</v>
      </c>
      <c r="AW248" s="1">
        <f t="shared" si="289"/>
        <v>30.599999999999998</v>
      </c>
      <c r="AX248" s="1"/>
      <c r="AY248" s="15">
        <f t="shared" si="266"/>
        <v>71765.080645161288</v>
      </c>
      <c r="AZ248" s="15">
        <f t="shared" si="267"/>
        <v>61355.337106778359</v>
      </c>
      <c r="BA248" s="15">
        <f t="shared" si="290"/>
        <v>133120.41775193965</v>
      </c>
      <c r="BB248" s="1">
        <v>11</v>
      </c>
      <c r="BC248" s="1">
        <f t="shared" si="291"/>
        <v>37.4</v>
      </c>
      <c r="BD248" s="15">
        <f t="shared" si="268"/>
        <v>87712.87634408602</v>
      </c>
      <c r="BE248" s="15">
        <f t="shared" si="269"/>
        <v>72844.609451379161</v>
      </c>
      <c r="BF248" s="15">
        <f t="shared" si="292"/>
        <v>160557.48579546518</v>
      </c>
      <c r="BG248" s="1">
        <v>9</v>
      </c>
      <c r="BH248" s="1">
        <f t="shared" si="293"/>
        <v>30.599999999999998</v>
      </c>
      <c r="BI248" s="15">
        <f t="shared" si="270"/>
        <v>71920.051948051958</v>
      </c>
      <c r="BJ248" s="15">
        <f t="shared" si="271"/>
        <v>64302.809324412447</v>
      </c>
      <c r="BK248" s="15">
        <f t="shared" si="294"/>
        <v>136222.86127246439</v>
      </c>
      <c r="BL248" s="1">
        <v>13</v>
      </c>
      <c r="BM248" s="1">
        <f t="shared" si="295"/>
        <v>44.199999999999996</v>
      </c>
      <c r="BN248" s="15">
        <f t="shared" si="272"/>
        <v>103884.51948051949</v>
      </c>
      <c r="BO248" s="15">
        <f t="shared" si="273"/>
        <v>93631.251804840053</v>
      </c>
      <c r="BP248" s="15">
        <f t="shared" si="296"/>
        <v>197515.77128535954</v>
      </c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</row>
    <row r="249" spans="1:146" ht="15.6" hidden="1" x14ac:dyDescent="0.3">
      <c r="A249" t="s">
        <v>105</v>
      </c>
      <c r="B249" s="8">
        <v>501</v>
      </c>
      <c r="C249" s="1">
        <v>4</v>
      </c>
      <c r="D249" s="1"/>
      <c r="E249" s="1">
        <f t="shared" si="274"/>
        <v>13.6</v>
      </c>
      <c r="F249" s="15">
        <f t="shared" si="250"/>
        <v>29779.521700620018</v>
      </c>
      <c r="G249" s="15">
        <f t="shared" si="251"/>
        <v>29012.533404630682</v>
      </c>
      <c r="H249" s="15">
        <f t="shared" si="275"/>
        <v>58792.0551052507</v>
      </c>
      <c r="I249" s="1">
        <v>3</v>
      </c>
      <c r="J249" s="1"/>
      <c r="K249" s="1">
        <f t="shared" si="276"/>
        <v>10.199999999999999</v>
      </c>
      <c r="L249" s="15">
        <f t="shared" si="252"/>
        <v>22334.641275465015</v>
      </c>
      <c r="M249" s="15">
        <f t="shared" si="253"/>
        <v>21805.347288673878</v>
      </c>
      <c r="N249" s="15">
        <f t="shared" si="277"/>
        <v>44139.988564138897</v>
      </c>
      <c r="O249" s="1">
        <v>2</v>
      </c>
      <c r="P249" s="1"/>
      <c r="Q249" s="1">
        <f t="shared" si="278"/>
        <v>6.8</v>
      </c>
      <c r="R249" s="15">
        <f t="shared" si="254"/>
        <v>14902.16271884655</v>
      </c>
      <c r="S249" s="422">
        <f t="shared" si="255"/>
        <v>14787.656718048365</v>
      </c>
      <c r="T249" s="15">
        <f t="shared" si="279"/>
        <v>29689.819436894915</v>
      </c>
      <c r="U249" s="1">
        <v>3</v>
      </c>
      <c r="V249" s="1">
        <f t="shared" si="280"/>
        <v>10.199999999999999</v>
      </c>
      <c r="W249" s="15">
        <f t="shared" si="256"/>
        <v>22353.244078269825</v>
      </c>
      <c r="X249" s="15">
        <f t="shared" si="257"/>
        <v>20998.228302832711</v>
      </c>
      <c r="Y249" s="15">
        <f t="shared" si="281"/>
        <v>43351.472381102532</v>
      </c>
      <c r="Z249" s="1">
        <v>2</v>
      </c>
      <c r="AA249" s="1">
        <f t="shared" si="282"/>
        <v>6.8</v>
      </c>
      <c r="AB249" s="15">
        <f t="shared" si="258"/>
        <v>15486.31693989071</v>
      </c>
      <c r="AC249" s="15">
        <f t="shared" si="259"/>
        <v>14387.742632616466</v>
      </c>
      <c r="AD249" s="15">
        <f t="shared" si="283"/>
        <v>29874.059572507176</v>
      </c>
      <c r="AE249" s="1">
        <v>3</v>
      </c>
      <c r="AF249" s="1">
        <f t="shared" si="284"/>
        <v>10.199999999999999</v>
      </c>
      <c r="AG249" s="15">
        <f t="shared" si="260"/>
        <v>23229.475409836065</v>
      </c>
      <c r="AH249" s="15">
        <f t="shared" si="261"/>
        <v>22587.599677924267</v>
      </c>
      <c r="AI249" s="15">
        <f t="shared" si="297"/>
        <v>45817.075087760328</v>
      </c>
      <c r="AJ249" s="1">
        <v>3</v>
      </c>
      <c r="AK249" s="1">
        <f t="shared" si="285"/>
        <v>10.199999999999999</v>
      </c>
      <c r="AL249" s="1"/>
      <c r="AM249" s="15">
        <f t="shared" si="262"/>
        <v>23878.310893512855</v>
      </c>
      <c r="AN249" s="15">
        <f t="shared" si="263"/>
        <v>20922.741901796515</v>
      </c>
      <c r="AO249" s="15">
        <f t="shared" si="286"/>
        <v>44801.05279530937</v>
      </c>
      <c r="AP249" s="188">
        <v>3</v>
      </c>
      <c r="AQ249" s="188">
        <f t="shared" si="287"/>
        <v>10.199999999999999</v>
      </c>
      <c r="AR249" s="188"/>
      <c r="AS249" s="179">
        <f t="shared" si="264"/>
        <v>23878.310893512855</v>
      </c>
      <c r="AT249" s="179">
        <f t="shared" si="265"/>
        <v>20166.170825665562</v>
      </c>
      <c r="AU249" s="179">
        <f t="shared" si="288"/>
        <v>44044.481719178417</v>
      </c>
      <c r="AV249" s="1">
        <v>3</v>
      </c>
      <c r="AW249" s="1">
        <f t="shared" si="289"/>
        <v>10.199999999999999</v>
      </c>
      <c r="AX249" s="1"/>
      <c r="AY249" s="15">
        <f t="shared" si="266"/>
        <v>23921.693548387095</v>
      </c>
      <c r="AZ249" s="15">
        <f t="shared" si="267"/>
        <v>20451.779035592786</v>
      </c>
      <c r="BA249" s="15">
        <f t="shared" si="290"/>
        <v>44373.472583979878</v>
      </c>
      <c r="BB249" s="1">
        <v>3</v>
      </c>
      <c r="BC249" s="1">
        <f t="shared" si="291"/>
        <v>10.199999999999999</v>
      </c>
      <c r="BD249" s="15">
        <f t="shared" si="268"/>
        <v>23921.693548387095</v>
      </c>
      <c r="BE249" s="15">
        <f t="shared" si="269"/>
        <v>19866.711668557949</v>
      </c>
      <c r="BF249" s="15">
        <f t="shared" si="292"/>
        <v>43788.405216945044</v>
      </c>
      <c r="BG249" s="1">
        <v>3</v>
      </c>
      <c r="BH249" s="1">
        <f t="shared" si="293"/>
        <v>10.199999999999999</v>
      </c>
      <c r="BI249" s="15">
        <f t="shared" si="270"/>
        <v>23973.35064935065</v>
      </c>
      <c r="BJ249" s="15">
        <f t="shared" si="271"/>
        <v>21434.26977480415</v>
      </c>
      <c r="BK249" s="15">
        <f t="shared" si="294"/>
        <v>45407.620424154797</v>
      </c>
      <c r="BL249" s="1">
        <v>7</v>
      </c>
      <c r="BM249" s="1">
        <f t="shared" si="295"/>
        <v>23.8</v>
      </c>
      <c r="BN249" s="15">
        <f t="shared" si="272"/>
        <v>55937.818181818184</v>
      </c>
      <c r="BO249" s="15">
        <f t="shared" si="273"/>
        <v>50416.827894913877</v>
      </c>
      <c r="BP249" s="15">
        <f t="shared" si="296"/>
        <v>106354.64607673205</v>
      </c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</row>
    <row r="250" spans="1:146" ht="15.6" hidden="1" x14ac:dyDescent="0.3">
      <c r="A250" t="s">
        <v>105</v>
      </c>
      <c r="B250" s="8">
        <v>502</v>
      </c>
      <c r="C250" s="1">
        <v>1</v>
      </c>
      <c r="D250" s="1"/>
      <c r="E250" s="1">
        <f t="shared" si="274"/>
        <v>3.4</v>
      </c>
      <c r="F250" s="15">
        <f t="shared" si="250"/>
        <v>7444.8804251550046</v>
      </c>
      <c r="G250" s="15">
        <f t="shared" si="251"/>
        <v>7253.1333511576704</v>
      </c>
      <c r="H250" s="15">
        <f t="shared" si="275"/>
        <v>14698.013776312675</v>
      </c>
      <c r="I250" s="1">
        <v>1</v>
      </c>
      <c r="J250" s="1"/>
      <c r="K250" s="1">
        <f t="shared" si="276"/>
        <v>3.4</v>
      </c>
      <c r="L250" s="15">
        <f t="shared" si="252"/>
        <v>7444.8804251550046</v>
      </c>
      <c r="M250" s="15">
        <f t="shared" si="253"/>
        <v>7268.4490962246264</v>
      </c>
      <c r="N250" s="15">
        <f t="shared" si="277"/>
        <v>14713.32952137963</v>
      </c>
      <c r="O250" s="1">
        <v>2</v>
      </c>
      <c r="P250" s="1"/>
      <c r="Q250" s="1">
        <f t="shared" si="278"/>
        <v>6.8</v>
      </c>
      <c r="R250" s="15">
        <f t="shared" si="254"/>
        <v>14902.16271884655</v>
      </c>
      <c r="S250" s="422">
        <f t="shared" si="255"/>
        <v>14787.656718048365</v>
      </c>
      <c r="T250" s="15">
        <f t="shared" si="279"/>
        <v>29689.819436894915</v>
      </c>
      <c r="U250" s="1">
        <v>2</v>
      </c>
      <c r="V250" s="1">
        <f t="shared" si="280"/>
        <v>6.8</v>
      </c>
      <c r="W250" s="15">
        <f t="shared" si="256"/>
        <v>14902.16271884655</v>
      </c>
      <c r="X250" s="15">
        <f t="shared" si="257"/>
        <v>13998.818868555141</v>
      </c>
      <c r="Y250" s="15">
        <f t="shared" si="281"/>
        <v>28900.981587401693</v>
      </c>
      <c r="Z250" s="1">
        <v>2</v>
      </c>
      <c r="AA250" s="1">
        <f t="shared" si="282"/>
        <v>6.8</v>
      </c>
      <c r="AB250" s="15">
        <f t="shared" si="258"/>
        <v>15486.31693989071</v>
      </c>
      <c r="AC250" s="15">
        <f t="shared" si="259"/>
        <v>14387.742632616466</v>
      </c>
      <c r="AD250" s="15">
        <f t="shared" si="283"/>
        <v>29874.059572507176</v>
      </c>
      <c r="AE250" s="1">
        <v>2</v>
      </c>
      <c r="AF250" s="1">
        <f t="shared" si="284"/>
        <v>6.8</v>
      </c>
      <c r="AG250" s="15">
        <f t="shared" si="260"/>
        <v>15486.31693989071</v>
      </c>
      <c r="AH250" s="15">
        <f t="shared" si="261"/>
        <v>15058.399785282845</v>
      </c>
      <c r="AI250" s="15">
        <f t="shared" si="297"/>
        <v>30544.716725173555</v>
      </c>
      <c r="AJ250" s="1">
        <v>2</v>
      </c>
      <c r="AK250" s="1">
        <f t="shared" si="285"/>
        <v>6.8</v>
      </c>
      <c r="AL250" s="1"/>
      <c r="AM250" s="15">
        <f t="shared" si="262"/>
        <v>15918.873929008569</v>
      </c>
      <c r="AN250" s="15">
        <f t="shared" si="263"/>
        <v>13948.494601197675</v>
      </c>
      <c r="AO250" s="15">
        <f t="shared" si="286"/>
        <v>29867.368530206244</v>
      </c>
      <c r="AP250" s="188">
        <v>1</v>
      </c>
      <c r="AQ250" s="188">
        <f t="shared" si="287"/>
        <v>3.4</v>
      </c>
      <c r="AR250" s="188"/>
      <c r="AS250" s="179">
        <f t="shared" si="264"/>
        <v>7959.4369645042843</v>
      </c>
      <c r="AT250" s="179">
        <f t="shared" si="265"/>
        <v>6722.0569418885207</v>
      </c>
      <c r="AU250" s="179">
        <f t="shared" si="288"/>
        <v>14681.493906392805</v>
      </c>
      <c r="AV250" s="1">
        <v>2</v>
      </c>
      <c r="AW250" s="1">
        <f t="shared" si="289"/>
        <v>6.8</v>
      </c>
      <c r="AX250" s="1"/>
      <c r="AY250" s="15">
        <f t="shared" si="266"/>
        <v>15947.79569892473</v>
      </c>
      <c r="AZ250" s="15">
        <f t="shared" si="267"/>
        <v>13634.519357061859</v>
      </c>
      <c r="BA250" s="15">
        <f t="shared" si="290"/>
        <v>29582.31505598659</v>
      </c>
      <c r="BB250" s="1">
        <v>2</v>
      </c>
      <c r="BC250" s="1">
        <f t="shared" si="291"/>
        <v>6.8</v>
      </c>
      <c r="BD250" s="15">
        <f t="shared" si="268"/>
        <v>15947.79569892473</v>
      </c>
      <c r="BE250" s="15">
        <f t="shared" si="269"/>
        <v>13244.4744457053</v>
      </c>
      <c r="BF250" s="15">
        <f t="shared" si="292"/>
        <v>29192.270144630031</v>
      </c>
      <c r="BG250" s="1">
        <v>2</v>
      </c>
      <c r="BH250" s="1">
        <f t="shared" si="293"/>
        <v>6.8</v>
      </c>
      <c r="BI250" s="15">
        <f t="shared" si="270"/>
        <v>15982.233766233767</v>
      </c>
      <c r="BJ250" s="15">
        <f t="shared" si="271"/>
        <v>14289.513183202766</v>
      </c>
      <c r="BK250" s="15">
        <f t="shared" si="294"/>
        <v>30271.746949436532</v>
      </c>
      <c r="BL250" s="1">
        <v>3</v>
      </c>
      <c r="BM250" s="1">
        <f t="shared" si="295"/>
        <v>10.199999999999999</v>
      </c>
      <c r="BN250" s="15">
        <f t="shared" si="272"/>
        <v>23973.35064935065</v>
      </c>
      <c r="BO250" s="15">
        <f t="shared" si="273"/>
        <v>21607.211954963088</v>
      </c>
      <c r="BP250" s="15">
        <f t="shared" si="296"/>
        <v>45580.562604313738</v>
      </c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</row>
    <row r="251" spans="1:146" ht="15.6" hidden="1" x14ac:dyDescent="0.3">
      <c r="A251" t="s">
        <v>105</v>
      </c>
      <c r="B251" s="8">
        <v>503</v>
      </c>
      <c r="C251" s="1">
        <v>2</v>
      </c>
      <c r="D251" s="1"/>
      <c r="E251" s="1">
        <f t="shared" si="274"/>
        <v>6.8</v>
      </c>
      <c r="F251" s="15">
        <f t="shared" si="250"/>
        <v>14889.760850310009</v>
      </c>
      <c r="G251" s="15">
        <f t="shared" si="251"/>
        <v>14506.266702315341</v>
      </c>
      <c r="H251" s="15">
        <f t="shared" si="275"/>
        <v>29396.02755262535</v>
      </c>
      <c r="I251" s="1">
        <v>0</v>
      </c>
      <c r="J251" s="1"/>
      <c r="K251" s="1">
        <f t="shared" si="276"/>
        <v>0</v>
      </c>
      <c r="L251" s="15">
        <f t="shared" si="252"/>
        <v>0</v>
      </c>
      <c r="M251" s="15">
        <f t="shared" si="253"/>
        <v>0</v>
      </c>
      <c r="N251" s="15">
        <f t="shared" si="277"/>
        <v>0</v>
      </c>
      <c r="O251" s="1">
        <v>1</v>
      </c>
      <c r="P251" s="1"/>
      <c r="Q251" s="1">
        <f t="shared" si="278"/>
        <v>3.4</v>
      </c>
      <c r="R251" s="15">
        <f t="shared" si="254"/>
        <v>7451.081359423275</v>
      </c>
      <c r="S251" s="422">
        <f t="shared" si="255"/>
        <v>7393.8283590241826</v>
      </c>
      <c r="T251" s="15">
        <f t="shared" si="279"/>
        <v>14844.909718447458</v>
      </c>
      <c r="U251" s="1">
        <v>1</v>
      </c>
      <c r="V251" s="1">
        <f t="shared" si="280"/>
        <v>3.4</v>
      </c>
      <c r="W251" s="15">
        <f t="shared" si="256"/>
        <v>7451.081359423275</v>
      </c>
      <c r="X251" s="15">
        <f t="shared" si="257"/>
        <v>6999.4094342775707</v>
      </c>
      <c r="Y251" s="15">
        <f t="shared" si="281"/>
        <v>14450.490793700847</v>
      </c>
      <c r="Z251" s="1">
        <v>1</v>
      </c>
      <c r="AA251" s="1">
        <f t="shared" si="282"/>
        <v>3.4</v>
      </c>
      <c r="AB251" s="15">
        <f t="shared" si="258"/>
        <v>7743.1584699453551</v>
      </c>
      <c r="AC251" s="15">
        <f t="shared" si="259"/>
        <v>7193.871316308233</v>
      </c>
      <c r="AD251" s="15">
        <f t="shared" si="283"/>
        <v>14937.029786253588</v>
      </c>
      <c r="AE251" s="1">
        <v>2</v>
      </c>
      <c r="AF251" s="1">
        <f t="shared" si="284"/>
        <v>6.8</v>
      </c>
      <c r="AG251" s="15">
        <f t="shared" si="260"/>
        <v>15486.31693989071</v>
      </c>
      <c r="AH251" s="15">
        <f t="shared" si="261"/>
        <v>15058.399785282845</v>
      </c>
      <c r="AI251" s="15">
        <f t="shared" si="297"/>
        <v>30544.716725173555</v>
      </c>
      <c r="AJ251" s="1">
        <v>1</v>
      </c>
      <c r="AK251" s="1">
        <f t="shared" si="285"/>
        <v>3.4</v>
      </c>
      <c r="AL251" s="1"/>
      <c r="AM251" s="15">
        <f t="shared" si="262"/>
        <v>7959.4369645042843</v>
      </c>
      <c r="AN251" s="15">
        <f t="shared" si="263"/>
        <v>6974.2473005988377</v>
      </c>
      <c r="AO251" s="15">
        <f t="shared" si="286"/>
        <v>14933.684265103122</v>
      </c>
      <c r="AP251" s="188">
        <v>2</v>
      </c>
      <c r="AQ251" s="188">
        <f t="shared" si="287"/>
        <v>6.8</v>
      </c>
      <c r="AR251" s="188"/>
      <c r="AS251" s="179">
        <f t="shared" si="264"/>
        <v>15918.873929008569</v>
      </c>
      <c r="AT251" s="179">
        <f t="shared" si="265"/>
        <v>13444.113883777041</v>
      </c>
      <c r="AU251" s="179">
        <f t="shared" si="288"/>
        <v>29362.98781278561</v>
      </c>
      <c r="AV251" s="1">
        <v>1</v>
      </c>
      <c r="AW251" s="1">
        <f t="shared" si="289"/>
        <v>3.4</v>
      </c>
      <c r="AX251" s="1"/>
      <c r="AY251" s="15">
        <f t="shared" si="266"/>
        <v>7973.8978494623652</v>
      </c>
      <c r="AZ251" s="15">
        <f t="shared" si="267"/>
        <v>6817.2596785309297</v>
      </c>
      <c r="BA251" s="15">
        <f t="shared" si="290"/>
        <v>14791.157527993295</v>
      </c>
      <c r="BB251" s="1">
        <v>1</v>
      </c>
      <c r="BC251" s="1">
        <f t="shared" si="291"/>
        <v>3.4</v>
      </c>
      <c r="BD251" s="15">
        <f t="shared" si="268"/>
        <v>7973.8978494623652</v>
      </c>
      <c r="BE251" s="15">
        <f t="shared" si="269"/>
        <v>6622.2372228526501</v>
      </c>
      <c r="BF251" s="15">
        <f t="shared" si="292"/>
        <v>14596.135072315015</v>
      </c>
      <c r="BG251" s="1">
        <v>1</v>
      </c>
      <c r="BH251" s="1">
        <f t="shared" si="293"/>
        <v>3.4</v>
      </c>
      <c r="BI251" s="15">
        <f t="shared" si="270"/>
        <v>7991.1168831168834</v>
      </c>
      <c r="BJ251" s="15">
        <f t="shared" si="271"/>
        <v>7144.7565916013828</v>
      </c>
      <c r="BK251" s="15">
        <f t="shared" si="294"/>
        <v>15135.873474718266</v>
      </c>
      <c r="BL251" s="1">
        <v>1</v>
      </c>
      <c r="BM251" s="1">
        <f t="shared" si="295"/>
        <v>3.4</v>
      </c>
      <c r="BN251" s="15">
        <f t="shared" si="272"/>
        <v>7991.1168831168834</v>
      </c>
      <c r="BO251" s="15">
        <f t="shared" si="273"/>
        <v>7202.4039849876963</v>
      </c>
      <c r="BP251" s="15">
        <f t="shared" si="296"/>
        <v>15193.520868104581</v>
      </c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</row>
    <row r="252" spans="1:146" ht="15.6" hidden="1" x14ac:dyDescent="0.3">
      <c r="A252" t="s">
        <v>105</v>
      </c>
      <c r="B252" s="8">
        <v>601</v>
      </c>
      <c r="C252" s="1">
        <v>7</v>
      </c>
      <c r="D252" s="1"/>
      <c r="E252" s="1">
        <f t="shared" si="274"/>
        <v>23.8</v>
      </c>
      <c r="F252" s="15">
        <f t="shared" si="250"/>
        <v>52114.162976085034</v>
      </c>
      <c r="G252" s="15">
        <f t="shared" si="251"/>
        <v>50771.933458103696</v>
      </c>
      <c r="H252" s="15">
        <f t="shared" si="275"/>
        <v>102886.09643418873</v>
      </c>
      <c r="I252" s="1">
        <v>6</v>
      </c>
      <c r="J252" s="1"/>
      <c r="K252" s="1">
        <f t="shared" si="276"/>
        <v>20.399999999999999</v>
      </c>
      <c r="L252" s="15">
        <f t="shared" si="252"/>
        <v>44669.282550930031</v>
      </c>
      <c r="M252" s="15">
        <f t="shared" si="253"/>
        <v>43610.694577347756</v>
      </c>
      <c r="N252" s="15">
        <f t="shared" si="277"/>
        <v>88279.977128277795</v>
      </c>
      <c r="O252" s="1">
        <v>7</v>
      </c>
      <c r="P252" s="1"/>
      <c r="Q252" s="1">
        <f t="shared" si="278"/>
        <v>23.8</v>
      </c>
      <c r="R252" s="15">
        <f t="shared" si="254"/>
        <v>52157.569515962925</v>
      </c>
      <c r="S252" s="422">
        <f t="shared" si="255"/>
        <v>51756.798513169284</v>
      </c>
      <c r="T252" s="15">
        <f t="shared" si="279"/>
        <v>103914.36802913221</v>
      </c>
      <c r="U252" s="1">
        <v>6</v>
      </c>
      <c r="V252" s="1">
        <f t="shared" si="280"/>
        <v>20.399999999999999</v>
      </c>
      <c r="W252" s="15">
        <f t="shared" si="256"/>
        <v>44706.48815653965</v>
      </c>
      <c r="X252" s="15">
        <f t="shared" si="257"/>
        <v>41996.456605665422</v>
      </c>
      <c r="Y252" s="15">
        <f t="shared" si="281"/>
        <v>86702.944762205065</v>
      </c>
      <c r="Z252" s="1">
        <v>7</v>
      </c>
      <c r="AA252" s="1">
        <f t="shared" si="282"/>
        <v>23.8</v>
      </c>
      <c r="AB252" s="15">
        <f t="shared" si="258"/>
        <v>54202.109289617489</v>
      </c>
      <c r="AC252" s="15">
        <f t="shared" si="259"/>
        <v>50357.099214157635</v>
      </c>
      <c r="AD252" s="15">
        <f t="shared" si="283"/>
        <v>104559.20850377512</v>
      </c>
      <c r="AE252" s="1">
        <v>8</v>
      </c>
      <c r="AF252" s="1">
        <f t="shared" si="284"/>
        <v>27.2</v>
      </c>
      <c r="AG252" s="15">
        <f t="shared" si="260"/>
        <v>61945.267759562841</v>
      </c>
      <c r="AH252" s="15">
        <f t="shared" si="261"/>
        <v>60233.599141131381</v>
      </c>
      <c r="AI252" s="15">
        <f t="shared" si="297"/>
        <v>122178.86690069422</v>
      </c>
      <c r="AJ252" s="1">
        <v>8</v>
      </c>
      <c r="AK252" s="1">
        <f t="shared" si="285"/>
        <v>27.2</v>
      </c>
      <c r="AL252" s="1"/>
      <c r="AM252" s="15">
        <f t="shared" si="262"/>
        <v>63675.495716034275</v>
      </c>
      <c r="AN252" s="15">
        <f t="shared" si="263"/>
        <v>55793.978404790701</v>
      </c>
      <c r="AO252" s="15">
        <f t="shared" si="286"/>
        <v>119469.47412082498</v>
      </c>
      <c r="AP252" s="188">
        <v>5</v>
      </c>
      <c r="AQ252" s="188">
        <f t="shared" si="287"/>
        <v>17</v>
      </c>
      <c r="AR252" s="188"/>
      <c r="AS252" s="179">
        <f t="shared" si="264"/>
        <v>39797.18482252142</v>
      </c>
      <c r="AT252" s="179">
        <f t="shared" si="265"/>
        <v>33610.284709442603</v>
      </c>
      <c r="AU252" s="179">
        <f t="shared" si="288"/>
        <v>73407.469531964016</v>
      </c>
      <c r="AV252" s="1">
        <v>7</v>
      </c>
      <c r="AW252" s="1">
        <f t="shared" si="289"/>
        <v>23.8</v>
      </c>
      <c r="AX252" s="1"/>
      <c r="AY252" s="15">
        <f t="shared" si="266"/>
        <v>55817.284946236556</v>
      </c>
      <c r="AZ252" s="15">
        <f t="shared" si="267"/>
        <v>47720.817749716509</v>
      </c>
      <c r="BA252" s="15">
        <f t="shared" si="290"/>
        <v>103538.10269595307</v>
      </c>
      <c r="BB252" s="1">
        <v>6</v>
      </c>
      <c r="BC252" s="1">
        <f t="shared" si="291"/>
        <v>20.399999999999999</v>
      </c>
      <c r="BD252" s="15">
        <f t="shared" si="268"/>
        <v>47843.38709677419</v>
      </c>
      <c r="BE252" s="15">
        <f t="shared" si="269"/>
        <v>39733.423337115899</v>
      </c>
      <c r="BF252" s="15">
        <f t="shared" si="292"/>
        <v>87576.810433890088</v>
      </c>
      <c r="BG252" s="1">
        <v>5</v>
      </c>
      <c r="BH252" s="1">
        <f t="shared" si="293"/>
        <v>17</v>
      </c>
      <c r="BI252" s="15">
        <f t="shared" si="270"/>
        <v>39955.584415584417</v>
      </c>
      <c r="BJ252" s="15">
        <f t="shared" si="271"/>
        <v>35723.782958006916</v>
      </c>
      <c r="BK252" s="15">
        <f t="shared" si="294"/>
        <v>75679.367373591333</v>
      </c>
      <c r="BL252" s="1">
        <v>8</v>
      </c>
      <c r="BM252" s="1">
        <f t="shared" si="295"/>
        <v>27.2</v>
      </c>
      <c r="BN252" s="15">
        <f t="shared" si="272"/>
        <v>63928.935064935067</v>
      </c>
      <c r="BO252" s="15">
        <f t="shared" si="273"/>
        <v>57619.23187990157</v>
      </c>
      <c r="BP252" s="15">
        <f t="shared" si="296"/>
        <v>121548.16694483664</v>
      </c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</row>
    <row r="253" spans="1:146" ht="15.6" hidden="1" x14ac:dyDescent="0.3">
      <c r="A253" t="s">
        <v>105</v>
      </c>
      <c r="B253" s="8">
        <v>602</v>
      </c>
      <c r="C253" s="1">
        <v>13</v>
      </c>
      <c r="D253" s="1"/>
      <c r="E253" s="1">
        <f t="shared" si="274"/>
        <v>44.199999999999996</v>
      </c>
      <c r="F253" s="15">
        <f t="shared" si="250"/>
        <v>96783.445527015065</v>
      </c>
      <c r="G253" s="15">
        <f t="shared" si="251"/>
        <v>94290.733565049712</v>
      </c>
      <c r="H253" s="15">
        <f t="shared" si="275"/>
        <v>191074.17909206479</v>
      </c>
      <c r="I253" s="1">
        <v>18</v>
      </c>
      <c r="J253" s="1"/>
      <c r="K253" s="1">
        <f t="shared" si="276"/>
        <v>61.199999999999996</v>
      </c>
      <c r="L253" s="15">
        <f t="shared" si="252"/>
        <v>134007.84765279008</v>
      </c>
      <c r="M253" s="15">
        <f t="shared" si="253"/>
        <v>130832.08373204328</v>
      </c>
      <c r="N253" s="15">
        <f t="shared" si="277"/>
        <v>264839.93138483335</v>
      </c>
      <c r="O253" s="1">
        <v>18</v>
      </c>
      <c r="P253" s="1"/>
      <c r="Q253" s="1">
        <f t="shared" si="278"/>
        <v>61.199999999999996</v>
      </c>
      <c r="R253" s="15">
        <f t="shared" si="254"/>
        <v>134119.46446961895</v>
      </c>
      <c r="S253" s="422">
        <f t="shared" si="255"/>
        <v>133088.91046243528</v>
      </c>
      <c r="T253" s="15">
        <f t="shared" si="279"/>
        <v>267208.3749320542</v>
      </c>
      <c r="U253" s="1">
        <v>18</v>
      </c>
      <c r="V253" s="1">
        <f t="shared" si="280"/>
        <v>61.199999999999996</v>
      </c>
      <c r="W253" s="15">
        <f t="shared" si="256"/>
        <v>134119.46446961895</v>
      </c>
      <c r="X253" s="15">
        <f t="shared" si="257"/>
        <v>125989.36981699627</v>
      </c>
      <c r="Y253" s="15">
        <f t="shared" si="281"/>
        <v>260108.83428661522</v>
      </c>
      <c r="Z253" s="1">
        <v>18</v>
      </c>
      <c r="AA253" s="1">
        <f t="shared" si="282"/>
        <v>61.199999999999996</v>
      </c>
      <c r="AB253" s="15">
        <f t="shared" si="258"/>
        <v>139376.8524590164</v>
      </c>
      <c r="AC253" s="15">
        <f t="shared" si="259"/>
        <v>129489.6836935482</v>
      </c>
      <c r="AD253" s="15">
        <f t="shared" si="283"/>
        <v>268866.53615256457</v>
      </c>
      <c r="AE253" s="1">
        <v>7</v>
      </c>
      <c r="AF253" s="1">
        <f t="shared" si="284"/>
        <v>23.8</v>
      </c>
      <c r="AG253" s="15">
        <f t="shared" si="260"/>
        <v>54202.109289617489</v>
      </c>
      <c r="AH253" s="15">
        <f t="shared" si="261"/>
        <v>52704.399248489965</v>
      </c>
      <c r="AI253" s="15">
        <f t="shared" si="297"/>
        <v>106906.50853810745</v>
      </c>
      <c r="AJ253" s="1">
        <v>0</v>
      </c>
      <c r="AK253" s="1">
        <f t="shared" si="285"/>
        <v>0</v>
      </c>
      <c r="AL253" s="1"/>
      <c r="AM253" s="15">
        <f t="shared" si="262"/>
        <v>0</v>
      </c>
      <c r="AN253" s="15">
        <f t="shared" si="263"/>
        <v>0</v>
      </c>
      <c r="AO253" s="15">
        <f t="shared" si="286"/>
        <v>0</v>
      </c>
      <c r="AP253" s="188">
        <v>0</v>
      </c>
      <c r="AQ253" s="188">
        <f t="shared" si="287"/>
        <v>0</v>
      </c>
      <c r="AR253" s="188"/>
      <c r="AS253" s="179">
        <f t="shared" si="264"/>
        <v>0</v>
      </c>
      <c r="AT253" s="179">
        <f t="shared" si="265"/>
        <v>0</v>
      </c>
      <c r="AU253" s="179">
        <f t="shared" si="288"/>
        <v>0</v>
      </c>
      <c r="AV253" s="1">
        <v>0</v>
      </c>
      <c r="AW253" s="1">
        <f t="shared" si="289"/>
        <v>0</v>
      </c>
      <c r="AX253" s="1"/>
      <c r="AY253" s="15">
        <f t="shared" si="266"/>
        <v>0</v>
      </c>
      <c r="AZ253" s="15">
        <f t="shared" si="267"/>
        <v>0</v>
      </c>
      <c r="BA253" s="15">
        <f t="shared" si="290"/>
        <v>0</v>
      </c>
      <c r="BB253" s="1">
        <v>3</v>
      </c>
      <c r="BC253" s="1">
        <f t="shared" si="291"/>
        <v>10.199999999999999</v>
      </c>
      <c r="BD253" s="15">
        <f t="shared" si="268"/>
        <v>23921.693548387095</v>
      </c>
      <c r="BE253" s="15">
        <f t="shared" si="269"/>
        <v>19866.711668557949</v>
      </c>
      <c r="BF253" s="15">
        <f t="shared" si="292"/>
        <v>43788.405216945044</v>
      </c>
      <c r="BG253" s="1">
        <v>4</v>
      </c>
      <c r="BH253" s="1">
        <f t="shared" si="293"/>
        <v>13.6</v>
      </c>
      <c r="BI253" s="15">
        <f t="shared" si="270"/>
        <v>31964.467532467534</v>
      </c>
      <c r="BJ253" s="15">
        <f t="shared" si="271"/>
        <v>28579.026366405531</v>
      </c>
      <c r="BK253" s="15">
        <f t="shared" si="294"/>
        <v>60543.493898873065</v>
      </c>
      <c r="BL253" s="1">
        <v>7</v>
      </c>
      <c r="BM253" s="1">
        <f t="shared" si="295"/>
        <v>23.8</v>
      </c>
      <c r="BN253" s="15">
        <f t="shared" si="272"/>
        <v>55937.818181818184</v>
      </c>
      <c r="BO253" s="15">
        <f t="shared" si="273"/>
        <v>50416.827894913877</v>
      </c>
      <c r="BP253" s="15">
        <f t="shared" si="296"/>
        <v>106354.64607673205</v>
      </c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</row>
    <row r="254" spans="1:146" ht="15.6" hidden="1" x14ac:dyDescent="0.3">
      <c r="A254" t="s">
        <v>105</v>
      </c>
      <c r="B254" s="8">
        <v>603</v>
      </c>
      <c r="C254" s="1">
        <v>6</v>
      </c>
      <c r="D254" s="1"/>
      <c r="E254" s="1">
        <f t="shared" si="274"/>
        <v>20.399999999999999</v>
      </c>
      <c r="F254" s="15">
        <f t="shared" si="250"/>
        <v>44669.282550930031</v>
      </c>
      <c r="G254" s="15">
        <f t="shared" si="251"/>
        <v>43518.800106946022</v>
      </c>
      <c r="H254" s="15">
        <f t="shared" si="275"/>
        <v>88188.082657876046</v>
      </c>
      <c r="I254" s="1">
        <v>5</v>
      </c>
      <c r="J254" s="1"/>
      <c r="K254" s="1">
        <f t="shared" si="276"/>
        <v>17</v>
      </c>
      <c r="L254" s="15">
        <f t="shared" si="252"/>
        <v>37224.402125775021</v>
      </c>
      <c r="M254" s="15">
        <f t="shared" si="253"/>
        <v>36342.245481123136</v>
      </c>
      <c r="N254" s="15">
        <f t="shared" si="277"/>
        <v>73566.647606898157</v>
      </c>
      <c r="O254" s="1">
        <v>6</v>
      </c>
      <c r="P254" s="1"/>
      <c r="Q254" s="1">
        <f t="shared" si="278"/>
        <v>20.399999999999999</v>
      </c>
      <c r="R254" s="15">
        <f t="shared" si="254"/>
        <v>44706.48815653965</v>
      </c>
      <c r="S254" s="422">
        <f t="shared" si="255"/>
        <v>44362.970154145092</v>
      </c>
      <c r="T254" s="15">
        <f t="shared" si="279"/>
        <v>89069.458310684742</v>
      </c>
      <c r="U254" s="1">
        <v>5</v>
      </c>
      <c r="V254" s="1">
        <f t="shared" si="280"/>
        <v>17</v>
      </c>
      <c r="W254" s="15">
        <f t="shared" si="256"/>
        <v>37255.406797116375</v>
      </c>
      <c r="X254" s="15">
        <f t="shared" si="257"/>
        <v>34997.047171387858</v>
      </c>
      <c r="Y254" s="15">
        <f t="shared" si="281"/>
        <v>72252.45396850424</v>
      </c>
      <c r="Z254" s="1">
        <v>6</v>
      </c>
      <c r="AA254" s="1">
        <f t="shared" si="282"/>
        <v>20.399999999999999</v>
      </c>
      <c r="AB254" s="15">
        <f t="shared" si="258"/>
        <v>46458.950819672129</v>
      </c>
      <c r="AC254" s="15">
        <f t="shared" si="259"/>
        <v>43163.2278978494</v>
      </c>
      <c r="AD254" s="15">
        <f t="shared" si="283"/>
        <v>89622.178717521529</v>
      </c>
      <c r="AE254" s="1">
        <v>7</v>
      </c>
      <c r="AF254" s="1">
        <f t="shared" si="284"/>
        <v>23.8</v>
      </c>
      <c r="AG254" s="15">
        <f t="shared" si="260"/>
        <v>54202.109289617489</v>
      </c>
      <c r="AH254" s="15">
        <f t="shared" si="261"/>
        <v>52704.399248489965</v>
      </c>
      <c r="AI254" s="15">
        <f t="shared" si="297"/>
        <v>106906.50853810745</v>
      </c>
      <c r="AJ254" s="1">
        <v>6</v>
      </c>
      <c r="AK254" s="1">
        <f t="shared" si="285"/>
        <v>20.399999999999999</v>
      </c>
      <c r="AL254" s="1"/>
      <c r="AM254" s="15">
        <f t="shared" si="262"/>
        <v>47756.62178702571</v>
      </c>
      <c r="AN254" s="15">
        <f t="shared" si="263"/>
        <v>41845.48380359303</v>
      </c>
      <c r="AO254" s="15">
        <f t="shared" si="286"/>
        <v>89602.105590618739</v>
      </c>
      <c r="AP254" s="188">
        <v>4</v>
      </c>
      <c r="AQ254" s="188">
        <f t="shared" si="287"/>
        <v>13.6</v>
      </c>
      <c r="AR254" s="188"/>
      <c r="AS254" s="179">
        <f t="shared" si="264"/>
        <v>31837.747858017137</v>
      </c>
      <c r="AT254" s="179">
        <f t="shared" si="265"/>
        <v>26888.227767554083</v>
      </c>
      <c r="AU254" s="179">
        <f t="shared" si="288"/>
        <v>58725.97562557122</v>
      </c>
      <c r="AV254" s="1">
        <v>6</v>
      </c>
      <c r="AW254" s="1">
        <f t="shared" si="289"/>
        <v>20.399999999999999</v>
      </c>
      <c r="AX254" s="1"/>
      <c r="AY254" s="15">
        <f t="shared" si="266"/>
        <v>47843.38709677419</v>
      </c>
      <c r="AZ254" s="15">
        <f t="shared" si="267"/>
        <v>40903.558071185573</v>
      </c>
      <c r="BA254" s="15">
        <f t="shared" si="290"/>
        <v>88746.945167959755</v>
      </c>
      <c r="BB254" s="1">
        <v>7</v>
      </c>
      <c r="BC254" s="1">
        <f t="shared" si="291"/>
        <v>23.8</v>
      </c>
      <c r="BD254" s="15">
        <f t="shared" si="268"/>
        <v>55817.284946236556</v>
      </c>
      <c r="BE254" s="15">
        <f t="shared" si="269"/>
        <v>46355.660559968557</v>
      </c>
      <c r="BF254" s="15">
        <f t="shared" si="292"/>
        <v>102172.94550620511</v>
      </c>
      <c r="BG254" s="1">
        <v>5</v>
      </c>
      <c r="BH254" s="1">
        <f t="shared" si="293"/>
        <v>17</v>
      </c>
      <c r="BI254" s="15">
        <f t="shared" si="270"/>
        <v>39955.584415584417</v>
      </c>
      <c r="BJ254" s="15">
        <f t="shared" si="271"/>
        <v>35723.782958006916</v>
      </c>
      <c r="BK254" s="15">
        <f t="shared" si="294"/>
        <v>75679.367373591333</v>
      </c>
      <c r="BL254" s="1">
        <v>7</v>
      </c>
      <c r="BM254" s="1">
        <f t="shared" si="295"/>
        <v>23.8</v>
      </c>
      <c r="BN254" s="15">
        <f t="shared" si="272"/>
        <v>55937.818181818184</v>
      </c>
      <c r="BO254" s="15">
        <f t="shared" si="273"/>
        <v>50416.827894913877</v>
      </c>
      <c r="BP254" s="15">
        <f t="shared" si="296"/>
        <v>106354.64607673205</v>
      </c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</row>
    <row r="255" spans="1:146" ht="15.6" hidden="1" x14ac:dyDescent="0.3">
      <c r="A255" t="s">
        <v>105</v>
      </c>
      <c r="B255" s="8">
        <v>701</v>
      </c>
      <c r="C255" s="1">
        <v>0</v>
      </c>
      <c r="D255" s="1"/>
      <c r="E255" s="1">
        <f t="shared" si="274"/>
        <v>0</v>
      </c>
      <c r="F255" s="15">
        <f t="shared" si="250"/>
        <v>0</v>
      </c>
      <c r="G255" s="15">
        <f t="shared" si="251"/>
        <v>0</v>
      </c>
      <c r="H255" s="15">
        <f t="shared" si="275"/>
        <v>0</v>
      </c>
      <c r="I255" s="1">
        <v>0</v>
      </c>
      <c r="J255" s="1"/>
      <c r="K255" s="1">
        <f t="shared" si="276"/>
        <v>0</v>
      </c>
      <c r="L255" s="15">
        <f t="shared" si="252"/>
        <v>0</v>
      </c>
      <c r="M255" s="15">
        <f t="shared" si="253"/>
        <v>0</v>
      </c>
      <c r="N255" s="15">
        <f t="shared" si="277"/>
        <v>0</v>
      </c>
      <c r="O255" s="1">
        <v>0</v>
      </c>
      <c r="P255" s="1"/>
      <c r="Q255" s="1">
        <f t="shared" si="278"/>
        <v>0</v>
      </c>
      <c r="R255" s="15">
        <f t="shared" si="254"/>
        <v>0</v>
      </c>
      <c r="S255" s="422">
        <f t="shared" si="255"/>
        <v>0</v>
      </c>
      <c r="T255" s="15">
        <f t="shared" si="279"/>
        <v>0</v>
      </c>
      <c r="U255" s="1">
        <v>0</v>
      </c>
      <c r="V255" s="1">
        <f t="shared" si="280"/>
        <v>0</v>
      </c>
      <c r="W255" s="15">
        <f t="shared" si="256"/>
        <v>0</v>
      </c>
      <c r="X255" s="15">
        <f t="shared" si="257"/>
        <v>0</v>
      </c>
      <c r="Y255" s="15">
        <f t="shared" si="281"/>
        <v>0</v>
      </c>
      <c r="Z255" s="1">
        <v>0</v>
      </c>
      <c r="AA255" s="1">
        <f t="shared" si="282"/>
        <v>0</v>
      </c>
      <c r="AB255" s="15">
        <f t="shared" si="258"/>
        <v>0</v>
      </c>
      <c r="AC255" s="15">
        <f t="shared" si="259"/>
        <v>0</v>
      </c>
      <c r="AD255" s="15">
        <f t="shared" si="283"/>
        <v>0</v>
      </c>
      <c r="AE255" s="1">
        <v>0</v>
      </c>
      <c r="AF255" s="1">
        <f t="shared" si="284"/>
        <v>0</v>
      </c>
      <c r="AG255" s="15">
        <f t="shared" si="260"/>
        <v>0</v>
      </c>
      <c r="AH255" s="15">
        <f t="shared" si="261"/>
        <v>0</v>
      </c>
      <c r="AI255" s="15">
        <f t="shared" si="297"/>
        <v>0</v>
      </c>
      <c r="AJ255" s="1">
        <v>0</v>
      </c>
      <c r="AK255" s="1">
        <f t="shared" si="285"/>
        <v>0</v>
      </c>
      <c r="AL255" s="1"/>
      <c r="AM255" s="15">
        <f t="shared" si="262"/>
        <v>0</v>
      </c>
      <c r="AN255" s="15">
        <f t="shared" si="263"/>
        <v>0</v>
      </c>
      <c r="AO255" s="15">
        <f t="shared" si="286"/>
        <v>0</v>
      </c>
      <c r="AP255" s="188">
        <v>0</v>
      </c>
      <c r="AQ255" s="188">
        <f t="shared" si="287"/>
        <v>0</v>
      </c>
      <c r="AR255" s="188"/>
      <c r="AS255" s="179">
        <f t="shared" si="264"/>
        <v>0</v>
      </c>
      <c r="AT255" s="179">
        <f t="shared" si="265"/>
        <v>0</v>
      </c>
      <c r="AU255" s="179">
        <f t="shared" si="288"/>
        <v>0</v>
      </c>
      <c r="AV255" s="1">
        <v>0</v>
      </c>
      <c r="AW255" s="1">
        <f t="shared" si="289"/>
        <v>0</v>
      </c>
      <c r="AX255" s="1"/>
      <c r="AY255" s="15">
        <f t="shared" si="266"/>
        <v>0</v>
      </c>
      <c r="AZ255" s="15">
        <f t="shared" si="267"/>
        <v>0</v>
      </c>
      <c r="BA255" s="15">
        <f t="shared" si="290"/>
        <v>0</v>
      </c>
      <c r="BB255" s="1">
        <v>4</v>
      </c>
      <c r="BC255" s="1">
        <f t="shared" si="291"/>
        <v>13.6</v>
      </c>
      <c r="BD255" s="15">
        <f t="shared" si="268"/>
        <v>31895.591397849461</v>
      </c>
      <c r="BE255" s="15">
        <f t="shared" si="269"/>
        <v>26488.9488914106</v>
      </c>
      <c r="BF255" s="15">
        <f t="shared" si="292"/>
        <v>58384.540289260061</v>
      </c>
      <c r="BG255" s="1">
        <v>3</v>
      </c>
      <c r="BH255" s="1">
        <f t="shared" si="293"/>
        <v>10.199999999999999</v>
      </c>
      <c r="BI255" s="15">
        <f t="shared" si="270"/>
        <v>23973.35064935065</v>
      </c>
      <c r="BJ255" s="15">
        <f t="shared" si="271"/>
        <v>21434.26977480415</v>
      </c>
      <c r="BK255" s="15">
        <f t="shared" si="294"/>
        <v>45407.620424154797</v>
      </c>
      <c r="BL255" s="1">
        <v>4</v>
      </c>
      <c r="BM255" s="1">
        <f t="shared" si="295"/>
        <v>13.6</v>
      </c>
      <c r="BN255" s="15">
        <f t="shared" si="272"/>
        <v>31964.467532467534</v>
      </c>
      <c r="BO255" s="15">
        <f t="shared" si="273"/>
        <v>28809.615939950785</v>
      </c>
      <c r="BP255" s="15">
        <f t="shared" si="296"/>
        <v>60774.083472418322</v>
      </c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</row>
    <row r="256" spans="1:146" ht="15.6" hidden="1" x14ac:dyDescent="0.3">
      <c r="A256" t="s">
        <v>105</v>
      </c>
      <c r="B256" s="8">
        <v>702</v>
      </c>
      <c r="C256" s="1">
        <v>4</v>
      </c>
      <c r="D256" s="1"/>
      <c r="E256" s="1">
        <f t="shared" si="274"/>
        <v>13.6</v>
      </c>
      <c r="F256" s="15">
        <f t="shared" si="250"/>
        <v>29779.521700620018</v>
      </c>
      <c r="G256" s="15">
        <f t="shared" si="251"/>
        <v>29012.533404630682</v>
      </c>
      <c r="H256" s="15">
        <f t="shared" si="275"/>
        <v>58792.0551052507</v>
      </c>
      <c r="I256" s="1">
        <v>3</v>
      </c>
      <c r="J256" s="1"/>
      <c r="K256" s="1">
        <f t="shared" si="276"/>
        <v>10.199999999999999</v>
      </c>
      <c r="L256" s="15">
        <f t="shared" si="252"/>
        <v>22334.641275465015</v>
      </c>
      <c r="M256" s="15">
        <f t="shared" si="253"/>
        <v>21805.347288673878</v>
      </c>
      <c r="N256" s="15">
        <f t="shared" si="277"/>
        <v>44139.988564138897</v>
      </c>
      <c r="O256" s="1">
        <v>5</v>
      </c>
      <c r="P256" s="1"/>
      <c r="Q256" s="1">
        <f t="shared" si="278"/>
        <v>17</v>
      </c>
      <c r="R256" s="15">
        <f t="shared" si="254"/>
        <v>37255.406797116375</v>
      </c>
      <c r="S256" s="422">
        <f t="shared" si="255"/>
        <v>36969.141795120915</v>
      </c>
      <c r="T256" s="15">
        <f t="shared" si="279"/>
        <v>74224.54859223729</v>
      </c>
      <c r="U256" s="1">
        <v>4</v>
      </c>
      <c r="V256" s="1">
        <f t="shared" si="280"/>
        <v>13.6</v>
      </c>
      <c r="W256" s="15">
        <f t="shared" si="256"/>
        <v>29804.3254376931</v>
      </c>
      <c r="X256" s="15">
        <f t="shared" si="257"/>
        <v>27997.637737110283</v>
      </c>
      <c r="Y256" s="15">
        <f t="shared" si="281"/>
        <v>57801.963174803386</v>
      </c>
      <c r="Z256" s="1">
        <v>3</v>
      </c>
      <c r="AA256" s="1">
        <f t="shared" si="282"/>
        <v>10.199999999999999</v>
      </c>
      <c r="AB256" s="15">
        <f t="shared" si="258"/>
        <v>23229.475409836065</v>
      </c>
      <c r="AC256" s="15">
        <f t="shared" si="259"/>
        <v>21581.6139489247</v>
      </c>
      <c r="AD256" s="15">
        <f t="shared" si="283"/>
        <v>44811.089358760764</v>
      </c>
      <c r="AE256" s="1">
        <v>4</v>
      </c>
      <c r="AF256" s="1">
        <f t="shared" si="284"/>
        <v>13.6</v>
      </c>
      <c r="AG256" s="15">
        <f t="shared" si="260"/>
        <v>30972.633879781421</v>
      </c>
      <c r="AH256" s="15">
        <f t="shared" si="261"/>
        <v>30116.79957056569</v>
      </c>
      <c r="AI256" s="15">
        <f t="shared" si="297"/>
        <v>61089.433450347111</v>
      </c>
      <c r="AJ256" s="1">
        <v>3</v>
      </c>
      <c r="AK256" s="1">
        <f t="shared" si="285"/>
        <v>10.199999999999999</v>
      </c>
      <c r="AL256" s="1"/>
      <c r="AM256" s="15">
        <f t="shared" si="262"/>
        <v>23878.310893512855</v>
      </c>
      <c r="AN256" s="15">
        <f t="shared" si="263"/>
        <v>20922.741901796515</v>
      </c>
      <c r="AO256" s="15">
        <f t="shared" si="286"/>
        <v>44801.05279530937</v>
      </c>
      <c r="AP256" s="188">
        <v>2</v>
      </c>
      <c r="AQ256" s="188">
        <f t="shared" si="287"/>
        <v>6.8</v>
      </c>
      <c r="AR256" s="188"/>
      <c r="AS256" s="179">
        <f t="shared" si="264"/>
        <v>15918.873929008569</v>
      </c>
      <c r="AT256" s="179">
        <f t="shared" si="265"/>
        <v>13444.113883777041</v>
      </c>
      <c r="AU256" s="179">
        <f t="shared" si="288"/>
        <v>29362.98781278561</v>
      </c>
      <c r="AV256" s="1">
        <v>4</v>
      </c>
      <c r="AW256" s="1">
        <f t="shared" si="289"/>
        <v>13.6</v>
      </c>
      <c r="AX256" s="1"/>
      <c r="AY256" s="15">
        <f t="shared" si="266"/>
        <v>31895.591397849461</v>
      </c>
      <c r="AZ256" s="15">
        <f t="shared" si="267"/>
        <v>27269.038714123719</v>
      </c>
      <c r="BA256" s="15">
        <f t="shared" si="290"/>
        <v>59164.63011197318</v>
      </c>
      <c r="BB256" s="1">
        <v>0</v>
      </c>
      <c r="BC256" s="1">
        <f t="shared" si="291"/>
        <v>0</v>
      </c>
      <c r="BD256" s="15">
        <f t="shared" si="268"/>
        <v>0</v>
      </c>
      <c r="BE256" s="15">
        <f t="shared" si="269"/>
        <v>0</v>
      </c>
      <c r="BF256" s="15">
        <f t="shared" si="292"/>
        <v>0</v>
      </c>
      <c r="BG256" s="1">
        <v>0</v>
      </c>
      <c r="BH256" s="1">
        <f t="shared" si="293"/>
        <v>0</v>
      </c>
      <c r="BI256" s="15">
        <f t="shared" si="270"/>
        <v>0</v>
      </c>
      <c r="BJ256" s="15">
        <f t="shared" si="271"/>
        <v>0</v>
      </c>
      <c r="BK256" s="15">
        <f t="shared" si="294"/>
        <v>0</v>
      </c>
      <c r="BL256" s="1">
        <v>0</v>
      </c>
      <c r="BM256" s="1">
        <f t="shared" si="295"/>
        <v>0</v>
      </c>
      <c r="BN256" s="15">
        <f t="shared" si="272"/>
        <v>0</v>
      </c>
      <c r="BO256" s="15">
        <f t="shared" si="273"/>
        <v>0</v>
      </c>
      <c r="BP256" s="15">
        <f t="shared" si="296"/>
        <v>0</v>
      </c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</row>
    <row r="257" spans="1:146" ht="15.6" hidden="1" x14ac:dyDescent="0.3">
      <c r="A257" t="s">
        <v>105</v>
      </c>
      <c r="B257" s="8">
        <v>703</v>
      </c>
      <c r="C257" s="1">
        <v>11</v>
      </c>
      <c r="D257" s="1"/>
      <c r="E257" s="1">
        <f t="shared" si="274"/>
        <v>37.4</v>
      </c>
      <c r="F257" s="15">
        <f t="shared" si="250"/>
        <v>81893.684676705045</v>
      </c>
      <c r="G257" s="15">
        <f t="shared" si="251"/>
        <v>79784.466862734378</v>
      </c>
      <c r="H257" s="15">
        <f t="shared" si="275"/>
        <v>161678.15153943942</v>
      </c>
      <c r="I257" s="1">
        <v>11</v>
      </c>
      <c r="J257" s="1"/>
      <c r="K257" s="1">
        <f t="shared" si="276"/>
        <v>37.4</v>
      </c>
      <c r="L257" s="15">
        <f t="shared" si="252"/>
        <v>81893.684676705045</v>
      </c>
      <c r="M257" s="15">
        <f t="shared" si="253"/>
        <v>79952.940058470893</v>
      </c>
      <c r="N257" s="15">
        <f t="shared" si="277"/>
        <v>161846.62473517592</v>
      </c>
      <c r="O257" s="1">
        <v>9</v>
      </c>
      <c r="P257" s="1"/>
      <c r="Q257" s="1">
        <f t="shared" si="278"/>
        <v>30.599999999999998</v>
      </c>
      <c r="R257" s="15">
        <f t="shared" si="254"/>
        <v>67059.732234809475</v>
      </c>
      <c r="S257" s="422">
        <f t="shared" si="255"/>
        <v>66544.455231217638</v>
      </c>
      <c r="T257" s="15">
        <f t="shared" si="279"/>
        <v>133604.1874660271</v>
      </c>
      <c r="U257" s="1">
        <v>10</v>
      </c>
      <c r="V257" s="1">
        <f t="shared" si="280"/>
        <v>34</v>
      </c>
      <c r="W257" s="15">
        <f t="shared" si="256"/>
        <v>74510.81359423275</v>
      </c>
      <c r="X257" s="15">
        <f t="shared" si="257"/>
        <v>69994.094342775716</v>
      </c>
      <c r="Y257" s="15">
        <f t="shared" si="281"/>
        <v>144504.90793700848</v>
      </c>
      <c r="Z257" s="1">
        <v>8</v>
      </c>
      <c r="AA257" s="1">
        <f t="shared" si="282"/>
        <v>27.2</v>
      </c>
      <c r="AB257" s="15">
        <f t="shared" si="258"/>
        <v>61945.267759562841</v>
      </c>
      <c r="AC257" s="15">
        <f t="shared" si="259"/>
        <v>57550.970530465864</v>
      </c>
      <c r="AD257" s="15">
        <f t="shared" si="283"/>
        <v>119496.2382900287</v>
      </c>
      <c r="AE257" s="1">
        <v>9</v>
      </c>
      <c r="AF257" s="1">
        <f t="shared" si="284"/>
        <v>30.599999999999998</v>
      </c>
      <c r="AG257" s="15">
        <f t="shared" si="260"/>
        <v>69688.426229508201</v>
      </c>
      <c r="AH257" s="15">
        <f t="shared" si="261"/>
        <v>67762.799033772797</v>
      </c>
      <c r="AI257" s="15">
        <f t="shared" si="297"/>
        <v>137451.225263281</v>
      </c>
      <c r="AJ257" s="1">
        <v>9</v>
      </c>
      <c r="AK257" s="1">
        <f t="shared" si="285"/>
        <v>30.599999999999998</v>
      </c>
      <c r="AL257" s="1"/>
      <c r="AM257" s="15">
        <f t="shared" si="262"/>
        <v>71634.932680538564</v>
      </c>
      <c r="AN257" s="15">
        <f t="shared" si="263"/>
        <v>62768.225705389537</v>
      </c>
      <c r="AO257" s="15">
        <f t="shared" si="286"/>
        <v>134403.15838592811</v>
      </c>
      <c r="AP257" s="188">
        <v>9</v>
      </c>
      <c r="AQ257" s="188">
        <f t="shared" si="287"/>
        <v>30.599999999999998</v>
      </c>
      <c r="AR257" s="188"/>
      <c r="AS257" s="179">
        <f t="shared" si="264"/>
        <v>71634.932680538564</v>
      </c>
      <c r="AT257" s="179">
        <f t="shared" si="265"/>
        <v>60498.512476996679</v>
      </c>
      <c r="AU257" s="179">
        <f t="shared" si="288"/>
        <v>132133.44515753526</v>
      </c>
      <c r="AV257" s="1">
        <v>12</v>
      </c>
      <c r="AW257" s="1">
        <f t="shared" si="289"/>
        <v>40.799999999999997</v>
      </c>
      <c r="AX257" s="1"/>
      <c r="AY257" s="15">
        <f t="shared" si="266"/>
        <v>95686.774193548379</v>
      </c>
      <c r="AZ257" s="15">
        <f t="shared" si="267"/>
        <v>81807.116142371146</v>
      </c>
      <c r="BA257" s="15">
        <f t="shared" si="290"/>
        <v>177493.89033591951</v>
      </c>
      <c r="BB257" s="1">
        <v>12</v>
      </c>
      <c r="BC257" s="1">
        <f t="shared" si="291"/>
        <v>40.799999999999997</v>
      </c>
      <c r="BD257" s="15">
        <f t="shared" si="268"/>
        <v>95686.774193548379</v>
      </c>
      <c r="BE257" s="15">
        <f t="shared" si="269"/>
        <v>79466.846674231798</v>
      </c>
      <c r="BF257" s="15">
        <f t="shared" si="292"/>
        <v>175153.62086778018</v>
      </c>
      <c r="BG257" s="1">
        <v>10</v>
      </c>
      <c r="BH257" s="1">
        <f t="shared" si="293"/>
        <v>34</v>
      </c>
      <c r="BI257" s="15">
        <f t="shared" si="270"/>
        <v>79911.168831168834</v>
      </c>
      <c r="BJ257" s="15">
        <f t="shared" si="271"/>
        <v>71447.565916013831</v>
      </c>
      <c r="BK257" s="15">
        <f t="shared" si="294"/>
        <v>151358.73474718267</v>
      </c>
      <c r="BL257" s="1">
        <v>12</v>
      </c>
      <c r="BM257" s="1">
        <f t="shared" si="295"/>
        <v>40.799999999999997</v>
      </c>
      <c r="BN257" s="15">
        <f t="shared" si="272"/>
        <v>95893.402597402601</v>
      </c>
      <c r="BO257" s="15">
        <f t="shared" si="273"/>
        <v>86428.847819852352</v>
      </c>
      <c r="BP257" s="15">
        <f t="shared" si="296"/>
        <v>182322.25041725495</v>
      </c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</row>
    <row r="258" spans="1:146" ht="15.6" hidden="1" x14ac:dyDescent="0.3">
      <c r="A258" t="s">
        <v>105</v>
      </c>
      <c r="B258" s="8">
        <v>801</v>
      </c>
      <c r="C258" s="1">
        <v>0</v>
      </c>
      <c r="D258" s="1"/>
      <c r="E258" s="1">
        <f t="shared" si="274"/>
        <v>0</v>
      </c>
      <c r="F258" s="15">
        <f t="shared" si="250"/>
        <v>0</v>
      </c>
      <c r="G258" s="15">
        <f t="shared" si="251"/>
        <v>0</v>
      </c>
      <c r="H258" s="15">
        <f t="shared" si="275"/>
        <v>0</v>
      </c>
      <c r="I258" s="1">
        <v>0</v>
      </c>
      <c r="J258" s="1"/>
      <c r="K258" s="1">
        <f t="shared" si="276"/>
        <v>0</v>
      </c>
      <c r="L258" s="15">
        <f t="shared" si="252"/>
        <v>0</v>
      </c>
      <c r="M258" s="15">
        <f t="shared" si="253"/>
        <v>0</v>
      </c>
      <c r="N258" s="15">
        <f t="shared" si="277"/>
        <v>0</v>
      </c>
      <c r="O258" s="1">
        <v>0</v>
      </c>
      <c r="P258" s="1"/>
      <c r="Q258" s="1">
        <f t="shared" si="278"/>
        <v>0</v>
      </c>
      <c r="R258" s="15">
        <f t="shared" si="254"/>
        <v>0</v>
      </c>
      <c r="S258" s="422">
        <f t="shared" si="255"/>
        <v>0</v>
      </c>
      <c r="T258" s="15">
        <f t="shared" si="279"/>
        <v>0</v>
      </c>
      <c r="U258" s="1">
        <v>0</v>
      </c>
      <c r="V258" s="1">
        <f t="shared" si="280"/>
        <v>0</v>
      </c>
      <c r="W258" s="15">
        <f t="shared" si="256"/>
        <v>0</v>
      </c>
      <c r="X258" s="15">
        <f t="shared" si="257"/>
        <v>0</v>
      </c>
      <c r="Y258" s="15">
        <f t="shared" si="281"/>
        <v>0</v>
      </c>
      <c r="Z258" s="1">
        <v>1</v>
      </c>
      <c r="AA258" s="1">
        <f t="shared" si="282"/>
        <v>3.4</v>
      </c>
      <c r="AB258" s="15">
        <f t="shared" si="258"/>
        <v>7743.1584699453551</v>
      </c>
      <c r="AC258" s="15">
        <f t="shared" si="259"/>
        <v>7193.871316308233</v>
      </c>
      <c r="AD258" s="15">
        <f t="shared" si="283"/>
        <v>14937.029786253588</v>
      </c>
      <c r="AE258" s="1">
        <v>0</v>
      </c>
      <c r="AF258" s="1">
        <f t="shared" si="284"/>
        <v>0</v>
      </c>
      <c r="AG258" s="15">
        <f t="shared" si="260"/>
        <v>0</v>
      </c>
      <c r="AH258" s="15">
        <f t="shared" si="261"/>
        <v>0</v>
      </c>
      <c r="AI258" s="15">
        <f t="shared" si="297"/>
        <v>0</v>
      </c>
      <c r="AJ258" s="1">
        <v>0</v>
      </c>
      <c r="AK258" s="1">
        <f t="shared" si="285"/>
        <v>0</v>
      </c>
      <c r="AL258" s="1"/>
      <c r="AM258" s="15">
        <f t="shared" si="262"/>
        <v>0</v>
      </c>
      <c r="AN258" s="15">
        <f t="shared" si="263"/>
        <v>0</v>
      </c>
      <c r="AO258" s="15">
        <f t="shared" si="286"/>
        <v>0</v>
      </c>
      <c r="AP258" s="188">
        <v>0</v>
      </c>
      <c r="AQ258" s="188">
        <f t="shared" si="287"/>
        <v>0</v>
      </c>
      <c r="AR258" s="188"/>
      <c r="AS258" s="179">
        <f t="shared" si="264"/>
        <v>0</v>
      </c>
      <c r="AT258" s="179">
        <f t="shared" si="265"/>
        <v>0</v>
      </c>
      <c r="AU258" s="179">
        <f t="shared" si="288"/>
        <v>0</v>
      </c>
      <c r="AV258" s="1">
        <v>2</v>
      </c>
      <c r="AW258" s="1">
        <f t="shared" si="289"/>
        <v>6.8</v>
      </c>
      <c r="AX258" s="1"/>
      <c r="AY258" s="15">
        <f t="shared" si="266"/>
        <v>15947.79569892473</v>
      </c>
      <c r="AZ258" s="15">
        <f t="shared" si="267"/>
        <v>13634.519357061859</v>
      </c>
      <c r="BA258" s="15">
        <f t="shared" si="290"/>
        <v>29582.31505598659</v>
      </c>
      <c r="BB258" s="1">
        <v>0</v>
      </c>
      <c r="BC258" s="1">
        <f t="shared" si="291"/>
        <v>0</v>
      </c>
      <c r="BD258" s="15">
        <f t="shared" si="268"/>
        <v>0</v>
      </c>
      <c r="BE258" s="15">
        <f t="shared" si="269"/>
        <v>0</v>
      </c>
      <c r="BF258" s="15">
        <f t="shared" si="292"/>
        <v>0</v>
      </c>
      <c r="BG258" s="1">
        <v>1</v>
      </c>
      <c r="BH258" s="1">
        <f t="shared" si="293"/>
        <v>3.4</v>
      </c>
      <c r="BI258" s="15">
        <f t="shared" si="270"/>
        <v>7991.1168831168834</v>
      </c>
      <c r="BJ258" s="15">
        <f t="shared" si="271"/>
        <v>7144.7565916013828</v>
      </c>
      <c r="BK258" s="15">
        <f t="shared" si="294"/>
        <v>15135.873474718266</v>
      </c>
      <c r="BL258" s="1">
        <v>1</v>
      </c>
      <c r="BM258" s="1">
        <f t="shared" si="295"/>
        <v>3.4</v>
      </c>
      <c r="BN258" s="15">
        <f t="shared" si="272"/>
        <v>7991.1168831168834</v>
      </c>
      <c r="BO258" s="15">
        <f t="shared" si="273"/>
        <v>7202.4039849876963</v>
      </c>
      <c r="BP258" s="15">
        <f t="shared" si="296"/>
        <v>15193.520868104581</v>
      </c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</row>
    <row r="259" spans="1:146" ht="15.6" hidden="1" x14ac:dyDescent="0.3">
      <c r="A259" t="s">
        <v>105</v>
      </c>
      <c r="B259" s="8">
        <v>802</v>
      </c>
      <c r="C259" s="1">
        <v>9</v>
      </c>
      <c r="D259" s="1"/>
      <c r="E259" s="1">
        <f t="shared" si="274"/>
        <v>30.599999999999998</v>
      </c>
      <c r="F259" s="15">
        <f t="shared" si="250"/>
        <v>67003.923826395039</v>
      </c>
      <c r="G259" s="15">
        <f t="shared" si="251"/>
        <v>65278.200160419037</v>
      </c>
      <c r="H259" s="15">
        <f t="shared" si="275"/>
        <v>132282.12398681408</v>
      </c>
      <c r="I259" s="1">
        <v>10</v>
      </c>
      <c r="J259" s="1"/>
      <c r="K259" s="1">
        <f t="shared" si="276"/>
        <v>34</v>
      </c>
      <c r="L259" s="15">
        <f t="shared" si="252"/>
        <v>74448.804251550042</v>
      </c>
      <c r="M259" s="15">
        <f t="shared" si="253"/>
        <v>72684.490962246273</v>
      </c>
      <c r="N259" s="15">
        <f t="shared" si="277"/>
        <v>147133.29521379631</v>
      </c>
      <c r="O259" s="1">
        <v>9</v>
      </c>
      <c r="P259" s="1"/>
      <c r="Q259" s="1">
        <f t="shared" si="278"/>
        <v>30.599999999999998</v>
      </c>
      <c r="R259" s="15">
        <f t="shared" si="254"/>
        <v>67059.732234809475</v>
      </c>
      <c r="S259" s="422">
        <f t="shared" si="255"/>
        <v>66544.455231217638</v>
      </c>
      <c r="T259" s="15">
        <f t="shared" si="279"/>
        <v>133604.1874660271</v>
      </c>
      <c r="U259" s="1">
        <v>9</v>
      </c>
      <c r="V259" s="1">
        <f t="shared" si="280"/>
        <v>30.599999999999998</v>
      </c>
      <c r="W259" s="15">
        <f t="shared" si="256"/>
        <v>67059.732234809475</v>
      </c>
      <c r="X259" s="15">
        <f t="shared" si="257"/>
        <v>62994.684908498137</v>
      </c>
      <c r="Y259" s="15">
        <f t="shared" si="281"/>
        <v>130054.41714330761</v>
      </c>
      <c r="Z259" s="1">
        <v>8</v>
      </c>
      <c r="AA259" s="1">
        <f t="shared" si="282"/>
        <v>27.2</v>
      </c>
      <c r="AB259" s="15">
        <f t="shared" si="258"/>
        <v>61945.267759562841</v>
      </c>
      <c r="AC259" s="15">
        <f t="shared" si="259"/>
        <v>57550.970530465864</v>
      </c>
      <c r="AD259" s="15">
        <f t="shared" si="283"/>
        <v>119496.2382900287</v>
      </c>
      <c r="AE259" s="1">
        <v>10</v>
      </c>
      <c r="AF259" s="1">
        <f t="shared" si="284"/>
        <v>34</v>
      </c>
      <c r="AG259" s="15">
        <f t="shared" si="260"/>
        <v>77431.584699453553</v>
      </c>
      <c r="AH259" s="15">
        <f t="shared" si="261"/>
        <v>75291.998926414235</v>
      </c>
      <c r="AI259" s="15">
        <f t="shared" si="297"/>
        <v>152723.58362586779</v>
      </c>
      <c r="AJ259" s="1">
        <v>10</v>
      </c>
      <c r="AK259" s="1">
        <f t="shared" si="285"/>
        <v>34</v>
      </c>
      <c r="AL259" s="1"/>
      <c r="AM259" s="15">
        <f t="shared" si="262"/>
        <v>79594.36964504284</v>
      </c>
      <c r="AN259" s="15">
        <f t="shared" si="263"/>
        <v>69742.473005988388</v>
      </c>
      <c r="AO259" s="15">
        <f t="shared" si="286"/>
        <v>149336.84265103121</v>
      </c>
      <c r="AP259" s="188">
        <v>9</v>
      </c>
      <c r="AQ259" s="188">
        <f t="shared" si="287"/>
        <v>30.599999999999998</v>
      </c>
      <c r="AR259" s="188"/>
      <c r="AS259" s="179">
        <f t="shared" si="264"/>
        <v>71634.932680538564</v>
      </c>
      <c r="AT259" s="179">
        <f t="shared" si="265"/>
        <v>60498.512476996679</v>
      </c>
      <c r="AU259" s="179">
        <f t="shared" si="288"/>
        <v>132133.44515753526</v>
      </c>
      <c r="AV259" s="1">
        <v>9</v>
      </c>
      <c r="AW259" s="1">
        <f t="shared" si="289"/>
        <v>30.599999999999998</v>
      </c>
      <c r="AX259" s="1"/>
      <c r="AY259" s="15">
        <f t="shared" si="266"/>
        <v>71765.080645161288</v>
      </c>
      <c r="AZ259" s="15">
        <f t="shared" si="267"/>
        <v>61355.337106778359</v>
      </c>
      <c r="BA259" s="15">
        <f t="shared" si="290"/>
        <v>133120.41775193965</v>
      </c>
      <c r="BB259" s="1">
        <v>11</v>
      </c>
      <c r="BC259" s="1">
        <f t="shared" si="291"/>
        <v>37.4</v>
      </c>
      <c r="BD259" s="15">
        <f t="shared" si="268"/>
        <v>87712.87634408602</v>
      </c>
      <c r="BE259" s="15">
        <f t="shared" si="269"/>
        <v>72844.609451379161</v>
      </c>
      <c r="BF259" s="15">
        <f t="shared" si="292"/>
        <v>160557.48579546518</v>
      </c>
      <c r="BG259" s="1">
        <v>8</v>
      </c>
      <c r="BH259" s="1">
        <f t="shared" si="293"/>
        <v>27.2</v>
      </c>
      <c r="BI259" s="15">
        <f t="shared" si="270"/>
        <v>63928.935064935067</v>
      </c>
      <c r="BJ259" s="15">
        <f t="shared" si="271"/>
        <v>57158.052732811062</v>
      </c>
      <c r="BK259" s="15">
        <f t="shared" si="294"/>
        <v>121086.98779774613</v>
      </c>
      <c r="BL259" s="1">
        <v>12</v>
      </c>
      <c r="BM259" s="1">
        <f t="shared" si="295"/>
        <v>40.799999999999997</v>
      </c>
      <c r="BN259" s="15">
        <f t="shared" si="272"/>
        <v>95893.402597402601</v>
      </c>
      <c r="BO259" s="15">
        <f t="shared" si="273"/>
        <v>86428.847819852352</v>
      </c>
      <c r="BP259" s="15">
        <f t="shared" si="296"/>
        <v>182322.25041725495</v>
      </c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</row>
    <row r="260" spans="1:146" ht="15.6" hidden="1" x14ac:dyDescent="0.3">
      <c r="A260" t="s">
        <v>105</v>
      </c>
      <c r="B260" s="8">
        <v>901</v>
      </c>
      <c r="C260" s="1">
        <v>6</v>
      </c>
      <c r="D260" s="1"/>
      <c r="E260" s="1">
        <f t="shared" si="274"/>
        <v>20.399999999999999</v>
      </c>
      <c r="F260" s="15">
        <f t="shared" si="250"/>
        <v>44669.282550930031</v>
      </c>
      <c r="G260" s="15">
        <f t="shared" si="251"/>
        <v>43518.800106946022</v>
      </c>
      <c r="H260" s="15">
        <f t="shared" si="275"/>
        <v>88188.082657876046</v>
      </c>
      <c r="I260" s="1">
        <v>6</v>
      </c>
      <c r="J260" s="1"/>
      <c r="K260" s="1">
        <f t="shared" si="276"/>
        <v>20.399999999999999</v>
      </c>
      <c r="L260" s="15">
        <f t="shared" si="252"/>
        <v>44669.282550930031</v>
      </c>
      <c r="M260" s="15">
        <f t="shared" si="253"/>
        <v>43610.694577347756</v>
      </c>
      <c r="N260" s="15">
        <f t="shared" si="277"/>
        <v>88279.977128277795</v>
      </c>
      <c r="O260" s="1">
        <v>6</v>
      </c>
      <c r="P260" s="1"/>
      <c r="Q260" s="1">
        <f t="shared" si="278"/>
        <v>20.399999999999999</v>
      </c>
      <c r="R260" s="15">
        <f t="shared" si="254"/>
        <v>44706.48815653965</v>
      </c>
      <c r="S260" s="422">
        <f t="shared" si="255"/>
        <v>44362.970154145092</v>
      </c>
      <c r="T260" s="15">
        <f t="shared" si="279"/>
        <v>89069.458310684742</v>
      </c>
      <c r="U260" s="1">
        <v>7</v>
      </c>
      <c r="V260" s="1">
        <f t="shared" si="280"/>
        <v>23.8</v>
      </c>
      <c r="W260" s="15">
        <f t="shared" si="256"/>
        <v>52157.569515962925</v>
      </c>
      <c r="X260" s="15">
        <f t="shared" si="257"/>
        <v>48995.866039943001</v>
      </c>
      <c r="Y260" s="15">
        <f t="shared" si="281"/>
        <v>101153.43555590592</v>
      </c>
      <c r="Z260" s="1">
        <v>8</v>
      </c>
      <c r="AA260" s="1">
        <f t="shared" si="282"/>
        <v>27.2</v>
      </c>
      <c r="AB260" s="15">
        <f t="shared" si="258"/>
        <v>61945.267759562841</v>
      </c>
      <c r="AC260" s="15">
        <f t="shared" si="259"/>
        <v>57550.970530465864</v>
      </c>
      <c r="AD260" s="15">
        <f t="shared" si="283"/>
        <v>119496.2382900287</v>
      </c>
      <c r="AE260" s="1">
        <v>7</v>
      </c>
      <c r="AF260" s="1">
        <f t="shared" si="284"/>
        <v>23.8</v>
      </c>
      <c r="AG260" s="15">
        <f t="shared" si="260"/>
        <v>54202.109289617489</v>
      </c>
      <c r="AH260" s="15">
        <f t="shared" si="261"/>
        <v>52704.399248489965</v>
      </c>
      <c r="AI260" s="15">
        <f t="shared" si="297"/>
        <v>106906.50853810745</v>
      </c>
      <c r="AJ260" s="1">
        <v>9</v>
      </c>
      <c r="AK260" s="1">
        <f t="shared" si="285"/>
        <v>30.599999999999998</v>
      </c>
      <c r="AL260" s="1"/>
      <c r="AM260" s="15">
        <f t="shared" si="262"/>
        <v>71634.932680538564</v>
      </c>
      <c r="AN260" s="15">
        <f t="shared" si="263"/>
        <v>62768.225705389537</v>
      </c>
      <c r="AO260" s="15">
        <f t="shared" si="286"/>
        <v>134403.15838592811</v>
      </c>
      <c r="AP260" s="188">
        <v>6</v>
      </c>
      <c r="AQ260" s="188">
        <f t="shared" si="287"/>
        <v>20.399999999999999</v>
      </c>
      <c r="AR260" s="188"/>
      <c r="AS260" s="179">
        <f t="shared" si="264"/>
        <v>47756.62178702571</v>
      </c>
      <c r="AT260" s="179">
        <f t="shared" si="265"/>
        <v>40332.341651331124</v>
      </c>
      <c r="AU260" s="179">
        <f t="shared" si="288"/>
        <v>88088.963438356834</v>
      </c>
      <c r="AV260" s="1">
        <v>4</v>
      </c>
      <c r="AW260" s="1">
        <f t="shared" si="289"/>
        <v>13.6</v>
      </c>
      <c r="AX260" s="1"/>
      <c r="AY260" s="15">
        <f t="shared" si="266"/>
        <v>31895.591397849461</v>
      </c>
      <c r="AZ260" s="15">
        <f t="shared" si="267"/>
        <v>27269.038714123719</v>
      </c>
      <c r="BA260" s="15">
        <f t="shared" si="290"/>
        <v>59164.63011197318</v>
      </c>
      <c r="BB260" s="1">
        <v>7</v>
      </c>
      <c r="BC260" s="1">
        <f t="shared" si="291"/>
        <v>23.8</v>
      </c>
      <c r="BD260" s="15">
        <f t="shared" si="268"/>
        <v>55817.284946236556</v>
      </c>
      <c r="BE260" s="15">
        <f t="shared" si="269"/>
        <v>46355.660559968557</v>
      </c>
      <c r="BF260" s="15">
        <f t="shared" si="292"/>
        <v>102172.94550620511</v>
      </c>
      <c r="BG260" s="1">
        <v>6</v>
      </c>
      <c r="BH260" s="1">
        <f t="shared" si="293"/>
        <v>20.399999999999999</v>
      </c>
      <c r="BI260" s="15">
        <f t="shared" si="270"/>
        <v>47946.7012987013</v>
      </c>
      <c r="BJ260" s="15">
        <f t="shared" si="271"/>
        <v>42868.5395496083</v>
      </c>
      <c r="BK260" s="15">
        <f t="shared" si="294"/>
        <v>90815.240848309593</v>
      </c>
      <c r="BL260" s="1">
        <v>8</v>
      </c>
      <c r="BM260" s="1">
        <f t="shared" si="295"/>
        <v>27.2</v>
      </c>
      <c r="BN260" s="15">
        <f t="shared" si="272"/>
        <v>63928.935064935067</v>
      </c>
      <c r="BO260" s="15">
        <f t="shared" si="273"/>
        <v>57619.23187990157</v>
      </c>
      <c r="BP260" s="15">
        <f t="shared" si="296"/>
        <v>121548.16694483664</v>
      </c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</row>
    <row r="261" spans="1:146" ht="15.6" hidden="1" x14ac:dyDescent="0.3">
      <c r="A261" t="s">
        <v>105</v>
      </c>
      <c r="B261" s="8">
        <v>902</v>
      </c>
      <c r="C261" s="1">
        <v>3</v>
      </c>
      <c r="D261" s="1"/>
      <c r="E261" s="1">
        <f t="shared" si="274"/>
        <v>10.199999999999999</v>
      </c>
      <c r="F261" s="15">
        <f t="shared" si="250"/>
        <v>22334.641275465015</v>
      </c>
      <c r="G261" s="15">
        <f t="shared" si="251"/>
        <v>21759.400053473011</v>
      </c>
      <c r="H261" s="15">
        <f t="shared" si="275"/>
        <v>44094.041328938023</v>
      </c>
      <c r="I261" s="1">
        <v>2</v>
      </c>
      <c r="J261" s="1"/>
      <c r="K261" s="1">
        <f t="shared" si="276"/>
        <v>6.8</v>
      </c>
      <c r="L261" s="15">
        <f t="shared" si="252"/>
        <v>14889.760850310009</v>
      </c>
      <c r="M261" s="15">
        <f t="shared" si="253"/>
        <v>14536.898192449253</v>
      </c>
      <c r="N261" s="15">
        <f t="shared" si="277"/>
        <v>29426.65904275926</v>
      </c>
      <c r="O261" s="1">
        <v>4</v>
      </c>
      <c r="P261" s="1"/>
      <c r="Q261" s="1">
        <f t="shared" si="278"/>
        <v>13.6</v>
      </c>
      <c r="R261" s="15">
        <f t="shared" si="254"/>
        <v>29804.3254376931</v>
      </c>
      <c r="S261" s="422">
        <f t="shared" si="255"/>
        <v>29575.313436096731</v>
      </c>
      <c r="T261" s="15">
        <f t="shared" si="279"/>
        <v>59379.638873789831</v>
      </c>
      <c r="U261" s="1">
        <v>4</v>
      </c>
      <c r="V261" s="1">
        <f t="shared" si="280"/>
        <v>13.6</v>
      </c>
      <c r="W261" s="15">
        <f t="shared" si="256"/>
        <v>29804.3254376931</v>
      </c>
      <c r="X261" s="15">
        <f t="shared" si="257"/>
        <v>27997.637737110283</v>
      </c>
      <c r="Y261" s="15">
        <f t="shared" si="281"/>
        <v>57801.963174803386</v>
      </c>
      <c r="Z261" s="1">
        <v>4</v>
      </c>
      <c r="AA261" s="1">
        <f t="shared" si="282"/>
        <v>13.6</v>
      </c>
      <c r="AB261" s="15">
        <f t="shared" si="258"/>
        <v>30972.633879781421</v>
      </c>
      <c r="AC261" s="15">
        <f t="shared" si="259"/>
        <v>28775.485265232932</v>
      </c>
      <c r="AD261" s="15">
        <f t="shared" si="283"/>
        <v>59748.119145014352</v>
      </c>
      <c r="AE261" s="1">
        <v>4</v>
      </c>
      <c r="AF261" s="1">
        <f t="shared" si="284"/>
        <v>13.6</v>
      </c>
      <c r="AG261" s="15">
        <f t="shared" si="260"/>
        <v>30972.633879781421</v>
      </c>
      <c r="AH261" s="15">
        <f t="shared" si="261"/>
        <v>30116.79957056569</v>
      </c>
      <c r="AI261" s="15">
        <f t="shared" si="297"/>
        <v>61089.433450347111</v>
      </c>
      <c r="AJ261" s="1">
        <v>4</v>
      </c>
      <c r="AK261" s="1">
        <f t="shared" si="285"/>
        <v>13.6</v>
      </c>
      <c r="AL261" s="1"/>
      <c r="AM261" s="15">
        <f t="shared" si="262"/>
        <v>31837.747858017137</v>
      </c>
      <c r="AN261" s="15">
        <f t="shared" si="263"/>
        <v>27896.989202395351</v>
      </c>
      <c r="AO261" s="15">
        <f t="shared" si="286"/>
        <v>59734.737060412488</v>
      </c>
      <c r="AP261" s="188">
        <v>5</v>
      </c>
      <c r="AQ261" s="188">
        <f t="shared" si="287"/>
        <v>17</v>
      </c>
      <c r="AR261" s="188"/>
      <c r="AS261" s="179">
        <f t="shared" si="264"/>
        <v>39797.18482252142</v>
      </c>
      <c r="AT261" s="179">
        <f t="shared" si="265"/>
        <v>33610.284709442603</v>
      </c>
      <c r="AU261" s="179">
        <f t="shared" si="288"/>
        <v>73407.469531964016</v>
      </c>
      <c r="AV261" s="1">
        <v>5</v>
      </c>
      <c r="AW261" s="1">
        <f t="shared" si="289"/>
        <v>17</v>
      </c>
      <c r="AX261" s="1"/>
      <c r="AY261" s="15">
        <f t="shared" si="266"/>
        <v>39869.489247311823</v>
      </c>
      <c r="AZ261" s="15">
        <f t="shared" si="267"/>
        <v>34086.298392654644</v>
      </c>
      <c r="BA261" s="15">
        <f t="shared" si="290"/>
        <v>73955.787639966467</v>
      </c>
      <c r="BB261" s="1">
        <v>6</v>
      </c>
      <c r="BC261" s="1">
        <f t="shared" si="291"/>
        <v>20.399999999999999</v>
      </c>
      <c r="BD261" s="15">
        <f t="shared" si="268"/>
        <v>47843.38709677419</v>
      </c>
      <c r="BE261" s="15">
        <f t="shared" si="269"/>
        <v>39733.423337115899</v>
      </c>
      <c r="BF261" s="15">
        <f t="shared" si="292"/>
        <v>87576.810433890088</v>
      </c>
      <c r="BG261" s="1">
        <v>4</v>
      </c>
      <c r="BH261" s="1">
        <f t="shared" si="293"/>
        <v>13.6</v>
      </c>
      <c r="BI261" s="15">
        <f t="shared" si="270"/>
        <v>31964.467532467534</v>
      </c>
      <c r="BJ261" s="15">
        <f t="shared" si="271"/>
        <v>28579.026366405531</v>
      </c>
      <c r="BK261" s="15">
        <f t="shared" si="294"/>
        <v>60543.493898873065</v>
      </c>
      <c r="BL261" s="1">
        <v>8</v>
      </c>
      <c r="BM261" s="1">
        <f t="shared" si="295"/>
        <v>27.2</v>
      </c>
      <c r="BN261" s="15">
        <f t="shared" si="272"/>
        <v>63928.935064935067</v>
      </c>
      <c r="BO261" s="15">
        <f t="shared" si="273"/>
        <v>57619.23187990157</v>
      </c>
      <c r="BP261" s="15">
        <f t="shared" si="296"/>
        <v>121548.16694483664</v>
      </c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</row>
    <row r="262" spans="1:146" ht="15.6" hidden="1" x14ac:dyDescent="0.3">
      <c r="A262" t="s">
        <v>105</v>
      </c>
      <c r="B262" s="8">
        <v>1001</v>
      </c>
      <c r="C262" s="1">
        <v>4</v>
      </c>
      <c r="D262" s="1"/>
      <c r="E262" s="1">
        <f t="shared" si="274"/>
        <v>13.6</v>
      </c>
      <c r="F262" s="15">
        <f t="shared" si="250"/>
        <v>29779.521700620018</v>
      </c>
      <c r="G262" s="15">
        <f t="shared" si="251"/>
        <v>29012.533404630682</v>
      </c>
      <c r="H262" s="15">
        <f t="shared" si="275"/>
        <v>58792.0551052507</v>
      </c>
      <c r="I262" s="1">
        <v>4</v>
      </c>
      <c r="J262" s="1"/>
      <c r="K262" s="1">
        <f t="shared" si="276"/>
        <v>13.6</v>
      </c>
      <c r="L262" s="15">
        <f t="shared" si="252"/>
        <v>29779.521700620018</v>
      </c>
      <c r="M262" s="15">
        <f t="shared" si="253"/>
        <v>29073.796384898505</v>
      </c>
      <c r="N262" s="15">
        <f t="shared" si="277"/>
        <v>58853.31808551852</v>
      </c>
      <c r="O262" s="1">
        <v>4</v>
      </c>
      <c r="P262" s="1"/>
      <c r="Q262" s="1">
        <f t="shared" si="278"/>
        <v>13.6</v>
      </c>
      <c r="R262" s="15">
        <f t="shared" si="254"/>
        <v>29804.3254376931</v>
      </c>
      <c r="S262" s="422">
        <f t="shared" si="255"/>
        <v>29575.313436096731</v>
      </c>
      <c r="T262" s="15">
        <f t="shared" si="279"/>
        <v>59379.638873789831</v>
      </c>
      <c r="U262" s="1">
        <v>3</v>
      </c>
      <c r="V262" s="1">
        <f t="shared" si="280"/>
        <v>10.199999999999999</v>
      </c>
      <c r="W262" s="15">
        <f t="shared" si="256"/>
        <v>22353.244078269825</v>
      </c>
      <c r="X262" s="15">
        <f t="shared" si="257"/>
        <v>20998.228302832711</v>
      </c>
      <c r="Y262" s="15">
        <f t="shared" si="281"/>
        <v>43351.472381102532</v>
      </c>
      <c r="Z262" s="1">
        <v>4</v>
      </c>
      <c r="AA262" s="1">
        <f t="shared" si="282"/>
        <v>13.6</v>
      </c>
      <c r="AB262" s="15">
        <f t="shared" si="258"/>
        <v>30972.633879781421</v>
      </c>
      <c r="AC262" s="15">
        <f t="shared" si="259"/>
        <v>28775.485265232932</v>
      </c>
      <c r="AD262" s="15">
        <f t="shared" si="283"/>
        <v>59748.119145014352</v>
      </c>
      <c r="AE262" s="1">
        <v>4</v>
      </c>
      <c r="AF262" s="1">
        <f t="shared" si="284"/>
        <v>13.6</v>
      </c>
      <c r="AG262" s="15">
        <f t="shared" si="260"/>
        <v>30972.633879781421</v>
      </c>
      <c r="AH262" s="15">
        <f t="shared" si="261"/>
        <v>30116.79957056569</v>
      </c>
      <c r="AI262" s="15">
        <f t="shared" si="297"/>
        <v>61089.433450347111</v>
      </c>
      <c r="AJ262" s="1">
        <v>4</v>
      </c>
      <c r="AK262" s="1">
        <f t="shared" si="285"/>
        <v>13.6</v>
      </c>
      <c r="AL262" s="1"/>
      <c r="AM262" s="15">
        <f t="shared" si="262"/>
        <v>31837.747858017137</v>
      </c>
      <c r="AN262" s="15">
        <f t="shared" si="263"/>
        <v>27896.989202395351</v>
      </c>
      <c r="AO262" s="15">
        <f t="shared" si="286"/>
        <v>59734.737060412488</v>
      </c>
      <c r="AP262" s="188">
        <v>2</v>
      </c>
      <c r="AQ262" s="188">
        <f t="shared" si="287"/>
        <v>6.8</v>
      </c>
      <c r="AR262" s="188"/>
      <c r="AS262" s="179">
        <f t="shared" si="264"/>
        <v>15918.873929008569</v>
      </c>
      <c r="AT262" s="179">
        <f t="shared" si="265"/>
        <v>13444.113883777041</v>
      </c>
      <c r="AU262" s="179">
        <f t="shared" si="288"/>
        <v>29362.98781278561</v>
      </c>
      <c r="AV262" s="1">
        <v>3</v>
      </c>
      <c r="AW262" s="1">
        <f t="shared" si="289"/>
        <v>10.199999999999999</v>
      </c>
      <c r="AX262" s="1"/>
      <c r="AY262" s="15">
        <f t="shared" si="266"/>
        <v>23921.693548387095</v>
      </c>
      <c r="AZ262" s="15">
        <f t="shared" si="267"/>
        <v>20451.779035592786</v>
      </c>
      <c r="BA262" s="15">
        <f t="shared" si="290"/>
        <v>44373.472583979878</v>
      </c>
      <c r="BB262" s="1">
        <v>3</v>
      </c>
      <c r="BC262" s="1">
        <f t="shared" si="291"/>
        <v>10.199999999999999</v>
      </c>
      <c r="BD262" s="15">
        <f t="shared" si="268"/>
        <v>23921.693548387095</v>
      </c>
      <c r="BE262" s="15">
        <f t="shared" si="269"/>
        <v>19866.711668557949</v>
      </c>
      <c r="BF262" s="15">
        <f t="shared" si="292"/>
        <v>43788.405216945044</v>
      </c>
      <c r="BG262" s="1">
        <v>1</v>
      </c>
      <c r="BH262" s="1">
        <f t="shared" si="293"/>
        <v>3.4</v>
      </c>
      <c r="BI262" s="15">
        <f t="shared" si="270"/>
        <v>7991.1168831168834</v>
      </c>
      <c r="BJ262" s="15">
        <f t="shared" si="271"/>
        <v>7144.7565916013828</v>
      </c>
      <c r="BK262" s="15">
        <f t="shared" si="294"/>
        <v>15135.873474718266</v>
      </c>
      <c r="BL262" s="1">
        <v>4</v>
      </c>
      <c r="BM262" s="1">
        <f t="shared" si="295"/>
        <v>13.6</v>
      </c>
      <c r="BN262" s="15">
        <f t="shared" si="272"/>
        <v>31964.467532467534</v>
      </c>
      <c r="BO262" s="15">
        <f t="shared" si="273"/>
        <v>28809.615939950785</v>
      </c>
      <c r="BP262" s="15">
        <f t="shared" si="296"/>
        <v>60774.083472418322</v>
      </c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</row>
    <row r="263" spans="1:146" ht="15.6" hidden="1" x14ac:dyDescent="0.3">
      <c r="A263" t="s">
        <v>105</v>
      </c>
      <c r="B263" s="8">
        <v>1002</v>
      </c>
      <c r="C263" s="1">
        <v>2</v>
      </c>
      <c r="D263" s="1"/>
      <c r="E263" s="1">
        <f t="shared" si="274"/>
        <v>6.8</v>
      </c>
      <c r="F263" s="15">
        <f t="shared" si="250"/>
        <v>14889.760850310009</v>
      </c>
      <c r="G263" s="15">
        <f t="shared" si="251"/>
        <v>14506.266702315341</v>
      </c>
      <c r="H263" s="15">
        <f t="shared" si="275"/>
        <v>29396.02755262535</v>
      </c>
      <c r="I263" s="1">
        <v>2</v>
      </c>
      <c r="J263" s="1"/>
      <c r="K263" s="1">
        <f t="shared" si="276"/>
        <v>6.8</v>
      </c>
      <c r="L263" s="15">
        <f t="shared" si="252"/>
        <v>14889.760850310009</v>
      </c>
      <c r="M263" s="15">
        <f t="shared" si="253"/>
        <v>14536.898192449253</v>
      </c>
      <c r="N263" s="15">
        <f t="shared" si="277"/>
        <v>29426.65904275926</v>
      </c>
      <c r="O263" s="1">
        <v>3</v>
      </c>
      <c r="P263" s="1"/>
      <c r="Q263" s="1">
        <f t="shared" si="278"/>
        <v>10.199999999999999</v>
      </c>
      <c r="R263" s="15">
        <f t="shared" si="254"/>
        <v>22353.244078269825</v>
      </c>
      <c r="S263" s="422">
        <f t="shared" si="255"/>
        <v>22181.485077072546</v>
      </c>
      <c r="T263" s="15">
        <f t="shared" si="279"/>
        <v>44534.729155342371</v>
      </c>
      <c r="U263" s="1">
        <v>3</v>
      </c>
      <c r="V263" s="1">
        <f t="shared" si="280"/>
        <v>10.199999999999999</v>
      </c>
      <c r="W263" s="15">
        <f t="shared" si="256"/>
        <v>22353.244078269825</v>
      </c>
      <c r="X263" s="15">
        <f t="shared" si="257"/>
        <v>20998.228302832711</v>
      </c>
      <c r="Y263" s="15">
        <f t="shared" si="281"/>
        <v>43351.472381102532</v>
      </c>
      <c r="Z263" s="1">
        <v>2</v>
      </c>
      <c r="AA263" s="1">
        <f t="shared" si="282"/>
        <v>6.8</v>
      </c>
      <c r="AB263" s="15">
        <f t="shared" si="258"/>
        <v>15486.31693989071</v>
      </c>
      <c r="AC263" s="15">
        <f t="shared" si="259"/>
        <v>14387.742632616466</v>
      </c>
      <c r="AD263" s="15">
        <f t="shared" si="283"/>
        <v>29874.059572507176</v>
      </c>
      <c r="AE263" s="1">
        <v>2</v>
      </c>
      <c r="AF263" s="1">
        <f t="shared" si="284"/>
        <v>6.8</v>
      </c>
      <c r="AG263" s="15">
        <f t="shared" si="260"/>
        <v>15486.31693989071</v>
      </c>
      <c r="AH263" s="15">
        <f t="shared" si="261"/>
        <v>15058.399785282845</v>
      </c>
      <c r="AI263" s="15">
        <f t="shared" si="297"/>
        <v>30544.716725173555</v>
      </c>
      <c r="AJ263" s="1">
        <v>3</v>
      </c>
      <c r="AK263" s="1">
        <f t="shared" si="285"/>
        <v>10.199999999999999</v>
      </c>
      <c r="AL263" s="1"/>
      <c r="AM263" s="15">
        <f t="shared" si="262"/>
        <v>23878.310893512855</v>
      </c>
      <c r="AN263" s="15">
        <f t="shared" si="263"/>
        <v>20922.741901796515</v>
      </c>
      <c r="AO263" s="15">
        <f t="shared" si="286"/>
        <v>44801.05279530937</v>
      </c>
      <c r="AP263" s="188">
        <v>3</v>
      </c>
      <c r="AQ263" s="188">
        <f t="shared" si="287"/>
        <v>10.199999999999999</v>
      </c>
      <c r="AR263" s="188"/>
      <c r="AS263" s="179">
        <f t="shared" si="264"/>
        <v>23878.310893512855</v>
      </c>
      <c r="AT263" s="179">
        <f t="shared" si="265"/>
        <v>20166.170825665562</v>
      </c>
      <c r="AU263" s="179">
        <f t="shared" si="288"/>
        <v>44044.481719178417</v>
      </c>
      <c r="AV263" s="1">
        <v>2</v>
      </c>
      <c r="AW263" s="1">
        <f t="shared" si="289"/>
        <v>6.8</v>
      </c>
      <c r="AX263" s="1"/>
      <c r="AY263" s="15">
        <f t="shared" si="266"/>
        <v>15947.79569892473</v>
      </c>
      <c r="AZ263" s="15">
        <f t="shared" si="267"/>
        <v>13634.519357061859</v>
      </c>
      <c r="BA263" s="15">
        <f t="shared" si="290"/>
        <v>29582.31505598659</v>
      </c>
      <c r="BB263" s="1">
        <v>4</v>
      </c>
      <c r="BC263" s="1">
        <f t="shared" si="291"/>
        <v>13.6</v>
      </c>
      <c r="BD263" s="15">
        <f t="shared" si="268"/>
        <v>31895.591397849461</v>
      </c>
      <c r="BE263" s="15">
        <f t="shared" si="269"/>
        <v>26488.9488914106</v>
      </c>
      <c r="BF263" s="15">
        <f t="shared" si="292"/>
        <v>58384.540289260061</v>
      </c>
      <c r="BG263" s="1">
        <v>3</v>
      </c>
      <c r="BH263" s="1">
        <f t="shared" si="293"/>
        <v>10.199999999999999</v>
      </c>
      <c r="BI263" s="15">
        <f t="shared" si="270"/>
        <v>23973.35064935065</v>
      </c>
      <c r="BJ263" s="15">
        <f t="shared" si="271"/>
        <v>21434.26977480415</v>
      </c>
      <c r="BK263" s="15">
        <f t="shared" si="294"/>
        <v>45407.620424154797</v>
      </c>
      <c r="BL263" s="1">
        <v>2</v>
      </c>
      <c r="BM263" s="1">
        <f t="shared" si="295"/>
        <v>6.8</v>
      </c>
      <c r="BN263" s="15">
        <f t="shared" si="272"/>
        <v>15982.233766233767</v>
      </c>
      <c r="BO263" s="15">
        <f t="shared" si="273"/>
        <v>14404.807969975393</v>
      </c>
      <c r="BP263" s="15">
        <f t="shared" si="296"/>
        <v>30387.041736209161</v>
      </c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</row>
    <row r="264" spans="1:146" ht="15.6" hidden="1" x14ac:dyDescent="0.3">
      <c r="A264" t="s">
        <v>105</v>
      </c>
      <c r="B264" s="8">
        <v>1101</v>
      </c>
      <c r="C264" s="1">
        <v>17</v>
      </c>
      <c r="D264" s="1"/>
      <c r="E264" s="1">
        <f t="shared" si="274"/>
        <v>57.8</v>
      </c>
      <c r="F264" s="15">
        <f t="shared" si="250"/>
        <v>126562.96722763508</v>
      </c>
      <c r="G264" s="15">
        <f t="shared" si="251"/>
        <v>123303.26696968041</v>
      </c>
      <c r="H264" s="15">
        <f t="shared" si="275"/>
        <v>249866.23419731547</v>
      </c>
      <c r="I264" s="1">
        <v>12</v>
      </c>
      <c r="J264" s="1"/>
      <c r="K264" s="1">
        <f t="shared" si="276"/>
        <v>40.799999999999997</v>
      </c>
      <c r="L264" s="15">
        <f t="shared" si="252"/>
        <v>89338.565101860062</v>
      </c>
      <c r="M264" s="15">
        <f t="shared" si="253"/>
        <v>87221.389154695513</v>
      </c>
      <c r="N264" s="15">
        <f t="shared" si="277"/>
        <v>176559.95425655559</v>
      </c>
      <c r="O264" s="1">
        <v>13</v>
      </c>
      <c r="P264" s="1"/>
      <c r="Q264" s="1">
        <f t="shared" si="278"/>
        <v>44.199999999999996</v>
      </c>
      <c r="R264" s="15">
        <f t="shared" si="254"/>
        <v>96864.057672502575</v>
      </c>
      <c r="S264" s="422">
        <f t="shared" si="255"/>
        <v>96119.768667314362</v>
      </c>
      <c r="T264" s="15">
        <f t="shared" si="279"/>
        <v>192983.82633981694</v>
      </c>
      <c r="U264" s="1">
        <v>14</v>
      </c>
      <c r="V264" s="1">
        <f t="shared" si="280"/>
        <v>47.6</v>
      </c>
      <c r="W264" s="15">
        <f t="shared" si="256"/>
        <v>104315.13903192585</v>
      </c>
      <c r="X264" s="15">
        <f t="shared" si="257"/>
        <v>97991.732079886002</v>
      </c>
      <c r="Y264" s="15">
        <f t="shared" si="281"/>
        <v>202306.87111181184</v>
      </c>
      <c r="Z264" s="1">
        <v>12</v>
      </c>
      <c r="AA264" s="1">
        <f t="shared" si="282"/>
        <v>40.799999999999997</v>
      </c>
      <c r="AB264" s="15">
        <f t="shared" si="258"/>
        <v>92917.901639344258</v>
      </c>
      <c r="AC264" s="15">
        <f t="shared" si="259"/>
        <v>86326.455795698799</v>
      </c>
      <c r="AD264" s="15">
        <f t="shared" si="283"/>
        <v>179244.35743504306</v>
      </c>
      <c r="AE264" s="1">
        <v>10</v>
      </c>
      <c r="AF264" s="1">
        <f t="shared" si="284"/>
        <v>34</v>
      </c>
      <c r="AG264" s="15">
        <f t="shared" si="260"/>
        <v>77431.584699453553</v>
      </c>
      <c r="AH264" s="15">
        <f t="shared" si="261"/>
        <v>75291.998926414235</v>
      </c>
      <c r="AI264" s="15">
        <f t="shared" si="297"/>
        <v>152723.58362586779</v>
      </c>
      <c r="AJ264" s="1">
        <v>10</v>
      </c>
      <c r="AK264" s="1">
        <f t="shared" si="285"/>
        <v>34</v>
      </c>
      <c r="AL264" s="1"/>
      <c r="AM264" s="15">
        <f t="shared" si="262"/>
        <v>79594.36964504284</v>
      </c>
      <c r="AN264" s="15">
        <f t="shared" si="263"/>
        <v>69742.473005988388</v>
      </c>
      <c r="AO264" s="15">
        <f t="shared" si="286"/>
        <v>149336.84265103121</v>
      </c>
      <c r="AP264" s="188">
        <v>10</v>
      </c>
      <c r="AQ264" s="188">
        <f t="shared" si="287"/>
        <v>34</v>
      </c>
      <c r="AR264" s="188"/>
      <c r="AS264" s="179">
        <f t="shared" si="264"/>
        <v>79594.36964504284</v>
      </c>
      <c r="AT264" s="179">
        <f t="shared" si="265"/>
        <v>67220.569418885207</v>
      </c>
      <c r="AU264" s="179">
        <f t="shared" si="288"/>
        <v>146814.93906392803</v>
      </c>
      <c r="AV264" s="1">
        <v>11</v>
      </c>
      <c r="AW264" s="1">
        <f t="shared" si="289"/>
        <v>37.4</v>
      </c>
      <c r="AX264" s="1"/>
      <c r="AY264" s="15">
        <f t="shared" si="266"/>
        <v>87712.87634408602</v>
      </c>
      <c r="AZ264" s="15">
        <f t="shared" si="267"/>
        <v>74989.856463840217</v>
      </c>
      <c r="BA264" s="15">
        <f t="shared" si="290"/>
        <v>162702.73280792625</v>
      </c>
      <c r="BB264" s="1">
        <v>14</v>
      </c>
      <c r="BC264" s="1">
        <f t="shared" si="291"/>
        <v>47.6</v>
      </c>
      <c r="BD264" s="15">
        <f t="shared" si="268"/>
        <v>111634.56989247311</v>
      </c>
      <c r="BE264" s="15">
        <f t="shared" si="269"/>
        <v>92711.321119937114</v>
      </c>
      <c r="BF264" s="15">
        <f t="shared" si="292"/>
        <v>204345.89101241023</v>
      </c>
      <c r="BG264" s="1">
        <v>12</v>
      </c>
      <c r="BH264" s="1">
        <f t="shared" si="293"/>
        <v>40.799999999999997</v>
      </c>
      <c r="BI264" s="15">
        <f t="shared" si="270"/>
        <v>95893.402597402601</v>
      </c>
      <c r="BJ264" s="15">
        <f t="shared" si="271"/>
        <v>85737.0790992166</v>
      </c>
      <c r="BK264" s="15">
        <f t="shared" si="294"/>
        <v>181630.48169661919</v>
      </c>
      <c r="BL264" s="1">
        <v>16</v>
      </c>
      <c r="BM264" s="1">
        <f t="shared" si="295"/>
        <v>54.4</v>
      </c>
      <c r="BN264" s="15">
        <f t="shared" si="272"/>
        <v>127857.87012987013</v>
      </c>
      <c r="BO264" s="15">
        <f t="shared" si="273"/>
        <v>115238.46375980314</v>
      </c>
      <c r="BP264" s="15">
        <f t="shared" si="296"/>
        <v>243096.33388967329</v>
      </c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</row>
    <row r="265" spans="1:146" ht="15.6" hidden="1" x14ac:dyDescent="0.3">
      <c r="A265" t="s">
        <v>105</v>
      </c>
      <c r="B265" s="8">
        <v>1102</v>
      </c>
      <c r="C265" s="1">
        <v>7</v>
      </c>
      <c r="D265" s="1"/>
      <c r="E265" s="1">
        <f t="shared" si="274"/>
        <v>23.8</v>
      </c>
      <c r="F265" s="15">
        <f t="shared" si="250"/>
        <v>52114.162976085034</v>
      </c>
      <c r="G265" s="15">
        <f t="shared" si="251"/>
        <v>50771.933458103696</v>
      </c>
      <c r="H265" s="15">
        <f t="shared" si="275"/>
        <v>102886.09643418873</v>
      </c>
      <c r="I265" s="1">
        <v>15</v>
      </c>
      <c r="J265" s="1"/>
      <c r="K265" s="1">
        <f t="shared" si="276"/>
        <v>51</v>
      </c>
      <c r="L265" s="15">
        <f t="shared" si="252"/>
        <v>111673.20637732507</v>
      </c>
      <c r="M265" s="15">
        <f t="shared" si="253"/>
        <v>109026.7364433694</v>
      </c>
      <c r="N265" s="15">
        <f t="shared" si="277"/>
        <v>220699.94282069447</v>
      </c>
      <c r="O265" s="1">
        <v>13</v>
      </c>
      <c r="P265" s="1"/>
      <c r="Q265" s="1">
        <f t="shared" si="278"/>
        <v>44.199999999999996</v>
      </c>
      <c r="R265" s="15">
        <f t="shared" si="254"/>
        <v>96864.057672502575</v>
      </c>
      <c r="S265" s="422">
        <f t="shared" si="255"/>
        <v>96119.768667314362</v>
      </c>
      <c r="T265" s="15">
        <f t="shared" si="279"/>
        <v>192983.82633981694</v>
      </c>
      <c r="U265" s="1">
        <v>19</v>
      </c>
      <c r="V265" s="1">
        <f t="shared" si="280"/>
        <v>64.599999999999994</v>
      </c>
      <c r="W265" s="15">
        <f t="shared" si="256"/>
        <v>141570.54582904221</v>
      </c>
      <c r="X265" s="15">
        <f t="shared" si="257"/>
        <v>132988.77925127384</v>
      </c>
      <c r="Y265" s="15">
        <f t="shared" si="281"/>
        <v>274559.32508031605</v>
      </c>
      <c r="Z265" s="1">
        <v>5</v>
      </c>
      <c r="AA265" s="1">
        <f t="shared" si="282"/>
        <v>17</v>
      </c>
      <c r="AB265" s="15">
        <f t="shared" si="258"/>
        <v>38715.792349726777</v>
      </c>
      <c r="AC265" s="15">
        <f t="shared" si="259"/>
        <v>35969.356581541164</v>
      </c>
      <c r="AD265" s="15">
        <f t="shared" si="283"/>
        <v>74685.148931267933</v>
      </c>
      <c r="AE265" s="1">
        <v>10</v>
      </c>
      <c r="AF265" s="1">
        <f t="shared" si="284"/>
        <v>34</v>
      </c>
      <c r="AG265" s="15">
        <f t="shared" si="260"/>
        <v>77431.584699453553</v>
      </c>
      <c r="AH265" s="15">
        <f t="shared" si="261"/>
        <v>75291.998926414235</v>
      </c>
      <c r="AI265" s="15">
        <f t="shared" si="297"/>
        <v>152723.58362586779</v>
      </c>
      <c r="AJ265" s="1">
        <v>8</v>
      </c>
      <c r="AK265" s="1">
        <f t="shared" si="285"/>
        <v>27.2</v>
      </c>
      <c r="AL265" s="1"/>
      <c r="AM265" s="15">
        <f t="shared" si="262"/>
        <v>63675.495716034275</v>
      </c>
      <c r="AN265" s="15">
        <f t="shared" si="263"/>
        <v>55793.978404790701</v>
      </c>
      <c r="AO265" s="15">
        <f t="shared" si="286"/>
        <v>119469.47412082498</v>
      </c>
      <c r="AP265" s="188">
        <v>11</v>
      </c>
      <c r="AQ265" s="188">
        <f t="shared" si="287"/>
        <v>37.4</v>
      </c>
      <c r="AR265" s="188"/>
      <c r="AS265" s="179">
        <f t="shared" si="264"/>
        <v>87553.806609547129</v>
      </c>
      <c r="AT265" s="179">
        <f t="shared" si="265"/>
        <v>73942.62636077372</v>
      </c>
      <c r="AU265" s="179">
        <f t="shared" si="288"/>
        <v>161496.43297032086</v>
      </c>
      <c r="AV265" s="1">
        <v>14</v>
      </c>
      <c r="AW265" s="1">
        <f t="shared" si="289"/>
        <v>47.6</v>
      </c>
      <c r="AX265" s="1"/>
      <c r="AY265" s="15">
        <f t="shared" si="266"/>
        <v>111634.56989247311</v>
      </c>
      <c r="AZ265" s="15">
        <f t="shared" si="267"/>
        <v>95441.635499433018</v>
      </c>
      <c r="BA265" s="15">
        <f t="shared" si="290"/>
        <v>207076.20539190614</v>
      </c>
      <c r="BB265" s="1">
        <v>12</v>
      </c>
      <c r="BC265" s="1">
        <f t="shared" si="291"/>
        <v>40.799999999999997</v>
      </c>
      <c r="BD265" s="15">
        <f t="shared" si="268"/>
        <v>95686.774193548379</v>
      </c>
      <c r="BE265" s="15">
        <f t="shared" si="269"/>
        <v>79466.846674231798</v>
      </c>
      <c r="BF265" s="15">
        <f t="shared" si="292"/>
        <v>175153.62086778018</v>
      </c>
      <c r="BG265" s="1">
        <v>7</v>
      </c>
      <c r="BH265" s="1">
        <f t="shared" si="293"/>
        <v>23.8</v>
      </c>
      <c r="BI265" s="15">
        <f t="shared" si="270"/>
        <v>55937.818181818184</v>
      </c>
      <c r="BJ265" s="15">
        <f t="shared" si="271"/>
        <v>50013.296141209685</v>
      </c>
      <c r="BK265" s="15">
        <f t="shared" si="294"/>
        <v>105951.11432302787</v>
      </c>
      <c r="BL265" s="1">
        <v>15</v>
      </c>
      <c r="BM265" s="1">
        <f t="shared" si="295"/>
        <v>51</v>
      </c>
      <c r="BN265" s="15">
        <f t="shared" si="272"/>
        <v>119866.75324675324</v>
      </c>
      <c r="BO265" s="15">
        <f t="shared" si="273"/>
        <v>108036.05977481545</v>
      </c>
      <c r="BP265" s="15">
        <f t="shared" si="296"/>
        <v>227902.8130215687</v>
      </c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</row>
    <row r="266" spans="1:146" ht="15.6" hidden="1" x14ac:dyDescent="0.3">
      <c r="A266" t="s">
        <v>105</v>
      </c>
      <c r="B266" s="8">
        <v>1201</v>
      </c>
      <c r="C266" s="1">
        <v>0</v>
      </c>
      <c r="D266" s="1"/>
      <c r="E266" s="1">
        <f t="shared" si="274"/>
        <v>0</v>
      </c>
      <c r="F266" s="15">
        <f t="shared" si="250"/>
        <v>0</v>
      </c>
      <c r="G266" s="15">
        <f t="shared" si="251"/>
        <v>0</v>
      </c>
      <c r="H266" s="15">
        <f t="shared" si="275"/>
        <v>0</v>
      </c>
      <c r="I266" s="1">
        <v>1</v>
      </c>
      <c r="J266" s="1"/>
      <c r="K266" s="1">
        <f t="shared" si="276"/>
        <v>3.4</v>
      </c>
      <c r="L266" s="15">
        <f t="shared" si="252"/>
        <v>7444.8804251550046</v>
      </c>
      <c r="M266" s="15">
        <f t="shared" si="253"/>
        <v>7268.4490962246264</v>
      </c>
      <c r="N266" s="15">
        <f t="shared" si="277"/>
        <v>14713.32952137963</v>
      </c>
      <c r="O266" s="1">
        <v>3</v>
      </c>
      <c r="P266" s="1"/>
      <c r="Q266" s="1">
        <f t="shared" si="278"/>
        <v>10.199999999999999</v>
      </c>
      <c r="R266" s="15">
        <f t="shared" si="254"/>
        <v>22353.244078269825</v>
      </c>
      <c r="S266" s="422">
        <f t="shared" si="255"/>
        <v>22181.485077072546</v>
      </c>
      <c r="T266" s="15">
        <f t="shared" si="279"/>
        <v>44534.729155342371</v>
      </c>
      <c r="U266" s="1">
        <v>0</v>
      </c>
      <c r="V266" s="1">
        <f t="shared" si="280"/>
        <v>0</v>
      </c>
      <c r="W266" s="15">
        <f t="shared" si="256"/>
        <v>0</v>
      </c>
      <c r="X266" s="15">
        <f t="shared" si="257"/>
        <v>0</v>
      </c>
      <c r="Y266" s="15">
        <f t="shared" si="281"/>
        <v>0</v>
      </c>
      <c r="Z266" s="1">
        <v>3</v>
      </c>
      <c r="AA266" s="1">
        <f t="shared" si="282"/>
        <v>10.199999999999999</v>
      </c>
      <c r="AB266" s="15">
        <f t="shared" si="258"/>
        <v>23229.475409836065</v>
      </c>
      <c r="AC266" s="15">
        <f t="shared" si="259"/>
        <v>21581.6139489247</v>
      </c>
      <c r="AD266" s="15">
        <f t="shared" si="283"/>
        <v>44811.089358760764</v>
      </c>
      <c r="AE266" s="1">
        <v>2</v>
      </c>
      <c r="AF266" s="1">
        <f t="shared" si="284"/>
        <v>6.8</v>
      </c>
      <c r="AG266" s="15">
        <f t="shared" si="260"/>
        <v>15486.31693989071</v>
      </c>
      <c r="AH266" s="15">
        <f t="shared" si="261"/>
        <v>15058.399785282845</v>
      </c>
      <c r="AI266" s="15">
        <f t="shared" si="297"/>
        <v>30544.716725173555</v>
      </c>
      <c r="AJ266" s="1">
        <v>4</v>
      </c>
      <c r="AK266" s="1">
        <f t="shared" si="285"/>
        <v>13.6</v>
      </c>
      <c r="AL266" s="1"/>
      <c r="AM266" s="15">
        <f t="shared" si="262"/>
        <v>31837.747858017137</v>
      </c>
      <c r="AN266" s="15">
        <f t="shared" si="263"/>
        <v>27896.989202395351</v>
      </c>
      <c r="AO266" s="15">
        <f t="shared" si="286"/>
        <v>59734.737060412488</v>
      </c>
      <c r="AP266" s="188">
        <v>3</v>
      </c>
      <c r="AQ266" s="188">
        <f t="shared" si="287"/>
        <v>10.199999999999999</v>
      </c>
      <c r="AR266" s="188"/>
      <c r="AS266" s="179">
        <f t="shared" si="264"/>
        <v>23878.310893512855</v>
      </c>
      <c r="AT266" s="179">
        <f t="shared" si="265"/>
        <v>20166.170825665562</v>
      </c>
      <c r="AU266" s="179">
        <f t="shared" si="288"/>
        <v>44044.481719178417</v>
      </c>
      <c r="AV266" s="1">
        <v>2</v>
      </c>
      <c r="AW266" s="1">
        <f t="shared" si="289"/>
        <v>6.8</v>
      </c>
      <c r="AX266" s="1"/>
      <c r="AY266" s="15">
        <f t="shared" si="266"/>
        <v>15947.79569892473</v>
      </c>
      <c r="AZ266" s="15">
        <f t="shared" si="267"/>
        <v>13634.519357061859</v>
      </c>
      <c r="BA266" s="15">
        <f t="shared" si="290"/>
        <v>29582.31505598659</v>
      </c>
      <c r="BB266" s="1">
        <v>2</v>
      </c>
      <c r="BC266" s="1">
        <f t="shared" si="291"/>
        <v>6.8</v>
      </c>
      <c r="BD266" s="15">
        <f t="shared" si="268"/>
        <v>15947.79569892473</v>
      </c>
      <c r="BE266" s="15">
        <f t="shared" si="269"/>
        <v>13244.4744457053</v>
      </c>
      <c r="BF266" s="15">
        <f t="shared" si="292"/>
        <v>29192.270144630031</v>
      </c>
      <c r="BG266" s="1">
        <v>3</v>
      </c>
      <c r="BH266" s="1">
        <f t="shared" si="293"/>
        <v>10.199999999999999</v>
      </c>
      <c r="BI266" s="15">
        <f t="shared" si="270"/>
        <v>23973.35064935065</v>
      </c>
      <c r="BJ266" s="15">
        <f t="shared" si="271"/>
        <v>21434.26977480415</v>
      </c>
      <c r="BK266" s="15">
        <f t="shared" si="294"/>
        <v>45407.620424154797</v>
      </c>
      <c r="BL266" s="1">
        <v>2</v>
      </c>
      <c r="BM266" s="1">
        <f t="shared" si="295"/>
        <v>6.8</v>
      </c>
      <c r="BN266" s="15">
        <f t="shared" si="272"/>
        <v>15982.233766233767</v>
      </c>
      <c r="BO266" s="15">
        <f t="shared" si="273"/>
        <v>14404.807969975393</v>
      </c>
      <c r="BP266" s="15">
        <f t="shared" si="296"/>
        <v>30387.041736209161</v>
      </c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</row>
    <row r="267" spans="1:146" ht="15.6" hidden="1" x14ac:dyDescent="0.3">
      <c r="A267" t="s">
        <v>105</v>
      </c>
      <c r="B267" s="8">
        <v>1202</v>
      </c>
      <c r="C267" s="1">
        <v>5</v>
      </c>
      <c r="D267" s="1"/>
      <c r="E267" s="1">
        <f t="shared" si="274"/>
        <v>17</v>
      </c>
      <c r="F267" s="15">
        <f t="shared" si="250"/>
        <v>37224.402125775021</v>
      </c>
      <c r="G267" s="15">
        <f t="shared" si="251"/>
        <v>36265.666755788356</v>
      </c>
      <c r="H267" s="15">
        <f t="shared" si="275"/>
        <v>73490.068881563377</v>
      </c>
      <c r="I267" s="1">
        <v>6</v>
      </c>
      <c r="J267" s="1"/>
      <c r="K267" s="1">
        <f t="shared" si="276"/>
        <v>20.399999999999999</v>
      </c>
      <c r="L267" s="15">
        <f t="shared" si="252"/>
        <v>44669.282550930031</v>
      </c>
      <c r="M267" s="15">
        <f t="shared" si="253"/>
        <v>43610.694577347756</v>
      </c>
      <c r="N267" s="15">
        <f t="shared" si="277"/>
        <v>88279.977128277795</v>
      </c>
      <c r="O267" s="1">
        <v>6</v>
      </c>
      <c r="P267" s="1"/>
      <c r="Q267" s="1">
        <f t="shared" si="278"/>
        <v>20.399999999999999</v>
      </c>
      <c r="R267" s="15">
        <f t="shared" si="254"/>
        <v>44706.48815653965</v>
      </c>
      <c r="S267" s="422">
        <f t="shared" si="255"/>
        <v>44362.970154145092</v>
      </c>
      <c r="T267" s="15">
        <f t="shared" si="279"/>
        <v>89069.458310684742</v>
      </c>
      <c r="U267" s="1">
        <v>6</v>
      </c>
      <c r="V267" s="1">
        <f t="shared" si="280"/>
        <v>20.399999999999999</v>
      </c>
      <c r="W267" s="15">
        <f t="shared" si="256"/>
        <v>44706.48815653965</v>
      </c>
      <c r="X267" s="15">
        <f t="shared" si="257"/>
        <v>41996.456605665422</v>
      </c>
      <c r="Y267" s="15">
        <f t="shared" si="281"/>
        <v>86702.944762205065</v>
      </c>
      <c r="Z267" s="1">
        <v>5</v>
      </c>
      <c r="AA267" s="1">
        <f t="shared" si="282"/>
        <v>17</v>
      </c>
      <c r="AB267" s="15">
        <f t="shared" si="258"/>
        <v>38715.792349726777</v>
      </c>
      <c r="AC267" s="15">
        <f t="shared" si="259"/>
        <v>35969.356581541164</v>
      </c>
      <c r="AD267" s="15">
        <f t="shared" si="283"/>
        <v>74685.148931267933</v>
      </c>
      <c r="AE267" s="1">
        <v>5</v>
      </c>
      <c r="AF267" s="1">
        <f t="shared" si="284"/>
        <v>17</v>
      </c>
      <c r="AG267" s="15">
        <f t="shared" si="260"/>
        <v>38715.792349726777</v>
      </c>
      <c r="AH267" s="15">
        <f t="shared" si="261"/>
        <v>37645.999463207118</v>
      </c>
      <c r="AI267" s="15">
        <f t="shared" si="297"/>
        <v>76361.791812933894</v>
      </c>
      <c r="AJ267" s="1">
        <v>6</v>
      </c>
      <c r="AK267" s="1">
        <f t="shared" si="285"/>
        <v>20.399999999999999</v>
      </c>
      <c r="AL267" s="1"/>
      <c r="AM267" s="15">
        <f t="shared" si="262"/>
        <v>47756.62178702571</v>
      </c>
      <c r="AN267" s="15">
        <f t="shared" si="263"/>
        <v>41845.48380359303</v>
      </c>
      <c r="AO267" s="15">
        <f t="shared" si="286"/>
        <v>89602.105590618739</v>
      </c>
      <c r="AP267" s="188">
        <v>4</v>
      </c>
      <c r="AQ267" s="188">
        <f t="shared" si="287"/>
        <v>13.6</v>
      </c>
      <c r="AR267" s="188"/>
      <c r="AS267" s="179">
        <f t="shared" si="264"/>
        <v>31837.747858017137</v>
      </c>
      <c r="AT267" s="179">
        <f t="shared" si="265"/>
        <v>26888.227767554083</v>
      </c>
      <c r="AU267" s="179">
        <f t="shared" si="288"/>
        <v>58725.97562557122</v>
      </c>
      <c r="AV267" s="1">
        <v>5</v>
      </c>
      <c r="AW267" s="1">
        <f t="shared" si="289"/>
        <v>17</v>
      </c>
      <c r="AX267" s="1"/>
      <c r="AY267" s="15">
        <f t="shared" si="266"/>
        <v>39869.489247311823</v>
      </c>
      <c r="AZ267" s="15">
        <f t="shared" si="267"/>
        <v>34086.298392654644</v>
      </c>
      <c r="BA267" s="15">
        <f t="shared" si="290"/>
        <v>73955.787639966467</v>
      </c>
      <c r="BB267" s="1">
        <v>4</v>
      </c>
      <c r="BC267" s="1">
        <f t="shared" si="291"/>
        <v>13.6</v>
      </c>
      <c r="BD267" s="15">
        <f t="shared" si="268"/>
        <v>31895.591397849461</v>
      </c>
      <c r="BE267" s="15">
        <f t="shared" si="269"/>
        <v>26488.9488914106</v>
      </c>
      <c r="BF267" s="15">
        <f t="shared" si="292"/>
        <v>58384.540289260061</v>
      </c>
      <c r="BG267" s="1">
        <v>4</v>
      </c>
      <c r="BH267" s="1">
        <f t="shared" si="293"/>
        <v>13.6</v>
      </c>
      <c r="BI267" s="15">
        <f t="shared" si="270"/>
        <v>31964.467532467534</v>
      </c>
      <c r="BJ267" s="15">
        <f t="shared" si="271"/>
        <v>28579.026366405531</v>
      </c>
      <c r="BK267" s="15">
        <f t="shared" si="294"/>
        <v>60543.493898873065</v>
      </c>
      <c r="BL267" s="1">
        <v>5</v>
      </c>
      <c r="BM267" s="1">
        <f t="shared" si="295"/>
        <v>17</v>
      </c>
      <c r="BN267" s="15">
        <f t="shared" si="272"/>
        <v>39955.584415584417</v>
      </c>
      <c r="BO267" s="15">
        <f t="shared" si="273"/>
        <v>36012.019924938482</v>
      </c>
      <c r="BP267" s="15">
        <f t="shared" si="296"/>
        <v>75967.604340522899</v>
      </c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</row>
    <row r="268" spans="1:146" ht="15.6" hidden="1" x14ac:dyDescent="0.3">
      <c r="A268" t="s">
        <v>105</v>
      </c>
      <c r="B268" s="8">
        <v>1301</v>
      </c>
      <c r="C268" s="1">
        <v>13</v>
      </c>
      <c r="D268" s="1"/>
      <c r="E268" s="1">
        <f t="shared" si="274"/>
        <v>44.199999999999996</v>
      </c>
      <c r="F268" s="15">
        <f t="shared" si="250"/>
        <v>96783.445527015065</v>
      </c>
      <c r="G268" s="15">
        <f t="shared" si="251"/>
        <v>94290.733565049712</v>
      </c>
      <c r="H268" s="15">
        <f t="shared" si="275"/>
        <v>191074.17909206479</v>
      </c>
      <c r="I268" s="1">
        <v>12</v>
      </c>
      <c r="J268" s="1"/>
      <c r="K268" s="1">
        <f t="shared" si="276"/>
        <v>40.799999999999997</v>
      </c>
      <c r="L268" s="15">
        <f t="shared" si="252"/>
        <v>89338.565101860062</v>
      </c>
      <c r="M268" s="15">
        <f t="shared" si="253"/>
        <v>87221.389154695513</v>
      </c>
      <c r="N268" s="15">
        <f t="shared" si="277"/>
        <v>176559.95425655559</v>
      </c>
      <c r="O268" s="1">
        <v>11</v>
      </c>
      <c r="P268" s="1"/>
      <c r="Q268" s="1">
        <f t="shared" si="278"/>
        <v>37.4</v>
      </c>
      <c r="R268" s="15">
        <f t="shared" si="254"/>
        <v>81961.894953656025</v>
      </c>
      <c r="S268" s="422">
        <f t="shared" si="255"/>
        <v>81332.111949266007</v>
      </c>
      <c r="T268" s="15">
        <f t="shared" si="279"/>
        <v>163294.00690292203</v>
      </c>
      <c r="U268" s="1">
        <v>11</v>
      </c>
      <c r="V268" s="1">
        <f t="shared" si="280"/>
        <v>37.4</v>
      </c>
      <c r="W268" s="15">
        <f t="shared" si="256"/>
        <v>81961.894953656025</v>
      </c>
      <c r="X268" s="15">
        <f t="shared" si="257"/>
        <v>76993.50377705328</v>
      </c>
      <c r="Y268" s="15">
        <f t="shared" si="281"/>
        <v>158955.3987307093</v>
      </c>
      <c r="Z268" s="1">
        <v>12</v>
      </c>
      <c r="AA268" s="1">
        <f t="shared" si="282"/>
        <v>40.799999999999997</v>
      </c>
      <c r="AB268" s="15">
        <f t="shared" si="258"/>
        <v>92917.901639344258</v>
      </c>
      <c r="AC268" s="15">
        <f t="shared" si="259"/>
        <v>86326.455795698799</v>
      </c>
      <c r="AD268" s="15">
        <f t="shared" si="283"/>
        <v>179244.35743504306</v>
      </c>
      <c r="AE268" s="1">
        <v>11</v>
      </c>
      <c r="AF268" s="1">
        <f t="shared" si="284"/>
        <v>37.4</v>
      </c>
      <c r="AG268" s="15">
        <f t="shared" si="260"/>
        <v>85174.743169398906</v>
      </c>
      <c r="AH268" s="15">
        <f t="shared" si="261"/>
        <v>82821.198819055644</v>
      </c>
      <c r="AI268" s="15">
        <f t="shared" si="297"/>
        <v>167995.94198845455</v>
      </c>
      <c r="AJ268" s="1">
        <v>12</v>
      </c>
      <c r="AK268" s="1">
        <f t="shared" si="285"/>
        <v>40.799999999999997</v>
      </c>
      <c r="AL268" s="1"/>
      <c r="AM268" s="15">
        <f t="shared" si="262"/>
        <v>95513.243574051419</v>
      </c>
      <c r="AN268" s="15">
        <f t="shared" si="263"/>
        <v>83690.967607186059</v>
      </c>
      <c r="AO268" s="15">
        <f t="shared" si="286"/>
        <v>179204.21118123748</v>
      </c>
      <c r="AP268" s="188">
        <v>10</v>
      </c>
      <c r="AQ268" s="188">
        <f t="shared" si="287"/>
        <v>34</v>
      </c>
      <c r="AR268" s="188"/>
      <c r="AS268" s="179">
        <f t="shared" si="264"/>
        <v>79594.36964504284</v>
      </c>
      <c r="AT268" s="179">
        <f t="shared" si="265"/>
        <v>67220.569418885207</v>
      </c>
      <c r="AU268" s="179">
        <f t="shared" si="288"/>
        <v>146814.93906392803</v>
      </c>
      <c r="AV268" s="1">
        <v>12</v>
      </c>
      <c r="AW268" s="1">
        <f t="shared" si="289"/>
        <v>40.799999999999997</v>
      </c>
      <c r="AX268" s="1"/>
      <c r="AY268" s="15">
        <f t="shared" si="266"/>
        <v>95686.774193548379</v>
      </c>
      <c r="AZ268" s="15">
        <f t="shared" si="267"/>
        <v>81807.116142371146</v>
      </c>
      <c r="BA268" s="15">
        <f t="shared" si="290"/>
        <v>177493.89033591951</v>
      </c>
      <c r="BB268" s="1">
        <v>12</v>
      </c>
      <c r="BC268" s="1">
        <f t="shared" si="291"/>
        <v>40.799999999999997</v>
      </c>
      <c r="BD268" s="15">
        <f t="shared" si="268"/>
        <v>95686.774193548379</v>
      </c>
      <c r="BE268" s="15">
        <f t="shared" si="269"/>
        <v>79466.846674231798</v>
      </c>
      <c r="BF268" s="15">
        <f t="shared" si="292"/>
        <v>175153.62086778018</v>
      </c>
      <c r="BG268" s="1">
        <v>10</v>
      </c>
      <c r="BH268" s="1">
        <f t="shared" si="293"/>
        <v>34</v>
      </c>
      <c r="BI268" s="15">
        <f t="shared" si="270"/>
        <v>79911.168831168834</v>
      </c>
      <c r="BJ268" s="15">
        <f t="shared" si="271"/>
        <v>71447.565916013831</v>
      </c>
      <c r="BK268" s="15">
        <f t="shared" si="294"/>
        <v>151358.73474718267</v>
      </c>
      <c r="BL268" s="1">
        <v>14</v>
      </c>
      <c r="BM268" s="1">
        <f t="shared" si="295"/>
        <v>47.6</v>
      </c>
      <c r="BN268" s="15">
        <f t="shared" si="272"/>
        <v>111875.63636363637</v>
      </c>
      <c r="BO268" s="15">
        <f t="shared" si="273"/>
        <v>100833.65578982775</v>
      </c>
      <c r="BP268" s="15">
        <f t="shared" si="296"/>
        <v>212709.29215346411</v>
      </c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</row>
    <row r="269" spans="1:146" ht="15.6" hidden="1" x14ac:dyDescent="0.3">
      <c r="A269" t="s">
        <v>105</v>
      </c>
      <c r="B269" s="8">
        <v>1302</v>
      </c>
      <c r="C269" s="1">
        <v>16</v>
      </c>
      <c r="D269" s="1"/>
      <c r="E269" s="1">
        <f t="shared" si="274"/>
        <v>54.4</v>
      </c>
      <c r="F269" s="15">
        <f t="shared" si="250"/>
        <v>119118.08680248007</v>
      </c>
      <c r="G269" s="15">
        <f t="shared" si="251"/>
        <v>116050.13361852273</v>
      </c>
      <c r="H269" s="15">
        <f t="shared" si="275"/>
        <v>235168.2204210028</v>
      </c>
      <c r="I269" s="1">
        <v>10</v>
      </c>
      <c r="J269" s="1"/>
      <c r="K269" s="1">
        <f t="shared" si="276"/>
        <v>34</v>
      </c>
      <c r="L269" s="15">
        <f t="shared" si="252"/>
        <v>74448.804251550042</v>
      </c>
      <c r="M269" s="15">
        <f t="shared" si="253"/>
        <v>72684.490962246273</v>
      </c>
      <c r="N269" s="15">
        <f t="shared" si="277"/>
        <v>147133.29521379631</v>
      </c>
      <c r="O269" s="1">
        <v>15</v>
      </c>
      <c r="P269" s="1"/>
      <c r="Q269" s="1">
        <f t="shared" si="278"/>
        <v>51</v>
      </c>
      <c r="R269" s="15">
        <f t="shared" si="254"/>
        <v>111766.22039134912</v>
      </c>
      <c r="S269" s="422">
        <f t="shared" si="255"/>
        <v>110907.42538536275</v>
      </c>
      <c r="T269" s="15">
        <f t="shared" si="279"/>
        <v>222673.64577671187</v>
      </c>
      <c r="U269" s="1">
        <v>14</v>
      </c>
      <c r="V269" s="1">
        <f t="shared" si="280"/>
        <v>47.6</v>
      </c>
      <c r="W269" s="15">
        <f t="shared" si="256"/>
        <v>104315.13903192585</v>
      </c>
      <c r="X269" s="15">
        <f t="shared" si="257"/>
        <v>97991.732079886002</v>
      </c>
      <c r="Y269" s="15">
        <f t="shared" si="281"/>
        <v>202306.87111181184</v>
      </c>
      <c r="Z269" s="1">
        <v>13</v>
      </c>
      <c r="AA269" s="1">
        <f t="shared" si="282"/>
        <v>44.199999999999996</v>
      </c>
      <c r="AB269" s="15">
        <f t="shared" si="258"/>
        <v>100661.06010928961</v>
      </c>
      <c r="AC269" s="15">
        <f t="shared" si="259"/>
        <v>93520.327112007028</v>
      </c>
      <c r="AD269" s="15">
        <f t="shared" si="283"/>
        <v>194181.38722129664</v>
      </c>
      <c r="AE269" s="1">
        <v>17</v>
      </c>
      <c r="AF269" s="1">
        <f t="shared" si="284"/>
        <v>57.8</v>
      </c>
      <c r="AG269" s="15">
        <f t="shared" si="260"/>
        <v>131633.69398907103</v>
      </c>
      <c r="AH269" s="15">
        <f t="shared" si="261"/>
        <v>127996.39817490418</v>
      </c>
      <c r="AI269" s="15">
        <f t="shared" si="297"/>
        <v>259630.09216397523</v>
      </c>
      <c r="AJ269" s="1">
        <v>11</v>
      </c>
      <c r="AK269" s="1">
        <f t="shared" si="285"/>
        <v>37.4</v>
      </c>
      <c r="AL269" s="1"/>
      <c r="AM269" s="15">
        <f t="shared" si="262"/>
        <v>87553.806609547129</v>
      </c>
      <c r="AN269" s="15">
        <f t="shared" si="263"/>
        <v>76716.720306587216</v>
      </c>
      <c r="AO269" s="15">
        <f t="shared" si="286"/>
        <v>164270.52691613435</v>
      </c>
      <c r="AP269" s="188">
        <v>9</v>
      </c>
      <c r="AQ269" s="188">
        <f t="shared" si="287"/>
        <v>30.599999999999998</v>
      </c>
      <c r="AR269" s="188"/>
      <c r="AS269" s="179">
        <f t="shared" si="264"/>
        <v>71634.932680538564</v>
      </c>
      <c r="AT269" s="179">
        <f t="shared" si="265"/>
        <v>60498.512476996679</v>
      </c>
      <c r="AU269" s="179">
        <f t="shared" si="288"/>
        <v>132133.44515753526</v>
      </c>
      <c r="AV269" s="1">
        <v>15</v>
      </c>
      <c r="AW269" s="1">
        <f t="shared" si="289"/>
        <v>51</v>
      </c>
      <c r="AX269" s="1"/>
      <c r="AY269" s="15">
        <f t="shared" si="266"/>
        <v>119608.46774193548</v>
      </c>
      <c r="AZ269" s="15">
        <f t="shared" si="267"/>
        <v>102258.89517796395</v>
      </c>
      <c r="BA269" s="15">
        <f t="shared" si="290"/>
        <v>221867.36291989943</v>
      </c>
      <c r="BB269" s="1">
        <v>12</v>
      </c>
      <c r="BC269" s="1">
        <f t="shared" si="291"/>
        <v>40.799999999999997</v>
      </c>
      <c r="BD269" s="15">
        <f t="shared" si="268"/>
        <v>95686.774193548379</v>
      </c>
      <c r="BE269" s="15">
        <f t="shared" si="269"/>
        <v>79466.846674231798</v>
      </c>
      <c r="BF269" s="15">
        <f t="shared" si="292"/>
        <v>175153.62086778018</v>
      </c>
      <c r="BG269" s="1">
        <v>11</v>
      </c>
      <c r="BH269" s="1">
        <f t="shared" si="293"/>
        <v>37.4</v>
      </c>
      <c r="BI269" s="15">
        <f t="shared" si="270"/>
        <v>87902.28571428571</v>
      </c>
      <c r="BJ269" s="15">
        <f t="shared" si="271"/>
        <v>78592.322507615216</v>
      </c>
      <c r="BK269" s="15">
        <f t="shared" si="294"/>
        <v>166494.60822190094</v>
      </c>
      <c r="BL269" s="1">
        <v>14</v>
      </c>
      <c r="BM269" s="1">
        <f t="shared" si="295"/>
        <v>47.6</v>
      </c>
      <c r="BN269" s="15">
        <f t="shared" si="272"/>
        <v>111875.63636363637</v>
      </c>
      <c r="BO269" s="15">
        <f t="shared" si="273"/>
        <v>100833.65578982775</v>
      </c>
      <c r="BP269" s="15">
        <f t="shared" si="296"/>
        <v>212709.29215346411</v>
      </c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</row>
    <row r="270" spans="1:146" ht="15.6" hidden="1" x14ac:dyDescent="0.3">
      <c r="A270" t="s">
        <v>105</v>
      </c>
      <c r="C270" s="8">
        <f t="shared" ref="C270:AK270" si="298">SUM(C240:C269)</f>
        <v>187</v>
      </c>
      <c r="D270" s="8"/>
      <c r="E270" s="8">
        <f t="shared" si="298"/>
        <v>635.80000000000007</v>
      </c>
      <c r="F270" s="16">
        <f t="shared" si="298"/>
        <v>1392192.6395039859</v>
      </c>
      <c r="G270" s="16">
        <f t="shared" si="298"/>
        <v>1356335.9366664842</v>
      </c>
      <c r="H270" s="16">
        <f t="shared" si="298"/>
        <v>2748528.5761704701</v>
      </c>
      <c r="I270" s="8">
        <f t="shared" si="298"/>
        <v>180</v>
      </c>
      <c r="J270" s="8"/>
      <c r="K270" s="8">
        <f t="shared" si="298"/>
        <v>611.99999999999989</v>
      </c>
      <c r="L270" s="16">
        <f t="shared" si="298"/>
        <v>1340078.4765279007</v>
      </c>
      <c r="M270" s="16">
        <f t="shared" si="298"/>
        <v>1308320.8373204328</v>
      </c>
      <c r="N270" s="16">
        <f t="shared" si="298"/>
        <v>2648399.313848333</v>
      </c>
      <c r="O270" s="8">
        <f t="shared" si="298"/>
        <v>191</v>
      </c>
      <c r="P270" s="8"/>
      <c r="Q270" s="8">
        <f t="shared" si="298"/>
        <v>649.40000000000009</v>
      </c>
      <c r="R270" s="16">
        <f t="shared" si="298"/>
        <v>1423156.5396498456</v>
      </c>
      <c r="S270" s="423">
        <f t="shared" si="298"/>
        <v>1412221.2165736188</v>
      </c>
      <c r="T270" s="16">
        <f t="shared" si="298"/>
        <v>2835377.7562234649</v>
      </c>
      <c r="U270" s="8">
        <f t="shared" si="298"/>
        <v>198</v>
      </c>
      <c r="V270" s="8">
        <f t="shared" si="298"/>
        <v>673.2</v>
      </c>
      <c r="W270" s="16">
        <f t="shared" si="298"/>
        <v>1475314.1091658087</v>
      </c>
      <c r="X270" s="16">
        <f t="shared" si="298"/>
        <v>1385883.0679869587</v>
      </c>
      <c r="Y270" s="16">
        <f t="shared" si="298"/>
        <v>2861197.1771527678</v>
      </c>
      <c r="Z270" s="8">
        <f t="shared" si="298"/>
        <v>178</v>
      </c>
      <c r="AA270" s="8">
        <f t="shared" si="298"/>
        <v>605.20000000000005</v>
      </c>
      <c r="AB270" s="16">
        <f t="shared" si="298"/>
        <v>1378282.2076502733</v>
      </c>
      <c r="AC270" s="16">
        <f t="shared" si="298"/>
        <v>1280509.0943028654</v>
      </c>
      <c r="AD270" s="16">
        <f t="shared" si="298"/>
        <v>2658791.3019531388</v>
      </c>
      <c r="AE270" s="8">
        <f t="shared" si="298"/>
        <v>183</v>
      </c>
      <c r="AF270" s="8">
        <f t="shared" si="298"/>
        <v>622.20000000000005</v>
      </c>
      <c r="AG270" s="16">
        <f t="shared" si="298"/>
        <v>1416998.0000000005</v>
      </c>
      <c r="AH270" s="16">
        <f t="shared" si="298"/>
        <v>1377843.5803533804</v>
      </c>
      <c r="AI270" s="16">
        <f t="shared" si="298"/>
        <v>2794841.5803533806</v>
      </c>
      <c r="AJ270" s="8">
        <f t="shared" si="298"/>
        <v>172</v>
      </c>
      <c r="AK270" s="8">
        <f t="shared" si="298"/>
        <v>584.79999999999995</v>
      </c>
      <c r="AL270" s="8"/>
      <c r="AM270" s="16">
        <f t="shared" ref="AM270:BP270" si="299">SUM(AM240:AM269)</f>
        <v>1369023.1578947369</v>
      </c>
      <c r="AN270" s="16">
        <f t="shared" si="299"/>
        <v>1199570.5357029999</v>
      </c>
      <c r="AO270" s="16">
        <f t="shared" si="299"/>
        <v>2568593.6935977363</v>
      </c>
      <c r="AP270" s="189">
        <f t="shared" si="299"/>
        <v>139</v>
      </c>
      <c r="AQ270" s="189">
        <f t="shared" si="299"/>
        <v>472.59999999999997</v>
      </c>
      <c r="AR270" s="189"/>
      <c r="AS270" s="191">
        <f t="shared" si="299"/>
        <v>1106361.7380660956</v>
      </c>
      <c r="AT270" s="191">
        <f t="shared" si="299"/>
        <v>934365.91492250445</v>
      </c>
      <c r="AU270" s="191">
        <f t="shared" si="299"/>
        <v>2040727.6529886001</v>
      </c>
      <c r="AV270" s="8">
        <f t="shared" si="299"/>
        <v>176</v>
      </c>
      <c r="AW270" s="8">
        <f t="shared" si="299"/>
        <v>598.40000000000009</v>
      </c>
      <c r="AX270" s="8"/>
      <c r="AY270" s="16">
        <f t="shared" si="299"/>
        <v>1403406.0215053763</v>
      </c>
      <c r="AZ270" s="16">
        <f t="shared" si="299"/>
        <v>1199837.7034214435</v>
      </c>
      <c r="BA270" s="16">
        <f t="shared" si="299"/>
        <v>2603243.72492682</v>
      </c>
      <c r="BB270" s="8">
        <f t="shared" si="299"/>
        <v>178</v>
      </c>
      <c r="BC270" s="8">
        <f t="shared" si="299"/>
        <v>605.19999999999993</v>
      </c>
      <c r="BD270" s="16">
        <f t="shared" si="299"/>
        <v>1419353.817204301</v>
      </c>
      <c r="BE270" s="16">
        <f t="shared" si="299"/>
        <v>1178758.2256677719</v>
      </c>
      <c r="BF270" s="16">
        <f t="shared" si="299"/>
        <v>2598112.0428720731</v>
      </c>
      <c r="BG270" s="8">
        <f t="shared" si="299"/>
        <v>147</v>
      </c>
      <c r="BH270" s="8">
        <f t="shared" si="299"/>
        <v>499.7999999999999</v>
      </c>
      <c r="BI270" s="16">
        <f t="shared" si="299"/>
        <v>1174694.1818181819</v>
      </c>
      <c r="BJ270" s="16">
        <f t="shared" si="299"/>
        <v>1050279.2189654033</v>
      </c>
      <c r="BK270" s="16">
        <f t="shared" si="299"/>
        <v>2224973.4007835849</v>
      </c>
      <c r="BL270" s="8">
        <f t="shared" si="299"/>
        <v>211</v>
      </c>
      <c r="BM270" s="8">
        <f t="shared" si="299"/>
        <v>717.40000000000009</v>
      </c>
      <c r="BN270" s="16">
        <f t="shared" si="299"/>
        <v>1686125.6623376627</v>
      </c>
      <c r="BO270" s="16">
        <f t="shared" si="299"/>
        <v>1519707.2408324035</v>
      </c>
      <c r="BP270" s="16">
        <f t="shared" si="299"/>
        <v>3205832.9031700669</v>
      </c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</row>
    <row r="271" spans="1:146" ht="15.6" hidden="1" x14ac:dyDescent="0.3">
      <c r="A271" t="s">
        <v>105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421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176"/>
      <c r="AQ271" s="176"/>
      <c r="AR271" s="176"/>
      <c r="AS271" s="176"/>
      <c r="AT271" s="176"/>
      <c r="AU271" s="176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</row>
    <row r="272" spans="1:146" hidden="1" x14ac:dyDescent="0.3">
      <c r="A272" t="s">
        <v>105</v>
      </c>
      <c r="C272" s="37" t="s">
        <v>85</v>
      </c>
      <c r="D272" s="37"/>
      <c r="E272" s="37"/>
      <c r="F272" s="17"/>
      <c r="G272" s="17"/>
      <c r="H272" s="17"/>
      <c r="I272" s="37" t="s">
        <v>86</v>
      </c>
      <c r="J272" s="37"/>
      <c r="K272" s="37"/>
      <c r="L272" s="17"/>
      <c r="M272" s="17"/>
      <c r="N272" s="17"/>
      <c r="O272" s="37" t="s">
        <v>87</v>
      </c>
      <c r="P272" s="37"/>
      <c r="Q272" s="37"/>
      <c r="R272" s="17"/>
      <c r="S272" s="424"/>
      <c r="T272" s="17"/>
      <c r="U272" s="37" t="s">
        <v>88</v>
      </c>
      <c r="V272" s="37"/>
      <c r="W272" s="17"/>
      <c r="X272" s="17"/>
      <c r="Y272" s="17"/>
      <c r="Z272" s="37"/>
      <c r="AA272" s="37" t="s">
        <v>89</v>
      </c>
      <c r="AB272" s="17"/>
      <c r="AC272" s="17"/>
      <c r="AD272" s="17"/>
      <c r="AE272" s="37" t="s">
        <v>90</v>
      </c>
      <c r="AF272" s="37"/>
      <c r="AG272" s="17"/>
      <c r="AH272" s="17"/>
      <c r="AI272" s="17"/>
      <c r="AJ272" s="37" t="s">
        <v>91</v>
      </c>
      <c r="AK272" s="37"/>
      <c r="AL272" s="37"/>
      <c r="AM272" s="17"/>
      <c r="AN272" s="17"/>
      <c r="AO272" s="17"/>
      <c r="AP272" s="184" t="s">
        <v>92</v>
      </c>
      <c r="AQ272" s="184"/>
      <c r="AR272" s="184"/>
      <c r="AS272" s="185"/>
      <c r="AT272" s="185"/>
      <c r="AU272" s="185"/>
      <c r="AV272" s="37" t="s">
        <v>93</v>
      </c>
      <c r="AW272" s="37"/>
      <c r="AX272" s="37"/>
      <c r="AY272" s="17"/>
      <c r="AZ272" s="17"/>
      <c r="BA272" s="17"/>
      <c r="BB272" s="37" t="s">
        <v>94</v>
      </c>
      <c r="BC272" s="37"/>
      <c r="BD272" s="17"/>
      <c r="BE272" s="17"/>
      <c r="BF272" s="17"/>
      <c r="BG272" s="37" t="s">
        <v>95</v>
      </c>
      <c r="BH272" s="37"/>
      <c r="BI272" s="17"/>
      <c r="BJ272" s="17"/>
      <c r="BK272" s="17"/>
      <c r="BL272" s="37" t="s">
        <v>96</v>
      </c>
      <c r="BM272" s="37"/>
      <c r="BN272" s="17"/>
      <c r="BO272" s="17"/>
    </row>
    <row r="273" spans="1:146" ht="15.6" hidden="1" x14ac:dyDescent="0.3">
      <c r="A273" t="s">
        <v>105</v>
      </c>
      <c r="C273" t="s">
        <v>42</v>
      </c>
      <c r="E273" s="41">
        <f>+'Vr M3 DE GAS'!$F$73</f>
        <v>2133.2745150463738</v>
      </c>
      <c r="I273" t="s">
        <v>42</v>
      </c>
      <c r="K273" s="41">
        <f>+'Vr M3 DE GAS'!$O$62</f>
        <v>2137.7791459484197</v>
      </c>
      <c r="O273" t="s">
        <v>42</v>
      </c>
      <c r="Q273" s="41">
        <f>+'Vr M3 DE GAS'!$O$63</f>
        <v>2174.6553997129949</v>
      </c>
      <c r="U273" t="s">
        <v>42</v>
      </c>
      <c r="V273" s="41">
        <f>+'Vr M3 DE GAS'!$O$64</f>
        <v>2058.6498336110503</v>
      </c>
      <c r="AA273" s="41" t="s">
        <v>42</v>
      </c>
      <c r="AB273">
        <f>+'Vr M3 DE GAS'!$O$65</f>
        <v>2115.8445047965392</v>
      </c>
      <c r="AE273" t="s">
        <v>42</v>
      </c>
      <c r="AF273" s="41">
        <f>+'Vr M3 DE GAS'!$O$66</f>
        <v>2214.470556659242</v>
      </c>
      <c r="AJ273" t="s">
        <v>42</v>
      </c>
      <c r="AK273" s="41">
        <f>+'Vr M3 DE GAS'!$O$67</f>
        <v>2051.2492060584818</v>
      </c>
      <c r="AL273" s="41"/>
      <c r="AP273" s="173" t="s">
        <v>42</v>
      </c>
      <c r="AQ273" s="186">
        <f>+'Vr M3 DE GAS'!$O$68</f>
        <v>1977.0755711436825</v>
      </c>
      <c r="AR273" s="186"/>
      <c r="AS273" s="173"/>
      <c r="AT273" s="173"/>
      <c r="AU273" s="173"/>
      <c r="AV273" t="s">
        <v>42</v>
      </c>
      <c r="AW273" s="41">
        <f>+'Vr M3 DE GAS'!$O$69</f>
        <v>2005.0763760385087</v>
      </c>
      <c r="AX273" s="41"/>
      <c r="BB273" t="s">
        <v>42</v>
      </c>
      <c r="BC273" s="41">
        <f>+'Vr M3 DE GAS'!$O$70</f>
        <v>1947.7168302507796</v>
      </c>
      <c r="BG273" t="s">
        <v>42</v>
      </c>
      <c r="BH273" s="41">
        <f>+'Vr M3 DE GAS'!$O$71</f>
        <v>2101.3989975298186</v>
      </c>
      <c r="BL273" t="s">
        <v>42</v>
      </c>
      <c r="BM273" s="41">
        <f>+'Vr M3 DE GAS'!$O$72</f>
        <v>2118.3541132316755</v>
      </c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</row>
    <row r="274" spans="1:146" ht="15.6" hidden="1" x14ac:dyDescent="0.3">
      <c r="A274" t="s">
        <v>105</v>
      </c>
      <c r="C274" t="s">
        <v>43</v>
      </c>
      <c r="E274" s="41">
        <f>+'Vr M3 DE AGUA'!$N$10</f>
        <v>7444.8804251550046</v>
      </c>
      <c r="I274" t="s">
        <v>43</v>
      </c>
      <c r="K274" s="41">
        <f>+'Vr M3 DE AGUA'!$N$10</f>
        <v>7444.8804251550046</v>
      </c>
      <c r="O274" t="s">
        <v>43</v>
      </c>
      <c r="Q274" s="41">
        <f>+'Vr M3 DE AGUA'!$N$11</f>
        <v>7451.081359423275</v>
      </c>
      <c r="U274" t="s">
        <v>43</v>
      </c>
      <c r="V274" s="41">
        <f>+'Vr M3 DE AGUA'!$N$11</f>
        <v>7451.081359423275</v>
      </c>
      <c r="AA274" s="41" t="s">
        <v>43</v>
      </c>
      <c r="AB274">
        <f>+'Vr M3 DE AGUA'!$N$12</f>
        <v>7743.1584699453551</v>
      </c>
      <c r="AE274" t="s">
        <v>43</v>
      </c>
      <c r="AF274" s="41">
        <f>+'Vr M3 DE AGUA'!$N$12</f>
        <v>7743.1584699453551</v>
      </c>
      <c r="AJ274" t="s">
        <v>43</v>
      </c>
      <c r="AK274" s="41">
        <f>+'Vr M3 DE AGUA'!$N$13</f>
        <v>7959.4369645042843</v>
      </c>
      <c r="AL274" s="41"/>
      <c r="AP274" s="173" t="s">
        <v>43</v>
      </c>
      <c r="AQ274" s="186">
        <f>+'Vr M3 DE AGUA'!$N$13</f>
        <v>7959.4369645042843</v>
      </c>
      <c r="AR274" s="186"/>
      <c r="AS274" s="173"/>
      <c r="AT274" s="173"/>
      <c r="AU274" s="173"/>
      <c r="AV274" t="s">
        <v>43</v>
      </c>
      <c r="AW274" s="41">
        <f>+'Vr M3 DE AGUA'!$N$14</f>
        <v>7973.8978494623652</v>
      </c>
      <c r="AX274" s="41"/>
      <c r="BB274" t="s">
        <v>43</v>
      </c>
      <c r="BC274" s="41">
        <f>+'Vr M3 DE AGUA'!$N$14</f>
        <v>7973.8978494623652</v>
      </c>
      <c r="BG274" t="s">
        <v>43</v>
      </c>
      <c r="BH274" s="41">
        <f>+'Vr M3 DE AGUA'!$N$15</f>
        <v>7991.1168831168834</v>
      </c>
      <c r="BL274" t="s">
        <v>43</v>
      </c>
      <c r="BM274" s="41">
        <f>+'Vr M3 DE AGUA'!$N$15</f>
        <v>7991.1168831168834</v>
      </c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</row>
    <row r="275" spans="1:146" ht="15.6" hidden="1" x14ac:dyDescent="0.3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421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176"/>
      <c r="AQ275" s="176"/>
      <c r="AR275" s="176"/>
      <c r="AS275" s="176"/>
      <c r="AT275" s="176"/>
      <c r="AU275" s="176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</row>
    <row r="276" spans="1:146" ht="16.2" hidden="1" thickBot="1" x14ac:dyDescent="0.35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421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176"/>
      <c r="AQ276" s="176"/>
      <c r="AR276" s="176"/>
      <c r="AS276" s="176"/>
      <c r="AT276" s="176"/>
      <c r="AU276" s="176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</row>
    <row r="277" spans="1:146" ht="18.600000000000001" hidden="1" thickTop="1" x14ac:dyDescent="0.35">
      <c r="B277" s="2"/>
      <c r="C277" s="32" t="s">
        <v>0</v>
      </c>
      <c r="D277" s="32"/>
      <c r="E277" s="32"/>
      <c r="F277" s="32"/>
      <c r="G277" s="32"/>
      <c r="H277" s="32"/>
      <c r="I277" s="32" t="s">
        <v>1</v>
      </c>
      <c r="J277" s="32"/>
      <c r="K277" s="32"/>
      <c r="L277" s="32"/>
      <c r="M277" s="32"/>
      <c r="N277" s="32"/>
      <c r="O277" s="32" t="s">
        <v>2</v>
      </c>
      <c r="P277" s="32"/>
      <c r="Q277" s="32"/>
      <c r="R277" s="32"/>
      <c r="S277" s="420"/>
      <c r="T277" s="32"/>
      <c r="U277" s="32" t="s">
        <v>3</v>
      </c>
      <c r="V277" s="32"/>
      <c r="W277" s="32"/>
      <c r="X277" s="32"/>
      <c r="Y277" s="32"/>
      <c r="Z277" s="32" t="s">
        <v>4</v>
      </c>
      <c r="AA277" s="32"/>
      <c r="AB277" s="32"/>
      <c r="AC277" s="32"/>
      <c r="AD277" s="32"/>
      <c r="AE277" s="32" t="s">
        <v>5</v>
      </c>
      <c r="AF277" s="32"/>
      <c r="AG277" s="32"/>
      <c r="AH277" s="32"/>
      <c r="AI277" s="32"/>
      <c r="AJ277" s="32" t="s">
        <v>6</v>
      </c>
      <c r="AK277" s="32"/>
      <c r="AL277" s="32"/>
      <c r="AM277" s="32"/>
      <c r="AN277" s="32"/>
      <c r="AO277" s="32"/>
      <c r="AP277" s="169" t="s">
        <v>7</v>
      </c>
      <c r="AQ277" s="170"/>
      <c r="AR277" s="170"/>
      <c r="AS277" s="170"/>
      <c r="AT277" s="170"/>
      <c r="AU277" s="171"/>
      <c r="AV277" s="45" t="s">
        <v>8</v>
      </c>
      <c r="AW277" s="46"/>
      <c r="AX277" s="46"/>
      <c r="AY277" s="46"/>
      <c r="AZ277" s="46"/>
      <c r="BA277" s="47"/>
      <c r="BB277" s="68" t="s">
        <v>9</v>
      </c>
      <c r="BC277" s="69"/>
      <c r="BD277" s="69"/>
      <c r="BE277" s="69"/>
      <c r="BF277" s="70"/>
      <c r="BG277" s="68" t="s">
        <v>10</v>
      </c>
      <c r="BH277" s="69"/>
      <c r="BI277" s="69"/>
      <c r="BJ277" s="69"/>
      <c r="BK277" s="70"/>
      <c r="BL277" s="85" t="s">
        <v>11</v>
      </c>
      <c r="BM277" s="86"/>
      <c r="BN277" s="86"/>
      <c r="BO277" s="86"/>
      <c r="BP277" s="87"/>
      <c r="BY277" s="45" t="s">
        <v>6</v>
      </c>
      <c r="BZ277" s="46"/>
      <c r="CA277" s="46"/>
      <c r="CB277" s="46"/>
      <c r="CC277" s="46"/>
      <c r="CD277" s="47"/>
    </row>
    <row r="278" spans="1:146" ht="15" hidden="1" thickBot="1" x14ac:dyDescent="0.35">
      <c r="AJ278" t="s">
        <v>147</v>
      </c>
      <c r="AM278">
        <v>0.5</v>
      </c>
      <c r="AP278" s="172" t="s">
        <v>147</v>
      </c>
      <c r="AQ278" s="173"/>
      <c r="AR278" s="173"/>
      <c r="AS278" s="173">
        <v>0.5</v>
      </c>
      <c r="AT278" s="173"/>
      <c r="AU278" s="174"/>
      <c r="AV278" s="11" t="s">
        <v>147</v>
      </c>
      <c r="AY278">
        <v>0.5</v>
      </c>
      <c r="BA278" s="12"/>
      <c r="BB278" s="11" t="s">
        <v>147</v>
      </c>
      <c r="BD278">
        <v>0.5</v>
      </c>
      <c r="BE278" s="71"/>
      <c r="BF278" s="72"/>
      <c r="BG278" s="11" t="s">
        <v>147</v>
      </c>
      <c r="BI278" s="101">
        <v>0.5</v>
      </c>
      <c r="BJ278" s="71"/>
      <c r="BK278" s="72"/>
      <c r="BL278" s="11" t="s">
        <v>147</v>
      </c>
      <c r="BN278" s="101">
        <v>1</v>
      </c>
      <c r="BO278" s="88"/>
      <c r="BP278" s="89"/>
      <c r="BY278" s="11"/>
      <c r="BZ278" s="20">
        <v>0.5</v>
      </c>
      <c r="CD278" s="12"/>
      <c r="CE278">
        <v>6</v>
      </c>
    </row>
    <row r="279" spans="1:146" ht="16.2" hidden="1" thickBot="1" x14ac:dyDescent="0.35">
      <c r="C279" s="7" t="s">
        <v>44</v>
      </c>
      <c r="D279" s="7"/>
      <c r="E279" s="7" t="s">
        <v>45</v>
      </c>
      <c r="F279" s="7" t="s">
        <v>47</v>
      </c>
      <c r="G279" s="7" t="s">
        <v>48</v>
      </c>
      <c r="H279" s="7" t="s">
        <v>49</v>
      </c>
      <c r="I279" s="7" t="s">
        <v>44</v>
      </c>
      <c r="J279" s="7"/>
      <c r="K279" s="7" t="s">
        <v>45</v>
      </c>
      <c r="L279" s="7" t="s">
        <v>47</v>
      </c>
      <c r="M279" s="7" t="s">
        <v>48</v>
      </c>
      <c r="N279" s="7" t="s">
        <v>49</v>
      </c>
      <c r="O279" s="7" t="s">
        <v>44</v>
      </c>
      <c r="P279" s="7"/>
      <c r="Q279" s="7" t="s">
        <v>45</v>
      </c>
      <c r="R279" s="7" t="s">
        <v>47</v>
      </c>
      <c r="S279" s="421" t="s">
        <v>48</v>
      </c>
      <c r="T279" s="7" t="s">
        <v>49</v>
      </c>
      <c r="U279" s="7" t="s">
        <v>44</v>
      </c>
      <c r="V279" s="7" t="s">
        <v>45</v>
      </c>
      <c r="W279" s="7" t="s">
        <v>47</v>
      </c>
      <c r="X279" s="7" t="s">
        <v>48</v>
      </c>
      <c r="Y279" s="7" t="s">
        <v>49</v>
      </c>
      <c r="Z279" s="7" t="s">
        <v>44</v>
      </c>
      <c r="AA279" s="7" t="s">
        <v>45</v>
      </c>
      <c r="AB279" s="7" t="s">
        <v>47</v>
      </c>
      <c r="AC279" s="7" t="s">
        <v>48</v>
      </c>
      <c r="AD279" s="7" t="s">
        <v>49</v>
      </c>
      <c r="AE279" s="7" t="s">
        <v>44</v>
      </c>
      <c r="AF279" s="7" t="s">
        <v>45</v>
      </c>
      <c r="AG279" s="7" t="s">
        <v>47</v>
      </c>
      <c r="AH279" s="7" t="s">
        <v>48</v>
      </c>
      <c r="AI279" s="7" t="s">
        <v>49</v>
      </c>
      <c r="AJ279" s="7" t="s">
        <v>44</v>
      </c>
      <c r="AK279" s="7" t="s">
        <v>45</v>
      </c>
      <c r="AL279" s="7"/>
      <c r="AM279" s="7" t="s">
        <v>47</v>
      </c>
      <c r="AN279" s="7" t="s">
        <v>48</v>
      </c>
      <c r="AO279" s="7" t="s">
        <v>49</v>
      </c>
      <c r="AP279" s="192" t="s">
        <v>44</v>
      </c>
      <c r="AQ279" s="193" t="s">
        <v>45</v>
      </c>
      <c r="AR279" s="193"/>
      <c r="AS279" s="193" t="s">
        <v>47</v>
      </c>
      <c r="AT279" s="193" t="s">
        <v>48</v>
      </c>
      <c r="AU279" s="194" t="s">
        <v>49</v>
      </c>
      <c r="AV279" s="59" t="s">
        <v>44</v>
      </c>
      <c r="AW279" s="58" t="s">
        <v>45</v>
      </c>
      <c r="AX279" s="58"/>
      <c r="AY279" s="58" t="s">
        <v>47</v>
      </c>
      <c r="AZ279" s="58" t="s">
        <v>48</v>
      </c>
      <c r="BA279" s="60" t="s">
        <v>49</v>
      </c>
      <c r="BB279" s="73" t="s">
        <v>44</v>
      </c>
      <c r="BC279" s="74" t="s">
        <v>45</v>
      </c>
      <c r="BD279" s="74" t="s">
        <v>47</v>
      </c>
      <c r="BE279" s="74" t="s">
        <v>48</v>
      </c>
      <c r="BF279" s="75" t="s">
        <v>49</v>
      </c>
      <c r="BG279" s="73" t="s">
        <v>44</v>
      </c>
      <c r="BH279" s="74" t="s">
        <v>45</v>
      </c>
      <c r="BI279" s="74" t="s">
        <v>47</v>
      </c>
      <c r="BJ279" s="74" t="s">
        <v>48</v>
      </c>
      <c r="BK279" s="75" t="s">
        <v>49</v>
      </c>
      <c r="BL279" s="90" t="s">
        <v>44</v>
      </c>
      <c r="BM279" s="91" t="s">
        <v>45</v>
      </c>
      <c r="BN279" s="91" t="s">
        <v>47</v>
      </c>
      <c r="BO279" s="91" t="s">
        <v>48</v>
      </c>
      <c r="BP279" s="92" t="s">
        <v>49</v>
      </c>
      <c r="BY279" s="59" t="s">
        <v>44</v>
      </c>
      <c r="BZ279" s="64"/>
      <c r="CA279" s="58" t="s">
        <v>45</v>
      </c>
      <c r="CB279" s="58" t="s">
        <v>47</v>
      </c>
      <c r="CC279" s="58" t="s">
        <v>48</v>
      </c>
      <c r="CD279" s="60" t="s">
        <v>49</v>
      </c>
    </row>
    <row r="280" spans="1:146" ht="15.6" hidden="1" x14ac:dyDescent="0.3">
      <c r="A280" t="s">
        <v>126</v>
      </c>
      <c r="B280" s="8">
        <v>201</v>
      </c>
      <c r="C280" s="1">
        <v>10</v>
      </c>
      <c r="D280" s="1"/>
      <c r="E280" s="1">
        <v>34</v>
      </c>
      <c r="F280" s="15">
        <v>79902.944942381568</v>
      </c>
      <c r="G280" s="15">
        <v>73836.211542897217</v>
      </c>
      <c r="H280" s="15">
        <v>153739.1564852788</v>
      </c>
      <c r="I280" s="1">
        <v>5</v>
      </c>
      <c r="J280" s="1"/>
      <c r="K280" s="1">
        <v>17</v>
      </c>
      <c r="L280" s="15">
        <v>39951.472471190784</v>
      </c>
      <c r="M280" s="15">
        <v>37324.789570360015</v>
      </c>
      <c r="N280" s="15">
        <v>77276.262041550799</v>
      </c>
      <c r="O280" s="1">
        <v>8</v>
      </c>
      <c r="P280" s="1"/>
      <c r="Q280" s="1">
        <v>27.2</v>
      </c>
      <c r="R280" s="15">
        <v>63914.364779874217</v>
      </c>
      <c r="S280" s="422">
        <v>59027.821695021594</v>
      </c>
      <c r="T280" s="15">
        <v>122942.1864748958</v>
      </c>
      <c r="U280" s="1">
        <v>6</v>
      </c>
      <c r="V280" s="1">
        <v>20.399999999999999</v>
      </c>
      <c r="W280" s="15">
        <v>47935.773584905663</v>
      </c>
      <c r="X280" s="15">
        <v>46060.047901294107</v>
      </c>
      <c r="Y280" s="15">
        <v>93995.821486199769</v>
      </c>
      <c r="Z280" s="1">
        <v>8</v>
      </c>
      <c r="AA280" s="1">
        <v>27.2</v>
      </c>
      <c r="AB280" s="15">
        <v>64435.851472471193</v>
      </c>
      <c r="AC280" s="15">
        <v>57320.279100856213</v>
      </c>
      <c r="AD280" s="15">
        <v>121756.13057332741</v>
      </c>
      <c r="AE280" s="1">
        <v>11</v>
      </c>
      <c r="AF280" s="1">
        <v>37.4</v>
      </c>
      <c r="AG280" s="15">
        <v>88599.295774647893</v>
      </c>
      <c r="AH280" s="15">
        <v>81355.678123715188</v>
      </c>
      <c r="AI280" s="15">
        <v>169954.97389836307</v>
      </c>
      <c r="AJ280" s="1">
        <v>9</v>
      </c>
      <c r="AK280" s="1">
        <v>30.599999999999998</v>
      </c>
      <c r="AL280" s="1"/>
      <c r="AM280" s="15">
        <v>37065.470852017934</v>
      </c>
      <c r="AN280" s="15">
        <v>66675.091126227358</v>
      </c>
      <c r="AO280" s="15">
        <v>103740.5619782453</v>
      </c>
      <c r="AP280" s="195">
        <v>11</v>
      </c>
      <c r="AQ280" s="196">
        <v>37.4</v>
      </c>
      <c r="AR280" s="196"/>
      <c r="AS280" s="197">
        <v>46843.5</v>
      </c>
      <c r="AT280" s="197">
        <v>45665.4</v>
      </c>
      <c r="AU280" s="198">
        <v>92508.9</v>
      </c>
      <c r="AV280" s="54">
        <v>13</v>
      </c>
      <c r="AW280" s="55">
        <v>44.199999999999996</v>
      </c>
      <c r="AX280" s="55"/>
      <c r="AY280" s="56">
        <v>50711.068434032059</v>
      </c>
      <c r="AZ280" s="56">
        <v>97380.058490148454</v>
      </c>
      <c r="BA280" s="57">
        <v>148091.12692418051</v>
      </c>
      <c r="BB280" s="81">
        <v>12</v>
      </c>
      <c r="BC280" s="82">
        <v>40.799999999999997</v>
      </c>
      <c r="BD280" s="78">
        <v>46810.217016029594</v>
      </c>
      <c r="BE280" s="78">
        <v>83673.479158503134</v>
      </c>
      <c r="BF280" s="83">
        <v>130483.69617453273</v>
      </c>
      <c r="BG280" s="81">
        <v>13</v>
      </c>
      <c r="BH280" s="82">
        <v>44.199999999999996</v>
      </c>
      <c r="BI280" s="78">
        <v>53486.89655172413</v>
      </c>
      <c r="BJ280" s="78">
        <v>95550.815788819178</v>
      </c>
      <c r="BK280" s="83">
        <v>149037.71234054331</v>
      </c>
      <c r="BL280" s="93">
        <v>11</v>
      </c>
      <c r="BM280" s="94">
        <v>37.4</v>
      </c>
      <c r="BN280" s="95">
        <v>90516.286472148538</v>
      </c>
      <c r="BO280" s="95">
        <v>84744.523719007993</v>
      </c>
      <c r="BP280" s="96">
        <v>175260.81019115652</v>
      </c>
      <c r="BY280" s="54">
        <v>9</v>
      </c>
      <c r="BZ280" s="65">
        <f t="shared" ref="BZ280:BZ316" si="300">+BY280*$BZ$278</f>
        <v>4.5</v>
      </c>
      <c r="CA280" s="55">
        <f>+BY280*$F$1</f>
        <v>30.599999999999998</v>
      </c>
      <c r="CB280" s="56">
        <f>+BZ280*$AK$407</f>
        <v>37065.470852017934</v>
      </c>
      <c r="CC280" s="56">
        <f>+CA280*$AK$406</f>
        <v>66675.091126227358</v>
      </c>
      <c r="CD280" s="57">
        <f>+CC280+CB280</f>
        <v>103740.5619782453</v>
      </c>
      <c r="CE280" s="42">
        <f t="shared" ref="CE280:CE316" si="301">+BZ280*$CE$278*$AK$406</f>
        <v>58830.962758435904</v>
      </c>
    </row>
    <row r="281" spans="1:146" ht="15.6" hidden="1" x14ac:dyDescent="0.3">
      <c r="A281" t="s">
        <v>126</v>
      </c>
      <c r="B281" s="8">
        <v>202</v>
      </c>
      <c r="C281" s="1">
        <v>2</v>
      </c>
      <c r="D281" s="1"/>
      <c r="E281" s="1">
        <v>6.8</v>
      </c>
      <c r="F281" s="15">
        <v>15980.588988476313</v>
      </c>
      <c r="G281" s="15">
        <v>14767.242308579443</v>
      </c>
      <c r="H281" s="15">
        <v>30747.831297055756</v>
      </c>
      <c r="I281" s="1">
        <v>1</v>
      </c>
      <c r="J281" s="1"/>
      <c r="K281" s="1">
        <v>3.4</v>
      </c>
      <c r="L281" s="15">
        <v>7990.2944942381564</v>
      </c>
      <c r="M281" s="15">
        <v>7464.9579140720025</v>
      </c>
      <c r="N281" s="15">
        <v>15455.25240831016</v>
      </c>
      <c r="O281" s="1">
        <v>1</v>
      </c>
      <c r="P281" s="1"/>
      <c r="Q281" s="1">
        <v>3.4</v>
      </c>
      <c r="R281" s="15">
        <v>7989.2955974842771</v>
      </c>
      <c r="S281" s="422">
        <v>7378.4777118776992</v>
      </c>
      <c r="T281" s="15">
        <v>15367.773309361975</v>
      </c>
      <c r="U281" s="1">
        <v>1</v>
      </c>
      <c r="V281" s="1">
        <v>3.4</v>
      </c>
      <c r="W281" s="15">
        <v>7989.2955974842771</v>
      </c>
      <c r="X281" s="15">
        <v>7676.6746502156848</v>
      </c>
      <c r="Y281" s="15">
        <v>15665.970247699963</v>
      </c>
      <c r="Z281" s="1">
        <v>1</v>
      </c>
      <c r="AA281" s="1">
        <v>3.4</v>
      </c>
      <c r="AB281" s="15">
        <v>8054.4814340588991</v>
      </c>
      <c r="AC281" s="15">
        <v>7165.0348876070266</v>
      </c>
      <c r="AD281" s="15">
        <v>15219.516321665926</v>
      </c>
      <c r="AE281" s="1">
        <v>0</v>
      </c>
      <c r="AF281" s="1">
        <v>0</v>
      </c>
      <c r="AG281" s="15">
        <v>0</v>
      </c>
      <c r="AH281" s="15">
        <v>0</v>
      </c>
      <c r="AI281" s="15">
        <v>0</v>
      </c>
      <c r="AJ281" s="1">
        <v>1</v>
      </c>
      <c r="AK281" s="1">
        <v>3.4</v>
      </c>
      <c r="AL281" s="1"/>
      <c r="AM281" s="15">
        <v>4118.3856502242152</v>
      </c>
      <c r="AN281" s="15">
        <v>7408.3434584697061</v>
      </c>
      <c r="AO281" s="15">
        <v>11526.729108693922</v>
      </c>
      <c r="AP281" s="178">
        <v>1</v>
      </c>
      <c r="AQ281" s="188">
        <v>3.4</v>
      </c>
      <c r="AR281" s="196"/>
      <c r="AS281" s="197">
        <v>4258.5</v>
      </c>
      <c r="AT281" s="179">
        <v>4151.3999999999996</v>
      </c>
      <c r="AU281" s="180">
        <v>8409.9</v>
      </c>
      <c r="AV281" s="48">
        <v>1</v>
      </c>
      <c r="AW281" s="1">
        <v>3.4</v>
      </c>
      <c r="AX281" s="55"/>
      <c r="AY281" s="56">
        <v>3900.8514180024663</v>
      </c>
      <c r="AZ281" s="15">
        <v>7490.7737300114204</v>
      </c>
      <c r="BA281" s="49">
        <v>11391.625148013887</v>
      </c>
      <c r="BB281" s="76">
        <v>1</v>
      </c>
      <c r="BC281" s="77">
        <v>3.4</v>
      </c>
      <c r="BD281" s="78">
        <v>3900.8514180024663</v>
      </c>
      <c r="BE281" s="79">
        <v>6972.7899298752618</v>
      </c>
      <c r="BF281" s="80">
        <v>10873.641347877729</v>
      </c>
      <c r="BG281" s="76">
        <v>1</v>
      </c>
      <c r="BH281" s="77">
        <v>3.4</v>
      </c>
      <c r="BI281" s="78">
        <v>4114.3766578249333</v>
      </c>
      <c r="BJ281" s="79">
        <v>7350.0627529860903</v>
      </c>
      <c r="BK281" s="80">
        <v>11464.439410811025</v>
      </c>
      <c r="BL281" s="97">
        <v>0</v>
      </c>
      <c r="BM281" s="98">
        <v>0</v>
      </c>
      <c r="BN281" s="95">
        <v>0</v>
      </c>
      <c r="BO281" s="99">
        <v>0</v>
      </c>
      <c r="BP281" s="100">
        <v>0</v>
      </c>
      <c r="BY281" s="48">
        <v>1</v>
      </c>
      <c r="BZ281" s="65">
        <f t="shared" si="300"/>
        <v>0.5</v>
      </c>
      <c r="CA281" s="55">
        <f t="shared" ref="CA281:CA316" si="302">+BY281*$F$1</f>
        <v>3.4</v>
      </c>
      <c r="CB281" s="56">
        <f t="shared" ref="CB281:CB316" si="303">+BZ281*$AK$407</f>
        <v>4118.3856502242152</v>
      </c>
      <c r="CC281" s="56">
        <f t="shared" ref="CC281:CC316" si="304">+CA281*$AK$406</f>
        <v>7408.3434584697061</v>
      </c>
      <c r="CD281" s="57">
        <f t="shared" ref="CD281:CD316" si="305">+CC281+CB281</f>
        <v>11526.729108693922</v>
      </c>
      <c r="CE281" s="42">
        <f t="shared" si="301"/>
        <v>6536.7736398262114</v>
      </c>
    </row>
    <row r="282" spans="1:146" ht="15.6" hidden="1" x14ac:dyDescent="0.3">
      <c r="A282" t="s">
        <v>126</v>
      </c>
      <c r="B282" s="8">
        <v>203</v>
      </c>
      <c r="C282" s="1">
        <v>0</v>
      </c>
      <c r="D282" s="1"/>
      <c r="E282" s="1">
        <v>0</v>
      </c>
      <c r="F282" s="15">
        <v>0</v>
      </c>
      <c r="G282" s="15">
        <v>0</v>
      </c>
      <c r="H282" s="15">
        <v>0</v>
      </c>
      <c r="I282" s="1">
        <v>0</v>
      </c>
      <c r="J282" s="1"/>
      <c r="K282" s="1">
        <v>0</v>
      </c>
      <c r="L282" s="15">
        <v>0</v>
      </c>
      <c r="M282" s="15">
        <v>0</v>
      </c>
      <c r="N282" s="15">
        <v>0</v>
      </c>
      <c r="O282" s="1">
        <v>0</v>
      </c>
      <c r="P282" s="1"/>
      <c r="Q282" s="1">
        <v>0</v>
      </c>
      <c r="R282" s="15">
        <v>0</v>
      </c>
      <c r="S282" s="422">
        <v>0</v>
      </c>
      <c r="T282" s="15">
        <v>0</v>
      </c>
      <c r="U282" s="1">
        <v>0</v>
      </c>
      <c r="V282" s="1">
        <v>0</v>
      </c>
      <c r="W282" s="15">
        <v>0</v>
      </c>
      <c r="X282" s="15">
        <v>0</v>
      </c>
      <c r="Y282" s="15">
        <v>0</v>
      </c>
      <c r="Z282" s="1">
        <v>0</v>
      </c>
      <c r="AA282" s="1">
        <v>0</v>
      </c>
      <c r="AB282" s="15">
        <v>0</v>
      </c>
      <c r="AC282" s="15">
        <v>0</v>
      </c>
      <c r="AD282" s="15">
        <v>0</v>
      </c>
      <c r="AE282" s="1">
        <v>0</v>
      </c>
      <c r="AF282" s="1">
        <v>0</v>
      </c>
      <c r="AG282" s="15">
        <v>0</v>
      </c>
      <c r="AH282" s="15">
        <v>0</v>
      </c>
      <c r="AI282" s="15">
        <v>0</v>
      </c>
      <c r="AJ282" s="1">
        <v>0</v>
      </c>
      <c r="AK282" s="1">
        <v>0</v>
      </c>
      <c r="AL282" s="1"/>
      <c r="AM282" s="15">
        <v>0</v>
      </c>
      <c r="AN282" s="15">
        <v>0</v>
      </c>
      <c r="AO282" s="15">
        <v>0</v>
      </c>
      <c r="AP282" s="178">
        <v>0</v>
      </c>
      <c r="AQ282" s="188">
        <v>0</v>
      </c>
      <c r="AR282" s="196"/>
      <c r="AS282" s="197">
        <v>0</v>
      </c>
      <c r="AT282" s="179">
        <v>0</v>
      </c>
      <c r="AU282" s="180">
        <v>0</v>
      </c>
      <c r="AV282" s="48">
        <v>0</v>
      </c>
      <c r="AW282" s="1">
        <v>0</v>
      </c>
      <c r="AX282" s="55"/>
      <c r="AY282" s="56">
        <v>0</v>
      </c>
      <c r="AZ282" s="15">
        <v>0</v>
      </c>
      <c r="BA282" s="49">
        <v>0</v>
      </c>
      <c r="BB282" s="76">
        <v>1</v>
      </c>
      <c r="BC282" s="77">
        <v>3.4</v>
      </c>
      <c r="BD282" s="78">
        <v>3900.8514180024663</v>
      </c>
      <c r="BE282" s="79">
        <v>6972.7899298752618</v>
      </c>
      <c r="BF282" s="80">
        <v>10873.641347877729</v>
      </c>
      <c r="BG282" s="76">
        <v>2</v>
      </c>
      <c r="BH282" s="77">
        <v>6.8</v>
      </c>
      <c r="BI282" s="78">
        <v>8228.7533156498666</v>
      </c>
      <c r="BJ282" s="79">
        <v>14700.125505972181</v>
      </c>
      <c r="BK282" s="80">
        <v>22928.878821622049</v>
      </c>
      <c r="BL282" s="97">
        <v>4</v>
      </c>
      <c r="BM282" s="98">
        <v>13.6</v>
      </c>
      <c r="BN282" s="95">
        <v>32915.013262599467</v>
      </c>
      <c r="BO282" s="99">
        <v>30816.190443275635</v>
      </c>
      <c r="BP282" s="100">
        <v>63731.203705875101</v>
      </c>
      <c r="BY282" s="48">
        <v>0</v>
      </c>
      <c r="BZ282" s="65">
        <f t="shared" si="300"/>
        <v>0</v>
      </c>
      <c r="CA282" s="55">
        <f t="shared" si="302"/>
        <v>0</v>
      </c>
      <c r="CB282" s="56">
        <f t="shared" si="303"/>
        <v>0</v>
      </c>
      <c r="CC282" s="56">
        <f t="shared" si="304"/>
        <v>0</v>
      </c>
      <c r="CD282" s="57">
        <f t="shared" si="305"/>
        <v>0</v>
      </c>
      <c r="CE282" s="42">
        <f t="shared" si="301"/>
        <v>0</v>
      </c>
    </row>
    <row r="283" spans="1:146" ht="15.6" hidden="1" x14ac:dyDescent="0.3">
      <c r="A283" t="s">
        <v>126</v>
      </c>
      <c r="B283" s="8">
        <v>301</v>
      </c>
      <c r="C283" s="1">
        <v>16</v>
      </c>
      <c r="D283" s="1"/>
      <c r="E283" s="1">
        <v>54.4</v>
      </c>
      <c r="F283" s="15">
        <v>127844.7119078105</v>
      </c>
      <c r="G283" s="15">
        <v>118137.93846863555</v>
      </c>
      <c r="H283" s="15">
        <v>245982.65037644605</v>
      </c>
      <c r="I283" s="1">
        <v>17</v>
      </c>
      <c r="J283" s="1"/>
      <c r="K283" s="1">
        <v>57.8</v>
      </c>
      <c r="L283" s="15">
        <v>135835.00640204866</v>
      </c>
      <c r="M283" s="15">
        <v>126904.28453922404</v>
      </c>
      <c r="N283" s="15">
        <v>262739.29094127269</v>
      </c>
      <c r="O283" s="1">
        <v>15</v>
      </c>
      <c r="P283" s="1"/>
      <c r="Q283" s="1">
        <v>51</v>
      </c>
      <c r="R283" s="15">
        <v>119839.43396226416</v>
      </c>
      <c r="S283" s="422">
        <v>110677.16567816549</v>
      </c>
      <c r="T283" s="15">
        <v>230516.59964042966</v>
      </c>
      <c r="U283" s="1">
        <v>10</v>
      </c>
      <c r="V283" s="1">
        <v>34</v>
      </c>
      <c r="W283" s="15">
        <v>79892.955974842771</v>
      </c>
      <c r="X283" s="15">
        <v>76766.74650215685</v>
      </c>
      <c r="Y283" s="15">
        <v>156659.70247699961</v>
      </c>
      <c r="Z283" s="1">
        <v>13</v>
      </c>
      <c r="AA283" s="1">
        <v>44.199999999999996</v>
      </c>
      <c r="AB283" s="15">
        <v>104708.25864276569</v>
      </c>
      <c r="AC283" s="15">
        <v>93145.453538891335</v>
      </c>
      <c r="AD283" s="15">
        <v>197853.71218165703</v>
      </c>
      <c r="AE283" s="1">
        <v>12</v>
      </c>
      <c r="AF283" s="1">
        <v>40.799999999999997</v>
      </c>
      <c r="AG283" s="15">
        <v>96653.777208706786</v>
      </c>
      <c r="AH283" s="15">
        <v>88751.648862234739</v>
      </c>
      <c r="AI283" s="15">
        <v>185405.42607094152</v>
      </c>
      <c r="AJ283" s="1">
        <v>12</v>
      </c>
      <c r="AK283" s="1">
        <v>40.799999999999997</v>
      </c>
      <c r="AL283" s="1"/>
      <c r="AM283" s="15">
        <v>49420.627802690578</v>
      </c>
      <c r="AN283" s="15">
        <v>88900.121501636473</v>
      </c>
      <c r="AO283" s="15">
        <v>138320.74930432707</v>
      </c>
      <c r="AP283" s="178">
        <v>11</v>
      </c>
      <c r="AQ283" s="188">
        <v>37.4</v>
      </c>
      <c r="AR283" s="196"/>
      <c r="AS283" s="197">
        <v>46843.5</v>
      </c>
      <c r="AT283" s="179">
        <v>45665.4</v>
      </c>
      <c r="AU283" s="180">
        <v>92508.9</v>
      </c>
      <c r="AV283" s="48">
        <v>10</v>
      </c>
      <c r="AW283" s="1">
        <v>34</v>
      </c>
      <c r="AX283" s="55"/>
      <c r="AY283" s="56">
        <v>39008.514180024664</v>
      </c>
      <c r="AZ283" s="15">
        <v>74907.737300114211</v>
      </c>
      <c r="BA283" s="49">
        <v>113916.25148013888</v>
      </c>
      <c r="BB283" s="76">
        <v>10</v>
      </c>
      <c r="BC283" s="77">
        <v>34</v>
      </c>
      <c r="BD283" s="78">
        <v>39008.514180024664</v>
      </c>
      <c r="BE283" s="79">
        <v>69727.899298752614</v>
      </c>
      <c r="BF283" s="80">
        <v>108736.41347877728</v>
      </c>
      <c r="BG283" s="76">
        <v>12</v>
      </c>
      <c r="BH283" s="77">
        <v>40.799999999999997</v>
      </c>
      <c r="BI283" s="78">
        <v>49372.519893899196</v>
      </c>
      <c r="BJ283" s="79">
        <v>88200.753035833084</v>
      </c>
      <c r="BK283" s="80">
        <v>137573.27292973228</v>
      </c>
      <c r="BL283" s="97">
        <v>10</v>
      </c>
      <c r="BM283" s="98">
        <v>34</v>
      </c>
      <c r="BN283" s="95">
        <v>82287.53315649867</v>
      </c>
      <c r="BO283" s="99">
        <v>77040.47610818909</v>
      </c>
      <c r="BP283" s="100">
        <v>159328.00926468777</v>
      </c>
      <c r="BY283" s="48">
        <v>12</v>
      </c>
      <c r="BZ283" s="65">
        <f t="shared" si="300"/>
        <v>6</v>
      </c>
      <c r="CA283" s="55">
        <f t="shared" si="302"/>
        <v>40.799999999999997</v>
      </c>
      <c r="CB283" s="56">
        <f t="shared" si="303"/>
        <v>49420.627802690578</v>
      </c>
      <c r="CC283" s="56">
        <f t="shared" si="304"/>
        <v>88900.121501636473</v>
      </c>
      <c r="CD283" s="57">
        <f t="shared" si="305"/>
        <v>138320.74930432707</v>
      </c>
      <c r="CE283" s="42">
        <f t="shared" si="301"/>
        <v>78441.283677914544</v>
      </c>
    </row>
    <row r="284" spans="1:146" ht="15.6" hidden="1" x14ac:dyDescent="0.3">
      <c r="A284" t="s">
        <v>126</v>
      </c>
      <c r="B284" s="8">
        <v>302</v>
      </c>
      <c r="C284" s="1">
        <v>8</v>
      </c>
      <c r="D284" s="1"/>
      <c r="E284" s="1">
        <v>27.2</v>
      </c>
      <c r="F284" s="15">
        <v>63922.355953905251</v>
      </c>
      <c r="G284" s="15">
        <v>59068.969234317774</v>
      </c>
      <c r="H284" s="15">
        <v>122991.32518822303</v>
      </c>
      <c r="I284" s="1">
        <v>15</v>
      </c>
      <c r="J284" s="1"/>
      <c r="K284" s="1">
        <v>51</v>
      </c>
      <c r="L284" s="15">
        <v>119854.41741357234</v>
      </c>
      <c r="M284" s="15">
        <v>111974.36871108004</v>
      </c>
      <c r="N284" s="15">
        <v>231828.78612465237</v>
      </c>
      <c r="O284" s="1">
        <v>15</v>
      </c>
      <c r="P284" s="1"/>
      <c r="Q284" s="1">
        <v>51</v>
      </c>
      <c r="R284" s="15">
        <v>119839.43396226416</v>
      </c>
      <c r="S284" s="422">
        <v>110677.16567816549</v>
      </c>
      <c r="T284" s="15">
        <v>230516.59964042966</v>
      </c>
      <c r="U284" s="1">
        <v>13</v>
      </c>
      <c r="V284" s="1">
        <v>44.199999999999996</v>
      </c>
      <c r="W284" s="15">
        <v>103860.8427672956</v>
      </c>
      <c r="X284" s="15">
        <v>99796.770452803903</v>
      </c>
      <c r="Y284" s="15">
        <v>203657.61322009951</v>
      </c>
      <c r="Z284" s="1">
        <v>11</v>
      </c>
      <c r="AA284" s="1">
        <v>37.4</v>
      </c>
      <c r="AB284" s="15">
        <v>88599.295774647893</v>
      </c>
      <c r="AC284" s="15">
        <v>78815.383763677295</v>
      </c>
      <c r="AD284" s="15">
        <v>167414.67953832517</v>
      </c>
      <c r="AE284" s="1">
        <v>12</v>
      </c>
      <c r="AF284" s="1">
        <v>40.799999999999997</v>
      </c>
      <c r="AG284" s="15">
        <v>96653.777208706786</v>
      </c>
      <c r="AH284" s="15">
        <v>88751.648862234739</v>
      </c>
      <c r="AI284" s="15">
        <v>185405.42607094152</v>
      </c>
      <c r="AJ284" s="1">
        <v>11</v>
      </c>
      <c r="AK284" s="1">
        <v>37.4</v>
      </c>
      <c r="AL284" s="1"/>
      <c r="AM284" s="15">
        <v>45302.242152466366</v>
      </c>
      <c r="AN284" s="15">
        <v>81491.778043166778</v>
      </c>
      <c r="AO284" s="15">
        <v>126794.02019563314</v>
      </c>
      <c r="AP284" s="178">
        <v>7</v>
      </c>
      <c r="AQ284" s="188">
        <v>23.8</v>
      </c>
      <c r="AR284" s="196"/>
      <c r="AS284" s="197">
        <v>29809.5</v>
      </c>
      <c r="AT284" s="179">
        <v>29059.8</v>
      </c>
      <c r="AU284" s="180">
        <v>58869.3</v>
      </c>
      <c r="AV284" s="48">
        <v>15</v>
      </c>
      <c r="AW284" s="1">
        <v>51</v>
      </c>
      <c r="AX284" s="55"/>
      <c r="AY284" s="56">
        <v>58512.771270036996</v>
      </c>
      <c r="AZ284" s="15">
        <v>112361.6059501713</v>
      </c>
      <c r="BA284" s="49">
        <v>170874.37722020829</v>
      </c>
      <c r="BB284" s="76">
        <v>13</v>
      </c>
      <c r="BC284" s="77">
        <v>44.199999999999996</v>
      </c>
      <c r="BD284" s="78">
        <v>50711.068434032059</v>
      </c>
      <c r="BE284" s="79">
        <v>90646.269088378394</v>
      </c>
      <c r="BF284" s="80">
        <v>141357.33752241044</v>
      </c>
      <c r="BG284" s="76">
        <v>11</v>
      </c>
      <c r="BH284" s="77">
        <v>37.4</v>
      </c>
      <c r="BI284" s="78">
        <v>45258.143236074269</v>
      </c>
      <c r="BJ284" s="79">
        <v>80850.69028284699</v>
      </c>
      <c r="BK284" s="80">
        <v>126108.83351892125</v>
      </c>
      <c r="BL284" s="97">
        <v>14</v>
      </c>
      <c r="BM284" s="98">
        <v>47.6</v>
      </c>
      <c r="BN284" s="95">
        <v>115202.54641909813</v>
      </c>
      <c r="BO284" s="99">
        <v>107856.66655146473</v>
      </c>
      <c r="BP284" s="100">
        <v>223059.21297056286</v>
      </c>
      <c r="BY284" s="48">
        <v>11</v>
      </c>
      <c r="BZ284" s="65">
        <f t="shared" si="300"/>
        <v>5.5</v>
      </c>
      <c r="CA284" s="55">
        <f t="shared" si="302"/>
        <v>37.4</v>
      </c>
      <c r="CB284" s="56">
        <f t="shared" si="303"/>
        <v>45302.242152466366</v>
      </c>
      <c r="CC284" s="56">
        <f t="shared" si="304"/>
        <v>81491.778043166778</v>
      </c>
      <c r="CD284" s="57">
        <f t="shared" si="305"/>
        <v>126794.02019563314</v>
      </c>
      <c r="CE284" s="42">
        <f t="shared" si="301"/>
        <v>71904.510038088323</v>
      </c>
    </row>
    <row r="285" spans="1:146" ht="15.6" hidden="1" x14ac:dyDescent="0.3">
      <c r="A285" t="s">
        <v>126</v>
      </c>
      <c r="B285" s="8">
        <v>401</v>
      </c>
      <c r="C285" s="1">
        <v>6</v>
      </c>
      <c r="D285" s="1"/>
      <c r="E285" s="1">
        <v>20.399999999999999</v>
      </c>
      <c r="F285" s="15">
        <v>47941.766965428935</v>
      </c>
      <c r="G285" s="15">
        <v>44301.72692573833</v>
      </c>
      <c r="H285" s="15">
        <v>92243.493891167265</v>
      </c>
      <c r="I285" s="1">
        <v>5</v>
      </c>
      <c r="J285" s="1"/>
      <c r="K285" s="1">
        <v>17</v>
      </c>
      <c r="L285" s="15">
        <v>39951.472471190784</v>
      </c>
      <c r="M285" s="15">
        <v>37324.789570360015</v>
      </c>
      <c r="N285" s="15">
        <v>77276.262041550799</v>
      </c>
      <c r="O285" s="1">
        <v>5</v>
      </c>
      <c r="P285" s="1"/>
      <c r="Q285" s="1">
        <v>17</v>
      </c>
      <c r="R285" s="15">
        <v>39946.477987421385</v>
      </c>
      <c r="S285" s="422">
        <v>36892.388559388499</v>
      </c>
      <c r="T285" s="15">
        <v>76838.866546809877</v>
      </c>
      <c r="U285" s="1">
        <v>5</v>
      </c>
      <c r="V285" s="1">
        <v>17</v>
      </c>
      <c r="W285" s="15">
        <v>39946.477987421385</v>
      </c>
      <c r="X285" s="15">
        <v>38383.373251078425</v>
      </c>
      <c r="Y285" s="15">
        <v>78329.851238499803</v>
      </c>
      <c r="Z285" s="1">
        <v>6</v>
      </c>
      <c r="AA285" s="1">
        <v>20.399999999999999</v>
      </c>
      <c r="AB285" s="15">
        <v>48326.888604353393</v>
      </c>
      <c r="AC285" s="15">
        <v>42990.209325642158</v>
      </c>
      <c r="AD285" s="15">
        <v>91317.097929995551</v>
      </c>
      <c r="AE285" s="1">
        <v>4</v>
      </c>
      <c r="AF285" s="1">
        <v>13.6</v>
      </c>
      <c r="AG285" s="15">
        <v>32217.925736235597</v>
      </c>
      <c r="AH285" s="15">
        <v>29583.88295407825</v>
      </c>
      <c r="AI285" s="15">
        <v>61801.808690313846</v>
      </c>
      <c r="AJ285" s="1">
        <v>6</v>
      </c>
      <c r="AK285" s="1">
        <v>20.399999999999999</v>
      </c>
      <c r="AL285" s="1"/>
      <c r="AM285" s="15">
        <v>24710.313901345289</v>
      </c>
      <c r="AN285" s="15">
        <v>44450.060750818237</v>
      </c>
      <c r="AO285" s="15">
        <v>69160.374652163533</v>
      </c>
      <c r="AP285" s="178">
        <v>5</v>
      </c>
      <c r="AQ285" s="188">
        <v>17</v>
      </c>
      <c r="AR285" s="196"/>
      <c r="AS285" s="197">
        <v>21292.5</v>
      </c>
      <c r="AT285" s="179">
        <v>20757</v>
      </c>
      <c r="AU285" s="180">
        <v>42049.5</v>
      </c>
      <c r="AV285" s="48">
        <v>5</v>
      </c>
      <c r="AW285" s="1">
        <v>17</v>
      </c>
      <c r="AX285" s="55"/>
      <c r="AY285" s="56">
        <v>19504.257090012332</v>
      </c>
      <c r="AZ285" s="15">
        <v>37453.868650057106</v>
      </c>
      <c r="BA285" s="49">
        <v>56958.125740069438</v>
      </c>
      <c r="BB285" s="76">
        <v>5</v>
      </c>
      <c r="BC285" s="77">
        <v>17</v>
      </c>
      <c r="BD285" s="78">
        <v>19504.257090012332</v>
      </c>
      <c r="BE285" s="79">
        <v>34863.949649376307</v>
      </c>
      <c r="BF285" s="80">
        <v>54368.206739388639</v>
      </c>
      <c r="BG285" s="76">
        <v>5</v>
      </c>
      <c r="BH285" s="77">
        <v>17</v>
      </c>
      <c r="BI285" s="78">
        <v>20571.883289124667</v>
      </c>
      <c r="BJ285" s="79">
        <v>36750.313764930455</v>
      </c>
      <c r="BK285" s="80">
        <v>57322.197054055127</v>
      </c>
      <c r="BL285" s="97">
        <v>7</v>
      </c>
      <c r="BM285" s="98">
        <v>23.8</v>
      </c>
      <c r="BN285" s="95">
        <v>57601.273209549065</v>
      </c>
      <c r="BO285" s="99">
        <v>53928.333275732366</v>
      </c>
      <c r="BP285" s="100">
        <v>111529.60648528143</v>
      </c>
      <c r="BY285" s="48">
        <v>6</v>
      </c>
      <c r="BZ285" s="65">
        <f t="shared" si="300"/>
        <v>3</v>
      </c>
      <c r="CA285" s="55">
        <f t="shared" si="302"/>
        <v>20.399999999999999</v>
      </c>
      <c r="CB285" s="56">
        <f t="shared" si="303"/>
        <v>24710.313901345289</v>
      </c>
      <c r="CC285" s="56">
        <f t="shared" si="304"/>
        <v>44450.060750818237</v>
      </c>
      <c r="CD285" s="57">
        <f t="shared" si="305"/>
        <v>69160.374652163533</v>
      </c>
      <c r="CE285" s="42">
        <f t="shared" si="301"/>
        <v>39220.641838957272</v>
      </c>
    </row>
    <row r="286" spans="1:146" ht="15.6" hidden="1" x14ac:dyDescent="0.3">
      <c r="A286" t="s">
        <v>126</v>
      </c>
      <c r="B286" s="8">
        <v>402</v>
      </c>
      <c r="C286" s="1">
        <v>3</v>
      </c>
      <c r="D286" s="1"/>
      <c r="E286" s="1">
        <v>10.199999999999999</v>
      </c>
      <c r="F286" s="15">
        <v>23970.883482714467</v>
      </c>
      <c r="G286" s="15">
        <v>22150.863462869165</v>
      </c>
      <c r="H286" s="15">
        <v>46121.746945583633</v>
      </c>
      <c r="I286" s="1">
        <v>3</v>
      </c>
      <c r="J286" s="1"/>
      <c r="K286" s="1">
        <v>10.199999999999999</v>
      </c>
      <c r="L286" s="15">
        <v>23970.883482714467</v>
      </c>
      <c r="M286" s="15">
        <v>22394.873742216005</v>
      </c>
      <c r="N286" s="15">
        <v>46365.757224930472</v>
      </c>
      <c r="O286" s="1">
        <v>4</v>
      </c>
      <c r="P286" s="1"/>
      <c r="Q286" s="1">
        <v>13.6</v>
      </c>
      <c r="R286" s="15">
        <v>31957.182389937108</v>
      </c>
      <c r="S286" s="422">
        <v>29513.910847510797</v>
      </c>
      <c r="T286" s="15">
        <v>61471.093237447902</v>
      </c>
      <c r="U286" s="1">
        <v>3</v>
      </c>
      <c r="V286" s="1">
        <v>10.199999999999999</v>
      </c>
      <c r="W286" s="15">
        <v>23967.886792452831</v>
      </c>
      <c r="X286" s="15">
        <v>23030.023950647053</v>
      </c>
      <c r="Y286" s="15">
        <v>46997.910743099885</v>
      </c>
      <c r="Z286" s="1">
        <v>4</v>
      </c>
      <c r="AA286" s="1">
        <v>13.6</v>
      </c>
      <c r="AB286" s="15">
        <v>32217.925736235597</v>
      </c>
      <c r="AC286" s="15">
        <v>28660.139550428106</v>
      </c>
      <c r="AD286" s="15">
        <v>60878.065286663703</v>
      </c>
      <c r="AE286" s="1">
        <v>3</v>
      </c>
      <c r="AF286" s="1">
        <v>10.199999999999999</v>
      </c>
      <c r="AG286" s="15">
        <v>24163.444302176697</v>
      </c>
      <c r="AH286" s="15">
        <v>22187.912215558685</v>
      </c>
      <c r="AI286" s="15">
        <v>46351.356517735381</v>
      </c>
      <c r="AJ286" s="1">
        <v>3</v>
      </c>
      <c r="AK286" s="1">
        <v>10.199999999999999</v>
      </c>
      <c r="AL286" s="1"/>
      <c r="AM286" s="15">
        <v>12355.156950672645</v>
      </c>
      <c r="AN286" s="15">
        <v>22225.030375409118</v>
      </c>
      <c r="AO286" s="15">
        <v>34580.187326081767</v>
      </c>
      <c r="AP286" s="178">
        <v>4</v>
      </c>
      <c r="AQ286" s="188">
        <v>13.6</v>
      </c>
      <c r="AR286" s="196"/>
      <c r="AS286" s="197">
        <v>17034</v>
      </c>
      <c r="AT286" s="179">
        <v>16605.599999999999</v>
      </c>
      <c r="AU286" s="180">
        <v>33639.599999999999</v>
      </c>
      <c r="AV286" s="48">
        <v>4</v>
      </c>
      <c r="AW286" s="1">
        <v>13.6</v>
      </c>
      <c r="AX286" s="55"/>
      <c r="AY286" s="56">
        <v>15603.405672009865</v>
      </c>
      <c r="AZ286" s="15">
        <v>29963.094920045682</v>
      </c>
      <c r="BA286" s="49">
        <v>45566.500592055549</v>
      </c>
      <c r="BB286" s="76">
        <v>3</v>
      </c>
      <c r="BC286" s="77">
        <v>10.199999999999999</v>
      </c>
      <c r="BD286" s="78">
        <v>11702.554254007398</v>
      </c>
      <c r="BE286" s="79">
        <v>20918.369789625784</v>
      </c>
      <c r="BF286" s="80">
        <v>32620.924043633182</v>
      </c>
      <c r="BG286" s="76">
        <v>3</v>
      </c>
      <c r="BH286" s="77">
        <v>10.199999999999999</v>
      </c>
      <c r="BI286" s="78">
        <v>12343.129973474799</v>
      </c>
      <c r="BJ286" s="79">
        <v>22050.188258958271</v>
      </c>
      <c r="BK286" s="80">
        <v>34393.31823243307</v>
      </c>
      <c r="BL286" s="97">
        <v>4</v>
      </c>
      <c r="BM286" s="98">
        <v>13.6</v>
      </c>
      <c r="BN286" s="95">
        <v>32915.013262599467</v>
      </c>
      <c r="BO286" s="99">
        <v>30816.190443275635</v>
      </c>
      <c r="BP286" s="100">
        <v>63731.203705875101</v>
      </c>
      <c r="BY286" s="48">
        <v>3</v>
      </c>
      <c r="BZ286" s="65">
        <f t="shared" si="300"/>
        <v>1.5</v>
      </c>
      <c r="CA286" s="55">
        <f t="shared" si="302"/>
        <v>10.199999999999999</v>
      </c>
      <c r="CB286" s="56">
        <f t="shared" si="303"/>
        <v>12355.156950672645</v>
      </c>
      <c r="CC286" s="56">
        <f t="shared" si="304"/>
        <v>22225.030375409118</v>
      </c>
      <c r="CD286" s="57">
        <f t="shared" si="305"/>
        <v>34580.187326081767</v>
      </c>
      <c r="CE286" s="42">
        <f t="shared" si="301"/>
        <v>19610.320919478636</v>
      </c>
    </row>
    <row r="287" spans="1:146" ht="15.6" hidden="1" x14ac:dyDescent="0.3">
      <c r="A287" t="s">
        <v>126</v>
      </c>
      <c r="B287" s="8">
        <v>403</v>
      </c>
      <c r="C287" s="1">
        <v>1</v>
      </c>
      <c r="D287" s="1"/>
      <c r="E287" s="1">
        <v>3.4</v>
      </c>
      <c r="F287" s="15">
        <v>7990.2944942381564</v>
      </c>
      <c r="G287" s="15">
        <v>7383.6211542897217</v>
      </c>
      <c r="H287" s="15">
        <v>15373.915648527878</v>
      </c>
      <c r="I287" s="1">
        <v>2</v>
      </c>
      <c r="J287" s="1"/>
      <c r="K287" s="1">
        <v>6.8</v>
      </c>
      <c r="L287" s="15">
        <v>15980.588988476313</v>
      </c>
      <c r="M287" s="15">
        <v>14929.915828144005</v>
      </c>
      <c r="N287" s="15">
        <v>30910.50481662032</v>
      </c>
      <c r="O287" s="1">
        <v>1</v>
      </c>
      <c r="P287" s="1"/>
      <c r="Q287" s="1">
        <v>3.4</v>
      </c>
      <c r="R287" s="15">
        <v>7989.2955974842771</v>
      </c>
      <c r="S287" s="422">
        <v>7378.4777118776992</v>
      </c>
      <c r="T287" s="15">
        <v>15367.773309361975</v>
      </c>
      <c r="U287" s="1">
        <v>0</v>
      </c>
      <c r="V287" s="1">
        <v>0</v>
      </c>
      <c r="W287" s="15">
        <v>0</v>
      </c>
      <c r="X287" s="15">
        <v>0</v>
      </c>
      <c r="Y287" s="15">
        <v>0</v>
      </c>
      <c r="Z287" s="1">
        <v>1</v>
      </c>
      <c r="AA287" s="1">
        <v>3.4</v>
      </c>
      <c r="AB287" s="15">
        <v>8054.4814340588991</v>
      </c>
      <c r="AC287" s="15">
        <v>7165.0348876070266</v>
      </c>
      <c r="AD287" s="15">
        <v>15219.516321665926</v>
      </c>
      <c r="AE287" s="1">
        <v>1</v>
      </c>
      <c r="AF287" s="1">
        <v>3.4</v>
      </c>
      <c r="AG287" s="15">
        <v>8054.4814340588991</v>
      </c>
      <c r="AH287" s="15">
        <v>7395.9707385195625</v>
      </c>
      <c r="AI287" s="15">
        <v>15450.452172578462</v>
      </c>
      <c r="AJ287" s="1">
        <v>1</v>
      </c>
      <c r="AK287" s="1">
        <v>3.4</v>
      </c>
      <c r="AL287" s="1"/>
      <c r="AM287" s="15">
        <v>4118.3856502242152</v>
      </c>
      <c r="AN287" s="15">
        <v>7408.3434584697061</v>
      </c>
      <c r="AO287" s="15">
        <v>11526.729108693922</v>
      </c>
      <c r="AP287" s="178">
        <v>2</v>
      </c>
      <c r="AQ287" s="188">
        <v>6.8</v>
      </c>
      <c r="AR287" s="196"/>
      <c r="AS287" s="197">
        <v>8517</v>
      </c>
      <c r="AT287" s="179">
        <v>8302.7999999999993</v>
      </c>
      <c r="AU287" s="180">
        <v>16819.8</v>
      </c>
      <c r="AV287" s="48">
        <v>1</v>
      </c>
      <c r="AW287" s="1">
        <v>3.4</v>
      </c>
      <c r="AX287" s="55"/>
      <c r="AY287" s="56">
        <v>3900.8514180024663</v>
      </c>
      <c r="AZ287" s="15">
        <v>7490.7737300114204</v>
      </c>
      <c r="BA287" s="49">
        <v>11391.625148013887</v>
      </c>
      <c r="BB287" s="76">
        <v>2</v>
      </c>
      <c r="BC287" s="77">
        <v>6.8</v>
      </c>
      <c r="BD287" s="78">
        <v>7801.7028360049326</v>
      </c>
      <c r="BE287" s="79">
        <v>13945.579859750524</v>
      </c>
      <c r="BF287" s="80">
        <v>21747.282695755457</v>
      </c>
      <c r="BG287" s="76">
        <v>1</v>
      </c>
      <c r="BH287" s="77">
        <v>3.4</v>
      </c>
      <c r="BI287" s="78">
        <v>4114.3766578249333</v>
      </c>
      <c r="BJ287" s="79">
        <v>7350.0627529860903</v>
      </c>
      <c r="BK287" s="80">
        <v>11464.439410811025</v>
      </c>
      <c r="BL287" s="97">
        <v>2</v>
      </c>
      <c r="BM287" s="98">
        <v>6.8</v>
      </c>
      <c r="BN287" s="95">
        <v>16457.506631299733</v>
      </c>
      <c r="BO287" s="99">
        <v>15408.095221637817</v>
      </c>
      <c r="BP287" s="100">
        <v>31865.601852937551</v>
      </c>
      <c r="BY287" s="48">
        <v>1</v>
      </c>
      <c r="BZ287" s="65">
        <f t="shared" si="300"/>
        <v>0.5</v>
      </c>
      <c r="CA287" s="55">
        <f t="shared" si="302"/>
        <v>3.4</v>
      </c>
      <c r="CB287" s="56">
        <f t="shared" si="303"/>
        <v>4118.3856502242152</v>
      </c>
      <c r="CC287" s="56">
        <f t="shared" si="304"/>
        <v>7408.3434584697061</v>
      </c>
      <c r="CD287" s="57">
        <f t="shared" si="305"/>
        <v>11526.729108693922</v>
      </c>
      <c r="CE287" s="42">
        <f t="shared" si="301"/>
        <v>6536.7736398262114</v>
      </c>
    </row>
    <row r="288" spans="1:146" ht="15.6" hidden="1" x14ac:dyDescent="0.3">
      <c r="A288" t="s">
        <v>126</v>
      </c>
      <c r="B288" s="8">
        <v>404</v>
      </c>
      <c r="C288" s="1">
        <v>0</v>
      </c>
      <c r="D288" s="1"/>
      <c r="E288" s="1">
        <v>0</v>
      </c>
      <c r="F288" s="15">
        <v>0</v>
      </c>
      <c r="G288" s="15">
        <v>0</v>
      </c>
      <c r="H288" s="15">
        <v>0</v>
      </c>
      <c r="I288" s="1">
        <v>2</v>
      </c>
      <c r="J288" s="1"/>
      <c r="K288" s="1">
        <v>6.8</v>
      </c>
      <c r="L288" s="15">
        <v>15980.588988476313</v>
      </c>
      <c r="M288" s="15">
        <v>14929.915828144005</v>
      </c>
      <c r="N288" s="15">
        <v>30910.50481662032</v>
      </c>
      <c r="O288" s="1">
        <v>2</v>
      </c>
      <c r="P288" s="1"/>
      <c r="Q288" s="1">
        <v>6.8</v>
      </c>
      <c r="R288" s="15">
        <v>15978.591194968554</v>
      </c>
      <c r="S288" s="422">
        <v>14756.955423755398</v>
      </c>
      <c r="T288" s="15">
        <v>30735.546618723951</v>
      </c>
      <c r="U288" s="1">
        <v>1</v>
      </c>
      <c r="V288" s="1">
        <v>3.4</v>
      </c>
      <c r="W288" s="15">
        <v>7989.2955974842771</v>
      </c>
      <c r="X288" s="15">
        <v>7676.6746502156848</v>
      </c>
      <c r="Y288" s="15">
        <v>15665.970247699963</v>
      </c>
      <c r="Z288" s="1">
        <v>2</v>
      </c>
      <c r="AA288" s="1">
        <v>6.8</v>
      </c>
      <c r="AB288" s="15">
        <v>16108.962868117798</v>
      </c>
      <c r="AC288" s="15">
        <v>14330.069775214053</v>
      </c>
      <c r="AD288" s="15">
        <v>30439.032643331851</v>
      </c>
      <c r="AE288" s="1">
        <v>2</v>
      </c>
      <c r="AF288" s="1">
        <v>6.8</v>
      </c>
      <c r="AG288" s="15">
        <v>16108.962868117798</v>
      </c>
      <c r="AH288" s="15">
        <v>14791.941477039125</v>
      </c>
      <c r="AI288" s="15">
        <v>30900.904345156923</v>
      </c>
      <c r="AJ288" s="1">
        <v>2</v>
      </c>
      <c r="AK288" s="1">
        <v>6.8</v>
      </c>
      <c r="AL288" s="1"/>
      <c r="AM288" s="15">
        <v>8236.7713004484303</v>
      </c>
      <c r="AN288" s="15">
        <v>14816.686916939412</v>
      </c>
      <c r="AO288" s="15">
        <v>23053.458217387844</v>
      </c>
      <c r="AP288" s="178">
        <v>2</v>
      </c>
      <c r="AQ288" s="188">
        <v>6.8</v>
      </c>
      <c r="AR288" s="196"/>
      <c r="AS288" s="197">
        <v>8517</v>
      </c>
      <c r="AT288" s="179">
        <v>8302.7999999999993</v>
      </c>
      <c r="AU288" s="180">
        <v>16819.8</v>
      </c>
      <c r="AV288" s="48">
        <v>3</v>
      </c>
      <c r="AW288" s="1">
        <v>10.199999999999999</v>
      </c>
      <c r="AX288" s="55"/>
      <c r="AY288" s="56">
        <v>11702.554254007398</v>
      </c>
      <c r="AZ288" s="15">
        <v>22472.321190034261</v>
      </c>
      <c r="BA288" s="49">
        <v>34174.87544404166</v>
      </c>
      <c r="BB288" s="76">
        <v>2</v>
      </c>
      <c r="BC288" s="77">
        <v>6.8</v>
      </c>
      <c r="BD288" s="78">
        <v>7801.7028360049326</v>
      </c>
      <c r="BE288" s="79">
        <v>13945.579859750524</v>
      </c>
      <c r="BF288" s="80">
        <v>21747.282695755457</v>
      </c>
      <c r="BG288" s="76">
        <v>1</v>
      </c>
      <c r="BH288" s="77">
        <v>3.4</v>
      </c>
      <c r="BI288" s="78">
        <v>4114.3766578249333</v>
      </c>
      <c r="BJ288" s="79">
        <v>7350.0627529860903</v>
      </c>
      <c r="BK288" s="80">
        <v>11464.439410811025</v>
      </c>
      <c r="BL288" s="97">
        <v>2</v>
      </c>
      <c r="BM288" s="98">
        <v>6.8</v>
      </c>
      <c r="BN288" s="95">
        <v>16457.506631299733</v>
      </c>
      <c r="BO288" s="99">
        <v>15408.095221637817</v>
      </c>
      <c r="BP288" s="100">
        <v>31865.601852937551</v>
      </c>
      <c r="BY288" s="48">
        <v>2</v>
      </c>
      <c r="BZ288" s="65">
        <f t="shared" si="300"/>
        <v>1</v>
      </c>
      <c r="CA288" s="55">
        <f t="shared" si="302"/>
        <v>6.8</v>
      </c>
      <c r="CB288" s="56">
        <f t="shared" si="303"/>
        <v>8236.7713004484303</v>
      </c>
      <c r="CC288" s="56">
        <f t="shared" si="304"/>
        <v>14816.686916939412</v>
      </c>
      <c r="CD288" s="57">
        <f t="shared" si="305"/>
        <v>23053.458217387844</v>
      </c>
      <c r="CE288" s="42">
        <f t="shared" si="301"/>
        <v>13073.547279652423</v>
      </c>
    </row>
    <row r="289" spans="1:83" ht="15.6" hidden="1" x14ac:dyDescent="0.3">
      <c r="A289" t="s">
        <v>126</v>
      </c>
      <c r="B289" s="8">
        <v>501</v>
      </c>
      <c r="C289" s="1">
        <v>2</v>
      </c>
      <c r="D289" s="1"/>
      <c r="E289" s="1">
        <v>6.8</v>
      </c>
      <c r="F289" s="15">
        <v>15980.588988476313</v>
      </c>
      <c r="G289" s="15">
        <v>14767.242308579443</v>
      </c>
      <c r="H289" s="15">
        <v>30747.831297055756</v>
      </c>
      <c r="I289" s="1">
        <v>1</v>
      </c>
      <c r="J289" s="1"/>
      <c r="K289" s="1">
        <v>3.4</v>
      </c>
      <c r="L289" s="15">
        <v>7990.2944942381564</v>
      </c>
      <c r="M289" s="15">
        <v>7464.9579140720025</v>
      </c>
      <c r="N289" s="15">
        <v>15455.25240831016</v>
      </c>
      <c r="O289" s="1">
        <v>2</v>
      </c>
      <c r="P289" s="1"/>
      <c r="Q289" s="1">
        <v>6.8</v>
      </c>
      <c r="R289" s="15">
        <v>15978.591194968554</v>
      </c>
      <c r="S289" s="422">
        <v>14756.955423755398</v>
      </c>
      <c r="T289" s="15">
        <v>30735.546618723951</v>
      </c>
      <c r="U289" s="1">
        <v>1</v>
      </c>
      <c r="V289" s="1">
        <v>3.4</v>
      </c>
      <c r="W289" s="15">
        <v>7989.2955974842771</v>
      </c>
      <c r="X289" s="15">
        <v>7676.6746502156848</v>
      </c>
      <c r="Y289" s="15">
        <v>15665.970247699963</v>
      </c>
      <c r="Z289" s="1">
        <v>2</v>
      </c>
      <c r="AA289" s="1">
        <v>6.8</v>
      </c>
      <c r="AB289" s="15">
        <v>16108.962868117798</v>
      </c>
      <c r="AC289" s="15">
        <v>14330.069775214053</v>
      </c>
      <c r="AD289" s="15">
        <v>30439.032643331851</v>
      </c>
      <c r="AE289" s="1">
        <v>1</v>
      </c>
      <c r="AF289" s="1">
        <v>3.4</v>
      </c>
      <c r="AG289" s="15">
        <v>8054.4814340588991</v>
      </c>
      <c r="AH289" s="15">
        <v>7395.9707385195625</v>
      </c>
      <c r="AI289" s="15">
        <v>15450.452172578462</v>
      </c>
      <c r="AJ289" s="1">
        <v>2</v>
      </c>
      <c r="AK289" s="1">
        <v>6.8</v>
      </c>
      <c r="AL289" s="1"/>
      <c r="AM289" s="15">
        <v>8236.7713004484303</v>
      </c>
      <c r="AN289" s="15">
        <v>14816.686916939412</v>
      </c>
      <c r="AO289" s="15">
        <v>23053.458217387844</v>
      </c>
      <c r="AP289" s="178">
        <v>1</v>
      </c>
      <c r="AQ289" s="188">
        <v>3.4</v>
      </c>
      <c r="AR289" s="196"/>
      <c r="AS289" s="197">
        <v>4258.5</v>
      </c>
      <c r="AT289" s="179">
        <v>4151.3999999999996</v>
      </c>
      <c r="AU289" s="180">
        <v>8409.9</v>
      </c>
      <c r="AV289" s="48">
        <v>2</v>
      </c>
      <c r="AW289" s="1">
        <v>6.8</v>
      </c>
      <c r="AX289" s="55"/>
      <c r="AY289" s="56">
        <v>7801.7028360049326</v>
      </c>
      <c r="AZ289" s="15">
        <v>14981.547460022841</v>
      </c>
      <c r="BA289" s="49">
        <v>22783.250296027774</v>
      </c>
      <c r="BB289" s="76">
        <v>2</v>
      </c>
      <c r="BC289" s="77">
        <v>6.8</v>
      </c>
      <c r="BD289" s="78">
        <v>7801.7028360049326</v>
      </c>
      <c r="BE289" s="79">
        <v>13945.579859750524</v>
      </c>
      <c r="BF289" s="80">
        <v>21747.282695755457</v>
      </c>
      <c r="BG289" s="76">
        <v>1</v>
      </c>
      <c r="BH289" s="77">
        <v>3.4</v>
      </c>
      <c r="BI289" s="78">
        <v>4114.3766578249333</v>
      </c>
      <c r="BJ289" s="79">
        <v>7350.0627529860903</v>
      </c>
      <c r="BK289" s="80">
        <v>11464.439410811025</v>
      </c>
      <c r="BL289" s="97">
        <v>2</v>
      </c>
      <c r="BM289" s="98">
        <v>6.8</v>
      </c>
      <c r="BN289" s="95">
        <v>16457.506631299733</v>
      </c>
      <c r="BO289" s="99">
        <v>15408.095221637817</v>
      </c>
      <c r="BP289" s="100">
        <v>31865.601852937551</v>
      </c>
      <c r="BY289" s="48">
        <v>2</v>
      </c>
      <c r="BZ289" s="65">
        <f t="shared" si="300"/>
        <v>1</v>
      </c>
      <c r="CA289" s="55">
        <f t="shared" si="302"/>
        <v>6.8</v>
      </c>
      <c r="CB289" s="56">
        <f t="shared" si="303"/>
        <v>8236.7713004484303</v>
      </c>
      <c r="CC289" s="56">
        <f t="shared" si="304"/>
        <v>14816.686916939412</v>
      </c>
      <c r="CD289" s="57">
        <f t="shared" si="305"/>
        <v>23053.458217387844</v>
      </c>
      <c r="CE289" s="42">
        <f t="shared" si="301"/>
        <v>13073.547279652423</v>
      </c>
    </row>
    <row r="290" spans="1:83" ht="15.6" hidden="1" x14ac:dyDescent="0.3">
      <c r="A290" t="s">
        <v>126</v>
      </c>
      <c r="B290" s="8">
        <v>502</v>
      </c>
      <c r="C290" s="1">
        <v>3</v>
      </c>
      <c r="D290" s="1"/>
      <c r="E290" s="1">
        <v>10.199999999999999</v>
      </c>
      <c r="F290" s="15">
        <v>23970.883482714467</v>
      </c>
      <c r="G290" s="15">
        <v>22150.863462869165</v>
      </c>
      <c r="H290" s="15">
        <v>46121.746945583633</v>
      </c>
      <c r="I290" s="1">
        <v>3</v>
      </c>
      <c r="J290" s="1"/>
      <c r="K290" s="1">
        <v>10.199999999999999</v>
      </c>
      <c r="L290" s="15">
        <v>23970.883482714467</v>
      </c>
      <c r="M290" s="15">
        <v>22394.873742216005</v>
      </c>
      <c r="N290" s="15">
        <v>46365.757224930472</v>
      </c>
      <c r="O290" s="1">
        <v>4</v>
      </c>
      <c r="P290" s="1"/>
      <c r="Q290" s="1">
        <v>13.6</v>
      </c>
      <c r="R290" s="15">
        <v>31957.182389937108</v>
      </c>
      <c r="S290" s="422">
        <v>29513.910847510797</v>
      </c>
      <c r="T290" s="15">
        <v>61471.093237447902</v>
      </c>
      <c r="U290" s="1">
        <v>3</v>
      </c>
      <c r="V290" s="1">
        <v>10.199999999999999</v>
      </c>
      <c r="W290" s="15">
        <v>23967.886792452831</v>
      </c>
      <c r="X290" s="15">
        <v>23030.023950647053</v>
      </c>
      <c r="Y290" s="15">
        <v>46997.910743099885</v>
      </c>
      <c r="Z290" s="1">
        <v>3</v>
      </c>
      <c r="AA290" s="1">
        <v>10.199999999999999</v>
      </c>
      <c r="AB290" s="15">
        <v>24163.444302176697</v>
      </c>
      <c r="AC290" s="15">
        <v>21495.104662821079</v>
      </c>
      <c r="AD290" s="15">
        <v>45658.548964997775</v>
      </c>
      <c r="AE290" s="1">
        <v>3</v>
      </c>
      <c r="AF290" s="1">
        <v>10.199999999999999</v>
      </c>
      <c r="AG290" s="15">
        <v>24163.444302176697</v>
      </c>
      <c r="AH290" s="15">
        <v>22187.912215558685</v>
      </c>
      <c r="AI290" s="15">
        <v>46351.356517735381</v>
      </c>
      <c r="AJ290" s="1">
        <v>4</v>
      </c>
      <c r="AK290" s="1">
        <v>13.6</v>
      </c>
      <c r="AL290" s="1"/>
      <c r="AM290" s="15">
        <v>16473.542600896861</v>
      </c>
      <c r="AN290" s="15">
        <v>29633.373833878824</v>
      </c>
      <c r="AO290" s="15">
        <v>46106.916434775689</v>
      </c>
      <c r="AP290" s="178">
        <v>2</v>
      </c>
      <c r="AQ290" s="188">
        <v>6.8</v>
      </c>
      <c r="AR290" s="196"/>
      <c r="AS290" s="197">
        <v>8517</v>
      </c>
      <c r="AT290" s="179">
        <v>8302.7999999999993</v>
      </c>
      <c r="AU290" s="180">
        <v>16819.8</v>
      </c>
      <c r="AV290" s="48">
        <v>3</v>
      </c>
      <c r="AW290" s="1">
        <v>10.199999999999999</v>
      </c>
      <c r="AX290" s="55"/>
      <c r="AY290" s="56">
        <v>11702.554254007398</v>
      </c>
      <c r="AZ290" s="15">
        <v>22472.321190034261</v>
      </c>
      <c r="BA290" s="49">
        <v>34174.87544404166</v>
      </c>
      <c r="BB290" s="76">
        <v>4</v>
      </c>
      <c r="BC290" s="77">
        <v>13.6</v>
      </c>
      <c r="BD290" s="78">
        <v>15603.405672009865</v>
      </c>
      <c r="BE290" s="79">
        <v>27891.159719501047</v>
      </c>
      <c r="BF290" s="80">
        <v>43494.565391510914</v>
      </c>
      <c r="BG290" s="76">
        <v>4</v>
      </c>
      <c r="BH290" s="77">
        <v>13.6</v>
      </c>
      <c r="BI290" s="78">
        <v>16457.506631299733</v>
      </c>
      <c r="BJ290" s="79">
        <v>29400.251011944361</v>
      </c>
      <c r="BK290" s="80">
        <v>45857.757643244098</v>
      </c>
      <c r="BL290" s="97">
        <v>4</v>
      </c>
      <c r="BM290" s="98">
        <v>13.6</v>
      </c>
      <c r="BN290" s="95">
        <v>32915.013262599467</v>
      </c>
      <c r="BO290" s="99">
        <v>30816.190443275635</v>
      </c>
      <c r="BP290" s="100">
        <v>63731.203705875101</v>
      </c>
      <c r="BY290" s="48">
        <v>4</v>
      </c>
      <c r="BZ290" s="65">
        <f t="shared" si="300"/>
        <v>2</v>
      </c>
      <c r="CA290" s="55">
        <f t="shared" si="302"/>
        <v>13.6</v>
      </c>
      <c r="CB290" s="56">
        <f t="shared" si="303"/>
        <v>16473.542600896861</v>
      </c>
      <c r="CC290" s="56">
        <f t="shared" si="304"/>
        <v>29633.373833878824</v>
      </c>
      <c r="CD290" s="57">
        <f t="shared" si="305"/>
        <v>46106.916434775689</v>
      </c>
      <c r="CE290" s="42">
        <f t="shared" si="301"/>
        <v>26147.094559304845</v>
      </c>
    </row>
    <row r="291" spans="1:83" ht="15.6" hidden="1" x14ac:dyDescent="0.3">
      <c r="A291" t="s">
        <v>126</v>
      </c>
      <c r="B291" s="8">
        <v>503</v>
      </c>
      <c r="C291" s="1">
        <v>4</v>
      </c>
      <c r="D291" s="1"/>
      <c r="E291" s="1">
        <v>13.6</v>
      </c>
      <c r="F291" s="15">
        <v>31961.177976952626</v>
      </c>
      <c r="G291" s="15">
        <v>29534.484617158887</v>
      </c>
      <c r="H291" s="15">
        <v>61495.662594111513</v>
      </c>
      <c r="I291" s="1">
        <v>3</v>
      </c>
      <c r="J291" s="1"/>
      <c r="K291" s="1">
        <v>10.199999999999999</v>
      </c>
      <c r="L291" s="15">
        <v>23970.883482714467</v>
      </c>
      <c r="M291" s="15">
        <v>22394.873742216005</v>
      </c>
      <c r="N291" s="15">
        <v>46365.757224930472</v>
      </c>
      <c r="O291" s="1">
        <v>4</v>
      </c>
      <c r="P291" s="1"/>
      <c r="Q291" s="1">
        <v>13.6</v>
      </c>
      <c r="R291" s="15">
        <v>31957.182389937108</v>
      </c>
      <c r="S291" s="422">
        <v>29513.910847510797</v>
      </c>
      <c r="T291" s="15">
        <v>61471.093237447902</v>
      </c>
      <c r="U291" s="1">
        <v>3</v>
      </c>
      <c r="V291" s="1">
        <v>10.199999999999999</v>
      </c>
      <c r="W291" s="15">
        <v>23967.886792452831</v>
      </c>
      <c r="X291" s="15">
        <v>23030.023950647053</v>
      </c>
      <c r="Y291" s="15">
        <v>46997.910743099885</v>
      </c>
      <c r="Z291" s="1">
        <v>4</v>
      </c>
      <c r="AA291" s="1">
        <v>13.6</v>
      </c>
      <c r="AB291" s="15">
        <v>32217.925736235597</v>
      </c>
      <c r="AC291" s="15">
        <v>28660.139550428106</v>
      </c>
      <c r="AD291" s="15">
        <v>60878.065286663703</v>
      </c>
      <c r="AE291" s="1">
        <v>4</v>
      </c>
      <c r="AF291" s="1">
        <v>13.6</v>
      </c>
      <c r="AG291" s="15">
        <v>32217.925736235597</v>
      </c>
      <c r="AH291" s="15">
        <v>29583.88295407825</v>
      </c>
      <c r="AI291" s="15">
        <v>61801.808690313846</v>
      </c>
      <c r="AJ291" s="1">
        <v>3</v>
      </c>
      <c r="AK291" s="1">
        <v>10.199999999999999</v>
      </c>
      <c r="AL291" s="1"/>
      <c r="AM291" s="15">
        <v>12355.156950672645</v>
      </c>
      <c r="AN291" s="15">
        <v>22225.030375409118</v>
      </c>
      <c r="AO291" s="15">
        <v>34580.187326081767</v>
      </c>
      <c r="AP291" s="178">
        <v>4</v>
      </c>
      <c r="AQ291" s="188">
        <v>13.6</v>
      </c>
      <c r="AR291" s="196"/>
      <c r="AS291" s="197">
        <v>17034</v>
      </c>
      <c r="AT291" s="179">
        <v>16605.599999999999</v>
      </c>
      <c r="AU291" s="180">
        <v>33639.599999999999</v>
      </c>
      <c r="AV291" s="48">
        <v>4</v>
      </c>
      <c r="AW291" s="1">
        <v>13.6</v>
      </c>
      <c r="AX291" s="55"/>
      <c r="AY291" s="56">
        <v>15603.405672009865</v>
      </c>
      <c r="AZ291" s="15">
        <v>29963.094920045682</v>
      </c>
      <c r="BA291" s="49">
        <v>45566.500592055549</v>
      </c>
      <c r="BB291" s="76">
        <v>4</v>
      </c>
      <c r="BC291" s="77">
        <v>13.6</v>
      </c>
      <c r="BD291" s="78">
        <v>15603.405672009865</v>
      </c>
      <c r="BE291" s="79">
        <v>27891.159719501047</v>
      </c>
      <c r="BF291" s="80">
        <v>43494.565391510914</v>
      </c>
      <c r="BG291" s="76">
        <v>4</v>
      </c>
      <c r="BH291" s="77">
        <v>13.6</v>
      </c>
      <c r="BI291" s="78">
        <v>16457.506631299733</v>
      </c>
      <c r="BJ291" s="79">
        <v>29400.251011944361</v>
      </c>
      <c r="BK291" s="80">
        <v>45857.757643244098</v>
      </c>
      <c r="BL291" s="97">
        <v>3</v>
      </c>
      <c r="BM291" s="98">
        <v>10.199999999999999</v>
      </c>
      <c r="BN291" s="95">
        <v>24686.259946949598</v>
      </c>
      <c r="BO291" s="99">
        <v>23112.142832456724</v>
      </c>
      <c r="BP291" s="100">
        <v>47798.402779406322</v>
      </c>
      <c r="BY291" s="48">
        <v>3</v>
      </c>
      <c r="BZ291" s="65">
        <f t="shared" si="300"/>
        <v>1.5</v>
      </c>
      <c r="CA291" s="55">
        <f t="shared" si="302"/>
        <v>10.199999999999999</v>
      </c>
      <c r="CB291" s="56">
        <f t="shared" si="303"/>
        <v>12355.156950672645</v>
      </c>
      <c r="CC291" s="56">
        <f t="shared" si="304"/>
        <v>22225.030375409118</v>
      </c>
      <c r="CD291" s="57">
        <f t="shared" si="305"/>
        <v>34580.187326081767</v>
      </c>
      <c r="CE291" s="42">
        <f t="shared" si="301"/>
        <v>19610.320919478636</v>
      </c>
    </row>
    <row r="292" spans="1:83" ht="15.6" hidden="1" x14ac:dyDescent="0.3">
      <c r="A292" t="s">
        <v>126</v>
      </c>
      <c r="B292" s="8">
        <v>504</v>
      </c>
      <c r="C292" s="1">
        <v>12</v>
      </c>
      <c r="D292" s="1"/>
      <c r="E292" s="1">
        <v>40.799999999999997</v>
      </c>
      <c r="F292" s="15">
        <v>95883.53393085787</v>
      </c>
      <c r="G292" s="15">
        <v>88603.453851476661</v>
      </c>
      <c r="H292" s="15">
        <v>184486.98778233453</v>
      </c>
      <c r="I292" s="1">
        <v>8</v>
      </c>
      <c r="J292" s="1"/>
      <c r="K292" s="1">
        <v>27.2</v>
      </c>
      <c r="L292" s="15">
        <v>63922.355953905251</v>
      </c>
      <c r="M292" s="15">
        <v>59719.66331257602</v>
      </c>
      <c r="N292" s="15">
        <v>123642.01926648128</v>
      </c>
      <c r="O292" s="1">
        <v>11</v>
      </c>
      <c r="P292" s="1"/>
      <c r="Q292" s="1">
        <v>37.4</v>
      </c>
      <c r="R292" s="15">
        <v>87882.251572327048</v>
      </c>
      <c r="S292" s="422">
        <v>81163.254830654696</v>
      </c>
      <c r="T292" s="15">
        <v>169045.50640298176</v>
      </c>
      <c r="U292" s="1">
        <v>9</v>
      </c>
      <c r="V292" s="1">
        <v>30.599999999999998</v>
      </c>
      <c r="W292" s="15">
        <v>71903.660377358494</v>
      </c>
      <c r="X292" s="15">
        <v>69090.07185194116</v>
      </c>
      <c r="Y292" s="15">
        <v>140993.73222929967</v>
      </c>
      <c r="Z292" s="1">
        <v>9</v>
      </c>
      <c r="AA292" s="1">
        <v>30.599999999999998</v>
      </c>
      <c r="AB292" s="15">
        <v>72490.332906530093</v>
      </c>
      <c r="AC292" s="15">
        <v>64485.31398846324</v>
      </c>
      <c r="AD292" s="15">
        <v>136975.64689499332</v>
      </c>
      <c r="AE292" s="1">
        <v>13</v>
      </c>
      <c r="AF292" s="1">
        <v>44.199999999999996</v>
      </c>
      <c r="AG292" s="15">
        <v>104708.25864276569</v>
      </c>
      <c r="AH292" s="15">
        <v>96147.619600754304</v>
      </c>
      <c r="AI292" s="15">
        <v>200855.87824351998</v>
      </c>
      <c r="AJ292" s="1">
        <v>9</v>
      </c>
      <c r="AK292" s="1">
        <v>30.599999999999998</v>
      </c>
      <c r="AL292" s="1"/>
      <c r="AM292" s="15">
        <v>37065.470852017934</v>
      </c>
      <c r="AN292" s="15">
        <v>66675.091126227358</v>
      </c>
      <c r="AO292" s="15">
        <v>103740.5619782453</v>
      </c>
      <c r="AP292" s="178">
        <v>10</v>
      </c>
      <c r="AQ292" s="188">
        <v>34</v>
      </c>
      <c r="AR292" s="196"/>
      <c r="AS292" s="197">
        <v>42585</v>
      </c>
      <c r="AT292" s="179">
        <v>41514</v>
      </c>
      <c r="AU292" s="180">
        <v>84099</v>
      </c>
      <c r="AV292" s="48">
        <v>12</v>
      </c>
      <c r="AW292" s="1">
        <v>40.799999999999997</v>
      </c>
      <c r="AX292" s="55"/>
      <c r="AY292" s="56">
        <v>46810.217016029594</v>
      </c>
      <c r="AZ292" s="15">
        <v>89889.284760137045</v>
      </c>
      <c r="BA292" s="49">
        <v>136699.50177616664</v>
      </c>
      <c r="BB292" s="76">
        <v>5</v>
      </c>
      <c r="BC292" s="77">
        <v>17</v>
      </c>
      <c r="BD292" s="78">
        <v>19504.257090012332</v>
      </c>
      <c r="BE292" s="79">
        <v>34863.949649376307</v>
      </c>
      <c r="BF292" s="80">
        <v>54368.206739388639</v>
      </c>
      <c r="BG292" s="76">
        <v>3</v>
      </c>
      <c r="BH292" s="77">
        <v>10.199999999999999</v>
      </c>
      <c r="BI292" s="78">
        <v>12343.129973474799</v>
      </c>
      <c r="BJ292" s="79">
        <v>22050.188258958271</v>
      </c>
      <c r="BK292" s="80">
        <v>34393.31823243307</v>
      </c>
      <c r="BL292" s="97">
        <v>0</v>
      </c>
      <c r="BM292" s="98">
        <v>0</v>
      </c>
      <c r="BN292" s="95">
        <v>0</v>
      </c>
      <c r="BO292" s="99">
        <v>0</v>
      </c>
      <c r="BP292" s="100">
        <v>0</v>
      </c>
      <c r="BY292" s="48">
        <v>9</v>
      </c>
      <c r="BZ292" s="65">
        <f t="shared" si="300"/>
        <v>4.5</v>
      </c>
      <c r="CA292" s="55">
        <f t="shared" si="302"/>
        <v>30.599999999999998</v>
      </c>
      <c r="CB292" s="56">
        <f t="shared" si="303"/>
        <v>37065.470852017934</v>
      </c>
      <c r="CC292" s="56">
        <f t="shared" si="304"/>
        <v>66675.091126227358</v>
      </c>
      <c r="CD292" s="57">
        <f t="shared" si="305"/>
        <v>103740.5619782453</v>
      </c>
      <c r="CE292" s="42">
        <f t="shared" si="301"/>
        <v>58830.962758435904</v>
      </c>
    </row>
    <row r="293" spans="1:83" ht="15.6" hidden="1" x14ac:dyDescent="0.3">
      <c r="A293" t="s">
        <v>126</v>
      </c>
      <c r="B293" s="8">
        <v>601</v>
      </c>
      <c r="C293" s="1">
        <v>5</v>
      </c>
      <c r="D293" s="1"/>
      <c r="E293" s="1">
        <v>17</v>
      </c>
      <c r="F293" s="15">
        <v>39951.472471190784</v>
      </c>
      <c r="G293" s="15">
        <v>36918.105771448609</v>
      </c>
      <c r="H293" s="15">
        <v>76869.5782426394</v>
      </c>
      <c r="I293" s="1">
        <v>8</v>
      </c>
      <c r="J293" s="1"/>
      <c r="K293" s="1">
        <v>27.2</v>
      </c>
      <c r="L293" s="15">
        <v>63922.355953905251</v>
      </c>
      <c r="M293" s="15">
        <v>59719.66331257602</v>
      </c>
      <c r="N293" s="15">
        <v>123642.01926648128</v>
      </c>
      <c r="O293" s="1">
        <v>5</v>
      </c>
      <c r="P293" s="1"/>
      <c r="Q293" s="1">
        <v>17</v>
      </c>
      <c r="R293" s="15">
        <v>39946.477987421385</v>
      </c>
      <c r="S293" s="422">
        <v>36892.388559388499</v>
      </c>
      <c r="T293" s="15">
        <v>76838.866546809877</v>
      </c>
      <c r="U293" s="1">
        <v>3</v>
      </c>
      <c r="V293" s="1">
        <v>10.199999999999999</v>
      </c>
      <c r="W293" s="15">
        <v>23967.886792452831</v>
      </c>
      <c r="X293" s="15">
        <v>23030.023950647053</v>
      </c>
      <c r="Y293" s="15">
        <v>46997.910743099885</v>
      </c>
      <c r="Z293" s="1">
        <v>5</v>
      </c>
      <c r="AA293" s="1">
        <v>17</v>
      </c>
      <c r="AB293" s="15">
        <v>40272.407170294493</v>
      </c>
      <c r="AC293" s="15">
        <v>35825.174438035137</v>
      </c>
      <c r="AD293" s="15">
        <v>76097.581608329638</v>
      </c>
      <c r="AE293" s="1">
        <v>3</v>
      </c>
      <c r="AF293" s="1">
        <v>10.199999999999999</v>
      </c>
      <c r="AG293" s="15">
        <v>24163.444302176697</v>
      </c>
      <c r="AH293" s="15">
        <v>22187.912215558685</v>
      </c>
      <c r="AI293" s="15">
        <v>46351.356517735381</v>
      </c>
      <c r="AJ293" s="1">
        <v>3</v>
      </c>
      <c r="AK293" s="1">
        <v>10.199999999999999</v>
      </c>
      <c r="AL293" s="1"/>
      <c r="AM293" s="15">
        <v>12355.156950672645</v>
      </c>
      <c r="AN293" s="15">
        <v>22225.030375409118</v>
      </c>
      <c r="AO293" s="15">
        <v>34580.187326081767</v>
      </c>
      <c r="AP293" s="178">
        <v>4</v>
      </c>
      <c r="AQ293" s="188">
        <v>13.6</v>
      </c>
      <c r="AR293" s="196"/>
      <c r="AS293" s="197">
        <v>17034</v>
      </c>
      <c r="AT293" s="179">
        <v>16605.599999999999</v>
      </c>
      <c r="AU293" s="180">
        <v>33639.599999999999</v>
      </c>
      <c r="AV293" s="48">
        <v>3</v>
      </c>
      <c r="AW293" s="1">
        <v>10.199999999999999</v>
      </c>
      <c r="AX293" s="55"/>
      <c r="AY293" s="56">
        <v>11702.554254007398</v>
      </c>
      <c r="AZ293" s="15">
        <v>22472.321190034261</v>
      </c>
      <c r="BA293" s="49">
        <v>34174.87544404166</v>
      </c>
      <c r="BB293" s="76">
        <v>4</v>
      </c>
      <c r="BC293" s="77">
        <v>13.6</v>
      </c>
      <c r="BD293" s="78">
        <v>15603.405672009865</v>
      </c>
      <c r="BE293" s="79">
        <v>27891.159719501047</v>
      </c>
      <c r="BF293" s="80">
        <v>43494.565391510914</v>
      </c>
      <c r="BG293" s="76">
        <v>4</v>
      </c>
      <c r="BH293" s="77">
        <v>13.6</v>
      </c>
      <c r="BI293" s="78">
        <v>16457.506631299733</v>
      </c>
      <c r="BJ293" s="79">
        <v>29400.251011944361</v>
      </c>
      <c r="BK293" s="80">
        <v>45857.757643244098</v>
      </c>
      <c r="BL293" s="97">
        <v>4</v>
      </c>
      <c r="BM293" s="98">
        <v>13.6</v>
      </c>
      <c r="BN293" s="95">
        <v>32915.013262599467</v>
      </c>
      <c r="BO293" s="99">
        <v>30816.190443275635</v>
      </c>
      <c r="BP293" s="100">
        <v>63731.203705875101</v>
      </c>
      <c r="BY293" s="48">
        <v>3</v>
      </c>
      <c r="BZ293" s="65">
        <f t="shared" si="300"/>
        <v>1.5</v>
      </c>
      <c r="CA293" s="55">
        <f t="shared" si="302"/>
        <v>10.199999999999999</v>
      </c>
      <c r="CB293" s="56">
        <f t="shared" si="303"/>
        <v>12355.156950672645</v>
      </c>
      <c r="CC293" s="56">
        <f t="shared" si="304"/>
        <v>22225.030375409118</v>
      </c>
      <c r="CD293" s="57">
        <f t="shared" si="305"/>
        <v>34580.187326081767</v>
      </c>
      <c r="CE293" s="42">
        <f t="shared" si="301"/>
        <v>19610.320919478636</v>
      </c>
    </row>
    <row r="294" spans="1:83" ht="15.6" hidden="1" x14ac:dyDescent="0.3">
      <c r="A294" t="s">
        <v>126</v>
      </c>
      <c r="B294" s="8">
        <v>602</v>
      </c>
      <c r="C294" s="1">
        <v>5</v>
      </c>
      <c r="D294" s="1"/>
      <c r="E294" s="1">
        <v>17</v>
      </c>
      <c r="F294" s="15">
        <v>39951.472471190784</v>
      </c>
      <c r="G294" s="15">
        <v>36918.105771448609</v>
      </c>
      <c r="H294" s="15">
        <v>76869.5782426394</v>
      </c>
      <c r="I294" s="1">
        <v>5</v>
      </c>
      <c r="J294" s="1"/>
      <c r="K294" s="1">
        <v>17</v>
      </c>
      <c r="L294" s="15">
        <v>39951.472471190784</v>
      </c>
      <c r="M294" s="15">
        <v>37324.789570360015</v>
      </c>
      <c r="N294" s="15">
        <v>77276.262041550799</v>
      </c>
      <c r="O294" s="1">
        <v>6</v>
      </c>
      <c r="P294" s="1"/>
      <c r="Q294" s="1">
        <v>20.399999999999999</v>
      </c>
      <c r="R294" s="15">
        <v>47935.773584905663</v>
      </c>
      <c r="S294" s="422">
        <v>44270.86627126619</v>
      </c>
      <c r="T294" s="15">
        <v>92206.639856171852</v>
      </c>
      <c r="U294" s="1">
        <v>6</v>
      </c>
      <c r="V294" s="1">
        <v>20.399999999999999</v>
      </c>
      <c r="W294" s="15">
        <v>47935.773584905663</v>
      </c>
      <c r="X294" s="15">
        <v>46060.047901294107</v>
      </c>
      <c r="Y294" s="15">
        <v>93995.821486199769</v>
      </c>
      <c r="Z294" s="1">
        <v>4</v>
      </c>
      <c r="AA294" s="1">
        <v>13.6</v>
      </c>
      <c r="AB294" s="15">
        <v>32217.925736235597</v>
      </c>
      <c r="AC294" s="15">
        <v>28660.139550428106</v>
      </c>
      <c r="AD294" s="15">
        <v>60878.065286663703</v>
      </c>
      <c r="AE294" s="1">
        <v>6</v>
      </c>
      <c r="AF294" s="1">
        <v>20.399999999999999</v>
      </c>
      <c r="AG294" s="15">
        <v>48326.888604353393</v>
      </c>
      <c r="AH294" s="15">
        <v>44375.824431117369</v>
      </c>
      <c r="AI294" s="15">
        <v>92702.713035470762</v>
      </c>
      <c r="AJ294" s="1">
        <v>6</v>
      </c>
      <c r="AK294" s="1">
        <v>20.399999999999999</v>
      </c>
      <c r="AL294" s="1"/>
      <c r="AM294" s="15">
        <v>24710.313901345289</v>
      </c>
      <c r="AN294" s="15">
        <v>44450.060750818237</v>
      </c>
      <c r="AO294" s="15">
        <v>69160.374652163533</v>
      </c>
      <c r="AP294" s="178">
        <v>5</v>
      </c>
      <c r="AQ294" s="188">
        <v>17</v>
      </c>
      <c r="AR294" s="196"/>
      <c r="AS294" s="197">
        <v>21292.5</v>
      </c>
      <c r="AT294" s="179">
        <v>20757</v>
      </c>
      <c r="AU294" s="180">
        <v>42049.5</v>
      </c>
      <c r="AV294" s="48">
        <v>7</v>
      </c>
      <c r="AW294" s="1">
        <v>23.8</v>
      </c>
      <c r="AX294" s="55"/>
      <c r="AY294" s="56">
        <v>27305.959926017265</v>
      </c>
      <c r="AZ294" s="15">
        <v>52435.416110079947</v>
      </c>
      <c r="BA294" s="49">
        <v>79741.376036097208</v>
      </c>
      <c r="BB294" s="76">
        <v>6</v>
      </c>
      <c r="BC294" s="77">
        <v>20.399999999999999</v>
      </c>
      <c r="BD294" s="78">
        <v>23405.108508014797</v>
      </c>
      <c r="BE294" s="79">
        <v>41836.739579251567</v>
      </c>
      <c r="BF294" s="80">
        <v>65241.848087266364</v>
      </c>
      <c r="BG294" s="76">
        <v>7</v>
      </c>
      <c r="BH294" s="77">
        <v>23.8</v>
      </c>
      <c r="BI294" s="78">
        <v>28800.636604774532</v>
      </c>
      <c r="BJ294" s="79">
        <v>51450.439270902636</v>
      </c>
      <c r="BK294" s="80">
        <v>80251.075875677168</v>
      </c>
      <c r="BL294" s="97">
        <v>4</v>
      </c>
      <c r="BM294" s="98">
        <v>13.6</v>
      </c>
      <c r="BN294" s="95">
        <v>32915.013262599467</v>
      </c>
      <c r="BO294" s="99">
        <v>30816.190443275635</v>
      </c>
      <c r="BP294" s="100">
        <v>63731.203705875101</v>
      </c>
      <c r="BY294" s="48">
        <v>6</v>
      </c>
      <c r="BZ294" s="65">
        <f t="shared" si="300"/>
        <v>3</v>
      </c>
      <c r="CA294" s="55">
        <f t="shared" si="302"/>
        <v>20.399999999999999</v>
      </c>
      <c r="CB294" s="56">
        <f t="shared" si="303"/>
        <v>24710.313901345289</v>
      </c>
      <c r="CC294" s="56">
        <f t="shared" si="304"/>
        <v>44450.060750818237</v>
      </c>
      <c r="CD294" s="57">
        <f t="shared" si="305"/>
        <v>69160.374652163533</v>
      </c>
      <c r="CE294" s="42">
        <f t="shared" si="301"/>
        <v>39220.641838957272</v>
      </c>
    </row>
    <row r="295" spans="1:83" ht="15.6" hidden="1" x14ac:dyDescent="0.3">
      <c r="A295" t="s">
        <v>126</v>
      </c>
      <c r="B295" s="9">
        <v>603</v>
      </c>
      <c r="C295" s="1">
        <v>5</v>
      </c>
      <c r="D295" s="1"/>
      <c r="E295" s="1">
        <v>17</v>
      </c>
      <c r="F295" s="15">
        <v>39951.472471190784</v>
      </c>
      <c r="G295" s="15">
        <v>36918.105771448609</v>
      </c>
      <c r="H295" s="15">
        <v>76869.5782426394</v>
      </c>
      <c r="I295" s="1">
        <v>2</v>
      </c>
      <c r="J295" s="1"/>
      <c r="K295" s="1">
        <v>6.8</v>
      </c>
      <c r="L295" s="15">
        <v>15980.588988476313</v>
      </c>
      <c r="M295" s="15">
        <v>14929.915828144005</v>
      </c>
      <c r="N295" s="15">
        <v>30910.50481662032</v>
      </c>
      <c r="O295" s="1">
        <v>1</v>
      </c>
      <c r="P295" s="1"/>
      <c r="Q295" s="1">
        <v>3.4</v>
      </c>
      <c r="R295" s="15">
        <v>7989.2955974842771</v>
      </c>
      <c r="S295" s="422">
        <v>7378.4777118776992</v>
      </c>
      <c r="T295" s="15">
        <v>15367.773309361975</v>
      </c>
      <c r="U295" s="1">
        <v>0</v>
      </c>
      <c r="V295" s="1">
        <v>0</v>
      </c>
      <c r="W295" s="15">
        <v>0</v>
      </c>
      <c r="X295" s="15">
        <v>0</v>
      </c>
      <c r="Y295" s="15">
        <v>0</v>
      </c>
      <c r="Z295" s="1">
        <v>2</v>
      </c>
      <c r="AA295" s="1">
        <v>6.8</v>
      </c>
      <c r="AB295" s="15">
        <v>16108.962868117798</v>
      </c>
      <c r="AC295" s="15">
        <v>14330.069775214053</v>
      </c>
      <c r="AD295" s="15">
        <v>30439.032643331851</v>
      </c>
      <c r="AE295" s="1">
        <v>0</v>
      </c>
      <c r="AF295" s="1">
        <v>0</v>
      </c>
      <c r="AG295" s="15">
        <v>0</v>
      </c>
      <c r="AH295" s="15">
        <v>0</v>
      </c>
      <c r="AI295" s="15">
        <v>0</v>
      </c>
      <c r="AJ295" s="1">
        <v>0</v>
      </c>
      <c r="AK295" s="1">
        <v>0</v>
      </c>
      <c r="AL295" s="1"/>
      <c r="AM295" s="15">
        <v>0</v>
      </c>
      <c r="AN295" s="15">
        <v>0</v>
      </c>
      <c r="AO295" s="15">
        <v>0</v>
      </c>
      <c r="AP295" s="178">
        <v>1</v>
      </c>
      <c r="AQ295" s="188">
        <v>3.4</v>
      </c>
      <c r="AR295" s="196"/>
      <c r="AS295" s="197">
        <v>4258.5</v>
      </c>
      <c r="AT295" s="179">
        <v>4151.3999999999996</v>
      </c>
      <c r="AU295" s="180">
        <v>8409.9</v>
      </c>
      <c r="AV295" s="48">
        <v>0</v>
      </c>
      <c r="AW295" s="1">
        <v>0</v>
      </c>
      <c r="AX295" s="55"/>
      <c r="AY295" s="56">
        <v>0</v>
      </c>
      <c r="AZ295" s="15">
        <v>0</v>
      </c>
      <c r="BA295" s="49">
        <v>0</v>
      </c>
      <c r="BB295" s="76">
        <v>0</v>
      </c>
      <c r="BC295" s="77">
        <v>0</v>
      </c>
      <c r="BD295" s="78">
        <v>0</v>
      </c>
      <c r="BE295" s="79">
        <v>0</v>
      </c>
      <c r="BF295" s="80">
        <v>0</v>
      </c>
      <c r="BG295" s="76">
        <v>2</v>
      </c>
      <c r="BH295" s="77">
        <v>6.8</v>
      </c>
      <c r="BI295" s="78">
        <v>8228.7533156498666</v>
      </c>
      <c r="BJ295" s="79">
        <v>14700.125505972181</v>
      </c>
      <c r="BK295" s="80">
        <v>22928.878821622049</v>
      </c>
      <c r="BL295" s="97">
        <v>8</v>
      </c>
      <c r="BM295" s="98">
        <v>27.2</v>
      </c>
      <c r="BN295" s="95">
        <v>65830.026525198933</v>
      </c>
      <c r="BO295" s="99">
        <v>61632.380886551269</v>
      </c>
      <c r="BP295" s="100">
        <v>127462.4074117502</v>
      </c>
      <c r="BY295" s="48">
        <v>0</v>
      </c>
      <c r="BZ295" s="65">
        <f t="shared" si="300"/>
        <v>0</v>
      </c>
      <c r="CA295" s="55">
        <f t="shared" si="302"/>
        <v>0</v>
      </c>
      <c r="CB295" s="56">
        <f t="shared" si="303"/>
        <v>0</v>
      </c>
      <c r="CC295" s="56">
        <f t="shared" si="304"/>
        <v>0</v>
      </c>
      <c r="CD295" s="57">
        <f t="shared" si="305"/>
        <v>0</v>
      </c>
      <c r="CE295" s="42">
        <f t="shared" si="301"/>
        <v>0</v>
      </c>
    </row>
    <row r="296" spans="1:83" ht="15.6" hidden="1" x14ac:dyDescent="0.3">
      <c r="A296" t="s">
        <v>126</v>
      </c>
      <c r="B296" s="8">
        <v>701</v>
      </c>
      <c r="C296" s="1">
        <v>9</v>
      </c>
      <c r="D296" s="1"/>
      <c r="E296" s="1">
        <v>30.599999999999998</v>
      </c>
      <c r="F296" s="15">
        <v>71912.650448143409</v>
      </c>
      <c r="G296" s="15">
        <v>66452.590388607496</v>
      </c>
      <c r="H296" s="15">
        <v>138365.24083675089</v>
      </c>
      <c r="I296" s="1">
        <v>6</v>
      </c>
      <c r="J296" s="1"/>
      <c r="K296" s="1">
        <v>20.399999999999999</v>
      </c>
      <c r="L296" s="15">
        <v>47941.766965428935</v>
      </c>
      <c r="M296" s="15">
        <v>44789.74748443201</v>
      </c>
      <c r="N296" s="15">
        <v>92731.514449860944</v>
      </c>
      <c r="O296" s="1">
        <v>7</v>
      </c>
      <c r="P296" s="1"/>
      <c r="Q296" s="1">
        <v>23.8</v>
      </c>
      <c r="R296" s="15">
        <v>55925.06918238994</v>
      </c>
      <c r="S296" s="422">
        <v>51649.343983143895</v>
      </c>
      <c r="T296" s="15">
        <v>107574.41316553383</v>
      </c>
      <c r="U296" s="1">
        <v>8</v>
      </c>
      <c r="V296" s="1">
        <v>27.2</v>
      </c>
      <c r="W296" s="15">
        <v>63914.364779874217</v>
      </c>
      <c r="X296" s="15">
        <v>61413.397201725478</v>
      </c>
      <c r="Y296" s="15">
        <v>125327.7619815997</v>
      </c>
      <c r="Z296" s="1">
        <v>7</v>
      </c>
      <c r="AA296" s="1">
        <v>23.8</v>
      </c>
      <c r="AB296" s="15">
        <v>56381.370038412293</v>
      </c>
      <c r="AC296" s="15">
        <v>50155.244213249192</v>
      </c>
      <c r="AD296" s="15">
        <v>106536.61425166149</v>
      </c>
      <c r="AE296" s="1">
        <v>9</v>
      </c>
      <c r="AF296" s="1">
        <v>30.599999999999998</v>
      </c>
      <c r="AG296" s="15">
        <v>72490.332906530093</v>
      </c>
      <c r="AH296" s="15">
        <v>66563.736646676058</v>
      </c>
      <c r="AI296" s="15">
        <v>139054.06955320615</v>
      </c>
      <c r="AJ296" s="1">
        <v>8</v>
      </c>
      <c r="AK296" s="1">
        <v>27.2</v>
      </c>
      <c r="AL296" s="1"/>
      <c r="AM296" s="15">
        <v>32947.085201793721</v>
      </c>
      <c r="AN296" s="15">
        <v>59266.747667757649</v>
      </c>
      <c r="AO296" s="15">
        <v>92213.832869551377</v>
      </c>
      <c r="AP296" s="178">
        <v>6</v>
      </c>
      <c r="AQ296" s="188">
        <v>20.399999999999999</v>
      </c>
      <c r="AR296" s="196"/>
      <c r="AS296" s="197">
        <v>25551</v>
      </c>
      <c r="AT296" s="179">
        <v>24908.399999999998</v>
      </c>
      <c r="AU296" s="180">
        <v>50459.399999999994</v>
      </c>
      <c r="AV296" s="48">
        <v>7</v>
      </c>
      <c r="AW296" s="1">
        <v>23.8</v>
      </c>
      <c r="AX296" s="55"/>
      <c r="AY296" s="56">
        <v>27305.959926017265</v>
      </c>
      <c r="AZ296" s="15">
        <v>52435.416110079947</v>
      </c>
      <c r="BA296" s="49">
        <v>79741.376036097208</v>
      </c>
      <c r="BB296" s="76">
        <v>7</v>
      </c>
      <c r="BC296" s="77">
        <v>23.8</v>
      </c>
      <c r="BD296" s="78">
        <v>27305.959926017265</v>
      </c>
      <c r="BE296" s="79">
        <v>48809.529509126834</v>
      </c>
      <c r="BF296" s="80">
        <v>76115.489435144103</v>
      </c>
      <c r="BG296" s="76">
        <v>9</v>
      </c>
      <c r="BH296" s="77">
        <v>30.599999999999998</v>
      </c>
      <c r="BI296" s="78">
        <v>37029.389920424401</v>
      </c>
      <c r="BJ296" s="79">
        <v>66150.564776874817</v>
      </c>
      <c r="BK296" s="80">
        <v>103179.95469729922</v>
      </c>
      <c r="BL296" s="97">
        <v>7</v>
      </c>
      <c r="BM296" s="98">
        <v>23.8</v>
      </c>
      <c r="BN296" s="95">
        <v>57601.273209549065</v>
      </c>
      <c r="BO296" s="99">
        <v>53928.333275732366</v>
      </c>
      <c r="BP296" s="100">
        <v>111529.60648528143</v>
      </c>
      <c r="BY296" s="48">
        <v>8</v>
      </c>
      <c r="BZ296" s="65">
        <f t="shared" si="300"/>
        <v>4</v>
      </c>
      <c r="CA296" s="55">
        <f t="shared" si="302"/>
        <v>27.2</v>
      </c>
      <c r="CB296" s="56">
        <f t="shared" si="303"/>
        <v>32947.085201793721</v>
      </c>
      <c r="CC296" s="56">
        <f t="shared" si="304"/>
        <v>59266.747667757649</v>
      </c>
      <c r="CD296" s="57">
        <f t="shared" si="305"/>
        <v>92213.832869551377</v>
      </c>
      <c r="CE296" s="42">
        <f t="shared" si="301"/>
        <v>52294.189118609691</v>
      </c>
    </row>
    <row r="297" spans="1:83" ht="15.6" hidden="1" x14ac:dyDescent="0.3">
      <c r="A297" t="s">
        <v>126</v>
      </c>
      <c r="B297" s="9">
        <v>702</v>
      </c>
      <c r="C297" s="1">
        <v>8</v>
      </c>
      <c r="D297" s="1"/>
      <c r="E297" s="1">
        <v>27.2</v>
      </c>
      <c r="F297" s="15">
        <v>63922.355953905251</v>
      </c>
      <c r="G297" s="15">
        <v>59068.969234317774</v>
      </c>
      <c r="H297" s="15">
        <v>122991.32518822303</v>
      </c>
      <c r="I297" s="1">
        <v>7</v>
      </c>
      <c r="J297" s="1"/>
      <c r="K297" s="1">
        <v>23.8</v>
      </c>
      <c r="L297" s="15">
        <v>55932.061459667093</v>
      </c>
      <c r="M297" s="15">
        <v>52254.705398504018</v>
      </c>
      <c r="N297" s="15">
        <v>108186.76685817112</v>
      </c>
      <c r="O297" s="1">
        <v>9</v>
      </c>
      <c r="P297" s="1"/>
      <c r="Q297" s="1">
        <v>30.599999999999998</v>
      </c>
      <c r="R297" s="15">
        <v>71903.660377358494</v>
      </c>
      <c r="S297" s="422">
        <v>66406.299406899285</v>
      </c>
      <c r="T297" s="15">
        <v>138309.95978425778</v>
      </c>
      <c r="U297" s="1">
        <v>7</v>
      </c>
      <c r="V297" s="1">
        <v>23.8</v>
      </c>
      <c r="W297" s="15">
        <v>55925.06918238994</v>
      </c>
      <c r="X297" s="15">
        <v>53736.722551509796</v>
      </c>
      <c r="Y297" s="15">
        <v>109661.79173389974</v>
      </c>
      <c r="Z297" s="1">
        <v>6</v>
      </c>
      <c r="AA297" s="1">
        <v>20.399999999999999</v>
      </c>
      <c r="AB297" s="15">
        <v>48326.888604353393</v>
      </c>
      <c r="AC297" s="15">
        <v>42990.209325642158</v>
      </c>
      <c r="AD297" s="15">
        <v>91317.097929995551</v>
      </c>
      <c r="AE297" s="1">
        <v>7</v>
      </c>
      <c r="AF297" s="1">
        <v>23.8</v>
      </c>
      <c r="AG297" s="15">
        <v>56381.370038412293</v>
      </c>
      <c r="AH297" s="15">
        <v>51771.795169636942</v>
      </c>
      <c r="AI297" s="15">
        <v>108153.16520804923</v>
      </c>
      <c r="AJ297" s="1">
        <v>6</v>
      </c>
      <c r="AK297" s="1">
        <v>20.399999999999999</v>
      </c>
      <c r="AL297" s="1"/>
      <c r="AM297" s="15">
        <v>24710.313901345289</v>
      </c>
      <c r="AN297" s="15">
        <v>44450.060750818237</v>
      </c>
      <c r="AO297" s="15">
        <v>69160.374652163533</v>
      </c>
      <c r="AP297" s="178">
        <v>2</v>
      </c>
      <c r="AQ297" s="188">
        <v>6.8</v>
      </c>
      <c r="AR297" s="196"/>
      <c r="AS297" s="197">
        <v>8517</v>
      </c>
      <c r="AT297" s="179">
        <v>8302.7999999999993</v>
      </c>
      <c r="AU297" s="180">
        <v>16819.8</v>
      </c>
      <c r="AV297" s="48">
        <v>7</v>
      </c>
      <c r="AW297" s="1">
        <v>23.8</v>
      </c>
      <c r="AX297" s="55"/>
      <c r="AY297" s="56">
        <v>27305.959926017265</v>
      </c>
      <c r="AZ297" s="15">
        <v>52435.416110079947</v>
      </c>
      <c r="BA297" s="49">
        <v>79741.376036097208</v>
      </c>
      <c r="BB297" s="76">
        <v>9</v>
      </c>
      <c r="BC297" s="77">
        <v>30.599999999999998</v>
      </c>
      <c r="BD297" s="78">
        <v>35107.662762022199</v>
      </c>
      <c r="BE297" s="79">
        <v>62755.109368877354</v>
      </c>
      <c r="BF297" s="80">
        <v>97862.772130899553</v>
      </c>
      <c r="BG297" s="76">
        <v>9</v>
      </c>
      <c r="BH297" s="77">
        <v>30.599999999999998</v>
      </c>
      <c r="BI297" s="78">
        <v>37029.389920424401</v>
      </c>
      <c r="BJ297" s="79">
        <v>66150.564776874817</v>
      </c>
      <c r="BK297" s="80">
        <v>103179.95469729922</v>
      </c>
      <c r="BL297" s="97">
        <v>7</v>
      </c>
      <c r="BM297" s="98">
        <v>23.8</v>
      </c>
      <c r="BN297" s="95">
        <v>57601.273209549065</v>
      </c>
      <c r="BO297" s="99">
        <v>53928.333275732366</v>
      </c>
      <c r="BP297" s="100">
        <v>111529.60648528143</v>
      </c>
      <c r="BY297" s="48">
        <v>6</v>
      </c>
      <c r="BZ297" s="65">
        <f t="shared" si="300"/>
        <v>3</v>
      </c>
      <c r="CA297" s="55">
        <f t="shared" si="302"/>
        <v>20.399999999999999</v>
      </c>
      <c r="CB297" s="56">
        <f t="shared" si="303"/>
        <v>24710.313901345289</v>
      </c>
      <c r="CC297" s="56">
        <f t="shared" si="304"/>
        <v>44450.060750818237</v>
      </c>
      <c r="CD297" s="57">
        <f t="shared" si="305"/>
        <v>69160.374652163533</v>
      </c>
      <c r="CE297" s="42">
        <f t="shared" si="301"/>
        <v>39220.641838957272</v>
      </c>
    </row>
    <row r="298" spans="1:83" ht="15.6" hidden="1" x14ac:dyDescent="0.3">
      <c r="A298" t="s">
        <v>126</v>
      </c>
      <c r="B298" s="8">
        <v>801</v>
      </c>
      <c r="C298" s="1">
        <v>9</v>
      </c>
      <c r="D298" s="1"/>
      <c r="E298" s="1">
        <v>30.599999999999998</v>
      </c>
      <c r="F298" s="15">
        <v>71912.650448143409</v>
      </c>
      <c r="G298" s="15">
        <v>66452.590388607496</v>
      </c>
      <c r="H298" s="15">
        <v>138365.24083675089</v>
      </c>
      <c r="I298" s="1">
        <v>8</v>
      </c>
      <c r="J298" s="1"/>
      <c r="K298" s="1">
        <v>27.2</v>
      </c>
      <c r="L298" s="15">
        <v>63922.355953905251</v>
      </c>
      <c r="M298" s="15">
        <v>59719.66331257602</v>
      </c>
      <c r="N298" s="15">
        <v>123642.01926648128</v>
      </c>
      <c r="O298" s="1">
        <v>8</v>
      </c>
      <c r="P298" s="1"/>
      <c r="Q298" s="1">
        <v>27.2</v>
      </c>
      <c r="R298" s="15">
        <v>63914.364779874217</v>
      </c>
      <c r="S298" s="422">
        <v>59027.821695021594</v>
      </c>
      <c r="T298" s="15">
        <v>122942.1864748958</v>
      </c>
      <c r="U298" s="1">
        <v>6</v>
      </c>
      <c r="V298" s="1">
        <v>20.399999999999999</v>
      </c>
      <c r="W298" s="15">
        <v>47935.773584905663</v>
      </c>
      <c r="X298" s="15">
        <v>46060.047901294107</v>
      </c>
      <c r="Y298" s="15">
        <v>93995.821486199769</v>
      </c>
      <c r="Z298" s="1">
        <v>8</v>
      </c>
      <c r="AA298" s="1">
        <v>27.2</v>
      </c>
      <c r="AB298" s="15">
        <v>64435.851472471193</v>
      </c>
      <c r="AC298" s="15">
        <v>57320.279100856213</v>
      </c>
      <c r="AD298" s="15">
        <v>121756.13057332741</v>
      </c>
      <c r="AE298" s="1">
        <v>8</v>
      </c>
      <c r="AF298" s="1">
        <v>27.2</v>
      </c>
      <c r="AG298" s="15">
        <v>64435.851472471193</v>
      </c>
      <c r="AH298" s="15">
        <v>59167.7659081565</v>
      </c>
      <c r="AI298" s="15">
        <v>123603.61738062769</v>
      </c>
      <c r="AJ298" s="1">
        <v>8</v>
      </c>
      <c r="AK298" s="1">
        <v>27.2</v>
      </c>
      <c r="AL298" s="1"/>
      <c r="AM298" s="15">
        <v>32947.085201793721</v>
      </c>
      <c r="AN298" s="15">
        <v>59266.747667757649</v>
      </c>
      <c r="AO298" s="15">
        <v>92213.832869551377</v>
      </c>
      <c r="AP298" s="178">
        <v>8</v>
      </c>
      <c r="AQ298" s="188">
        <v>27.2</v>
      </c>
      <c r="AR298" s="196"/>
      <c r="AS298" s="197">
        <v>34068</v>
      </c>
      <c r="AT298" s="179">
        <v>33211.199999999997</v>
      </c>
      <c r="AU298" s="180">
        <v>67279.199999999997</v>
      </c>
      <c r="AV298" s="48">
        <v>10</v>
      </c>
      <c r="AW298" s="1">
        <v>34</v>
      </c>
      <c r="AX298" s="55"/>
      <c r="AY298" s="56">
        <v>39008.514180024664</v>
      </c>
      <c r="AZ298" s="15">
        <v>74907.737300114211</v>
      </c>
      <c r="BA298" s="49">
        <v>113916.25148013888</v>
      </c>
      <c r="BB298" s="76">
        <v>8</v>
      </c>
      <c r="BC298" s="77">
        <v>27.2</v>
      </c>
      <c r="BD298" s="78">
        <v>31206.81134401973</v>
      </c>
      <c r="BE298" s="79">
        <v>55782.319439002094</v>
      </c>
      <c r="BF298" s="80">
        <v>86989.130783021828</v>
      </c>
      <c r="BG298" s="76">
        <v>6</v>
      </c>
      <c r="BH298" s="77">
        <v>20.399999999999999</v>
      </c>
      <c r="BI298" s="78">
        <v>24686.259946949598</v>
      </c>
      <c r="BJ298" s="79">
        <v>44100.376517916542</v>
      </c>
      <c r="BK298" s="80">
        <v>68786.63646486614</v>
      </c>
      <c r="BL298" s="97">
        <v>8</v>
      </c>
      <c r="BM298" s="98">
        <v>27.2</v>
      </c>
      <c r="BN298" s="95">
        <v>65830.026525198933</v>
      </c>
      <c r="BO298" s="99">
        <v>61632.380886551269</v>
      </c>
      <c r="BP298" s="100">
        <v>127462.4074117502</v>
      </c>
      <c r="BY298" s="48">
        <v>8</v>
      </c>
      <c r="BZ298" s="65">
        <f t="shared" si="300"/>
        <v>4</v>
      </c>
      <c r="CA298" s="55">
        <f t="shared" si="302"/>
        <v>27.2</v>
      </c>
      <c r="CB298" s="56">
        <f t="shared" si="303"/>
        <v>32947.085201793721</v>
      </c>
      <c r="CC298" s="56">
        <f t="shared" si="304"/>
        <v>59266.747667757649</v>
      </c>
      <c r="CD298" s="57">
        <f t="shared" si="305"/>
        <v>92213.832869551377</v>
      </c>
      <c r="CE298" s="42">
        <f t="shared" si="301"/>
        <v>52294.189118609691</v>
      </c>
    </row>
    <row r="299" spans="1:83" ht="15.6" hidden="1" x14ac:dyDescent="0.3">
      <c r="A299" t="s">
        <v>126</v>
      </c>
      <c r="B299" s="8">
        <v>802</v>
      </c>
      <c r="C299" s="1">
        <v>4</v>
      </c>
      <c r="D299" s="1"/>
      <c r="E299" s="1">
        <v>13.6</v>
      </c>
      <c r="F299" s="15">
        <v>31961.177976952626</v>
      </c>
      <c r="G299" s="15">
        <v>29534.484617158887</v>
      </c>
      <c r="H299" s="15">
        <v>61495.662594111513</v>
      </c>
      <c r="I299" s="1">
        <v>4</v>
      </c>
      <c r="J299" s="1"/>
      <c r="K299" s="1">
        <v>13.6</v>
      </c>
      <c r="L299" s="15">
        <v>31961.177976952626</v>
      </c>
      <c r="M299" s="15">
        <v>29859.83165628801</v>
      </c>
      <c r="N299" s="15">
        <v>61821.009633240639</v>
      </c>
      <c r="O299" s="1">
        <v>5</v>
      </c>
      <c r="P299" s="1"/>
      <c r="Q299" s="1">
        <v>17</v>
      </c>
      <c r="R299" s="15">
        <v>39946.477987421385</v>
      </c>
      <c r="S299" s="422">
        <v>36892.388559388499</v>
      </c>
      <c r="T299" s="15">
        <v>76838.866546809877</v>
      </c>
      <c r="U299" s="1">
        <v>6</v>
      </c>
      <c r="V299" s="1">
        <v>20.399999999999999</v>
      </c>
      <c r="W299" s="15">
        <v>47935.773584905663</v>
      </c>
      <c r="X299" s="15">
        <v>46060.047901294107</v>
      </c>
      <c r="Y299" s="15">
        <v>93995.821486199769</v>
      </c>
      <c r="Z299" s="1">
        <v>6</v>
      </c>
      <c r="AA299" s="1">
        <v>20.399999999999999</v>
      </c>
      <c r="AB299" s="15">
        <v>48326.888604353393</v>
      </c>
      <c r="AC299" s="15">
        <v>42990.209325642158</v>
      </c>
      <c r="AD299" s="15">
        <v>91317.097929995551</v>
      </c>
      <c r="AE299" s="1">
        <v>7</v>
      </c>
      <c r="AF299" s="1">
        <v>23.8</v>
      </c>
      <c r="AG299" s="15">
        <v>56381.370038412293</v>
      </c>
      <c r="AH299" s="15">
        <v>51771.795169636942</v>
      </c>
      <c r="AI299" s="15">
        <v>108153.16520804923</v>
      </c>
      <c r="AJ299" s="1">
        <v>4</v>
      </c>
      <c r="AK299" s="1">
        <v>13.6</v>
      </c>
      <c r="AL299" s="1"/>
      <c r="AM299" s="15">
        <v>16473.542600896861</v>
      </c>
      <c r="AN299" s="15">
        <v>29633.373833878824</v>
      </c>
      <c r="AO299" s="15">
        <v>46106.916434775689</v>
      </c>
      <c r="AP299" s="178">
        <v>6</v>
      </c>
      <c r="AQ299" s="188">
        <v>20.399999999999999</v>
      </c>
      <c r="AR299" s="196"/>
      <c r="AS299" s="197">
        <v>25551</v>
      </c>
      <c r="AT299" s="179">
        <v>24908.399999999998</v>
      </c>
      <c r="AU299" s="180">
        <v>50459.399999999994</v>
      </c>
      <c r="AV299" s="48">
        <v>7</v>
      </c>
      <c r="AW299" s="1">
        <v>23.8</v>
      </c>
      <c r="AX299" s="55"/>
      <c r="AY299" s="56">
        <v>27305.959926017265</v>
      </c>
      <c r="AZ299" s="15">
        <v>52435.416110079947</v>
      </c>
      <c r="BA299" s="49">
        <v>79741.376036097208</v>
      </c>
      <c r="BB299" s="76">
        <v>8</v>
      </c>
      <c r="BC299" s="77">
        <v>27.2</v>
      </c>
      <c r="BD299" s="78">
        <v>31206.81134401973</v>
      </c>
      <c r="BE299" s="79">
        <v>55782.319439002094</v>
      </c>
      <c r="BF299" s="80">
        <v>86989.130783021828</v>
      </c>
      <c r="BG299" s="76">
        <v>7</v>
      </c>
      <c r="BH299" s="77">
        <v>23.8</v>
      </c>
      <c r="BI299" s="78">
        <v>28800.636604774532</v>
      </c>
      <c r="BJ299" s="79">
        <v>51450.439270902636</v>
      </c>
      <c r="BK299" s="80">
        <v>80251.075875677168</v>
      </c>
      <c r="BL299" s="97">
        <v>6</v>
      </c>
      <c r="BM299" s="98">
        <v>20.399999999999999</v>
      </c>
      <c r="BN299" s="95">
        <v>49372.519893899196</v>
      </c>
      <c r="BO299" s="99">
        <v>46224.285664913448</v>
      </c>
      <c r="BP299" s="100">
        <v>95596.805558812644</v>
      </c>
      <c r="BY299" s="48">
        <v>4</v>
      </c>
      <c r="BZ299" s="65">
        <f t="shared" si="300"/>
        <v>2</v>
      </c>
      <c r="CA299" s="55">
        <f t="shared" si="302"/>
        <v>13.6</v>
      </c>
      <c r="CB299" s="56">
        <f t="shared" si="303"/>
        <v>16473.542600896861</v>
      </c>
      <c r="CC299" s="56">
        <f t="shared" si="304"/>
        <v>29633.373833878824</v>
      </c>
      <c r="CD299" s="57">
        <f t="shared" si="305"/>
        <v>46106.916434775689</v>
      </c>
      <c r="CE299" s="42">
        <f t="shared" si="301"/>
        <v>26147.094559304845</v>
      </c>
    </row>
    <row r="300" spans="1:83" ht="15.6" hidden="1" x14ac:dyDescent="0.3">
      <c r="A300" t="s">
        <v>126</v>
      </c>
      <c r="B300" s="8">
        <v>803</v>
      </c>
      <c r="C300" s="1">
        <v>2</v>
      </c>
      <c r="D300" s="1"/>
      <c r="E300" s="1">
        <v>6.8</v>
      </c>
      <c r="F300" s="15">
        <v>15980.588988476313</v>
      </c>
      <c r="G300" s="15">
        <v>14767.242308579443</v>
      </c>
      <c r="H300" s="15">
        <v>30747.831297055756</v>
      </c>
      <c r="I300" s="1">
        <v>3</v>
      </c>
      <c r="J300" s="1"/>
      <c r="K300" s="1">
        <v>10.199999999999999</v>
      </c>
      <c r="L300" s="15">
        <v>23970.883482714467</v>
      </c>
      <c r="M300" s="15">
        <v>22394.873742216005</v>
      </c>
      <c r="N300" s="15">
        <v>46365.757224930472</v>
      </c>
      <c r="O300" s="1">
        <v>3</v>
      </c>
      <c r="P300" s="1"/>
      <c r="Q300" s="1">
        <v>10.199999999999999</v>
      </c>
      <c r="R300" s="15">
        <v>23967.886792452831</v>
      </c>
      <c r="S300" s="422">
        <v>22135.433135633095</v>
      </c>
      <c r="T300" s="15">
        <v>46103.319928085926</v>
      </c>
      <c r="U300" s="1">
        <v>2</v>
      </c>
      <c r="V300" s="1">
        <v>6.8</v>
      </c>
      <c r="W300" s="15">
        <v>15978.591194968554</v>
      </c>
      <c r="X300" s="15">
        <v>15353.34930043137</v>
      </c>
      <c r="Y300" s="15">
        <v>31331.940495399926</v>
      </c>
      <c r="Z300" s="1">
        <v>0</v>
      </c>
      <c r="AA300" s="1">
        <v>0</v>
      </c>
      <c r="AB300" s="15">
        <v>0</v>
      </c>
      <c r="AC300" s="15">
        <v>0</v>
      </c>
      <c r="AD300" s="15">
        <v>0</v>
      </c>
      <c r="AE300" s="1">
        <v>2</v>
      </c>
      <c r="AF300" s="1">
        <v>6.8</v>
      </c>
      <c r="AG300" s="15">
        <v>16108.962868117798</v>
      </c>
      <c r="AH300" s="15">
        <v>14791.941477039125</v>
      </c>
      <c r="AI300" s="15">
        <v>30900.904345156923</v>
      </c>
      <c r="AJ300" s="1">
        <v>3</v>
      </c>
      <c r="AK300" s="1">
        <v>10.199999999999999</v>
      </c>
      <c r="AL300" s="1"/>
      <c r="AM300" s="15">
        <v>12355.156950672645</v>
      </c>
      <c r="AN300" s="15">
        <v>22225.030375409118</v>
      </c>
      <c r="AO300" s="15">
        <v>34580.187326081767</v>
      </c>
      <c r="AP300" s="178">
        <v>3</v>
      </c>
      <c r="AQ300" s="188">
        <v>10.199999999999999</v>
      </c>
      <c r="AR300" s="196"/>
      <c r="AS300" s="197">
        <v>12775.5</v>
      </c>
      <c r="AT300" s="179">
        <v>12454.199999999999</v>
      </c>
      <c r="AU300" s="180">
        <v>25229.699999999997</v>
      </c>
      <c r="AV300" s="48">
        <v>1</v>
      </c>
      <c r="AW300" s="1">
        <v>3.4</v>
      </c>
      <c r="AX300" s="55"/>
      <c r="AY300" s="56">
        <v>3900.8514180024663</v>
      </c>
      <c r="AZ300" s="15">
        <v>7490.7737300114204</v>
      </c>
      <c r="BA300" s="49">
        <v>11391.625148013887</v>
      </c>
      <c r="BB300" s="76">
        <v>3</v>
      </c>
      <c r="BC300" s="77">
        <v>10.199999999999999</v>
      </c>
      <c r="BD300" s="78">
        <v>11702.554254007398</v>
      </c>
      <c r="BE300" s="79">
        <v>20918.369789625784</v>
      </c>
      <c r="BF300" s="80">
        <v>32620.924043633182</v>
      </c>
      <c r="BG300" s="76">
        <v>3</v>
      </c>
      <c r="BH300" s="77">
        <v>10.199999999999999</v>
      </c>
      <c r="BI300" s="78">
        <v>12343.129973474799</v>
      </c>
      <c r="BJ300" s="79">
        <v>22050.188258958271</v>
      </c>
      <c r="BK300" s="80">
        <v>34393.31823243307</v>
      </c>
      <c r="BL300" s="97">
        <v>3</v>
      </c>
      <c r="BM300" s="98">
        <v>10.199999999999999</v>
      </c>
      <c r="BN300" s="95">
        <v>24686.259946949598</v>
      </c>
      <c r="BO300" s="99">
        <v>23112.142832456724</v>
      </c>
      <c r="BP300" s="100">
        <v>47798.402779406322</v>
      </c>
      <c r="BY300" s="48">
        <v>3</v>
      </c>
      <c r="BZ300" s="65">
        <f t="shared" si="300"/>
        <v>1.5</v>
      </c>
      <c r="CA300" s="55">
        <f t="shared" si="302"/>
        <v>10.199999999999999</v>
      </c>
      <c r="CB300" s="56">
        <f t="shared" si="303"/>
        <v>12355.156950672645</v>
      </c>
      <c r="CC300" s="56">
        <f t="shared" si="304"/>
        <v>22225.030375409118</v>
      </c>
      <c r="CD300" s="57">
        <f t="shared" si="305"/>
        <v>34580.187326081767</v>
      </c>
      <c r="CE300" s="42">
        <f t="shared" si="301"/>
        <v>19610.320919478636</v>
      </c>
    </row>
    <row r="301" spans="1:83" ht="15.6" hidden="1" x14ac:dyDescent="0.3">
      <c r="A301" t="s">
        <v>126</v>
      </c>
      <c r="B301" s="8">
        <v>901</v>
      </c>
      <c r="C301" s="1">
        <v>6</v>
      </c>
      <c r="D301" s="1"/>
      <c r="E301" s="1">
        <v>20.399999999999999</v>
      </c>
      <c r="F301" s="15">
        <v>47941.766965428935</v>
      </c>
      <c r="G301" s="15">
        <v>44301.72692573833</v>
      </c>
      <c r="H301" s="15">
        <v>92243.493891167265</v>
      </c>
      <c r="I301" s="1">
        <v>3</v>
      </c>
      <c r="J301" s="1"/>
      <c r="K301" s="1">
        <v>10.199999999999999</v>
      </c>
      <c r="L301" s="15">
        <v>23970.883482714467</v>
      </c>
      <c r="M301" s="15">
        <v>22394.873742216005</v>
      </c>
      <c r="N301" s="15">
        <v>46365.757224930472</v>
      </c>
      <c r="O301" s="1">
        <v>6</v>
      </c>
      <c r="P301" s="1"/>
      <c r="Q301" s="1">
        <v>20.399999999999999</v>
      </c>
      <c r="R301" s="15">
        <v>47935.773584905663</v>
      </c>
      <c r="S301" s="422">
        <v>44270.86627126619</v>
      </c>
      <c r="T301" s="15">
        <v>92206.639856171852</v>
      </c>
      <c r="U301" s="1">
        <v>6</v>
      </c>
      <c r="V301" s="1">
        <v>20.399999999999999</v>
      </c>
      <c r="W301" s="15">
        <v>47935.773584905663</v>
      </c>
      <c r="X301" s="15">
        <v>46060.047901294107</v>
      </c>
      <c r="Y301" s="15">
        <v>93995.821486199769</v>
      </c>
      <c r="Z301" s="1">
        <v>8</v>
      </c>
      <c r="AA301" s="1">
        <v>27.2</v>
      </c>
      <c r="AB301" s="15">
        <v>64435.851472471193</v>
      </c>
      <c r="AC301" s="15">
        <v>57320.279100856213</v>
      </c>
      <c r="AD301" s="15">
        <v>121756.13057332741</v>
      </c>
      <c r="AE301" s="1">
        <v>8</v>
      </c>
      <c r="AF301" s="1">
        <v>27.2</v>
      </c>
      <c r="AG301" s="15">
        <v>64435.851472471193</v>
      </c>
      <c r="AH301" s="15">
        <v>59167.7659081565</v>
      </c>
      <c r="AI301" s="15">
        <v>123603.61738062769</v>
      </c>
      <c r="AJ301" s="1">
        <v>5</v>
      </c>
      <c r="AK301" s="1">
        <v>17</v>
      </c>
      <c r="AL301" s="1"/>
      <c r="AM301" s="15">
        <v>20591.928251121077</v>
      </c>
      <c r="AN301" s="15">
        <v>37041.717292348534</v>
      </c>
      <c r="AO301" s="15">
        <v>57633.645543469611</v>
      </c>
      <c r="AP301" s="178">
        <v>6</v>
      </c>
      <c r="AQ301" s="188">
        <v>20.399999999999999</v>
      </c>
      <c r="AR301" s="196"/>
      <c r="AS301" s="197">
        <v>25551</v>
      </c>
      <c r="AT301" s="179">
        <v>24908.399999999998</v>
      </c>
      <c r="AU301" s="180">
        <v>50459.399999999994</v>
      </c>
      <c r="AV301" s="48">
        <v>8</v>
      </c>
      <c r="AW301" s="1">
        <v>27.2</v>
      </c>
      <c r="AX301" s="55"/>
      <c r="AY301" s="56">
        <v>31206.81134401973</v>
      </c>
      <c r="AZ301" s="15">
        <v>59926.189840091363</v>
      </c>
      <c r="BA301" s="49">
        <v>91133.001184111097</v>
      </c>
      <c r="BB301" s="76">
        <v>5</v>
      </c>
      <c r="BC301" s="77">
        <v>17</v>
      </c>
      <c r="BD301" s="78">
        <v>19504.257090012332</v>
      </c>
      <c r="BE301" s="79">
        <v>34863.949649376307</v>
      </c>
      <c r="BF301" s="80">
        <v>54368.206739388639</v>
      </c>
      <c r="BG301" s="76">
        <v>5</v>
      </c>
      <c r="BH301" s="77">
        <v>17</v>
      </c>
      <c r="BI301" s="78">
        <v>20571.883289124667</v>
      </c>
      <c r="BJ301" s="79">
        <v>36750.313764930455</v>
      </c>
      <c r="BK301" s="80">
        <v>57322.197054055127</v>
      </c>
      <c r="BL301" s="97">
        <v>4</v>
      </c>
      <c r="BM301" s="98">
        <v>13.6</v>
      </c>
      <c r="BN301" s="95">
        <v>32915.013262599467</v>
      </c>
      <c r="BO301" s="99">
        <v>30816.190443275635</v>
      </c>
      <c r="BP301" s="100">
        <v>63731.203705875101</v>
      </c>
      <c r="BY301" s="48">
        <v>5</v>
      </c>
      <c r="BZ301" s="65">
        <f t="shared" si="300"/>
        <v>2.5</v>
      </c>
      <c r="CA301" s="55">
        <f t="shared" si="302"/>
        <v>17</v>
      </c>
      <c r="CB301" s="56">
        <f t="shared" si="303"/>
        <v>20591.928251121077</v>
      </c>
      <c r="CC301" s="56">
        <f t="shared" si="304"/>
        <v>37041.717292348534</v>
      </c>
      <c r="CD301" s="57">
        <f t="shared" si="305"/>
        <v>57633.645543469611</v>
      </c>
      <c r="CE301" s="42">
        <f t="shared" si="301"/>
        <v>32683.868199131059</v>
      </c>
    </row>
    <row r="302" spans="1:83" ht="15.6" hidden="1" x14ac:dyDescent="0.3">
      <c r="A302" t="s">
        <v>126</v>
      </c>
      <c r="B302" s="8">
        <v>902</v>
      </c>
      <c r="C302" s="1">
        <v>6</v>
      </c>
      <c r="D302" s="1"/>
      <c r="E302" s="1">
        <v>20.399999999999999</v>
      </c>
      <c r="F302" s="15">
        <v>47941.766965428935</v>
      </c>
      <c r="G302" s="15">
        <v>44301.72692573833</v>
      </c>
      <c r="H302" s="15">
        <v>92243.493891167265</v>
      </c>
      <c r="I302" s="1">
        <v>8</v>
      </c>
      <c r="J302" s="1"/>
      <c r="K302" s="1">
        <v>27.2</v>
      </c>
      <c r="L302" s="15">
        <v>63922.355953905251</v>
      </c>
      <c r="M302" s="15">
        <v>59719.66331257602</v>
      </c>
      <c r="N302" s="15">
        <v>123642.01926648128</v>
      </c>
      <c r="O302" s="1">
        <v>8</v>
      </c>
      <c r="P302" s="1"/>
      <c r="Q302" s="1">
        <v>27.2</v>
      </c>
      <c r="R302" s="15">
        <v>63914.364779874217</v>
      </c>
      <c r="S302" s="422">
        <v>59027.821695021594</v>
      </c>
      <c r="T302" s="15">
        <v>122942.1864748958</v>
      </c>
      <c r="U302" s="1">
        <v>9</v>
      </c>
      <c r="V302" s="1">
        <v>30.599999999999998</v>
      </c>
      <c r="W302" s="15">
        <v>71903.660377358494</v>
      </c>
      <c r="X302" s="15">
        <v>69090.07185194116</v>
      </c>
      <c r="Y302" s="15">
        <v>140993.73222929967</v>
      </c>
      <c r="Z302" s="1">
        <v>8</v>
      </c>
      <c r="AA302" s="1">
        <v>27.2</v>
      </c>
      <c r="AB302" s="15">
        <v>64435.851472471193</v>
      </c>
      <c r="AC302" s="15">
        <v>57320.279100856213</v>
      </c>
      <c r="AD302" s="15">
        <v>121756.13057332741</v>
      </c>
      <c r="AE302" s="1">
        <v>10</v>
      </c>
      <c r="AF302" s="1">
        <v>34</v>
      </c>
      <c r="AG302" s="15">
        <v>80544.814340588986</v>
      </c>
      <c r="AH302" s="15">
        <v>73959.707385195623</v>
      </c>
      <c r="AI302" s="15">
        <v>154504.52172578461</v>
      </c>
      <c r="AJ302" s="1">
        <v>9</v>
      </c>
      <c r="AK302" s="1">
        <v>30.599999999999998</v>
      </c>
      <c r="AL302" s="1"/>
      <c r="AM302" s="15">
        <v>37065.470852017934</v>
      </c>
      <c r="AN302" s="15">
        <v>66675.091126227358</v>
      </c>
      <c r="AO302" s="15">
        <v>103740.5619782453</v>
      </c>
      <c r="AP302" s="178">
        <v>9</v>
      </c>
      <c r="AQ302" s="188">
        <v>30.599999999999998</v>
      </c>
      <c r="AR302" s="196"/>
      <c r="AS302" s="197">
        <v>38326.5</v>
      </c>
      <c r="AT302" s="179">
        <v>37362.6</v>
      </c>
      <c r="AU302" s="180">
        <v>75689.100000000006</v>
      </c>
      <c r="AV302" s="48">
        <v>11</v>
      </c>
      <c r="AW302" s="1">
        <v>37.4</v>
      </c>
      <c r="AX302" s="55"/>
      <c r="AY302" s="56">
        <v>42909.365598027129</v>
      </c>
      <c r="AZ302" s="15">
        <v>82398.511030125621</v>
      </c>
      <c r="BA302" s="49">
        <v>125307.87662815275</v>
      </c>
      <c r="BB302" s="76">
        <v>11</v>
      </c>
      <c r="BC302" s="77">
        <v>37.4</v>
      </c>
      <c r="BD302" s="78">
        <v>42909.365598027129</v>
      </c>
      <c r="BE302" s="79">
        <v>76700.689228627874</v>
      </c>
      <c r="BF302" s="80">
        <v>119610.054826655</v>
      </c>
      <c r="BG302" s="76">
        <v>12</v>
      </c>
      <c r="BH302" s="77">
        <v>40.799999999999997</v>
      </c>
      <c r="BI302" s="78">
        <v>49372.519893899196</v>
      </c>
      <c r="BJ302" s="79">
        <v>88200.753035833084</v>
      </c>
      <c r="BK302" s="80">
        <v>137573.27292973228</v>
      </c>
      <c r="BL302" s="97">
        <v>13</v>
      </c>
      <c r="BM302" s="98">
        <v>44.199999999999996</v>
      </c>
      <c r="BN302" s="95">
        <v>106973.79310344826</v>
      </c>
      <c r="BO302" s="99">
        <v>100152.61894064581</v>
      </c>
      <c r="BP302" s="100">
        <v>207126.41204409406</v>
      </c>
      <c r="BY302" s="48">
        <v>9</v>
      </c>
      <c r="BZ302" s="65">
        <f t="shared" si="300"/>
        <v>4.5</v>
      </c>
      <c r="CA302" s="55">
        <f t="shared" si="302"/>
        <v>30.599999999999998</v>
      </c>
      <c r="CB302" s="56">
        <f t="shared" si="303"/>
        <v>37065.470852017934</v>
      </c>
      <c r="CC302" s="56">
        <f t="shared" si="304"/>
        <v>66675.091126227358</v>
      </c>
      <c r="CD302" s="57">
        <f t="shared" si="305"/>
        <v>103740.5619782453</v>
      </c>
      <c r="CE302" s="42">
        <f t="shared" si="301"/>
        <v>58830.962758435904</v>
      </c>
    </row>
    <row r="303" spans="1:83" ht="15.6" hidden="1" x14ac:dyDescent="0.3">
      <c r="A303" t="s">
        <v>126</v>
      </c>
      <c r="B303" s="8">
        <v>1001</v>
      </c>
      <c r="C303" s="1">
        <v>8</v>
      </c>
      <c r="D303" s="1"/>
      <c r="E303" s="1">
        <v>27.2</v>
      </c>
      <c r="F303" s="15">
        <v>63922.355953905251</v>
      </c>
      <c r="G303" s="15">
        <v>59068.969234317774</v>
      </c>
      <c r="H303" s="15">
        <v>122991.32518822303</v>
      </c>
      <c r="I303" s="1">
        <v>7</v>
      </c>
      <c r="J303" s="1"/>
      <c r="K303" s="1">
        <v>23.8</v>
      </c>
      <c r="L303" s="15">
        <v>55932.061459667093</v>
      </c>
      <c r="M303" s="15">
        <v>52254.705398504018</v>
      </c>
      <c r="N303" s="15">
        <v>108186.76685817112</v>
      </c>
      <c r="O303" s="1">
        <v>7</v>
      </c>
      <c r="P303" s="1"/>
      <c r="Q303" s="1">
        <v>23.8</v>
      </c>
      <c r="R303" s="15">
        <v>55925.06918238994</v>
      </c>
      <c r="S303" s="422">
        <v>51649.343983143895</v>
      </c>
      <c r="T303" s="15">
        <v>107574.41316553383</v>
      </c>
      <c r="U303" s="1">
        <v>7</v>
      </c>
      <c r="V303" s="1">
        <v>23.8</v>
      </c>
      <c r="W303" s="15">
        <v>55925.06918238994</v>
      </c>
      <c r="X303" s="15">
        <v>53736.722551509796</v>
      </c>
      <c r="Y303" s="15">
        <v>109661.79173389974</v>
      </c>
      <c r="Z303" s="1">
        <v>8</v>
      </c>
      <c r="AA303" s="1">
        <v>27.2</v>
      </c>
      <c r="AB303" s="15">
        <v>64435.851472471193</v>
      </c>
      <c r="AC303" s="15">
        <v>57320.279100856213</v>
      </c>
      <c r="AD303" s="15">
        <v>121756.13057332741</v>
      </c>
      <c r="AE303" s="1">
        <v>8</v>
      </c>
      <c r="AF303" s="1">
        <v>27.2</v>
      </c>
      <c r="AG303" s="15">
        <v>64435.851472471193</v>
      </c>
      <c r="AH303" s="15">
        <v>59167.7659081565</v>
      </c>
      <c r="AI303" s="15">
        <v>123603.61738062769</v>
      </c>
      <c r="AJ303" s="1">
        <v>6</v>
      </c>
      <c r="AK303" s="1">
        <v>20.399999999999999</v>
      </c>
      <c r="AL303" s="1"/>
      <c r="AM303" s="15">
        <v>24710.313901345289</v>
      </c>
      <c r="AN303" s="15">
        <v>44450.060750818237</v>
      </c>
      <c r="AO303" s="15">
        <v>69160.374652163533</v>
      </c>
      <c r="AP303" s="178">
        <v>3</v>
      </c>
      <c r="AQ303" s="188">
        <v>10.199999999999999</v>
      </c>
      <c r="AR303" s="196"/>
      <c r="AS303" s="197">
        <v>12775.5</v>
      </c>
      <c r="AT303" s="179">
        <v>12454.199999999999</v>
      </c>
      <c r="AU303" s="180">
        <v>25229.699999999997</v>
      </c>
      <c r="AV303" s="48">
        <v>8</v>
      </c>
      <c r="AW303" s="1">
        <v>27.2</v>
      </c>
      <c r="AX303" s="55"/>
      <c r="AY303" s="56">
        <v>31206.81134401973</v>
      </c>
      <c r="AZ303" s="15">
        <v>59926.189840091363</v>
      </c>
      <c r="BA303" s="49">
        <v>91133.001184111097</v>
      </c>
      <c r="BB303" s="76">
        <v>9</v>
      </c>
      <c r="BC303" s="77">
        <v>30.599999999999998</v>
      </c>
      <c r="BD303" s="78">
        <v>35107.662762022199</v>
      </c>
      <c r="BE303" s="79">
        <v>62755.109368877354</v>
      </c>
      <c r="BF303" s="80">
        <v>97862.772130899553</v>
      </c>
      <c r="BG303" s="76">
        <v>8</v>
      </c>
      <c r="BH303" s="77">
        <v>27.2</v>
      </c>
      <c r="BI303" s="78">
        <v>32915.013262599467</v>
      </c>
      <c r="BJ303" s="79">
        <v>58800.502023888723</v>
      </c>
      <c r="BK303" s="80">
        <v>91715.515286488197</v>
      </c>
      <c r="BL303" s="97">
        <v>8</v>
      </c>
      <c r="BM303" s="98">
        <v>27.2</v>
      </c>
      <c r="BN303" s="95">
        <v>65830.026525198933</v>
      </c>
      <c r="BO303" s="99">
        <v>61632.380886551269</v>
      </c>
      <c r="BP303" s="100">
        <v>127462.4074117502</v>
      </c>
      <c r="BY303" s="48">
        <v>6</v>
      </c>
      <c r="BZ303" s="65">
        <f t="shared" si="300"/>
        <v>3</v>
      </c>
      <c r="CA303" s="55">
        <f t="shared" si="302"/>
        <v>20.399999999999999</v>
      </c>
      <c r="CB303" s="56">
        <f t="shared" si="303"/>
        <v>24710.313901345289</v>
      </c>
      <c r="CC303" s="56">
        <f t="shared" si="304"/>
        <v>44450.060750818237</v>
      </c>
      <c r="CD303" s="57">
        <f t="shared" si="305"/>
        <v>69160.374652163533</v>
      </c>
      <c r="CE303" s="42">
        <f t="shared" si="301"/>
        <v>39220.641838957272</v>
      </c>
    </row>
    <row r="304" spans="1:83" ht="15.6" hidden="1" x14ac:dyDescent="0.3">
      <c r="A304" t="s">
        <v>126</v>
      </c>
      <c r="B304" s="8">
        <v>1002</v>
      </c>
      <c r="C304" s="1">
        <v>6</v>
      </c>
      <c r="D304" s="1"/>
      <c r="E304" s="1">
        <v>20.399999999999999</v>
      </c>
      <c r="F304" s="15">
        <v>47941.766965428935</v>
      </c>
      <c r="G304" s="15">
        <v>44301.72692573833</v>
      </c>
      <c r="H304" s="15">
        <v>92243.493891167265</v>
      </c>
      <c r="I304" s="1">
        <v>5</v>
      </c>
      <c r="J304" s="1"/>
      <c r="K304" s="1">
        <v>17</v>
      </c>
      <c r="L304" s="15">
        <v>39951.472471190784</v>
      </c>
      <c r="M304" s="15">
        <v>37324.789570360015</v>
      </c>
      <c r="N304" s="15">
        <v>77276.262041550799</v>
      </c>
      <c r="O304" s="1">
        <v>6</v>
      </c>
      <c r="P304" s="1"/>
      <c r="Q304" s="1">
        <v>20.399999999999999</v>
      </c>
      <c r="R304" s="15">
        <v>47935.773584905663</v>
      </c>
      <c r="S304" s="422">
        <v>44270.86627126619</v>
      </c>
      <c r="T304" s="15">
        <v>92206.639856171852</v>
      </c>
      <c r="U304" s="1">
        <v>6</v>
      </c>
      <c r="V304" s="1">
        <v>20.399999999999999</v>
      </c>
      <c r="W304" s="15">
        <v>47935.773584905663</v>
      </c>
      <c r="X304" s="15">
        <v>46060.047901294107</v>
      </c>
      <c r="Y304" s="15">
        <v>93995.821486199769</v>
      </c>
      <c r="Z304" s="1">
        <v>5</v>
      </c>
      <c r="AA304" s="1">
        <v>17</v>
      </c>
      <c r="AB304" s="15">
        <v>40272.407170294493</v>
      </c>
      <c r="AC304" s="15">
        <v>35825.174438035137</v>
      </c>
      <c r="AD304" s="15">
        <v>76097.581608329638</v>
      </c>
      <c r="AE304" s="1">
        <v>6</v>
      </c>
      <c r="AF304" s="1">
        <v>20.399999999999999</v>
      </c>
      <c r="AG304" s="15">
        <v>48326.888604353393</v>
      </c>
      <c r="AH304" s="15">
        <v>44375.824431117369</v>
      </c>
      <c r="AI304" s="15">
        <v>92702.713035470762</v>
      </c>
      <c r="AJ304" s="1">
        <v>6</v>
      </c>
      <c r="AK304" s="1">
        <v>20.399999999999999</v>
      </c>
      <c r="AL304" s="1"/>
      <c r="AM304" s="15">
        <v>24710.313901345289</v>
      </c>
      <c r="AN304" s="15">
        <v>44450.060750818237</v>
      </c>
      <c r="AO304" s="15">
        <v>69160.374652163533</v>
      </c>
      <c r="AP304" s="178">
        <v>7</v>
      </c>
      <c r="AQ304" s="188">
        <v>23.8</v>
      </c>
      <c r="AR304" s="196"/>
      <c r="AS304" s="197">
        <v>29809.5</v>
      </c>
      <c r="AT304" s="179">
        <v>29059.8</v>
      </c>
      <c r="AU304" s="180">
        <v>58869.3</v>
      </c>
      <c r="AV304" s="48">
        <v>6</v>
      </c>
      <c r="AW304" s="1">
        <v>20.399999999999999</v>
      </c>
      <c r="AX304" s="55"/>
      <c r="AY304" s="56">
        <v>23405.108508014797</v>
      </c>
      <c r="AZ304" s="15">
        <v>44944.642380068522</v>
      </c>
      <c r="BA304" s="49">
        <v>68349.750888083319</v>
      </c>
      <c r="BB304" s="76">
        <v>7</v>
      </c>
      <c r="BC304" s="77">
        <v>23.8</v>
      </c>
      <c r="BD304" s="78">
        <v>27305.959926017265</v>
      </c>
      <c r="BE304" s="79">
        <v>48809.529509126834</v>
      </c>
      <c r="BF304" s="80">
        <v>76115.489435144103</v>
      </c>
      <c r="BG304" s="76">
        <v>7</v>
      </c>
      <c r="BH304" s="77">
        <v>23.8</v>
      </c>
      <c r="BI304" s="78">
        <v>28800.636604774532</v>
      </c>
      <c r="BJ304" s="79">
        <v>51450.439270902636</v>
      </c>
      <c r="BK304" s="80">
        <v>80251.075875677168</v>
      </c>
      <c r="BL304" s="97">
        <v>7</v>
      </c>
      <c r="BM304" s="98">
        <v>23.8</v>
      </c>
      <c r="BN304" s="95">
        <v>57601.273209549065</v>
      </c>
      <c r="BO304" s="99">
        <v>53928.333275732366</v>
      </c>
      <c r="BP304" s="100">
        <v>111529.60648528143</v>
      </c>
      <c r="BY304" s="48">
        <v>6</v>
      </c>
      <c r="BZ304" s="65">
        <f t="shared" si="300"/>
        <v>3</v>
      </c>
      <c r="CA304" s="55">
        <f t="shared" si="302"/>
        <v>20.399999999999999</v>
      </c>
      <c r="CB304" s="56">
        <f t="shared" si="303"/>
        <v>24710.313901345289</v>
      </c>
      <c r="CC304" s="56">
        <f t="shared" si="304"/>
        <v>44450.060750818237</v>
      </c>
      <c r="CD304" s="57">
        <f t="shared" si="305"/>
        <v>69160.374652163533</v>
      </c>
      <c r="CE304" s="42">
        <f t="shared" si="301"/>
        <v>39220.641838957272</v>
      </c>
    </row>
    <row r="305" spans="1:83" ht="15.6" hidden="1" x14ac:dyDescent="0.3">
      <c r="A305" t="s">
        <v>126</v>
      </c>
      <c r="B305" s="8">
        <v>1003</v>
      </c>
      <c r="C305" s="1">
        <v>3</v>
      </c>
      <c r="D305" s="1"/>
      <c r="E305" s="1">
        <v>10.199999999999999</v>
      </c>
      <c r="F305" s="15">
        <v>23970.883482714467</v>
      </c>
      <c r="G305" s="15">
        <v>22150.863462869165</v>
      </c>
      <c r="H305" s="15">
        <v>46121.746945583633</v>
      </c>
      <c r="I305" s="1">
        <v>2</v>
      </c>
      <c r="J305" s="1"/>
      <c r="K305" s="1">
        <v>6.8</v>
      </c>
      <c r="L305" s="15">
        <v>15980.588988476313</v>
      </c>
      <c r="M305" s="15">
        <v>14929.915828144005</v>
      </c>
      <c r="N305" s="15">
        <v>30910.50481662032</v>
      </c>
      <c r="O305" s="1">
        <v>3</v>
      </c>
      <c r="P305" s="1"/>
      <c r="Q305" s="1">
        <v>10.199999999999999</v>
      </c>
      <c r="R305" s="15">
        <v>23967.886792452831</v>
      </c>
      <c r="S305" s="422">
        <v>22135.433135633095</v>
      </c>
      <c r="T305" s="15">
        <v>46103.319928085926</v>
      </c>
      <c r="U305" s="1">
        <v>2</v>
      </c>
      <c r="V305" s="1">
        <v>6.8</v>
      </c>
      <c r="W305" s="15">
        <v>15978.591194968554</v>
      </c>
      <c r="X305" s="15">
        <v>15353.34930043137</v>
      </c>
      <c r="Y305" s="15">
        <v>31331.940495399926</v>
      </c>
      <c r="Z305" s="1">
        <v>3</v>
      </c>
      <c r="AA305" s="1">
        <v>10.199999999999999</v>
      </c>
      <c r="AB305" s="15">
        <v>24163.444302176697</v>
      </c>
      <c r="AC305" s="15">
        <v>21495.104662821079</v>
      </c>
      <c r="AD305" s="15">
        <v>45658.548964997775</v>
      </c>
      <c r="AE305" s="1">
        <v>4</v>
      </c>
      <c r="AF305" s="1">
        <v>13.6</v>
      </c>
      <c r="AG305" s="15">
        <v>32217.925736235597</v>
      </c>
      <c r="AH305" s="15">
        <v>29583.88295407825</v>
      </c>
      <c r="AI305" s="15">
        <v>61801.808690313846</v>
      </c>
      <c r="AJ305" s="1">
        <v>4</v>
      </c>
      <c r="AK305" s="1">
        <v>13.6</v>
      </c>
      <c r="AL305" s="1"/>
      <c r="AM305" s="15">
        <v>16473.542600896861</v>
      </c>
      <c r="AN305" s="15">
        <v>29633.373833878824</v>
      </c>
      <c r="AO305" s="15">
        <v>46106.916434775689</v>
      </c>
      <c r="AP305" s="178">
        <v>4</v>
      </c>
      <c r="AQ305" s="188">
        <v>13.6</v>
      </c>
      <c r="AR305" s="196"/>
      <c r="AS305" s="197">
        <v>17034</v>
      </c>
      <c r="AT305" s="179">
        <v>16605.599999999999</v>
      </c>
      <c r="AU305" s="180">
        <v>33639.599999999999</v>
      </c>
      <c r="AV305" s="48">
        <v>3</v>
      </c>
      <c r="AW305" s="1">
        <v>10.199999999999999</v>
      </c>
      <c r="AX305" s="55"/>
      <c r="AY305" s="56">
        <v>11702.554254007398</v>
      </c>
      <c r="AZ305" s="15">
        <v>22472.321190034261</v>
      </c>
      <c r="BA305" s="49">
        <v>34174.87544404166</v>
      </c>
      <c r="BB305" s="76">
        <v>3</v>
      </c>
      <c r="BC305" s="77">
        <v>10.199999999999999</v>
      </c>
      <c r="BD305" s="78">
        <v>11702.554254007398</v>
      </c>
      <c r="BE305" s="79">
        <v>20918.369789625784</v>
      </c>
      <c r="BF305" s="80">
        <v>32620.924043633182</v>
      </c>
      <c r="BG305" s="76">
        <v>3</v>
      </c>
      <c r="BH305" s="77">
        <v>10.199999999999999</v>
      </c>
      <c r="BI305" s="78">
        <v>12343.129973474799</v>
      </c>
      <c r="BJ305" s="79">
        <v>22050.188258958271</v>
      </c>
      <c r="BK305" s="80">
        <v>34393.31823243307</v>
      </c>
      <c r="BL305" s="97">
        <v>3</v>
      </c>
      <c r="BM305" s="98">
        <v>10.199999999999999</v>
      </c>
      <c r="BN305" s="95">
        <v>24686.259946949598</v>
      </c>
      <c r="BO305" s="99">
        <v>23112.142832456724</v>
      </c>
      <c r="BP305" s="100">
        <v>47798.402779406322</v>
      </c>
      <c r="BY305" s="48">
        <v>4</v>
      </c>
      <c r="BZ305" s="65">
        <f t="shared" si="300"/>
        <v>2</v>
      </c>
      <c r="CA305" s="55">
        <f t="shared" si="302"/>
        <v>13.6</v>
      </c>
      <c r="CB305" s="56">
        <f t="shared" si="303"/>
        <v>16473.542600896861</v>
      </c>
      <c r="CC305" s="56">
        <f t="shared" si="304"/>
        <v>29633.373833878824</v>
      </c>
      <c r="CD305" s="57">
        <f t="shared" si="305"/>
        <v>46106.916434775689</v>
      </c>
      <c r="CE305" s="42">
        <f t="shared" si="301"/>
        <v>26147.094559304845</v>
      </c>
    </row>
    <row r="306" spans="1:83" ht="15.6" hidden="1" x14ac:dyDescent="0.3">
      <c r="A306" t="s">
        <v>126</v>
      </c>
      <c r="B306" s="8">
        <v>1004</v>
      </c>
      <c r="C306" s="1">
        <v>2</v>
      </c>
      <c r="D306" s="1"/>
      <c r="E306" s="1">
        <v>6.8</v>
      </c>
      <c r="F306" s="15">
        <v>15980.588988476313</v>
      </c>
      <c r="G306" s="15">
        <v>14767.242308579443</v>
      </c>
      <c r="H306" s="15">
        <v>30747.831297055756</v>
      </c>
      <c r="I306" s="1">
        <v>2</v>
      </c>
      <c r="J306" s="1"/>
      <c r="K306" s="1">
        <v>6.8</v>
      </c>
      <c r="L306" s="15">
        <v>15980.588988476313</v>
      </c>
      <c r="M306" s="15">
        <v>14929.915828144005</v>
      </c>
      <c r="N306" s="15">
        <v>30910.50481662032</v>
      </c>
      <c r="O306" s="1">
        <v>1</v>
      </c>
      <c r="P306" s="1"/>
      <c r="Q306" s="1">
        <v>3.4</v>
      </c>
      <c r="R306" s="15">
        <v>7989.2955974842771</v>
      </c>
      <c r="S306" s="422">
        <v>7378.4777118776992</v>
      </c>
      <c r="T306" s="15">
        <v>15367.773309361975</v>
      </c>
      <c r="U306" s="1">
        <v>2</v>
      </c>
      <c r="V306" s="1">
        <v>6.8</v>
      </c>
      <c r="W306" s="15">
        <v>15978.591194968554</v>
      </c>
      <c r="X306" s="15">
        <v>15353.34930043137</v>
      </c>
      <c r="Y306" s="15">
        <v>31331.940495399926</v>
      </c>
      <c r="Z306" s="1">
        <v>1</v>
      </c>
      <c r="AA306" s="1">
        <v>3.4</v>
      </c>
      <c r="AB306" s="15">
        <v>8054.4814340588991</v>
      </c>
      <c r="AC306" s="15">
        <v>7165.0348876070266</v>
      </c>
      <c r="AD306" s="15">
        <v>15219.516321665926</v>
      </c>
      <c r="AE306" s="1">
        <v>2</v>
      </c>
      <c r="AF306" s="1">
        <v>6.8</v>
      </c>
      <c r="AG306" s="15">
        <v>16108.962868117798</v>
      </c>
      <c r="AH306" s="15">
        <v>14791.941477039125</v>
      </c>
      <c r="AI306" s="15">
        <v>30900.904345156923</v>
      </c>
      <c r="AJ306" s="1">
        <v>1</v>
      </c>
      <c r="AK306" s="1">
        <v>3.4</v>
      </c>
      <c r="AL306" s="1"/>
      <c r="AM306" s="15">
        <v>4118.3856502242152</v>
      </c>
      <c r="AN306" s="15">
        <v>7408.3434584697061</v>
      </c>
      <c r="AO306" s="15">
        <v>11526.729108693922</v>
      </c>
      <c r="AP306" s="178">
        <v>2</v>
      </c>
      <c r="AQ306" s="188">
        <v>6.8</v>
      </c>
      <c r="AR306" s="196"/>
      <c r="AS306" s="197">
        <v>8517</v>
      </c>
      <c r="AT306" s="179">
        <v>8302.7999999999993</v>
      </c>
      <c r="AU306" s="180">
        <v>16819.8</v>
      </c>
      <c r="AV306" s="48">
        <v>1</v>
      </c>
      <c r="AW306" s="1">
        <v>3.4</v>
      </c>
      <c r="AX306" s="55"/>
      <c r="AY306" s="56">
        <v>3900.8514180024663</v>
      </c>
      <c r="AZ306" s="15">
        <v>7490.7737300114204</v>
      </c>
      <c r="BA306" s="49">
        <v>11391.625148013887</v>
      </c>
      <c r="BB306" s="76">
        <v>2</v>
      </c>
      <c r="BC306" s="77">
        <v>6.8</v>
      </c>
      <c r="BD306" s="78">
        <v>7801.7028360049326</v>
      </c>
      <c r="BE306" s="79">
        <v>13945.579859750524</v>
      </c>
      <c r="BF306" s="80">
        <v>21747.282695755457</v>
      </c>
      <c r="BG306" s="76">
        <v>2</v>
      </c>
      <c r="BH306" s="77">
        <v>6.8</v>
      </c>
      <c r="BI306" s="78">
        <v>8228.7533156498666</v>
      </c>
      <c r="BJ306" s="79">
        <v>14700.125505972181</v>
      </c>
      <c r="BK306" s="80">
        <v>22928.878821622049</v>
      </c>
      <c r="BL306" s="97">
        <v>1</v>
      </c>
      <c r="BM306" s="98">
        <v>3.4</v>
      </c>
      <c r="BN306" s="95">
        <v>8228.7533156498666</v>
      </c>
      <c r="BO306" s="99">
        <v>7704.0476108189087</v>
      </c>
      <c r="BP306" s="100">
        <v>15932.800926468775</v>
      </c>
      <c r="BY306" s="48">
        <v>1</v>
      </c>
      <c r="BZ306" s="65">
        <f t="shared" si="300"/>
        <v>0.5</v>
      </c>
      <c r="CA306" s="55">
        <f t="shared" si="302"/>
        <v>3.4</v>
      </c>
      <c r="CB306" s="56">
        <f t="shared" si="303"/>
        <v>4118.3856502242152</v>
      </c>
      <c r="CC306" s="56">
        <f t="shared" si="304"/>
        <v>7408.3434584697061</v>
      </c>
      <c r="CD306" s="57">
        <f t="shared" si="305"/>
        <v>11526.729108693922</v>
      </c>
      <c r="CE306" s="42">
        <f t="shared" si="301"/>
        <v>6536.7736398262114</v>
      </c>
    </row>
    <row r="307" spans="1:83" ht="15.6" hidden="1" x14ac:dyDescent="0.3">
      <c r="A307" t="s">
        <v>126</v>
      </c>
      <c r="B307" s="8">
        <v>1101</v>
      </c>
      <c r="C307" s="1">
        <v>2</v>
      </c>
      <c r="D307" s="1"/>
      <c r="E307" s="1">
        <v>6.8</v>
      </c>
      <c r="F307" s="15">
        <v>15980.588988476313</v>
      </c>
      <c r="G307" s="15">
        <v>14767.242308579443</v>
      </c>
      <c r="H307" s="15">
        <v>30747.831297055756</v>
      </c>
      <c r="I307" s="1">
        <v>2</v>
      </c>
      <c r="J307" s="1"/>
      <c r="K307" s="1">
        <v>6.8</v>
      </c>
      <c r="L307" s="15">
        <v>15980.588988476313</v>
      </c>
      <c r="M307" s="15">
        <v>14929.915828144005</v>
      </c>
      <c r="N307" s="15">
        <v>30910.50481662032</v>
      </c>
      <c r="O307" s="1">
        <v>2</v>
      </c>
      <c r="P307" s="1"/>
      <c r="Q307" s="1">
        <v>6.8</v>
      </c>
      <c r="R307" s="15">
        <v>15978.591194968554</v>
      </c>
      <c r="S307" s="422">
        <v>14756.955423755398</v>
      </c>
      <c r="T307" s="15">
        <v>30735.546618723951</v>
      </c>
      <c r="U307" s="1">
        <v>1</v>
      </c>
      <c r="V307" s="1">
        <v>3.4</v>
      </c>
      <c r="W307" s="15">
        <v>7989.2955974842771</v>
      </c>
      <c r="X307" s="15">
        <v>7676.6746502156848</v>
      </c>
      <c r="Y307" s="15">
        <v>15665.970247699963</v>
      </c>
      <c r="Z307" s="1">
        <v>1</v>
      </c>
      <c r="AA307" s="1">
        <v>3.4</v>
      </c>
      <c r="AB307" s="15">
        <v>8054.4814340588991</v>
      </c>
      <c r="AC307" s="15">
        <v>7165.0348876070266</v>
      </c>
      <c r="AD307" s="15">
        <v>15219.516321665926</v>
      </c>
      <c r="AE307" s="1">
        <v>2</v>
      </c>
      <c r="AF307" s="1">
        <v>6.8</v>
      </c>
      <c r="AG307" s="15">
        <v>16108.962868117798</v>
      </c>
      <c r="AH307" s="15">
        <v>14791.941477039125</v>
      </c>
      <c r="AI307" s="15">
        <v>30900.904345156923</v>
      </c>
      <c r="AJ307" s="1">
        <v>2</v>
      </c>
      <c r="AK307" s="1">
        <v>6.8</v>
      </c>
      <c r="AL307" s="1"/>
      <c r="AM307" s="15">
        <v>8236.7713004484303</v>
      </c>
      <c r="AN307" s="15">
        <v>14816.686916939412</v>
      </c>
      <c r="AO307" s="15">
        <v>23053.458217387844</v>
      </c>
      <c r="AP307" s="178">
        <v>2</v>
      </c>
      <c r="AQ307" s="188">
        <v>6.8</v>
      </c>
      <c r="AR307" s="196"/>
      <c r="AS307" s="197">
        <v>8517</v>
      </c>
      <c r="AT307" s="179">
        <v>8302.7999999999993</v>
      </c>
      <c r="AU307" s="180">
        <v>16819.8</v>
      </c>
      <c r="AV307" s="48">
        <v>4</v>
      </c>
      <c r="AW307" s="1">
        <v>13.6</v>
      </c>
      <c r="AX307" s="55"/>
      <c r="AY307" s="56">
        <v>15603.405672009865</v>
      </c>
      <c r="AZ307" s="15">
        <v>29963.094920045682</v>
      </c>
      <c r="BA307" s="49">
        <v>45566.500592055549</v>
      </c>
      <c r="BB307" s="76">
        <v>2</v>
      </c>
      <c r="BC307" s="77">
        <v>6.8</v>
      </c>
      <c r="BD307" s="78">
        <v>7801.7028360049326</v>
      </c>
      <c r="BE307" s="79">
        <v>13945.579859750524</v>
      </c>
      <c r="BF307" s="80">
        <v>21747.282695755457</v>
      </c>
      <c r="BG307" s="76">
        <v>1</v>
      </c>
      <c r="BH307" s="77">
        <v>3.4</v>
      </c>
      <c r="BI307" s="78">
        <v>4114.3766578249333</v>
      </c>
      <c r="BJ307" s="79">
        <v>7350.0627529860903</v>
      </c>
      <c r="BK307" s="80">
        <v>11464.439410811025</v>
      </c>
      <c r="BL307" s="97">
        <v>2</v>
      </c>
      <c r="BM307" s="98">
        <v>6.8</v>
      </c>
      <c r="BN307" s="95">
        <v>16457.506631299733</v>
      </c>
      <c r="BO307" s="99">
        <v>15408.095221637817</v>
      </c>
      <c r="BP307" s="100">
        <v>31865.601852937551</v>
      </c>
      <c r="BY307" s="48">
        <v>2</v>
      </c>
      <c r="BZ307" s="65">
        <f t="shared" si="300"/>
        <v>1</v>
      </c>
      <c r="CA307" s="55">
        <f t="shared" si="302"/>
        <v>6.8</v>
      </c>
      <c r="CB307" s="56">
        <f t="shared" si="303"/>
        <v>8236.7713004484303</v>
      </c>
      <c r="CC307" s="56">
        <f t="shared" si="304"/>
        <v>14816.686916939412</v>
      </c>
      <c r="CD307" s="57">
        <f t="shared" si="305"/>
        <v>23053.458217387844</v>
      </c>
      <c r="CE307" s="42">
        <f t="shared" si="301"/>
        <v>13073.547279652423</v>
      </c>
    </row>
    <row r="308" spans="1:83" ht="15.6" hidden="1" x14ac:dyDescent="0.3">
      <c r="A308" t="s">
        <v>126</v>
      </c>
      <c r="B308" s="9">
        <v>1102</v>
      </c>
      <c r="C308" s="1">
        <v>3</v>
      </c>
      <c r="D308" s="1"/>
      <c r="E308" s="1">
        <v>10.199999999999999</v>
      </c>
      <c r="F308" s="15">
        <v>23970.883482714467</v>
      </c>
      <c r="G308" s="15">
        <v>22150.863462869165</v>
      </c>
      <c r="H308" s="15">
        <v>46121.746945583633</v>
      </c>
      <c r="I308" s="1">
        <v>4</v>
      </c>
      <c r="J308" s="1"/>
      <c r="K308" s="1">
        <v>13.6</v>
      </c>
      <c r="L308" s="15">
        <v>31961.177976952626</v>
      </c>
      <c r="M308" s="15">
        <v>29859.83165628801</v>
      </c>
      <c r="N308" s="15">
        <v>61821.009633240639</v>
      </c>
      <c r="O308" s="1">
        <v>7</v>
      </c>
      <c r="P308" s="1"/>
      <c r="Q308" s="1">
        <v>23.8</v>
      </c>
      <c r="R308" s="15">
        <v>55925.06918238994</v>
      </c>
      <c r="S308" s="422">
        <v>51649.343983143895</v>
      </c>
      <c r="T308" s="15">
        <v>107574.41316553383</v>
      </c>
      <c r="U308" s="1">
        <v>7</v>
      </c>
      <c r="V308" s="1">
        <v>23.8</v>
      </c>
      <c r="W308" s="15">
        <v>55925.06918238994</v>
      </c>
      <c r="X308" s="15">
        <v>53736.722551509796</v>
      </c>
      <c r="Y308" s="15">
        <v>109661.79173389974</v>
      </c>
      <c r="Z308" s="1">
        <v>6</v>
      </c>
      <c r="AA308" s="1">
        <v>20.399999999999999</v>
      </c>
      <c r="AB308" s="15">
        <v>48326.888604353393</v>
      </c>
      <c r="AC308" s="15">
        <v>42990.209325642158</v>
      </c>
      <c r="AD308" s="15">
        <v>91317.097929995551</v>
      </c>
      <c r="AE308" s="1">
        <v>8</v>
      </c>
      <c r="AF308" s="1">
        <v>27.2</v>
      </c>
      <c r="AG308" s="15">
        <v>64435.851472471193</v>
      </c>
      <c r="AH308" s="15">
        <v>59167.7659081565</v>
      </c>
      <c r="AI308" s="15">
        <v>123603.61738062769</v>
      </c>
      <c r="AJ308" s="1">
        <v>8</v>
      </c>
      <c r="AK308" s="1">
        <v>27.2</v>
      </c>
      <c r="AL308" s="1"/>
      <c r="AM308" s="15">
        <v>32947.085201793721</v>
      </c>
      <c r="AN308" s="15">
        <v>59266.747667757649</v>
      </c>
      <c r="AO308" s="15">
        <v>92213.832869551377</v>
      </c>
      <c r="AP308" s="178">
        <v>0</v>
      </c>
      <c r="AQ308" s="188">
        <v>0</v>
      </c>
      <c r="AR308" s="196"/>
      <c r="AS308" s="197">
        <v>0</v>
      </c>
      <c r="AT308" s="179">
        <v>0</v>
      </c>
      <c r="AU308" s="180">
        <v>0</v>
      </c>
      <c r="AV308" s="48">
        <v>1</v>
      </c>
      <c r="AW308" s="1">
        <v>3.4</v>
      </c>
      <c r="AX308" s="55"/>
      <c r="AY308" s="56">
        <v>3900.8514180024663</v>
      </c>
      <c r="AZ308" s="15">
        <v>7490.7737300114204</v>
      </c>
      <c r="BA308" s="49">
        <v>11391.625148013887</v>
      </c>
      <c r="BB308" s="76">
        <v>10</v>
      </c>
      <c r="BC308" s="77">
        <v>34</v>
      </c>
      <c r="BD308" s="78">
        <v>39008.514180024664</v>
      </c>
      <c r="BE308" s="79">
        <v>69727.899298752614</v>
      </c>
      <c r="BF308" s="80">
        <v>108736.41347877728</v>
      </c>
      <c r="BG308" s="76">
        <v>13</v>
      </c>
      <c r="BH308" s="77">
        <v>44.199999999999996</v>
      </c>
      <c r="BI308" s="78">
        <v>53486.89655172413</v>
      </c>
      <c r="BJ308" s="79">
        <v>95550.815788819178</v>
      </c>
      <c r="BK308" s="80">
        <v>149037.71234054331</v>
      </c>
      <c r="BL308" s="97">
        <v>14</v>
      </c>
      <c r="BM308" s="98">
        <v>47.6</v>
      </c>
      <c r="BN308" s="95">
        <v>115202.54641909813</v>
      </c>
      <c r="BO308" s="99">
        <v>107856.66655146473</v>
      </c>
      <c r="BP308" s="100">
        <v>223059.21297056286</v>
      </c>
      <c r="BY308" s="48">
        <v>8</v>
      </c>
      <c r="BZ308" s="65">
        <f t="shared" si="300"/>
        <v>4</v>
      </c>
      <c r="CA308" s="55">
        <f t="shared" si="302"/>
        <v>27.2</v>
      </c>
      <c r="CB308" s="56">
        <f t="shared" si="303"/>
        <v>32947.085201793721</v>
      </c>
      <c r="CC308" s="56">
        <f t="shared" si="304"/>
        <v>59266.747667757649</v>
      </c>
      <c r="CD308" s="57">
        <f t="shared" si="305"/>
        <v>92213.832869551377</v>
      </c>
      <c r="CE308" s="42">
        <f t="shared" si="301"/>
        <v>52294.189118609691</v>
      </c>
    </row>
    <row r="309" spans="1:83" ht="15.6" hidden="1" x14ac:dyDescent="0.3">
      <c r="A309" t="s">
        <v>126</v>
      </c>
      <c r="B309" s="8">
        <v>1103</v>
      </c>
      <c r="C309" s="1">
        <v>4</v>
      </c>
      <c r="D309" s="1"/>
      <c r="E309" s="1">
        <v>13.6</v>
      </c>
      <c r="F309" s="15">
        <v>31961.177976952626</v>
      </c>
      <c r="G309" s="15">
        <v>29534.484617158887</v>
      </c>
      <c r="H309" s="15">
        <v>61495.662594111513</v>
      </c>
      <c r="I309" s="1">
        <v>4</v>
      </c>
      <c r="J309" s="1"/>
      <c r="K309" s="1">
        <v>13.6</v>
      </c>
      <c r="L309" s="15">
        <v>31961.177976952626</v>
      </c>
      <c r="M309" s="15">
        <v>29859.83165628801</v>
      </c>
      <c r="N309" s="15">
        <v>61821.009633240639</v>
      </c>
      <c r="O309" s="1">
        <v>4</v>
      </c>
      <c r="P309" s="1"/>
      <c r="Q309" s="1">
        <v>13.6</v>
      </c>
      <c r="R309" s="15">
        <v>31957.182389937108</v>
      </c>
      <c r="S309" s="422">
        <v>29513.910847510797</v>
      </c>
      <c r="T309" s="15">
        <v>61471.093237447902</v>
      </c>
      <c r="U309" s="1">
        <v>5</v>
      </c>
      <c r="V309" s="1">
        <v>17</v>
      </c>
      <c r="W309" s="15">
        <v>39946.477987421385</v>
      </c>
      <c r="X309" s="15">
        <v>38383.373251078425</v>
      </c>
      <c r="Y309" s="15">
        <v>78329.851238499803</v>
      </c>
      <c r="Z309" s="1">
        <v>2</v>
      </c>
      <c r="AA309" s="1">
        <v>6.8</v>
      </c>
      <c r="AB309" s="15">
        <v>16108.962868117798</v>
      </c>
      <c r="AC309" s="15">
        <v>14330.069775214053</v>
      </c>
      <c r="AD309" s="15">
        <v>30439.032643331851</v>
      </c>
      <c r="AE309" s="1">
        <v>5</v>
      </c>
      <c r="AF309" s="1">
        <v>17</v>
      </c>
      <c r="AG309" s="15">
        <v>40272.407170294493</v>
      </c>
      <c r="AH309" s="15">
        <v>36979.853692597811</v>
      </c>
      <c r="AI309" s="15">
        <v>77252.260862892304</v>
      </c>
      <c r="AJ309" s="1">
        <v>4</v>
      </c>
      <c r="AK309" s="1">
        <v>13.6</v>
      </c>
      <c r="AL309" s="1"/>
      <c r="AM309" s="15">
        <v>16473.542600896861</v>
      </c>
      <c r="AN309" s="15">
        <v>29633.373833878824</v>
      </c>
      <c r="AO309" s="15">
        <v>46106.916434775689</v>
      </c>
      <c r="AP309" s="178">
        <v>4</v>
      </c>
      <c r="AQ309" s="188">
        <v>13.6</v>
      </c>
      <c r="AR309" s="196"/>
      <c r="AS309" s="197">
        <v>17034</v>
      </c>
      <c r="AT309" s="179">
        <v>16605.599999999999</v>
      </c>
      <c r="AU309" s="180">
        <v>33639.599999999999</v>
      </c>
      <c r="AV309" s="48">
        <v>4</v>
      </c>
      <c r="AW309" s="1">
        <v>13.6</v>
      </c>
      <c r="AX309" s="55"/>
      <c r="AY309" s="56">
        <v>15603.405672009865</v>
      </c>
      <c r="AZ309" s="15">
        <v>29963.094920045682</v>
      </c>
      <c r="BA309" s="49">
        <v>45566.500592055549</v>
      </c>
      <c r="BB309" s="76">
        <v>2</v>
      </c>
      <c r="BC309" s="77">
        <v>6.8</v>
      </c>
      <c r="BD309" s="78">
        <v>7801.7028360049326</v>
      </c>
      <c r="BE309" s="79">
        <v>13945.579859750524</v>
      </c>
      <c r="BF309" s="80">
        <v>21747.282695755457</v>
      </c>
      <c r="BG309" s="76">
        <v>3</v>
      </c>
      <c r="BH309" s="77">
        <v>10.199999999999999</v>
      </c>
      <c r="BI309" s="78">
        <v>12343.129973474799</v>
      </c>
      <c r="BJ309" s="79">
        <v>22050.188258958271</v>
      </c>
      <c r="BK309" s="80">
        <v>34393.31823243307</v>
      </c>
      <c r="BL309" s="97">
        <v>3</v>
      </c>
      <c r="BM309" s="98">
        <v>10.199999999999999</v>
      </c>
      <c r="BN309" s="95">
        <v>24686.259946949598</v>
      </c>
      <c r="BO309" s="99">
        <v>23112.142832456724</v>
      </c>
      <c r="BP309" s="100">
        <v>47798.402779406322</v>
      </c>
      <c r="BY309" s="48">
        <v>4</v>
      </c>
      <c r="BZ309" s="65">
        <f t="shared" si="300"/>
        <v>2</v>
      </c>
      <c r="CA309" s="55">
        <f t="shared" si="302"/>
        <v>13.6</v>
      </c>
      <c r="CB309" s="56">
        <f t="shared" si="303"/>
        <v>16473.542600896861</v>
      </c>
      <c r="CC309" s="56">
        <f t="shared" si="304"/>
        <v>29633.373833878824</v>
      </c>
      <c r="CD309" s="57">
        <f t="shared" si="305"/>
        <v>46106.916434775689</v>
      </c>
      <c r="CE309" s="42">
        <f t="shared" si="301"/>
        <v>26147.094559304845</v>
      </c>
    </row>
    <row r="310" spans="1:83" ht="15.6" hidden="1" x14ac:dyDescent="0.3">
      <c r="A310" t="s">
        <v>126</v>
      </c>
      <c r="B310" s="8">
        <v>1104</v>
      </c>
      <c r="C310" s="1">
        <v>5</v>
      </c>
      <c r="D310" s="1"/>
      <c r="E310" s="1">
        <v>17</v>
      </c>
      <c r="F310" s="15">
        <v>39951.472471190784</v>
      </c>
      <c r="G310" s="15">
        <v>36918.105771448609</v>
      </c>
      <c r="H310" s="15">
        <v>76869.5782426394</v>
      </c>
      <c r="I310" s="1">
        <v>4</v>
      </c>
      <c r="J310" s="1"/>
      <c r="K310" s="1">
        <v>13.6</v>
      </c>
      <c r="L310" s="15">
        <v>31961.177976952626</v>
      </c>
      <c r="M310" s="15">
        <v>29859.83165628801</v>
      </c>
      <c r="N310" s="15">
        <v>61821.009633240639</v>
      </c>
      <c r="O310" s="1">
        <v>3</v>
      </c>
      <c r="P310" s="1"/>
      <c r="Q310" s="1">
        <v>10.199999999999999</v>
      </c>
      <c r="R310" s="15">
        <v>23967.886792452831</v>
      </c>
      <c r="S310" s="422">
        <v>22135.433135633095</v>
      </c>
      <c r="T310" s="15">
        <v>46103.319928085926</v>
      </c>
      <c r="U310" s="1">
        <v>3</v>
      </c>
      <c r="V310" s="1">
        <v>10.199999999999999</v>
      </c>
      <c r="W310" s="15">
        <v>23967.886792452831</v>
      </c>
      <c r="X310" s="15">
        <v>23030.023950647053</v>
      </c>
      <c r="Y310" s="15">
        <v>46997.910743099885</v>
      </c>
      <c r="Z310" s="1">
        <v>6</v>
      </c>
      <c r="AA310" s="1">
        <v>20.399999999999999</v>
      </c>
      <c r="AB310" s="15">
        <v>48326.888604353393</v>
      </c>
      <c r="AC310" s="15">
        <v>42990.209325642158</v>
      </c>
      <c r="AD310" s="15">
        <v>91317.097929995551</v>
      </c>
      <c r="AE310" s="1">
        <v>4</v>
      </c>
      <c r="AF310" s="1">
        <v>13.6</v>
      </c>
      <c r="AG310" s="15">
        <v>32217.925736235597</v>
      </c>
      <c r="AH310" s="15">
        <v>29583.88295407825</v>
      </c>
      <c r="AI310" s="15">
        <v>61801.808690313846</v>
      </c>
      <c r="AJ310" s="1">
        <v>3</v>
      </c>
      <c r="AK310" s="1">
        <v>10.199999999999999</v>
      </c>
      <c r="AL310" s="1"/>
      <c r="AM310" s="15">
        <v>12355.156950672645</v>
      </c>
      <c r="AN310" s="15">
        <v>22225.030375409118</v>
      </c>
      <c r="AO310" s="15">
        <v>34580.187326081767</v>
      </c>
      <c r="AP310" s="178">
        <v>6</v>
      </c>
      <c r="AQ310" s="188">
        <v>20.399999999999999</v>
      </c>
      <c r="AR310" s="196"/>
      <c r="AS310" s="197">
        <v>25551</v>
      </c>
      <c r="AT310" s="179">
        <v>24908.399999999998</v>
      </c>
      <c r="AU310" s="180">
        <v>50459.399999999994</v>
      </c>
      <c r="AV310" s="48">
        <v>10</v>
      </c>
      <c r="AW310" s="1">
        <v>34</v>
      </c>
      <c r="AX310" s="55"/>
      <c r="AY310" s="56">
        <v>39008.514180024664</v>
      </c>
      <c r="AZ310" s="15">
        <v>74907.737300114211</v>
      </c>
      <c r="BA310" s="49">
        <v>113916.25148013888</v>
      </c>
      <c r="BB310" s="76">
        <v>10</v>
      </c>
      <c r="BC310" s="77">
        <v>34</v>
      </c>
      <c r="BD310" s="78">
        <v>39008.514180024664</v>
      </c>
      <c r="BE310" s="79">
        <v>69727.899298752614</v>
      </c>
      <c r="BF310" s="80">
        <v>108736.41347877728</v>
      </c>
      <c r="BG310" s="76">
        <v>7</v>
      </c>
      <c r="BH310" s="77">
        <v>23.8</v>
      </c>
      <c r="BI310" s="78">
        <v>28800.636604774532</v>
      </c>
      <c r="BJ310" s="79">
        <v>51450.439270902636</v>
      </c>
      <c r="BK310" s="80">
        <v>80251.075875677168</v>
      </c>
      <c r="BL310" s="97">
        <v>8</v>
      </c>
      <c r="BM310" s="98">
        <v>27.2</v>
      </c>
      <c r="BN310" s="95">
        <v>65830.026525198933</v>
      </c>
      <c r="BO310" s="99">
        <v>61632.380886551269</v>
      </c>
      <c r="BP310" s="100">
        <v>127462.4074117502</v>
      </c>
      <c r="BY310" s="48">
        <v>3</v>
      </c>
      <c r="BZ310" s="65">
        <f t="shared" si="300"/>
        <v>1.5</v>
      </c>
      <c r="CA310" s="55">
        <f t="shared" si="302"/>
        <v>10.199999999999999</v>
      </c>
      <c r="CB310" s="56">
        <f t="shared" si="303"/>
        <v>12355.156950672645</v>
      </c>
      <c r="CC310" s="56">
        <f t="shared" si="304"/>
        <v>22225.030375409118</v>
      </c>
      <c r="CD310" s="57">
        <f t="shared" si="305"/>
        <v>34580.187326081767</v>
      </c>
      <c r="CE310" s="42">
        <f t="shared" si="301"/>
        <v>19610.320919478636</v>
      </c>
    </row>
    <row r="311" spans="1:83" ht="15.6" hidden="1" x14ac:dyDescent="0.3">
      <c r="A311" t="s">
        <v>126</v>
      </c>
      <c r="B311" s="8">
        <v>1201</v>
      </c>
      <c r="C311" s="1">
        <v>6</v>
      </c>
      <c r="D311" s="1"/>
      <c r="E311" s="1">
        <v>20.399999999999999</v>
      </c>
      <c r="F311" s="15">
        <v>47941.766965428935</v>
      </c>
      <c r="G311" s="15">
        <v>44301.72692573833</v>
      </c>
      <c r="H311" s="15">
        <v>92243.493891167265</v>
      </c>
      <c r="I311" s="1">
        <v>7</v>
      </c>
      <c r="J311" s="1"/>
      <c r="K311" s="1">
        <v>23.8</v>
      </c>
      <c r="L311" s="15">
        <v>55932.061459667093</v>
      </c>
      <c r="M311" s="15">
        <v>52254.705398504018</v>
      </c>
      <c r="N311" s="15">
        <v>108186.76685817112</v>
      </c>
      <c r="O311" s="1">
        <v>7</v>
      </c>
      <c r="P311" s="1"/>
      <c r="Q311" s="1">
        <v>23.8</v>
      </c>
      <c r="R311" s="15">
        <v>55925.06918238994</v>
      </c>
      <c r="S311" s="422">
        <v>51649.343983143895</v>
      </c>
      <c r="T311" s="15">
        <v>107574.41316553383</v>
      </c>
      <c r="U311" s="1">
        <v>6</v>
      </c>
      <c r="V311" s="1">
        <v>20.399999999999999</v>
      </c>
      <c r="W311" s="15">
        <v>47935.773584905663</v>
      </c>
      <c r="X311" s="15">
        <v>46060.047901294107</v>
      </c>
      <c r="Y311" s="15">
        <v>93995.821486199769</v>
      </c>
      <c r="Z311" s="1">
        <v>7</v>
      </c>
      <c r="AA311" s="1">
        <v>23.8</v>
      </c>
      <c r="AB311" s="15">
        <v>56381.370038412293</v>
      </c>
      <c r="AC311" s="15">
        <v>50155.244213249192</v>
      </c>
      <c r="AD311" s="15">
        <v>106536.61425166149</v>
      </c>
      <c r="AE311" s="1">
        <v>7</v>
      </c>
      <c r="AF311" s="1">
        <v>23.8</v>
      </c>
      <c r="AG311" s="15">
        <v>56381.370038412293</v>
      </c>
      <c r="AH311" s="15">
        <v>51771.795169636942</v>
      </c>
      <c r="AI311" s="15">
        <v>108153.16520804923</v>
      </c>
      <c r="AJ311" s="1">
        <v>7</v>
      </c>
      <c r="AK311" s="1">
        <v>23.8</v>
      </c>
      <c r="AL311" s="1"/>
      <c r="AM311" s="15">
        <v>28828.699551569505</v>
      </c>
      <c r="AN311" s="15">
        <v>51858.404209287946</v>
      </c>
      <c r="AO311" s="15">
        <v>80687.103760857455</v>
      </c>
      <c r="AP311" s="178">
        <v>7</v>
      </c>
      <c r="AQ311" s="188">
        <v>23.8</v>
      </c>
      <c r="AR311" s="196"/>
      <c r="AS311" s="197">
        <v>29809.5</v>
      </c>
      <c r="AT311" s="179">
        <v>29059.8</v>
      </c>
      <c r="AU311" s="180">
        <v>58869.3</v>
      </c>
      <c r="AV311" s="48">
        <v>7</v>
      </c>
      <c r="AW311" s="1">
        <v>23.8</v>
      </c>
      <c r="AX311" s="55"/>
      <c r="AY311" s="56">
        <v>27305.959926017265</v>
      </c>
      <c r="AZ311" s="15">
        <v>52435.416110079947</v>
      </c>
      <c r="BA311" s="49">
        <v>79741.376036097208</v>
      </c>
      <c r="BB311" s="76">
        <v>7</v>
      </c>
      <c r="BC311" s="77">
        <v>23.8</v>
      </c>
      <c r="BD311" s="78">
        <v>27305.959926017265</v>
      </c>
      <c r="BE311" s="79">
        <v>48809.529509126834</v>
      </c>
      <c r="BF311" s="80">
        <v>76115.489435144103</v>
      </c>
      <c r="BG311" s="76">
        <v>7</v>
      </c>
      <c r="BH311" s="77">
        <v>23.8</v>
      </c>
      <c r="BI311" s="78">
        <v>28800.636604774532</v>
      </c>
      <c r="BJ311" s="79">
        <v>51450.439270902636</v>
      </c>
      <c r="BK311" s="80">
        <v>80251.075875677168</v>
      </c>
      <c r="BL311" s="97">
        <v>6</v>
      </c>
      <c r="BM311" s="98">
        <v>20.399999999999999</v>
      </c>
      <c r="BN311" s="95">
        <v>49372.519893899196</v>
      </c>
      <c r="BO311" s="99">
        <v>46224.285664913448</v>
      </c>
      <c r="BP311" s="100">
        <v>95596.805558812644</v>
      </c>
      <c r="BY311" s="48">
        <v>7</v>
      </c>
      <c r="BZ311" s="65">
        <f t="shared" si="300"/>
        <v>3.5</v>
      </c>
      <c r="CA311" s="55">
        <f t="shared" si="302"/>
        <v>23.8</v>
      </c>
      <c r="CB311" s="56">
        <f t="shared" si="303"/>
        <v>28828.699551569505</v>
      </c>
      <c r="CC311" s="56">
        <f t="shared" si="304"/>
        <v>51858.404209287946</v>
      </c>
      <c r="CD311" s="57">
        <f t="shared" si="305"/>
        <v>80687.103760857455</v>
      </c>
      <c r="CE311" s="42">
        <f t="shared" si="301"/>
        <v>45757.415478783485</v>
      </c>
    </row>
    <row r="312" spans="1:83" ht="15.6" hidden="1" x14ac:dyDescent="0.3">
      <c r="A312" t="s">
        <v>126</v>
      </c>
      <c r="B312" s="8">
        <v>1202</v>
      </c>
      <c r="C312" s="1">
        <v>3</v>
      </c>
      <c r="D312" s="1"/>
      <c r="E312" s="1">
        <v>10.199999999999999</v>
      </c>
      <c r="F312" s="15">
        <v>23970.883482714467</v>
      </c>
      <c r="G312" s="15">
        <v>22150.863462869165</v>
      </c>
      <c r="H312" s="15">
        <v>46121.746945583633</v>
      </c>
      <c r="I312" s="1">
        <v>2</v>
      </c>
      <c r="J312" s="1"/>
      <c r="K312" s="1">
        <v>6.8</v>
      </c>
      <c r="L312" s="15">
        <v>15980.588988476313</v>
      </c>
      <c r="M312" s="15">
        <v>14929.915828144005</v>
      </c>
      <c r="N312" s="15">
        <v>30910.50481662032</v>
      </c>
      <c r="O312" s="1">
        <v>1</v>
      </c>
      <c r="P312" s="1"/>
      <c r="Q312" s="1">
        <v>3.4</v>
      </c>
      <c r="R312" s="15">
        <v>7989.2955974842771</v>
      </c>
      <c r="S312" s="422">
        <v>7378.4777118776992</v>
      </c>
      <c r="T312" s="15">
        <v>15367.773309361975</v>
      </c>
      <c r="U312" s="1">
        <v>4</v>
      </c>
      <c r="V312" s="1">
        <v>13.6</v>
      </c>
      <c r="W312" s="15">
        <v>31957.182389937108</v>
      </c>
      <c r="X312" s="15">
        <v>30706.698600862739</v>
      </c>
      <c r="Y312" s="15">
        <v>62663.880990799851</v>
      </c>
      <c r="Z312" s="1">
        <v>1</v>
      </c>
      <c r="AA312" s="1">
        <v>3.4</v>
      </c>
      <c r="AB312" s="15">
        <v>8054.4814340588991</v>
      </c>
      <c r="AC312" s="15">
        <v>7165.0348876070266</v>
      </c>
      <c r="AD312" s="15">
        <v>15219.516321665926</v>
      </c>
      <c r="AE312" s="1">
        <v>2</v>
      </c>
      <c r="AF312" s="1">
        <v>6.8</v>
      </c>
      <c r="AG312" s="15">
        <v>16108.962868117798</v>
      </c>
      <c r="AH312" s="15">
        <v>14791.941477039125</v>
      </c>
      <c r="AI312" s="15">
        <v>30900.904345156923</v>
      </c>
      <c r="AJ312" s="1">
        <v>2</v>
      </c>
      <c r="AK312" s="1">
        <v>6.8</v>
      </c>
      <c r="AL312" s="1"/>
      <c r="AM312" s="15">
        <v>8236.7713004484303</v>
      </c>
      <c r="AN312" s="15">
        <v>14816.686916939412</v>
      </c>
      <c r="AO312" s="15">
        <v>23053.458217387844</v>
      </c>
      <c r="AP312" s="178">
        <v>1</v>
      </c>
      <c r="AQ312" s="188">
        <v>3.4</v>
      </c>
      <c r="AR312" s="196"/>
      <c r="AS312" s="197">
        <v>4258.5</v>
      </c>
      <c r="AT312" s="179">
        <v>4151.3999999999996</v>
      </c>
      <c r="AU312" s="180">
        <v>8409.9</v>
      </c>
      <c r="AV312" s="48">
        <v>2</v>
      </c>
      <c r="AW312" s="1">
        <v>6.8</v>
      </c>
      <c r="AX312" s="55"/>
      <c r="AY312" s="56">
        <v>7801.7028360049326</v>
      </c>
      <c r="AZ312" s="15">
        <v>14981.547460022841</v>
      </c>
      <c r="BA312" s="49">
        <v>22783.250296027774</v>
      </c>
      <c r="BB312" s="76">
        <v>2</v>
      </c>
      <c r="BC312" s="77">
        <v>6.8</v>
      </c>
      <c r="BD312" s="78">
        <v>7801.7028360049326</v>
      </c>
      <c r="BE312" s="79">
        <v>13945.579859750524</v>
      </c>
      <c r="BF312" s="80">
        <v>21747.282695755457</v>
      </c>
      <c r="BG312" s="76">
        <v>1</v>
      </c>
      <c r="BH312" s="77">
        <v>3.4</v>
      </c>
      <c r="BI312" s="78">
        <v>4114.3766578249333</v>
      </c>
      <c r="BJ312" s="79">
        <v>7350.0627529860903</v>
      </c>
      <c r="BK312" s="80">
        <v>11464.439410811025</v>
      </c>
      <c r="BL312" s="97">
        <v>1</v>
      </c>
      <c r="BM312" s="98">
        <v>3.4</v>
      </c>
      <c r="BN312" s="95">
        <v>8228.7533156498666</v>
      </c>
      <c r="BO312" s="99">
        <v>7704.0476108189087</v>
      </c>
      <c r="BP312" s="100">
        <v>15932.800926468775</v>
      </c>
      <c r="BY312" s="48">
        <v>2</v>
      </c>
      <c r="BZ312" s="65">
        <f t="shared" si="300"/>
        <v>1</v>
      </c>
      <c r="CA312" s="55">
        <f t="shared" si="302"/>
        <v>6.8</v>
      </c>
      <c r="CB312" s="56">
        <f t="shared" si="303"/>
        <v>8236.7713004484303</v>
      </c>
      <c r="CC312" s="56">
        <f t="shared" si="304"/>
        <v>14816.686916939412</v>
      </c>
      <c r="CD312" s="57">
        <f t="shared" si="305"/>
        <v>23053.458217387844</v>
      </c>
      <c r="CE312" s="42">
        <f t="shared" si="301"/>
        <v>13073.547279652423</v>
      </c>
    </row>
    <row r="313" spans="1:83" ht="15.6" hidden="1" x14ac:dyDescent="0.3">
      <c r="A313" t="s">
        <v>126</v>
      </c>
      <c r="B313" s="8">
        <v>1203</v>
      </c>
      <c r="C313" s="1">
        <v>8</v>
      </c>
      <c r="D313" s="1"/>
      <c r="E313" s="1">
        <v>27.2</v>
      </c>
      <c r="F313" s="15">
        <v>63922.355953905251</v>
      </c>
      <c r="G313" s="15">
        <v>59068.969234317774</v>
      </c>
      <c r="H313" s="15">
        <v>122991.32518822303</v>
      </c>
      <c r="I313" s="1">
        <v>8</v>
      </c>
      <c r="J313" s="1"/>
      <c r="K313" s="1">
        <v>27.2</v>
      </c>
      <c r="L313" s="15">
        <v>63922.355953905251</v>
      </c>
      <c r="M313" s="15">
        <v>59719.66331257602</v>
      </c>
      <c r="N313" s="15">
        <v>123642.01926648128</v>
      </c>
      <c r="O313" s="1">
        <v>7</v>
      </c>
      <c r="P313" s="1"/>
      <c r="Q313" s="1">
        <v>23.8</v>
      </c>
      <c r="R313" s="15">
        <v>55925.06918238994</v>
      </c>
      <c r="S313" s="422">
        <v>51649.343983143895</v>
      </c>
      <c r="T313" s="15">
        <v>107574.41316553383</v>
      </c>
      <c r="U313" s="1">
        <v>6</v>
      </c>
      <c r="V313" s="1">
        <v>20.399999999999999</v>
      </c>
      <c r="W313" s="15">
        <v>47935.773584905663</v>
      </c>
      <c r="X313" s="15">
        <v>46060.047901294107</v>
      </c>
      <c r="Y313" s="15">
        <v>93995.821486199769</v>
      </c>
      <c r="Z313" s="1">
        <v>6</v>
      </c>
      <c r="AA313" s="1">
        <v>20.399999999999999</v>
      </c>
      <c r="AB313" s="15">
        <v>48326.888604353393</v>
      </c>
      <c r="AC313" s="15">
        <v>42990.209325642158</v>
      </c>
      <c r="AD313" s="15">
        <v>91317.097929995551</v>
      </c>
      <c r="AE313" s="1">
        <v>6</v>
      </c>
      <c r="AF313" s="1">
        <v>20.399999999999999</v>
      </c>
      <c r="AG313" s="15">
        <v>48326.888604353393</v>
      </c>
      <c r="AH313" s="15">
        <v>44375.824431117369</v>
      </c>
      <c r="AI313" s="15">
        <v>92702.713035470762</v>
      </c>
      <c r="AJ313" s="1">
        <v>7</v>
      </c>
      <c r="AK313" s="1">
        <v>23.8</v>
      </c>
      <c r="AL313" s="1"/>
      <c r="AM313" s="15">
        <v>28828.699551569505</v>
      </c>
      <c r="AN313" s="15">
        <v>51858.404209287946</v>
      </c>
      <c r="AO313" s="15">
        <v>80687.103760857455</v>
      </c>
      <c r="AP313" s="178">
        <v>7</v>
      </c>
      <c r="AQ313" s="188">
        <v>23.8</v>
      </c>
      <c r="AR313" s="196"/>
      <c r="AS313" s="197">
        <v>29809.5</v>
      </c>
      <c r="AT313" s="179">
        <v>29059.8</v>
      </c>
      <c r="AU313" s="180">
        <v>58869.3</v>
      </c>
      <c r="AV313" s="48">
        <v>8</v>
      </c>
      <c r="AW313" s="1">
        <v>27.2</v>
      </c>
      <c r="AX313" s="55"/>
      <c r="AY313" s="56">
        <v>31206.81134401973</v>
      </c>
      <c r="AZ313" s="15">
        <v>59926.189840091363</v>
      </c>
      <c r="BA313" s="49">
        <v>91133.001184111097</v>
      </c>
      <c r="BB313" s="76">
        <v>9</v>
      </c>
      <c r="BC313" s="77">
        <v>30.599999999999998</v>
      </c>
      <c r="BD313" s="78">
        <v>35107.662762022199</v>
      </c>
      <c r="BE313" s="79">
        <v>62755.109368877354</v>
      </c>
      <c r="BF313" s="80">
        <v>97862.772130899553</v>
      </c>
      <c r="BG313" s="76">
        <v>8</v>
      </c>
      <c r="BH313" s="77">
        <v>27.2</v>
      </c>
      <c r="BI313" s="78">
        <v>32915.013262599467</v>
      </c>
      <c r="BJ313" s="79">
        <v>58800.502023888723</v>
      </c>
      <c r="BK313" s="80">
        <v>91715.515286488197</v>
      </c>
      <c r="BL313" s="97">
        <v>9</v>
      </c>
      <c r="BM313" s="98">
        <v>30.599999999999998</v>
      </c>
      <c r="BN313" s="95">
        <v>74058.779840848802</v>
      </c>
      <c r="BO313" s="99">
        <v>69336.428497370172</v>
      </c>
      <c r="BP313" s="100">
        <v>143395.20833821897</v>
      </c>
      <c r="BY313" s="48">
        <v>7</v>
      </c>
      <c r="BZ313" s="65">
        <f t="shared" si="300"/>
        <v>3.5</v>
      </c>
      <c r="CA313" s="55">
        <f t="shared" si="302"/>
        <v>23.8</v>
      </c>
      <c r="CB313" s="56">
        <f t="shared" si="303"/>
        <v>28828.699551569505</v>
      </c>
      <c r="CC313" s="56">
        <f t="shared" si="304"/>
        <v>51858.404209287946</v>
      </c>
      <c r="CD313" s="57">
        <f t="shared" si="305"/>
        <v>80687.103760857455</v>
      </c>
      <c r="CE313" s="42">
        <f t="shared" si="301"/>
        <v>45757.415478783485</v>
      </c>
    </row>
    <row r="314" spans="1:83" ht="15.6" hidden="1" x14ac:dyDescent="0.3">
      <c r="A314" t="s">
        <v>126</v>
      </c>
      <c r="B314" s="8">
        <v>1204</v>
      </c>
      <c r="C314" s="1">
        <v>6</v>
      </c>
      <c r="D314" s="1"/>
      <c r="E314" s="1">
        <v>20.399999999999999</v>
      </c>
      <c r="F314" s="15">
        <v>47941.766965428935</v>
      </c>
      <c r="G314" s="15">
        <v>44301.72692573833</v>
      </c>
      <c r="H314" s="15">
        <v>92243.493891167265</v>
      </c>
      <c r="I314" s="1">
        <v>3</v>
      </c>
      <c r="J314" s="1"/>
      <c r="K314" s="1">
        <v>10.199999999999999</v>
      </c>
      <c r="L314" s="15">
        <v>23970.883482714467</v>
      </c>
      <c r="M314" s="15">
        <v>22394.873742216005</v>
      </c>
      <c r="N314" s="15">
        <v>46365.757224930472</v>
      </c>
      <c r="O314" s="1">
        <v>4</v>
      </c>
      <c r="P314" s="1"/>
      <c r="Q314" s="1">
        <v>13.6</v>
      </c>
      <c r="R314" s="15">
        <v>31957.182389937108</v>
      </c>
      <c r="S314" s="422">
        <v>29513.910847510797</v>
      </c>
      <c r="T314" s="15">
        <v>61471.093237447902</v>
      </c>
      <c r="U314" s="1">
        <v>3</v>
      </c>
      <c r="V314" s="1">
        <v>10.199999999999999</v>
      </c>
      <c r="W314" s="15">
        <v>23967.886792452831</v>
      </c>
      <c r="X314" s="15">
        <v>23030.023950647053</v>
      </c>
      <c r="Y314" s="15">
        <v>46997.910743099885</v>
      </c>
      <c r="Z314" s="1">
        <v>3</v>
      </c>
      <c r="AA314" s="1">
        <v>10.199999999999999</v>
      </c>
      <c r="AB314" s="15">
        <v>24163.444302176697</v>
      </c>
      <c r="AC314" s="15">
        <v>21495.104662821079</v>
      </c>
      <c r="AD314" s="15">
        <v>45658.548964997775</v>
      </c>
      <c r="AE314" s="1">
        <v>4</v>
      </c>
      <c r="AF314" s="1">
        <v>13.6</v>
      </c>
      <c r="AG314" s="15">
        <v>32217.925736235597</v>
      </c>
      <c r="AH314" s="15">
        <v>29583.88295407825</v>
      </c>
      <c r="AI314" s="15">
        <v>61801.808690313846</v>
      </c>
      <c r="AJ314" s="1">
        <v>4</v>
      </c>
      <c r="AK314" s="1">
        <v>13.6</v>
      </c>
      <c r="AL314" s="1"/>
      <c r="AM314" s="15">
        <v>16473.542600896861</v>
      </c>
      <c r="AN314" s="15">
        <v>29633.373833878824</v>
      </c>
      <c r="AO314" s="15">
        <v>46106.916434775689</v>
      </c>
      <c r="AP314" s="178">
        <v>4</v>
      </c>
      <c r="AQ314" s="188">
        <v>13.6</v>
      </c>
      <c r="AR314" s="196"/>
      <c r="AS314" s="197">
        <v>17034</v>
      </c>
      <c r="AT314" s="179">
        <v>16605.599999999999</v>
      </c>
      <c r="AU314" s="180">
        <v>33639.599999999999</v>
      </c>
      <c r="AV314" s="48">
        <v>4</v>
      </c>
      <c r="AW314" s="1">
        <v>13.6</v>
      </c>
      <c r="AX314" s="55"/>
      <c r="AY314" s="56">
        <v>15603.405672009865</v>
      </c>
      <c r="AZ314" s="15">
        <v>29963.094920045682</v>
      </c>
      <c r="BA314" s="49">
        <v>45566.500592055549</v>
      </c>
      <c r="BB314" s="76">
        <v>4</v>
      </c>
      <c r="BC314" s="77">
        <v>13.6</v>
      </c>
      <c r="BD314" s="78">
        <v>15603.405672009865</v>
      </c>
      <c r="BE314" s="79">
        <v>27891.159719501047</v>
      </c>
      <c r="BF314" s="80">
        <v>43494.565391510914</v>
      </c>
      <c r="BG314" s="76">
        <v>3</v>
      </c>
      <c r="BH314" s="77">
        <v>10.199999999999999</v>
      </c>
      <c r="BI314" s="78">
        <v>12343.129973474799</v>
      </c>
      <c r="BJ314" s="79">
        <v>22050.188258958271</v>
      </c>
      <c r="BK314" s="80">
        <v>34393.31823243307</v>
      </c>
      <c r="BL314" s="97">
        <v>4</v>
      </c>
      <c r="BM314" s="98">
        <v>13.6</v>
      </c>
      <c r="BN314" s="95">
        <v>32915.013262599467</v>
      </c>
      <c r="BO314" s="99">
        <v>30816.190443275635</v>
      </c>
      <c r="BP314" s="100">
        <v>63731.203705875101</v>
      </c>
      <c r="BY314" s="48">
        <v>4</v>
      </c>
      <c r="BZ314" s="65">
        <f t="shared" si="300"/>
        <v>2</v>
      </c>
      <c r="CA314" s="55">
        <f t="shared" si="302"/>
        <v>13.6</v>
      </c>
      <c r="CB314" s="56">
        <f t="shared" si="303"/>
        <v>16473.542600896861</v>
      </c>
      <c r="CC314" s="56">
        <f t="shared" si="304"/>
        <v>29633.373833878824</v>
      </c>
      <c r="CD314" s="57">
        <f t="shared" si="305"/>
        <v>46106.916434775689</v>
      </c>
      <c r="CE314" s="42">
        <f t="shared" si="301"/>
        <v>26147.094559304845</v>
      </c>
    </row>
    <row r="315" spans="1:83" ht="15.6" hidden="1" x14ac:dyDescent="0.3">
      <c r="A315" t="s">
        <v>126</v>
      </c>
      <c r="B315" s="9">
        <v>1301</v>
      </c>
      <c r="C315" s="1">
        <v>12</v>
      </c>
      <c r="D315" s="1"/>
      <c r="E315" s="1">
        <v>40.799999999999997</v>
      </c>
      <c r="F315" s="15">
        <v>95883.53393085787</v>
      </c>
      <c r="G315" s="15">
        <v>88603.453851476661</v>
      </c>
      <c r="H315" s="15">
        <v>184486.98778233453</v>
      </c>
      <c r="I315" s="1">
        <v>12</v>
      </c>
      <c r="J315" s="1"/>
      <c r="K315" s="1">
        <v>40.799999999999997</v>
      </c>
      <c r="L315" s="15">
        <v>95883.53393085787</v>
      </c>
      <c r="M315" s="15">
        <v>89579.494968864019</v>
      </c>
      <c r="N315" s="15">
        <v>185463.02889972189</v>
      </c>
      <c r="O315" s="1">
        <v>16</v>
      </c>
      <c r="P315" s="1"/>
      <c r="Q315" s="1">
        <v>54.4</v>
      </c>
      <c r="R315" s="15">
        <v>127828.72955974843</v>
      </c>
      <c r="S315" s="422">
        <v>118055.64339004319</v>
      </c>
      <c r="T315" s="15">
        <v>245884.37294979161</v>
      </c>
      <c r="U315" s="1">
        <v>13</v>
      </c>
      <c r="V315" s="1">
        <v>44.199999999999996</v>
      </c>
      <c r="W315" s="15">
        <v>103860.8427672956</v>
      </c>
      <c r="X315" s="15">
        <v>99796.770452803903</v>
      </c>
      <c r="Y315" s="15">
        <v>203657.61322009951</v>
      </c>
      <c r="Z315" s="1">
        <v>12</v>
      </c>
      <c r="AA315" s="1">
        <v>40.799999999999997</v>
      </c>
      <c r="AB315" s="15">
        <v>96653.777208706786</v>
      </c>
      <c r="AC315" s="15">
        <v>85980.418651284315</v>
      </c>
      <c r="AD315" s="15">
        <v>182634.1958599911</v>
      </c>
      <c r="AE315" s="1">
        <v>17</v>
      </c>
      <c r="AF315" s="1">
        <v>57.8</v>
      </c>
      <c r="AG315" s="15">
        <v>136926.18437900129</v>
      </c>
      <c r="AH315" s="15">
        <v>125731.50255483255</v>
      </c>
      <c r="AI315" s="15">
        <v>262657.68693383387</v>
      </c>
      <c r="AJ315" s="1">
        <v>12</v>
      </c>
      <c r="AK315" s="1">
        <v>40.799999999999997</v>
      </c>
      <c r="AL315" s="1"/>
      <c r="AM315" s="15">
        <v>49420.627802690578</v>
      </c>
      <c r="AN315" s="15">
        <v>88900.121501636473</v>
      </c>
      <c r="AO315" s="15">
        <v>138320.74930432707</v>
      </c>
      <c r="AP315" s="178">
        <v>15</v>
      </c>
      <c r="AQ315" s="188">
        <v>51</v>
      </c>
      <c r="AR315" s="196"/>
      <c r="AS315" s="197">
        <v>63877.5</v>
      </c>
      <c r="AT315" s="179">
        <v>62271</v>
      </c>
      <c r="AU315" s="180">
        <v>126148.5</v>
      </c>
      <c r="AV315" s="48">
        <v>16</v>
      </c>
      <c r="AW315" s="1">
        <v>54.4</v>
      </c>
      <c r="AX315" s="55"/>
      <c r="AY315" s="56">
        <v>62413.622688039461</v>
      </c>
      <c r="AZ315" s="15">
        <v>119852.37968018273</v>
      </c>
      <c r="BA315" s="49">
        <v>182266.00236822219</v>
      </c>
      <c r="BB315" s="76">
        <v>15</v>
      </c>
      <c r="BC315" s="77">
        <v>51</v>
      </c>
      <c r="BD315" s="78">
        <v>58512.771270036996</v>
      </c>
      <c r="BE315" s="79">
        <v>104591.84894812893</v>
      </c>
      <c r="BF315" s="80">
        <v>163104.62021816592</v>
      </c>
      <c r="BG315" s="76">
        <v>14</v>
      </c>
      <c r="BH315" s="77">
        <v>47.6</v>
      </c>
      <c r="BI315" s="78">
        <v>57601.273209549065</v>
      </c>
      <c r="BJ315" s="79">
        <v>102900.87854180527</v>
      </c>
      <c r="BK315" s="80">
        <v>160502.15175135434</v>
      </c>
      <c r="BL315" s="97">
        <v>15</v>
      </c>
      <c r="BM315" s="98">
        <v>51</v>
      </c>
      <c r="BN315" s="95">
        <v>123431.299734748</v>
      </c>
      <c r="BO315" s="99">
        <v>115560.71416228364</v>
      </c>
      <c r="BP315" s="100">
        <v>238992.01389703163</v>
      </c>
      <c r="BY315" s="48">
        <v>12</v>
      </c>
      <c r="BZ315" s="65">
        <f t="shared" si="300"/>
        <v>6</v>
      </c>
      <c r="CA315" s="55">
        <f t="shared" si="302"/>
        <v>40.799999999999997</v>
      </c>
      <c r="CB315" s="56">
        <f t="shared" si="303"/>
        <v>49420.627802690578</v>
      </c>
      <c r="CC315" s="56">
        <f t="shared" si="304"/>
        <v>88900.121501636473</v>
      </c>
      <c r="CD315" s="57">
        <f t="shared" si="305"/>
        <v>138320.74930432707</v>
      </c>
      <c r="CE315" s="42">
        <f t="shared" si="301"/>
        <v>78441.283677914544</v>
      </c>
    </row>
    <row r="316" spans="1:83" ht="15.6" hidden="1" x14ac:dyDescent="0.3">
      <c r="A316" t="s">
        <v>126</v>
      </c>
      <c r="B316" s="9">
        <v>1302</v>
      </c>
      <c r="C316" s="1">
        <v>16</v>
      </c>
      <c r="D316" s="1"/>
      <c r="E316" s="1">
        <v>54.4</v>
      </c>
      <c r="F316" s="15">
        <v>127844.7119078105</v>
      </c>
      <c r="G316" s="15">
        <v>118137.93846863555</v>
      </c>
      <c r="H316" s="15">
        <v>245982.65037644605</v>
      </c>
      <c r="I316" s="1">
        <v>15</v>
      </c>
      <c r="J316" s="1"/>
      <c r="K316" s="1">
        <v>51</v>
      </c>
      <c r="L316" s="15">
        <v>119854.41741357234</v>
      </c>
      <c r="M316" s="15">
        <v>111974.36871108004</v>
      </c>
      <c r="N316" s="15">
        <v>231828.78612465237</v>
      </c>
      <c r="O316" s="1">
        <v>13</v>
      </c>
      <c r="P316" s="1"/>
      <c r="Q316" s="1">
        <v>44.199999999999996</v>
      </c>
      <c r="R316" s="15">
        <v>103860.8427672956</v>
      </c>
      <c r="S316" s="422">
        <v>95920.210254410078</v>
      </c>
      <c r="T316" s="15">
        <v>199781.05302170568</v>
      </c>
      <c r="U316" s="1">
        <v>13</v>
      </c>
      <c r="V316" s="1">
        <v>44.199999999999996</v>
      </c>
      <c r="W316" s="15">
        <v>103860.8427672956</v>
      </c>
      <c r="X316" s="15">
        <v>99796.770452803903</v>
      </c>
      <c r="Y316" s="15">
        <v>203657.61322009951</v>
      </c>
      <c r="Z316" s="1">
        <v>11</v>
      </c>
      <c r="AA316" s="1">
        <v>37.4</v>
      </c>
      <c r="AB316" s="15">
        <v>88599.295774647893</v>
      </c>
      <c r="AC316" s="15">
        <v>78815.383763677295</v>
      </c>
      <c r="AD316" s="15">
        <v>167414.67953832517</v>
      </c>
      <c r="AE316" s="1">
        <v>13</v>
      </c>
      <c r="AF316" s="1">
        <v>44.199999999999996</v>
      </c>
      <c r="AG316" s="15">
        <v>104708.25864276569</v>
      </c>
      <c r="AH316" s="15">
        <v>96147.619600754304</v>
      </c>
      <c r="AI316" s="15">
        <v>200855.87824351998</v>
      </c>
      <c r="AJ316" s="1">
        <v>9</v>
      </c>
      <c r="AK316" s="1">
        <v>30.599999999999998</v>
      </c>
      <c r="AL316" s="1"/>
      <c r="AM316" s="15">
        <v>37065.470852017934</v>
      </c>
      <c r="AN316" s="15">
        <v>66675.091126227358</v>
      </c>
      <c r="AO316" s="15">
        <v>103740.5619782453</v>
      </c>
      <c r="AP316" s="178">
        <v>7</v>
      </c>
      <c r="AQ316" s="188">
        <v>23.8</v>
      </c>
      <c r="AR316" s="196"/>
      <c r="AS316" s="197">
        <v>29809.5</v>
      </c>
      <c r="AT316" s="179">
        <v>29059.8</v>
      </c>
      <c r="AU316" s="180">
        <v>58869.3</v>
      </c>
      <c r="AV316" s="48">
        <v>5</v>
      </c>
      <c r="AW316" s="1">
        <v>17</v>
      </c>
      <c r="AX316" s="55"/>
      <c r="AY316" s="56">
        <v>19504.257090012332</v>
      </c>
      <c r="AZ316" s="15">
        <v>37453.868650057106</v>
      </c>
      <c r="BA316" s="49">
        <v>56958.125740069438</v>
      </c>
      <c r="BB316" s="76">
        <v>6</v>
      </c>
      <c r="BC316" s="77">
        <v>20.399999999999999</v>
      </c>
      <c r="BD316" s="78">
        <v>23405.108508014797</v>
      </c>
      <c r="BE316" s="79">
        <v>41836.739579251567</v>
      </c>
      <c r="BF316" s="80">
        <v>65241.848087266364</v>
      </c>
      <c r="BG316" s="76">
        <v>9</v>
      </c>
      <c r="BH316" s="77">
        <v>30.599999999999998</v>
      </c>
      <c r="BI316" s="78">
        <v>37029.389920424401</v>
      </c>
      <c r="BJ316" s="79">
        <v>66150.564776874817</v>
      </c>
      <c r="BK316" s="80">
        <v>103179.95469729922</v>
      </c>
      <c r="BL316" s="97">
        <v>4</v>
      </c>
      <c r="BM316" s="98">
        <v>13.6</v>
      </c>
      <c r="BN316" s="95">
        <v>32915.013262599467</v>
      </c>
      <c r="BO316" s="99">
        <v>30816.190443275635</v>
      </c>
      <c r="BP316" s="100">
        <v>63731.203705875101</v>
      </c>
      <c r="BY316" s="48">
        <v>9</v>
      </c>
      <c r="BZ316" s="65">
        <f t="shared" si="300"/>
        <v>4.5</v>
      </c>
      <c r="CA316" s="55">
        <f t="shared" si="302"/>
        <v>30.599999999999998</v>
      </c>
      <c r="CB316" s="56">
        <f t="shared" si="303"/>
        <v>37065.470852017934</v>
      </c>
      <c r="CC316" s="56">
        <f t="shared" si="304"/>
        <v>66675.091126227358</v>
      </c>
      <c r="CD316" s="57">
        <f t="shared" si="305"/>
        <v>103740.5619782453</v>
      </c>
      <c r="CE316" s="42">
        <f t="shared" si="301"/>
        <v>58830.962758435904</v>
      </c>
    </row>
    <row r="317" spans="1:83" ht="16.2" hidden="1" thickBot="1" x14ac:dyDescent="0.35">
      <c r="A317" t="s">
        <v>126</v>
      </c>
      <c r="C317" s="8">
        <v>210</v>
      </c>
      <c r="D317" s="8"/>
      <c r="E317" s="8">
        <v>713.99999999999989</v>
      </c>
      <c r="F317" s="16">
        <v>1677961.8437900122</v>
      </c>
      <c r="G317" s="16">
        <v>1550560.4424008415</v>
      </c>
      <c r="H317" s="16">
        <v>3228522.2861908549</v>
      </c>
      <c r="I317" s="8">
        <v>196</v>
      </c>
      <c r="J317" s="8"/>
      <c r="K317" s="8">
        <v>666.4</v>
      </c>
      <c r="L317" s="16">
        <v>1566097.7208706781</v>
      </c>
      <c r="M317" s="16">
        <v>1463131.7511581127</v>
      </c>
      <c r="N317" s="16">
        <v>3029229.472028791</v>
      </c>
      <c r="O317" s="8">
        <v>211</v>
      </c>
      <c r="P317" s="8"/>
      <c r="Q317" s="8">
        <v>717.39999999999986</v>
      </c>
      <c r="R317" s="16">
        <v>1685741.3710691822</v>
      </c>
      <c r="S317" s="423">
        <v>1556858.7972061944</v>
      </c>
      <c r="T317" s="16">
        <v>3242600.1682753772</v>
      </c>
      <c r="U317" s="8">
        <v>186</v>
      </c>
      <c r="V317" s="8">
        <v>632.4</v>
      </c>
      <c r="W317" s="16">
        <v>1486008.9811320754</v>
      </c>
      <c r="X317" s="16">
        <v>1427861.4849401172</v>
      </c>
      <c r="Y317" s="16">
        <v>2913870.4660721929</v>
      </c>
      <c r="Z317" s="8">
        <v>190</v>
      </c>
      <c r="AA317" s="8">
        <v>645.99999999999977</v>
      </c>
      <c r="AB317" s="16">
        <v>1530351.4724711904</v>
      </c>
      <c r="AC317" s="16">
        <v>1361356.6286453349</v>
      </c>
      <c r="AD317" s="16">
        <v>2891708.1011165259</v>
      </c>
      <c r="AE317" s="8">
        <v>214</v>
      </c>
      <c r="AF317" s="8">
        <v>727.59999999999991</v>
      </c>
      <c r="AG317" s="16">
        <v>1723659.0268886045</v>
      </c>
      <c r="AH317" s="16">
        <v>1582737.7380431863</v>
      </c>
      <c r="AI317" s="16">
        <v>3306396.7649317905</v>
      </c>
      <c r="AJ317" s="8">
        <v>190</v>
      </c>
      <c r="AK317" s="8">
        <v>645.99999999999989</v>
      </c>
      <c r="AL317" s="8"/>
      <c r="AM317" s="16">
        <v>782493.27354260103</v>
      </c>
      <c r="AN317" s="16">
        <v>1407585.2571092441</v>
      </c>
      <c r="AO317" s="16">
        <v>2190078.530651845</v>
      </c>
      <c r="AP317" s="181">
        <v>179</v>
      </c>
      <c r="AQ317" s="199">
        <v>608.6</v>
      </c>
      <c r="AR317" s="199"/>
      <c r="AS317" s="182">
        <v>762271.5</v>
      </c>
      <c r="AT317" s="182">
        <v>743100.60000000021</v>
      </c>
      <c r="AU317" s="183">
        <v>1505372.1</v>
      </c>
      <c r="AV317" s="50">
        <v>213</v>
      </c>
      <c r="AW317" s="51">
        <v>724.19999999999993</v>
      </c>
      <c r="AX317" s="51"/>
      <c r="AY317" s="52">
        <v>830881.35203452548</v>
      </c>
      <c r="AZ317" s="52">
        <v>1595534.8044924331</v>
      </c>
      <c r="BA317" s="53">
        <v>2426416.1565269581</v>
      </c>
      <c r="BB317" s="50">
        <v>213</v>
      </c>
      <c r="BC317" s="51">
        <v>724.19999999999993</v>
      </c>
      <c r="BD317" s="62">
        <v>830881.35203452525</v>
      </c>
      <c r="BE317" s="62">
        <v>1485204.2550634309</v>
      </c>
      <c r="BF317" s="63">
        <v>2316085.6070979564</v>
      </c>
      <c r="BG317" s="50">
        <v>211</v>
      </c>
      <c r="BH317" s="51">
        <v>717.40000000000009</v>
      </c>
      <c r="BI317" s="62">
        <v>868133.47480106074</v>
      </c>
      <c r="BJ317" s="62">
        <v>1550863.2408800656</v>
      </c>
      <c r="BK317" s="63">
        <v>2418996.7156811263</v>
      </c>
      <c r="BL317" s="50">
        <v>212</v>
      </c>
      <c r="BM317" s="51">
        <v>720.80000000000007</v>
      </c>
      <c r="BN317" s="62">
        <v>1744495.7029177714</v>
      </c>
      <c r="BO317" s="62">
        <v>1633258.0934936083</v>
      </c>
      <c r="BP317" s="63">
        <v>3377753.7964113811</v>
      </c>
      <c r="BY317" s="50">
        <f t="shared" ref="BY317:CE317" si="306">SUM(BY280:BY316)</f>
        <v>190</v>
      </c>
      <c r="BZ317" s="66">
        <f>SUM(BZ280:BZ316)</f>
        <v>95</v>
      </c>
      <c r="CA317" s="51">
        <f t="shared" si="306"/>
        <v>645.99999999999989</v>
      </c>
      <c r="CB317" s="52">
        <f t="shared" si="306"/>
        <v>782493.27354260103</v>
      </c>
      <c r="CC317" s="52">
        <f t="shared" si="306"/>
        <v>1407585.2571092441</v>
      </c>
      <c r="CD317" s="53">
        <f t="shared" si="306"/>
        <v>2190078.530651845</v>
      </c>
      <c r="CE317" s="13">
        <f t="shared" si="306"/>
        <v>1241986.9915669807</v>
      </c>
    </row>
    <row r="318" spans="1:83" ht="16.2" hidden="1" thickTop="1" x14ac:dyDescent="0.3">
      <c r="A318" t="s">
        <v>126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421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176"/>
      <c r="AQ318" s="176"/>
      <c r="AR318" s="176"/>
      <c r="AS318" s="176"/>
      <c r="AT318" s="176"/>
      <c r="AU318" s="176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Y318" s="7"/>
      <c r="BZ318" s="7"/>
      <c r="CA318" s="7"/>
      <c r="CB318" s="7"/>
      <c r="CC318" s="7"/>
      <c r="CD318" s="7"/>
    </row>
    <row r="319" spans="1:83" hidden="1" x14ac:dyDescent="0.3">
      <c r="A319" t="s">
        <v>126</v>
      </c>
      <c r="C319" s="37" t="s">
        <v>130</v>
      </c>
      <c r="D319" s="37"/>
      <c r="E319" s="37"/>
      <c r="F319" s="17"/>
      <c r="G319" s="17"/>
      <c r="H319" s="17"/>
      <c r="I319" s="37" t="s">
        <v>131</v>
      </c>
      <c r="J319" s="37"/>
      <c r="K319" s="37"/>
      <c r="L319" s="17"/>
      <c r="M319" s="17"/>
      <c r="N319" s="17"/>
      <c r="O319" s="37" t="s">
        <v>132</v>
      </c>
      <c r="P319" s="37"/>
      <c r="Q319" s="37"/>
      <c r="R319" s="17"/>
      <c r="S319" s="424"/>
      <c r="T319" s="17"/>
      <c r="U319" s="37" t="s">
        <v>133</v>
      </c>
      <c r="V319" s="37"/>
      <c r="W319" s="17"/>
      <c r="X319" s="17"/>
      <c r="Y319" s="17"/>
      <c r="Z319" s="37" t="s">
        <v>134</v>
      </c>
      <c r="AA319" s="37"/>
      <c r="AB319" s="17"/>
      <c r="AC319" s="17"/>
      <c r="AD319" s="17"/>
      <c r="AE319" s="37" t="s">
        <v>135</v>
      </c>
      <c r="AF319" s="37"/>
      <c r="AG319" s="17"/>
      <c r="AH319" s="17"/>
      <c r="AI319" s="17"/>
      <c r="AJ319" s="37" t="s">
        <v>136</v>
      </c>
      <c r="AK319" s="37"/>
      <c r="AL319" s="37"/>
      <c r="AM319" s="17"/>
      <c r="AN319" s="17"/>
      <c r="AO319" s="17"/>
      <c r="AP319" s="184" t="s">
        <v>137</v>
      </c>
      <c r="AQ319" s="184"/>
      <c r="AR319" s="184"/>
      <c r="AS319" s="185"/>
      <c r="AT319" s="185"/>
      <c r="AU319" s="185"/>
      <c r="AV319" s="37" t="s">
        <v>138</v>
      </c>
      <c r="AW319" s="37"/>
      <c r="AX319" s="37"/>
      <c r="AY319" s="17"/>
      <c r="AZ319" s="17"/>
      <c r="BA319" s="17"/>
      <c r="BB319" s="37" t="s">
        <v>139</v>
      </c>
      <c r="BC319" s="37"/>
      <c r="BD319" s="17"/>
      <c r="BE319" s="17"/>
      <c r="BF319" s="17"/>
      <c r="BG319" s="37" t="s">
        <v>140</v>
      </c>
      <c r="BH319" s="37"/>
      <c r="BI319" s="17"/>
      <c r="BJ319" s="17"/>
      <c r="BK319" s="17"/>
      <c r="BL319" s="37" t="s">
        <v>141</v>
      </c>
      <c r="BM319" s="37"/>
      <c r="BN319" s="17"/>
      <c r="BO319" s="17"/>
      <c r="BY319" s="37" t="s">
        <v>136</v>
      </c>
      <c r="BZ319" s="37"/>
      <c r="CA319" s="37"/>
      <c r="CB319" s="17"/>
      <c r="CC319" s="17"/>
      <c r="CD319" s="17"/>
    </row>
    <row r="320" spans="1:83" hidden="1" x14ac:dyDescent="0.3">
      <c r="A320" t="s">
        <v>126</v>
      </c>
      <c r="C320" t="s">
        <v>42</v>
      </c>
      <c r="E320" s="13">
        <f>+'Vr M3 DE GAS'!$O$73</f>
        <v>2171.6532806734476</v>
      </c>
      <c r="I320" t="s">
        <v>42</v>
      </c>
      <c r="K320" s="13">
        <f>+'Vr M3 DE GAS'!$X$62</f>
        <v>2195.5758570800008</v>
      </c>
      <c r="O320" t="s">
        <v>42</v>
      </c>
      <c r="Q320" s="13">
        <f>+'Vr M3 DE GAS'!$X$63</f>
        <v>2170.140503493441</v>
      </c>
      <c r="U320" t="s">
        <v>42</v>
      </c>
      <c r="V320" s="13">
        <f>+'Vr M3 DE GAS'!$X$64</f>
        <v>2257.8454853575545</v>
      </c>
      <c r="Z320" t="s">
        <v>42</v>
      </c>
      <c r="AA320" s="13">
        <f>+'Vr M3 DE GAS'!$X$65</f>
        <v>2107.3632022373608</v>
      </c>
      <c r="AE320" t="s">
        <v>42</v>
      </c>
      <c r="AF320" s="13">
        <f>+'Vr M3 DE GAS'!$X$66</f>
        <v>2175.2855113292831</v>
      </c>
      <c r="AJ320" t="s">
        <v>42</v>
      </c>
      <c r="AK320" s="13">
        <f>+'Vr M3 DE GAS'!$X$67</f>
        <v>2178.9245466087373</v>
      </c>
      <c r="AL320" s="13"/>
      <c r="AP320" s="173" t="s">
        <v>42</v>
      </c>
      <c r="AQ320" s="186">
        <v>1221</v>
      </c>
      <c r="AR320" s="186"/>
      <c r="AS320" s="173"/>
      <c r="AT320" s="173"/>
      <c r="AU320" s="173"/>
      <c r="AV320" t="s">
        <v>42</v>
      </c>
      <c r="AW320" s="41">
        <f>+'Vr M3 DE GAS'!$X$69</f>
        <v>2203.1687441210061</v>
      </c>
      <c r="AX320" s="41"/>
      <c r="BB320" t="s">
        <v>42</v>
      </c>
      <c r="BC320" s="41">
        <f>+'Vr M3 DE GAS'!$X$70</f>
        <v>2050.8205676103712</v>
      </c>
      <c r="BG320" t="s">
        <v>42</v>
      </c>
      <c r="BH320" s="41">
        <f>+'Vr M3 DE GAS'!$X$71</f>
        <v>2161.7831626429679</v>
      </c>
      <c r="BL320" t="s">
        <v>42</v>
      </c>
      <c r="BM320" s="41">
        <f>+'Vr M3 DE GAS'!$X$72</f>
        <v>2265.8963561232085</v>
      </c>
      <c r="BY320" t="s">
        <v>42</v>
      </c>
      <c r="CA320" s="41">
        <f>+'Vr M3 DE GAS'!$X$67</f>
        <v>2178.9245466087373</v>
      </c>
    </row>
    <row r="321" spans="1:146" hidden="1" x14ac:dyDescent="0.3">
      <c r="A321" t="s">
        <v>126</v>
      </c>
      <c r="C321" t="s">
        <v>43</v>
      </c>
      <c r="E321" s="13">
        <f>+'Vr M3 DE AGUA'!$N$16</f>
        <v>7990.2944942381564</v>
      </c>
      <c r="I321" t="s">
        <v>43</v>
      </c>
      <c r="K321" s="13">
        <f>+'Vr M3 DE AGUA'!N$16</f>
        <v>7990.2944942381564</v>
      </c>
      <c r="O321" t="s">
        <v>43</v>
      </c>
      <c r="Q321" s="13">
        <f>+'Vr M3 DE AGUA'!N$17</f>
        <v>7989.2955974842771</v>
      </c>
      <c r="U321" t="s">
        <v>43</v>
      </c>
      <c r="V321" s="13">
        <f>+'Vr M3 DE AGUA'!N$17</f>
        <v>7989.2955974842771</v>
      </c>
      <c r="Z321" t="s">
        <v>43</v>
      </c>
      <c r="AA321" s="13">
        <f>+'Vr M3 DE AGUA'!N$18</f>
        <v>8054.4814340588991</v>
      </c>
      <c r="AE321" t="s">
        <v>43</v>
      </c>
      <c r="AF321" s="13">
        <f>+'Vr M3 DE AGUA'!N$18</f>
        <v>8054.4814340588991</v>
      </c>
      <c r="AJ321" t="s">
        <v>43</v>
      </c>
      <c r="AK321" s="13">
        <f>+'Vr M3 DE AGUA'!N$19</f>
        <v>8236.7713004484303</v>
      </c>
      <c r="AL321" s="13"/>
      <c r="AP321" s="173" t="s">
        <v>43</v>
      </c>
      <c r="AQ321" s="186">
        <v>8517</v>
      </c>
      <c r="AR321" s="186"/>
      <c r="AS321" s="173"/>
      <c r="AT321" s="173"/>
      <c r="AU321" s="173"/>
      <c r="AV321" t="s">
        <v>43</v>
      </c>
      <c r="AW321" s="41">
        <f>+'Vr M3 DE AGUA'!N$20</f>
        <v>7801.7028360049326</v>
      </c>
      <c r="AX321" s="41"/>
      <c r="BB321" t="s">
        <v>43</v>
      </c>
      <c r="BC321" s="41">
        <f>+'Vr M3 DE AGUA'!$N$20</f>
        <v>7801.7028360049326</v>
      </c>
      <c r="BG321" t="s">
        <v>43</v>
      </c>
      <c r="BH321" s="41">
        <f>+'Vr M3 DE AGUA'!$N$21</f>
        <v>8228.7533156498666</v>
      </c>
      <c r="BL321" t="s">
        <v>43</v>
      </c>
      <c r="BM321" s="41">
        <f>+'Vr M3 DE AGUA'!$N$21</f>
        <v>8228.7533156498666</v>
      </c>
      <c r="BY321" t="s">
        <v>43</v>
      </c>
      <c r="CA321" s="41">
        <f>+'Vr M3 DE AGUA'!AX$19</f>
        <v>0</v>
      </c>
    </row>
    <row r="322" spans="1:146" ht="15.6" hidden="1" x14ac:dyDescent="0.3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421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176"/>
      <c r="AQ322" s="176"/>
      <c r="AR322" s="176"/>
      <c r="AS322" s="176"/>
      <c r="AT322" s="176"/>
      <c r="AU322" s="176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Y322" s="7"/>
      <c r="BZ322" s="7"/>
      <c r="CA322" s="7"/>
      <c r="CB322" s="7"/>
      <c r="CC322" s="7"/>
      <c r="CD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</row>
    <row r="323" spans="1:146" ht="15.6" hidden="1" x14ac:dyDescent="0.3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421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176"/>
      <c r="AQ323" s="176"/>
      <c r="AR323" s="176"/>
      <c r="AS323" s="176"/>
      <c r="AT323" s="176"/>
      <c r="AU323" s="176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Y323" s="7"/>
      <c r="BZ323" s="7"/>
      <c r="CA323" s="7"/>
      <c r="CB323" s="7"/>
      <c r="CC323" s="7"/>
      <c r="CD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</row>
    <row r="324" spans="1:146" ht="15.6" hidden="1" x14ac:dyDescent="0.3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421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176"/>
      <c r="AQ324" s="176"/>
      <c r="AR324" s="176"/>
      <c r="AS324" s="176"/>
      <c r="AT324" s="176"/>
      <c r="AU324" s="176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Y324" s="7"/>
      <c r="BZ324" s="7"/>
      <c r="CA324" s="7"/>
      <c r="CB324" s="7"/>
      <c r="CC324" s="7"/>
      <c r="CD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</row>
    <row r="325" spans="1:146" ht="18" hidden="1" x14ac:dyDescent="0.35">
      <c r="B325" s="32" t="s">
        <v>142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420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187"/>
      <c r="AQ325" s="187"/>
      <c r="AR325" s="187"/>
      <c r="AS325" s="187"/>
      <c r="AT325" s="187"/>
      <c r="AU325" s="187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2"/>
      <c r="BN325" s="2"/>
      <c r="BO325" s="2"/>
      <c r="BP325" s="2"/>
      <c r="BY325" s="32"/>
      <c r="BZ325" s="32"/>
      <c r="CA325" s="32"/>
      <c r="CB325" s="32"/>
      <c r="CC325" s="32"/>
      <c r="CD325" s="32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</row>
    <row r="326" spans="1:146" ht="18.600000000000001" hidden="1" thickBot="1" x14ac:dyDescent="0.4">
      <c r="B326" s="32" t="s">
        <v>15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420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187"/>
      <c r="AQ326" s="187"/>
      <c r="AR326" s="187"/>
      <c r="AS326" s="187"/>
      <c r="AT326" s="187"/>
      <c r="AU326" s="187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2"/>
      <c r="BN326" s="2"/>
      <c r="BO326" s="2"/>
      <c r="BP326" s="2"/>
      <c r="BY326" s="32"/>
      <c r="BZ326" s="32"/>
      <c r="CA326" s="32"/>
      <c r="CB326" s="32"/>
      <c r="CC326" s="32"/>
      <c r="CD326" s="32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</row>
    <row r="327" spans="1:146" ht="18.600000000000001" hidden="1" thickTop="1" x14ac:dyDescent="0.35">
      <c r="B327" s="2"/>
      <c r="C327" s="32" t="s">
        <v>0</v>
      </c>
      <c r="D327" s="32"/>
      <c r="E327" s="32"/>
      <c r="F327" s="32"/>
      <c r="G327" s="32"/>
      <c r="H327" s="32"/>
      <c r="I327" s="32" t="s">
        <v>1</v>
      </c>
      <c r="J327" s="32"/>
      <c r="K327" s="32"/>
      <c r="L327" s="32"/>
      <c r="M327" s="32"/>
      <c r="N327" s="32"/>
      <c r="O327" s="32" t="s">
        <v>2</v>
      </c>
      <c r="P327" s="32"/>
      <c r="Q327" s="32"/>
      <c r="R327" s="32"/>
      <c r="S327" s="420"/>
      <c r="T327" s="32"/>
      <c r="U327" s="32" t="s">
        <v>3</v>
      </c>
      <c r="V327" s="32"/>
      <c r="W327" s="32"/>
      <c r="X327" s="32"/>
      <c r="Y327" s="32"/>
      <c r="Z327" s="32" t="s">
        <v>4</v>
      </c>
      <c r="AA327" s="32"/>
      <c r="AB327" s="32"/>
      <c r="AC327" s="32"/>
      <c r="AD327" s="32"/>
      <c r="AE327" s="32" t="s">
        <v>5</v>
      </c>
      <c r="AF327" s="32"/>
      <c r="AG327" s="32"/>
      <c r="AH327" s="32"/>
      <c r="AI327" s="32"/>
      <c r="AJ327" s="32" t="s">
        <v>6</v>
      </c>
      <c r="AK327" s="32"/>
      <c r="AL327" s="32"/>
      <c r="AM327" s="32"/>
      <c r="AN327" s="32"/>
      <c r="AO327" s="32"/>
      <c r="AP327" s="169" t="s">
        <v>7</v>
      </c>
      <c r="AQ327" s="170"/>
      <c r="AR327" s="170"/>
      <c r="AS327" s="170"/>
      <c r="AT327" s="170"/>
      <c r="AU327" s="171"/>
      <c r="AV327" s="45" t="s">
        <v>8</v>
      </c>
      <c r="AW327" s="46"/>
      <c r="AX327" s="46"/>
      <c r="AY327" s="46"/>
      <c r="AZ327" s="46"/>
      <c r="BA327" s="47"/>
      <c r="BB327" s="68" t="s">
        <v>9</v>
      </c>
      <c r="BC327" s="69"/>
      <c r="BD327" s="69"/>
      <c r="BE327" s="69"/>
      <c r="BF327" s="70"/>
      <c r="BG327" s="68" t="s">
        <v>10</v>
      </c>
      <c r="BH327" s="69"/>
      <c r="BI327" s="69"/>
      <c r="BJ327" s="69"/>
      <c r="BK327" s="70"/>
      <c r="BL327" s="85" t="s">
        <v>11</v>
      </c>
      <c r="BM327" s="86"/>
      <c r="BN327" s="86"/>
      <c r="BO327" s="86"/>
      <c r="BP327" s="87"/>
      <c r="BY327" s="45" t="s">
        <v>6</v>
      </c>
      <c r="BZ327" s="46"/>
      <c r="CA327" s="46"/>
      <c r="CB327" s="46"/>
      <c r="CC327" s="46"/>
      <c r="CD327" s="4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</row>
    <row r="328" spans="1:146" ht="16.2" hidden="1" thickBot="1" x14ac:dyDescent="0.35">
      <c r="AJ328" t="s">
        <v>147</v>
      </c>
      <c r="AM328">
        <v>0.5</v>
      </c>
      <c r="AP328" s="172" t="s">
        <v>147</v>
      </c>
      <c r="AQ328" s="173"/>
      <c r="AR328" s="173"/>
      <c r="AS328" s="200">
        <v>0.5</v>
      </c>
      <c r="AT328" s="173"/>
      <c r="AU328" s="174"/>
      <c r="AV328" s="11" t="s">
        <v>147</v>
      </c>
      <c r="AY328" s="20">
        <v>0.5</v>
      </c>
      <c r="BA328" s="12"/>
      <c r="BB328" s="11" t="s">
        <v>147</v>
      </c>
      <c r="BD328" s="20">
        <v>0.5</v>
      </c>
      <c r="BE328" s="71"/>
      <c r="BF328" s="72"/>
      <c r="BG328" s="11" t="s">
        <v>147</v>
      </c>
      <c r="BI328" s="20">
        <v>0.5</v>
      </c>
      <c r="BJ328" s="71"/>
      <c r="BK328" s="72"/>
      <c r="BL328" s="11" t="s">
        <v>147</v>
      </c>
      <c r="BN328" s="20">
        <v>1</v>
      </c>
      <c r="BO328" s="88"/>
      <c r="BP328" s="89"/>
      <c r="BY328" s="11"/>
      <c r="CD328" s="12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</row>
    <row r="329" spans="1:146" ht="16.2" hidden="1" thickBot="1" x14ac:dyDescent="0.35">
      <c r="C329" s="7" t="s">
        <v>44</v>
      </c>
      <c r="D329" s="7"/>
      <c r="E329" s="7" t="s">
        <v>45</v>
      </c>
      <c r="F329" s="7" t="s">
        <v>47</v>
      </c>
      <c r="G329" s="7" t="s">
        <v>48</v>
      </c>
      <c r="H329" s="7" t="s">
        <v>49</v>
      </c>
      <c r="I329" s="7" t="s">
        <v>44</v>
      </c>
      <c r="J329" s="7"/>
      <c r="K329" s="7" t="s">
        <v>45</v>
      </c>
      <c r="L329" s="7" t="s">
        <v>47</v>
      </c>
      <c r="M329" s="7" t="s">
        <v>48</v>
      </c>
      <c r="N329" s="7" t="s">
        <v>49</v>
      </c>
      <c r="O329" s="7" t="s">
        <v>44</v>
      </c>
      <c r="P329" s="7"/>
      <c r="Q329" s="7" t="s">
        <v>45</v>
      </c>
      <c r="R329" s="7" t="s">
        <v>47</v>
      </c>
      <c r="S329" s="421" t="s">
        <v>48</v>
      </c>
      <c r="T329" s="7" t="s">
        <v>49</v>
      </c>
      <c r="U329" s="7" t="s">
        <v>44</v>
      </c>
      <c r="V329" s="7" t="s">
        <v>45</v>
      </c>
      <c r="W329" s="7" t="s">
        <v>47</v>
      </c>
      <c r="X329" s="7" t="s">
        <v>48</v>
      </c>
      <c r="Y329" s="7" t="s">
        <v>49</v>
      </c>
      <c r="Z329" s="7" t="s">
        <v>44</v>
      </c>
      <c r="AA329" s="7" t="s">
        <v>45</v>
      </c>
      <c r="AB329" s="7" t="s">
        <v>47</v>
      </c>
      <c r="AC329" s="7" t="s">
        <v>48</v>
      </c>
      <c r="AD329" s="7" t="s">
        <v>49</v>
      </c>
      <c r="AE329" s="7" t="s">
        <v>44</v>
      </c>
      <c r="AF329" s="7" t="s">
        <v>45</v>
      </c>
      <c r="AG329" s="7" t="s">
        <v>47</v>
      </c>
      <c r="AH329" s="7" t="s">
        <v>48</v>
      </c>
      <c r="AI329" s="7" t="s">
        <v>49</v>
      </c>
      <c r="AJ329" s="7" t="s">
        <v>44</v>
      </c>
      <c r="AK329" s="7" t="s">
        <v>45</v>
      </c>
      <c r="AL329" s="7"/>
      <c r="AM329" s="7" t="s">
        <v>47</v>
      </c>
      <c r="AN329" s="7" t="s">
        <v>48</v>
      </c>
      <c r="AO329" s="7" t="s">
        <v>49</v>
      </c>
      <c r="AP329" s="192" t="s">
        <v>44</v>
      </c>
      <c r="AQ329" s="193" t="s">
        <v>45</v>
      </c>
      <c r="AR329" s="193"/>
      <c r="AS329" s="193" t="s">
        <v>47</v>
      </c>
      <c r="AT329" s="193" t="s">
        <v>48</v>
      </c>
      <c r="AU329" s="194" t="s">
        <v>49</v>
      </c>
      <c r="AV329" s="59" t="s">
        <v>44</v>
      </c>
      <c r="AW329" s="58" t="s">
        <v>45</v>
      </c>
      <c r="AX329" s="58"/>
      <c r="AY329" s="58" t="s">
        <v>47</v>
      </c>
      <c r="AZ329" s="58" t="s">
        <v>48</v>
      </c>
      <c r="BA329" s="60" t="s">
        <v>49</v>
      </c>
      <c r="BB329" s="73" t="s">
        <v>44</v>
      </c>
      <c r="BC329" s="74" t="s">
        <v>45</v>
      </c>
      <c r="BD329" s="74" t="s">
        <v>47</v>
      </c>
      <c r="BE329" s="74" t="s">
        <v>48</v>
      </c>
      <c r="BF329" s="75" t="s">
        <v>49</v>
      </c>
      <c r="BG329" s="73" t="s">
        <v>44</v>
      </c>
      <c r="BH329" s="74" t="s">
        <v>45</v>
      </c>
      <c r="BI329" s="74" t="s">
        <v>47</v>
      </c>
      <c r="BJ329" s="74" t="s">
        <v>48</v>
      </c>
      <c r="BK329" s="75" t="s">
        <v>49</v>
      </c>
      <c r="BL329" s="90" t="s">
        <v>44</v>
      </c>
      <c r="BM329" s="91" t="s">
        <v>45</v>
      </c>
      <c r="BN329" s="91" t="s">
        <v>47</v>
      </c>
      <c r="BO329" s="91" t="s">
        <v>48</v>
      </c>
      <c r="BP329" s="92" t="s">
        <v>49</v>
      </c>
      <c r="BY329" s="59" t="s">
        <v>44</v>
      </c>
      <c r="BZ329" s="64"/>
      <c r="CA329" s="58" t="s">
        <v>45</v>
      </c>
      <c r="CB329" s="58" t="s">
        <v>47</v>
      </c>
      <c r="CC329" s="58" t="s">
        <v>48</v>
      </c>
      <c r="CD329" s="60" t="s">
        <v>49</v>
      </c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</row>
    <row r="330" spans="1:146" ht="15.6" hidden="1" x14ac:dyDescent="0.3">
      <c r="A330" t="s">
        <v>127</v>
      </c>
      <c r="B330" s="8">
        <v>201</v>
      </c>
      <c r="C330" s="1">
        <v>6</v>
      </c>
      <c r="D330" s="1"/>
      <c r="E330" s="1">
        <v>20.399999999999999</v>
      </c>
      <c r="F330" s="15">
        <v>47941.766965428935</v>
      </c>
      <c r="G330" s="15">
        <v>44301.72692573833</v>
      </c>
      <c r="H330" s="15">
        <v>92243.493891167265</v>
      </c>
      <c r="I330" s="1">
        <v>4</v>
      </c>
      <c r="J330" s="1"/>
      <c r="K330" s="1">
        <v>13.6</v>
      </c>
      <c r="L330" s="15">
        <v>31961.177976952626</v>
      </c>
      <c r="M330" s="15">
        <v>29859.83165628801</v>
      </c>
      <c r="N330" s="15">
        <v>61821.009633240639</v>
      </c>
      <c r="O330" s="1">
        <v>6</v>
      </c>
      <c r="P330" s="1"/>
      <c r="Q330" s="1">
        <v>20.399999999999999</v>
      </c>
      <c r="R330" s="15">
        <v>47935.773584905663</v>
      </c>
      <c r="S330" s="422">
        <v>44270.86627126619</v>
      </c>
      <c r="T330" s="15">
        <v>92206.639856171852</v>
      </c>
      <c r="U330" s="1">
        <v>5</v>
      </c>
      <c r="V330" s="1">
        <v>17</v>
      </c>
      <c r="W330" s="15">
        <v>39946.477987421385</v>
      </c>
      <c r="X330" s="15">
        <v>38383.373251078425</v>
      </c>
      <c r="Y330" s="15">
        <v>78329.851238499803</v>
      </c>
      <c r="Z330" s="1">
        <v>8</v>
      </c>
      <c r="AA330" s="1">
        <v>27.2</v>
      </c>
      <c r="AB330" s="15">
        <v>64435.851472471193</v>
      </c>
      <c r="AC330" s="15">
        <v>57320.279100856213</v>
      </c>
      <c r="AD330" s="15">
        <v>121756.13057332741</v>
      </c>
      <c r="AE330" s="1">
        <v>3</v>
      </c>
      <c r="AF330" s="1">
        <v>10.199999999999999</v>
      </c>
      <c r="AG330" s="15">
        <v>24163.444302176697</v>
      </c>
      <c r="AH330" s="15">
        <v>22187.912215558685</v>
      </c>
      <c r="AI330" s="15">
        <v>46351.356517735381</v>
      </c>
      <c r="AJ330" s="1">
        <v>6</v>
      </c>
      <c r="AK330" s="1">
        <v>20.399999999999999</v>
      </c>
      <c r="AL330" s="1"/>
      <c r="AM330" s="15">
        <v>24710.313901345289</v>
      </c>
      <c r="AN330" s="15">
        <v>44450.060750818237</v>
      </c>
      <c r="AO330" s="15">
        <v>69160.374652163533</v>
      </c>
      <c r="AP330" s="178">
        <v>5</v>
      </c>
      <c r="AQ330" s="188">
        <v>17</v>
      </c>
      <c r="AR330" s="196"/>
      <c r="AS330" s="197">
        <v>21292.5</v>
      </c>
      <c r="AT330" s="179">
        <v>20757</v>
      </c>
      <c r="AU330" s="180">
        <v>42049.5</v>
      </c>
      <c r="AV330" s="48">
        <v>6</v>
      </c>
      <c r="AW330" s="1">
        <v>20.399999999999999</v>
      </c>
      <c r="AX330" s="55"/>
      <c r="AY330" s="56">
        <v>23405.108508014797</v>
      </c>
      <c r="AZ330" s="15">
        <v>44944.642380068522</v>
      </c>
      <c r="BA330" s="49">
        <v>68349.750888083319</v>
      </c>
      <c r="BB330" s="76">
        <v>6</v>
      </c>
      <c r="BC330" s="77">
        <v>20.399999999999999</v>
      </c>
      <c r="BD330" s="78">
        <v>23405.108508014797</v>
      </c>
      <c r="BE330" s="79">
        <v>41836.739579251567</v>
      </c>
      <c r="BF330" s="80"/>
      <c r="BG330" s="76">
        <v>5</v>
      </c>
      <c r="BH330" s="77">
        <v>17</v>
      </c>
      <c r="BI330" s="78">
        <v>20571.883289124667</v>
      </c>
      <c r="BJ330" s="79">
        <v>36750.313764930455</v>
      </c>
      <c r="BK330" s="80">
        <v>57322.197054055127</v>
      </c>
      <c r="BL330" s="97">
        <v>5</v>
      </c>
      <c r="BM330" s="98">
        <v>17</v>
      </c>
      <c r="BN330" s="95">
        <v>41143.766578249335</v>
      </c>
      <c r="BO330" s="99">
        <v>38520.238054094545</v>
      </c>
      <c r="BP330" s="100">
        <v>79664.004632343887</v>
      </c>
      <c r="BY330" s="48">
        <v>6</v>
      </c>
      <c r="BZ330" s="65">
        <f t="shared" ref="BZ330:BZ361" si="307">+BY330*$BZ$278</f>
        <v>3</v>
      </c>
      <c r="CA330" s="55">
        <f t="shared" ref="CA330:CA361" si="308">+BY330*$F$1</f>
        <v>20.399999999999999</v>
      </c>
      <c r="CB330" s="56">
        <f t="shared" ref="CB330:CB361" si="309">+BZ330*$AK$407</f>
        <v>24710.313901345289</v>
      </c>
      <c r="CC330" s="56">
        <f t="shared" ref="CC330:CC361" si="310">+CA330*$AK$406</f>
        <v>44450.060750818237</v>
      </c>
      <c r="CD330" s="57">
        <f t="shared" ref="CD330:CD361" si="311">+CC330+CB330</f>
        <v>69160.374652163533</v>
      </c>
      <c r="CE330" s="42">
        <f t="shared" ref="CE330:CE361" si="312">+BZ330*$CE$278*$AK$406</f>
        <v>39220.641838957272</v>
      </c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</row>
    <row r="331" spans="1:146" ht="15.6" hidden="1" x14ac:dyDescent="0.3">
      <c r="A331" t="s">
        <v>127</v>
      </c>
      <c r="B331" s="8">
        <v>202</v>
      </c>
      <c r="C331" s="1">
        <v>6</v>
      </c>
      <c r="D331" s="1"/>
      <c r="E331" s="1">
        <v>20.399999999999999</v>
      </c>
      <c r="F331" s="15">
        <v>47941.766965428935</v>
      </c>
      <c r="G331" s="15">
        <v>44301.72692573833</v>
      </c>
      <c r="H331" s="15">
        <v>92243.493891167265</v>
      </c>
      <c r="I331" s="1">
        <v>5</v>
      </c>
      <c r="J331" s="1"/>
      <c r="K331" s="1">
        <v>17</v>
      </c>
      <c r="L331" s="15">
        <v>39951.472471190784</v>
      </c>
      <c r="M331" s="15">
        <v>37324.789570360015</v>
      </c>
      <c r="N331" s="15">
        <v>77276.262041550799</v>
      </c>
      <c r="O331" s="1">
        <v>4</v>
      </c>
      <c r="P331" s="1"/>
      <c r="Q331" s="1">
        <v>13.6</v>
      </c>
      <c r="R331" s="15">
        <v>31957.182389937108</v>
      </c>
      <c r="S331" s="422">
        <v>29513.910847510797</v>
      </c>
      <c r="T331" s="15">
        <v>61471.093237447902</v>
      </c>
      <c r="U331" s="1">
        <v>3</v>
      </c>
      <c r="V331" s="1">
        <v>10.199999999999999</v>
      </c>
      <c r="W331" s="15">
        <v>23967.886792452831</v>
      </c>
      <c r="X331" s="15">
        <v>23030.023950647053</v>
      </c>
      <c r="Y331" s="15">
        <v>46997.910743099885</v>
      </c>
      <c r="Z331" s="1">
        <v>0</v>
      </c>
      <c r="AA331" s="1">
        <v>0</v>
      </c>
      <c r="AB331" s="15">
        <v>0</v>
      </c>
      <c r="AC331" s="15">
        <v>0</v>
      </c>
      <c r="AD331" s="15">
        <v>0</v>
      </c>
      <c r="AE331" s="1">
        <v>0</v>
      </c>
      <c r="AF331" s="1">
        <v>0</v>
      </c>
      <c r="AG331" s="15">
        <v>0</v>
      </c>
      <c r="AH331" s="15">
        <v>0</v>
      </c>
      <c r="AI331" s="15">
        <v>0</v>
      </c>
      <c r="AJ331" s="1">
        <v>1</v>
      </c>
      <c r="AK331" s="1">
        <v>3.4</v>
      </c>
      <c r="AL331" s="1"/>
      <c r="AM331" s="15">
        <v>4118.3856502242152</v>
      </c>
      <c r="AN331" s="15">
        <v>7408.3434584697061</v>
      </c>
      <c r="AO331" s="15">
        <v>11526.729108693922</v>
      </c>
      <c r="AP331" s="178">
        <v>0</v>
      </c>
      <c r="AQ331" s="188">
        <v>0</v>
      </c>
      <c r="AR331" s="196"/>
      <c r="AS331" s="197">
        <v>0</v>
      </c>
      <c r="AT331" s="179">
        <v>0</v>
      </c>
      <c r="AU331" s="180">
        <v>0</v>
      </c>
      <c r="AV331" s="48">
        <v>0</v>
      </c>
      <c r="AW331" s="1">
        <v>0</v>
      </c>
      <c r="AX331" s="55"/>
      <c r="AY331" s="56">
        <v>0</v>
      </c>
      <c r="AZ331" s="15">
        <v>0</v>
      </c>
      <c r="BA331" s="49">
        <v>0</v>
      </c>
      <c r="BB331" s="76">
        <v>2</v>
      </c>
      <c r="BC331" s="77">
        <v>6.8</v>
      </c>
      <c r="BD331" s="78">
        <v>7801.7028360049326</v>
      </c>
      <c r="BE331" s="79">
        <v>13945.579859750524</v>
      </c>
      <c r="BF331" s="80"/>
      <c r="BG331" s="76">
        <v>3</v>
      </c>
      <c r="BH331" s="77">
        <v>10.199999999999999</v>
      </c>
      <c r="BI331" s="78">
        <v>12343.129973474799</v>
      </c>
      <c r="BJ331" s="79">
        <v>22050.188258958271</v>
      </c>
      <c r="BK331" s="80">
        <v>34393.31823243307</v>
      </c>
      <c r="BL331" s="97">
        <v>2</v>
      </c>
      <c r="BM331" s="98">
        <v>6.8</v>
      </c>
      <c r="BN331" s="95">
        <v>16457.506631299733</v>
      </c>
      <c r="BO331" s="99">
        <v>15408.095221637817</v>
      </c>
      <c r="BP331" s="100">
        <v>31865.601852937551</v>
      </c>
      <c r="BY331" s="48">
        <v>1</v>
      </c>
      <c r="BZ331" s="65">
        <f t="shared" si="307"/>
        <v>0.5</v>
      </c>
      <c r="CA331" s="55">
        <f t="shared" si="308"/>
        <v>3.4</v>
      </c>
      <c r="CB331" s="56">
        <f t="shared" si="309"/>
        <v>4118.3856502242152</v>
      </c>
      <c r="CC331" s="56">
        <f t="shared" si="310"/>
        <v>7408.3434584697061</v>
      </c>
      <c r="CD331" s="57">
        <f t="shared" si="311"/>
        <v>11526.729108693922</v>
      </c>
      <c r="CE331" s="42">
        <f t="shared" si="312"/>
        <v>6536.7736398262114</v>
      </c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</row>
    <row r="332" spans="1:146" ht="15.6" hidden="1" x14ac:dyDescent="0.3">
      <c r="A332" t="s">
        <v>127</v>
      </c>
      <c r="B332" s="8">
        <v>203</v>
      </c>
      <c r="C332" s="1">
        <v>5</v>
      </c>
      <c r="D332" s="1"/>
      <c r="E332" s="1">
        <v>17</v>
      </c>
      <c r="F332" s="15">
        <v>39951.472471190784</v>
      </c>
      <c r="G332" s="15">
        <v>36918.105771448609</v>
      </c>
      <c r="H332" s="15">
        <v>76869.5782426394</v>
      </c>
      <c r="I332" s="1">
        <v>5</v>
      </c>
      <c r="J332" s="1"/>
      <c r="K332" s="1">
        <v>17</v>
      </c>
      <c r="L332" s="15">
        <v>39951.472471190784</v>
      </c>
      <c r="M332" s="15">
        <v>37324.789570360015</v>
      </c>
      <c r="N332" s="15">
        <v>77276.262041550799</v>
      </c>
      <c r="O332" s="1">
        <v>6</v>
      </c>
      <c r="P332" s="1"/>
      <c r="Q332" s="1">
        <v>20.399999999999999</v>
      </c>
      <c r="R332" s="15">
        <v>47935.773584905663</v>
      </c>
      <c r="S332" s="422">
        <v>44270.86627126619</v>
      </c>
      <c r="T332" s="15">
        <v>92206.639856171852</v>
      </c>
      <c r="U332" s="1">
        <v>5</v>
      </c>
      <c r="V332" s="1">
        <v>17</v>
      </c>
      <c r="W332" s="15">
        <v>39946.477987421385</v>
      </c>
      <c r="X332" s="15">
        <v>38383.373251078425</v>
      </c>
      <c r="Y332" s="15">
        <v>78329.851238499803</v>
      </c>
      <c r="Z332" s="1">
        <v>4</v>
      </c>
      <c r="AA332" s="1">
        <v>13.6</v>
      </c>
      <c r="AB332" s="15">
        <v>32217.925736235597</v>
      </c>
      <c r="AC332" s="15">
        <v>28660.139550428106</v>
      </c>
      <c r="AD332" s="15">
        <v>60878.065286663703</v>
      </c>
      <c r="AE332" s="1">
        <v>5</v>
      </c>
      <c r="AF332" s="1">
        <v>17</v>
      </c>
      <c r="AG332" s="15">
        <v>40272.407170294493</v>
      </c>
      <c r="AH332" s="15">
        <v>36979.853692597811</v>
      </c>
      <c r="AI332" s="15">
        <v>77252.260862892304</v>
      </c>
      <c r="AJ332" s="1">
        <v>6</v>
      </c>
      <c r="AK332" s="1">
        <v>20.399999999999999</v>
      </c>
      <c r="AL332" s="1"/>
      <c r="AM332" s="15">
        <v>24710.313901345289</v>
      </c>
      <c r="AN332" s="15">
        <v>44450.060750818237</v>
      </c>
      <c r="AO332" s="15">
        <v>69160.374652163533</v>
      </c>
      <c r="AP332" s="178">
        <v>5</v>
      </c>
      <c r="AQ332" s="188">
        <v>17</v>
      </c>
      <c r="AR332" s="196"/>
      <c r="AS332" s="197">
        <v>21292.5</v>
      </c>
      <c r="AT332" s="179">
        <v>20757</v>
      </c>
      <c r="AU332" s="180">
        <v>42049.5</v>
      </c>
      <c r="AV332" s="48">
        <v>5</v>
      </c>
      <c r="AW332" s="1">
        <v>17</v>
      </c>
      <c r="AX332" s="55"/>
      <c r="AY332" s="56">
        <v>19504.257090012332</v>
      </c>
      <c r="AZ332" s="15">
        <v>37453.868650057106</v>
      </c>
      <c r="BA332" s="49">
        <v>56958.125740069438</v>
      </c>
      <c r="BB332" s="76">
        <v>5</v>
      </c>
      <c r="BC332" s="77">
        <v>17</v>
      </c>
      <c r="BD332" s="78">
        <v>19504.257090012332</v>
      </c>
      <c r="BE332" s="79">
        <v>34863.949649376307</v>
      </c>
      <c r="BF332" s="80"/>
      <c r="BG332" s="76">
        <v>5</v>
      </c>
      <c r="BH332" s="77">
        <v>17</v>
      </c>
      <c r="BI332" s="78">
        <v>20571.883289124667</v>
      </c>
      <c r="BJ332" s="79">
        <v>36750.313764930455</v>
      </c>
      <c r="BK332" s="80">
        <v>57322.197054055127</v>
      </c>
      <c r="BL332" s="97">
        <v>5</v>
      </c>
      <c r="BM332" s="98">
        <v>17</v>
      </c>
      <c r="BN332" s="95">
        <v>41143.766578249335</v>
      </c>
      <c r="BO332" s="99">
        <v>38520.238054094545</v>
      </c>
      <c r="BP332" s="100">
        <v>79664.004632343887</v>
      </c>
      <c r="BY332" s="48">
        <v>6</v>
      </c>
      <c r="BZ332" s="65">
        <f t="shared" si="307"/>
        <v>3</v>
      </c>
      <c r="CA332" s="55">
        <f t="shared" si="308"/>
        <v>20.399999999999999</v>
      </c>
      <c r="CB332" s="56">
        <f t="shared" si="309"/>
        <v>24710.313901345289</v>
      </c>
      <c r="CC332" s="56">
        <f t="shared" si="310"/>
        <v>44450.060750818237</v>
      </c>
      <c r="CD332" s="57">
        <f t="shared" si="311"/>
        <v>69160.374652163533</v>
      </c>
      <c r="CE332" s="42">
        <f t="shared" si="312"/>
        <v>39220.641838957272</v>
      </c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</row>
    <row r="333" spans="1:146" ht="15.6" hidden="1" x14ac:dyDescent="0.3">
      <c r="A333" t="s">
        <v>127</v>
      </c>
      <c r="B333" s="8">
        <v>204</v>
      </c>
      <c r="C333" s="1">
        <v>1</v>
      </c>
      <c r="D333" s="1"/>
      <c r="E333" s="1">
        <v>3.4</v>
      </c>
      <c r="F333" s="15">
        <v>7990.2944942381564</v>
      </c>
      <c r="G333" s="15">
        <v>7383.6211542897217</v>
      </c>
      <c r="H333" s="15">
        <v>15373.915648527878</v>
      </c>
      <c r="I333" s="1">
        <v>0</v>
      </c>
      <c r="J333" s="1"/>
      <c r="K333" s="1">
        <v>0</v>
      </c>
      <c r="L333" s="15">
        <v>0</v>
      </c>
      <c r="M333" s="15">
        <v>0</v>
      </c>
      <c r="N333" s="15">
        <v>0</v>
      </c>
      <c r="O333" s="1">
        <v>1</v>
      </c>
      <c r="P333" s="1"/>
      <c r="Q333" s="1">
        <v>3.4</v>
      </c>
      <c r="R333" s="15">
        <v>7989.2955974842771</v>
      </c>
      <c r="S333" s="422">
        <v>7378.4777118776992</v>
      </c>
      <c r="T333" s="15">
        <v>15367.773309361975</v>
      </c>
      <c r="U333" s="1">
        <v>0</v>
      </c>
      <c r="V333" s="1">
        <v>0</v>
      </c>
      <c r="W333" s="15">
        <v>0</v>
      </c>
      <c r="X333" s="15">
        <v>0</v>
      </c>
      <c r="Y333" s="15">
        <v>0</v>
      </c>
      <c r="Z333" s="1">
        <v>0</v>
      </c>
      <c r="AA333" s="1">
        <v>0</v>
      </c>
      <c r="AB333" s="15">
        <v>0</v>
      </c>
      <c r="AC333" s="15">
        <v>0</v>
      </c>
      <c r="AD333" s="15">
        <v>0</v>
      </c>
      <c r="AE333" s="1">
        <v>1</v>
      </c>
      <c r="AF333" s="1">
        <v>3.4</v>
      </c>
      <c r="AG333" s="15">
        <v>8054.4814340588991</v>
      </c>
      <c r="AH333" s="15">
        <v>7395.9707385195625</v>
      </c>
      <c r="AI333" s="15">
        <v>15450.452172578462</v>
      </c>
      <c r="AJ333" s="1">
        <v>0</v>
      </c>
      <c r="AK333" s="1">
        <v>0</v>
      </c>
      <c r="AL333" s="1"/>
      <c r="AM333" s="15">
        <v>0</v>
      </c>
      <c r="AN333" s="15">
        <v>0</v>
      </c>
      <c r="AO333" s="15">
        <v>0</v>
      </c>
      <c r="AP333" s="178">
        <v>1</v>
      </c>
      <c r="AQ333" s="188">
        <v>3.4</v>
      </c>
      <c r="AR333" s="196"/>
      <c r="AS333" s="197">
        <v>4258.5</v>
      </c>
      <c r="AT333" s="179">
        <v>4151.3999999999996</v>
      </c>
      <c r="AU333" s="180">
        <v>8409.9</v>
      </c>
      <c r="AV333" s="48">
        <v>0</v>
      </c>
      <c r="AW333" s="1">
        <v>0</v>
      </c>
      <c r="AX333" s="55"/>
      <c r="AY333" s="56">
        <v>0</v>
      </c>
      <c r="AZ333" s="15">
        <v>0</v>
      </c>
      <c r="BA333" s="49">
        <v>0</v>
      </c>
      <c r="BB333" s="76">
        <v>0</v>
      </c>
      <c r="BC333" s="77">
        <v>0</v>
      </c>
      <c r="BD333" s="78">
        <v>0</v>
      </c>
      <c r="BE333" s="79">
        <v>0</v>
      </c>
      <c r="BF333" s="80"/>
      <c r="BG333" s="76">
        <v>1</v>
      </c>
      <c r="BH333" s="77">
        <v>3.4</v>
      </c>
      <c r="BI333" s="78">
        <v>4114.3766578249333</v>
      </c>
      <c r="BJ333" s="79">
        <v>7350.0627529860903</v>
      </c>
      <c r="BK333" s="80">
        <v>11464.439410811025</v>
      </c>
      <c r="BL333" s="97">
        <v>0</v>
      </c>
      <c r="BM333" s="98">
        <v>0</v>
      </c>
      <c r="BN333" s="95">
        <v>0</v>
      </c>
      <c r="BO333" s="99">
        <v>0</v>
      </c>
      <c r="BP333" s="100">
        <v>0</v>
      </c>
      <c r="BY333" s="48">
        <v>0</v>
      </c>
      <c r="BZ333" s="65">
        <f t="shared" si="307"/>
        <v>0</v>
      </c>
      <c r="CA333" s="55">
        <f t="shared" si="308"/>
        <v>0</v>
      </c>
      <c r="CB333" s="56">
        <f t="shared" si="309"/>
        <v>0</v>
      </c>
      <c r="CC333" s="56">
        <f t="shared" si="310"/>
        <v>0</v>
      </c>
      <c r="CD333" s="57">
        <f t="shared" si="311"/>
        <v>0</v>
      </c>
      <c r="CE333" s="42">
        <f t="shared" si="312"/>
        <v>0</v>
      </c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</row>
    <row r="334" spans="1:146" ht="15.6" hidden="1" x14ac:dyDescent="0.3">
      <c r="A334" t="s">
        <v>127</v>
      </c>
      <c r="B334" s="8">
        <v>301</v>
      </c>
      <c r="C334" s="1">
        <v>10</v>
      </c>
      <c r="D334" s="1"/>
      <c r="E334" s="1">
        <v>34</v>
      </c>
      <c r="F334" s="15">
        <v>79902.944942381568</v>
      </c>
      <c r="G334" s="15">
        <v>73836.211542897217</v>
      </c>
      <c r="H334" s="15">
        <v>153739.1564852788</v>
      </c>
      <c r="I334" s="1">
        <v>7</v>
      </c>
      <c r="J334" s="1"/>
      <c r="K334" s="1">
        <v>23.8</v>
      </c>
      <c r="L334" s="15">
        <v>55932.061459667093</v>
      </c>
      <c r="M334" s="15">
        <v>52254.705398504018</v>
      </c>
      <c r="N334" s="15">
        <v>108186.76685817112</v>
      </c>
      <c r="O334" s="1">
        <v>9</v>
      </c>
      <c r="P334" s="1"/>
      <c r="Q334" s="1">
        <v>30.599999999999998</v>
      </c>
      <c r="R334" s="15">
        <v>71903.660377358494</v>
      </c>
      <c r="S334" s="422">
        <v>66406.299406899285</v>
      </c>
      <c r="T334" s="15">
        <v>138309.95978425778</v>
      </c>
      <c r="U334" s="1">
        <v>9</v>
      </c>
      <c r="V334" s="1">
        <v>30.599999999999998</v>
      </c>
      <c r="W334" s="15">
        <v>71903.660377358494</v>
      </c>
      <c r="X334" s="15">
        <v>69090.07185194116</v>
      </c>
      <c r="Y334" s="15">
        <v>140993.73222929967</v>
      </c>
      <c r="Z334" s="1">
        <v>9</v>
      </c>
      <c r="AA334" s="1">
        <v>30.599999999999998</v>
      </c>
      <c r="AB334" s="15">
        <v>72490.332906530093</v>
      </c>
      <c r="AC334" s="15">
        <v>64485.31398846324</v>
      </c>
      <c r="AD334" s="15">
        <v>136975.64689499332</v>
      </c>
      <c r="AE334" s="1">
        <v>10</v>
      </c>
      <c r="AF334" s="1">
        <v>34</v>
      </c>
      <c r="AG334" s="15">
        <v>80544.814340588986</v>
      </c>
      <c r="AH334" s="15">
        <v>73959.707385195623</v>
      </c>
      <c r="AI334" s="15">
        <v>154504.52172578461</v>
      </c>
      <c r="AJ334" s="1">
        <v>8</v>
      </c>
      <c r="AK334" s="1">
        <v>27.2</v>
      </c>
      <c r="AL334" s="1"/>
      <c r="AM334" s="15">
        <v>32947.085201793721</v>
      </c>
      <c r="AN334" s="15">
        <v>59266.747667757649</v>
      </c>
      <c r="AO334" s="15">
        <v>92213.832869551377</v>
      </c>
      <c r="AP334" s="178">
        <v>13</v>
      </c>
      <c r="AQ334" s="188">
        <v>44.199999999999996</v>
      </c>
      <c r="AR334" s="196"/>
      <c r="AS334" s="197">
        <v>55360.5</v>
      </c>
      <c r="AT334" s="179">
        <v>53968.2</v>
      </c>
      <c r="AU334" s="180">
        <v>109328.7</v>
      </c>
      <c r="AV334" s="48">
        <v>11</v>
      </c>
      <c r="AW334" s="1">
        <v>37.4</v>
      </c>
      <c r="AX334" s="55"/>
      <c r="AY334" s="56">
        <v>42909.365598027129</v>
      </c>
      <c r="AZ334" s="15">
        <v>82398.511030125621</v>
      </c>
      <c r="BA334" s="49">
        <v>125307.87662815275</v>
      </c>
      <c r="BB334" s="76">
        <v>10</v>
      </c>
      <c r="BC334" s="77">
        <v>34</v>
      </c>
      <c r="BD334" s="78">
        <v>39008.514180024664</v>
      </c>
      <c r="BE334" s="79">
        <v>69727.899298752614</v>
      </c>
      <c r="BF334" s="80"/>
      <c r="BG334" s="76">
        <v>10</v>
      </c>
      <c r="BH334" s="77">
        <v>34</v>
      </c>
      <c r="BI334" s="78">
        <v>41143.766578249335</v>
      </c>
      <c r="BJ334" s="79">
        <v>73500.627529860911</v>
      </c>
      <c r="BK334" s="80">
        <v>114644.39410811025</v>
      </c>
      <c r="BL334" s="97">
        <v>10</v>
      </c>
      <c r="BM334" s="98">
        <v>34</v>
      </c>
      <c r="BN334" s="95">
        <v>82287.53315649867</v>
      </c>
      <c r="BO334" s="99">
        <v>77040.47610818909</v>
      </c>
      <c r="BP334" s="100">
        <v>159328.00926468777</v>
      </c>
      <c r="BY334" s="48">
        <v>8</v>
      </c>
      <c r="BZ334" s="65">
        <f t="shared" si="307"/>
        <v>4</v>
      </c>
      <c r="CA334" s="55">
        <f t="shared" si="308"/>
        <v>27.2</v>
      </c>
      <c r="CB334" s="56">
        <f t="shared" si="309"/>
        <v>32947.085201793721</v>
      </c>
      <c r="CC334" s="56">
        <f t="shared" si="310"/>
        <v>59266.747667757649</v>
      </c>
      <c r="CD334" s="57">
        <f t="shared" si="311"/>
        <v>92213.832869551377</v>
      </c>
      <c r="CE334" s="42">
        <f t="shared" si="312"/>
        <v>52294.189118609691</v>
      </c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</row>
    <row r="335" spans="1:146" ht="15.6" hidden="1" x14ac:dyDescent="0.3">
      <c r="A335" t="s">
        <v>127</v>
      </c>
      <c r="B335" s="8">
        <v>302</v>
      </c>
      <c r="C335" s="1">
        <v>8</v>
      </c>
      <c r="D335" s="1"/>
      <c r="E335" s="1">
        <v>27.2</v>
      </c>
      <c r="F335" s="15">
        <v>63922.355953905251</v>
      </c>
      <c r="G335" s="15">
        <v>59068.969234317774</v>
      </c>
      <c r="H335" s="15">
        <v>122991.32518822303</v>
      </c>
      <c r="I335" s="1">
        <v>2</v>
      </c>
      <c r="J335" s="1"/>
      <c r="K335" s="1">
        <v>6.8</v>
      </c>
      <c r="L335" s="15">
        <v>15980.588988476313</v>
      </c>
      <c r="M335" s="15">
        <v>14929.915828144005</v>
      </c>
      <c r="N335" s="15">
        <v>30910.50481662032</v>
      </c>
      <c r="O335" s="1">
        <v>3</v>
      </c>
      <c r="P335" s="1"/>
      <c r="Q335" s="1">
        <v>10.199999999999999</v>
      </c>
      <c r="R335" s="15">
        <v>23967.886792452831</v>
      </c>
      <c r="S335" s="422">
        <v>22135.433135633095</v>
      </c>
      <c r="T335" s="15">
        <v>46103.319928085926</v>
      </c>
      <c r="U335" s="1">
        <v>2</v>
      </c>
      <c r="V335" s="1">
        <v>6.8</v>
      </c>
      <c r="W335" s="15">
        <v>15978.591194968554</v>
      </c>
      <c r="X335" s="15">
        <v>15353.34930043137</v>
      </c>
      <c r="Y335" s="15">
        <v>31331.940495399926</v>
      </c>
      <c r="Z335" s="1">
        <v>3</v>
      </c>
      <c r="AA335" s="1">
        <v>10.199999999999999</v>
      </c>
      <c r="AB335" s="15">
        <v>24163.444302176697</v>
      </c>
      <c r="AC335" s="15">
        <v>21495.104662821079</v>
      </c>
      <c r="AD335" s="15">
        <v>45658.548964997775</v>
      </c>
      <c r="AE335" s="1">
        <v>3</v>
      </c>
      <c r="AF335" s="1">
        <v>10.199999999999999</v>
      </c>
      <c r="AG335" s="15">
        <v>24163.444302176697</v>
      </c>
      <c r="AH335" s="15">
        <v>22187.912215558685</v>
      </c>
      <c r="AI335" s="15">
        <v>46351.356517735381</v>
      </c>
      <c r="AJ335" s="1">
        <v>2</v>
      </c>
      <c r="AK335" s="1">
        <v>6.8</v>
      </c>
      <c r="AL335" s="1"/>
      <c r="AM335" s="15">
        <v>8236.7713004484303</v>
      </c>
      <c r="AN335" s="15">
        <v>14816.686916939412</v>
      </c>
      <c r="AO335" s="15">
        <v>23053.458217387844</v>
      </c>
      <c r="AP335" s="178">
        <v>2</v>
      </c>
      <c r="AQ335" s="188">
        <v>6.8</v>
      </c>
      <c r="AR335" s="196"/>
      <c r="AS335" s="197">
        <v>8517</v>
      </c>
      <c r="AT335" s="179">
        <v>8302.7999999999993</v>
      </c>
      <c r="AU335" s="180">
        <v>16819.8</v>
      </c>
      <c r="AV335" s="48">
        <v>2</v>
      </c>
      <c r="AW335" s="1">
        <v>6.8</v>
      </c>
      <c r="AX335" s="55"/>
      <c r="AY335" s="56">
        <v>7801.7028360049326</v>
      </c>
      <c r="AZ335" s="15">
        <v>14981.547460022841</v>
      </c>
      <c r="BA335" s="49">
        <v>22783.250296027774</v>
      </c>
      <c r="BB335" s="76">
        <v>1</v>
      </c>
      <c r="BC335" s="77">
        <v>3.4</v>
      </c>
      <c r="BD335" s="78">
        <v>3900.8514180024663</v>
      </c>
      <c r="BE335" s="79">
        <v>6972.7899298752618</v>
      </c>
      <c r="BF335" s="80"/>
      <c r="BG335" s="76">
        <v>3</v>
      </c>
      <c r="BH335" s="77">
        <v>10.199999999999999</v>
      </c>
      <c r="BI335" s="78">
        <v>12343.129973474799</v>
      </c>
      <c r="BJ335" s="79">
        <v>22050.188258958271</v>
      </c>
      <c r="BK335" s="80">
        <v>34393.31823243307</v>
      </c>
      <c r="BL335" s="97">
        <v>2</v>
      </c>
      <c r="BM335" s="98">
        <v>6.8</v>
      </c>
      <c r="BN335" s="95">
        <v>16457.506631299733</v>
      </c>
      <c r="BO335" s="99">
        <v>15408.095221637817</v>
      </c>
      <c r="BP335" s="100">
        <v>31865.601852937551</v>
      </c>
      <c r="BY335" s="48">
        <v>2</v>
      </c>
      <c r="BZ335" s="65">
        <f t="shared" si="307"/>
        <v>1</v>
      </c>
      <c r="CA335" s="55">
        <f t="shared" si="308"/>
        <v>6.8</v>
      </c>
      <c r="CB335" s="56">
        <f t="shared" si="309"/>
        <v>8236.7713004484303</v>
      </c>
      <c r="CC335" s="56">
        <f t="shared" si="310"/>
        <v>14816.686916939412</v>
      </c>
      <c r="CD335" s="57">
        <f t="shared" si="311"/>
        <v>23053.458217387844</v>
      </c>
      <c r="CE335" s="42">
        <f t="shared" si="312"/>
        <v>13073.547279652423</v>
      </c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</row>
    <row r="336" spans="1:146" ht="15.6" hidden="1" x14ac:dyDescent="0.3">
      <c r="A336" t="s">
        <v>127</v>
      </c>
      <c r="B336" s="8">
        <v>303</v>
      </c>
      <c r="C336" s="1">
        <v>0</v>
      </c>
      <c r="D336" s="1"/>
      <c r="E336" s="1">
        <v>0</v>
      </c>
      <c r="F336" s="15">
        <v>0</v>
      </c>
      <c r="G336" s="15">
        <v>0</v>
      </c>
      <c r="H336" s="15">
        <v>0</v>
      </c>
      <c r="I336" s="1">
        <v>1</v>
      </c>
      <c r="J336" s="1"/>
      <c r="K336" s="1">
        <v>3.4</v>
      </c>
      <c r="L336" s="15">
        <v>7990.2944942381564</v>
      </c>
      <c r="M336" s="15">
        <v>7464.9579140720025</v>
      </c>
      <c r="N336" s="15">
        <v>15455.25240831016</v>
      </c>
      <c r="O336" s="1">
        <v>0</v>
      </c>
      <c r="P336" s="1"/>
      <c r="Q336" s="1">
        <v>0</v>
      </c>
      <c r="R336" s="15">
        <v>0</v>
      </c>
      <c r="S336" s="422">
        <v>0</v>
      </c>
      <c r="T336" s="15">
        <v>0</v>
      </c>
      <c r="U336" s="1">
        <v>1</v>
      </c>
      <c r="V336" s="1">
        <v>3.4</v>
      </c>
      <c r="W336" s="15">
        <v>7989.2955974842771</v>
      </c>
      <c r="X336" s="15">
        <v>7676.6746502156848</v>
      </c>
      <c r="Y336" s="15">
        <v>15665.970247699963</v>
      </c>
      <c r="Z336" s="1">
        <v>0</v>
      </c>
      <c r="AA336" s="1">
        <v>0</v>
      </c>
      <c r="AB336" s="15">
        <v>0</v>
      </c>
      <c r="AC336" s="15">
        <v>0</v>
      </c>
      <c r="AD336" s="15">
        <v>0</v>
      </c>
      <c r="AE336" s="1">
        <v>1</v>
      </c>
      <c r="AF336" s="1">
        <v>3.4</v>
      </c>
      <c r="AG336" s="15">
        <v>8054.4814340588991</v>
      </c>
      <c r="AH336" s="15">
        <v>7395.9707385195625</v>
      </c>
      <c r="AI336" s="15">
        <v>15450.452172578462</v>
      </c>
      <c r="AJ336" s="1">
        <v>3</v>
      </c>
      <c r="AK336" s="1">
        <v>10.199999999999999</v>
      </c>
      <c r="AL336" s="1"/>
      <c r="AM336" s="15">
        <v>12355.156950672645</v>
      </c>
      <c r="AN336" s="15">
        <v>22225.030375409118</v>
      </c>
      <c r="AO336" s="15">
        <v>34580.187326081767</v>
      </c>
      <c r="AP336" s="178">
        <v>0</v>
      </c>
      <c r="AQ336" s="188">
        <v>0</v>
      </c>
      <c r="AR336" s="196"/>
      <c r="AS336" s="197">
        <v>0</v>
      </c>
      <c r="AT336" s="179">
        <v>0</v>
      </c>
      <c r="AU336" s="180">
        <v>0</v>
      </c>
      <c r="AV336" s="48">
        <v>2</v>
      </c>
      <c r="AW336" s="1">
        <v>6.8</v>
      </c>
      <c r="AX336" s="55"/>
      <c r="AY336" s="56">
        <v>7801.7028360049326</v>
      </c>
      <c r="AZ336" s="15">
        <v>14981.547460022841</v>
      </c>
      <c r="BA336" s="49">
        <v>22783.250296027774</v>
      </c>
      <c r="BB336" s="76">
        <v>2</v>
      </c>
      <c r="BC336" s="77">
        <v>6.8</v>
      </c>
      <c r="BD336" s="78">
        <v>7801.7028360049326</v>
      </c>
      <c r="BE336" s="79">
        <v>13945.579859750524</v>
      </c>
      <c r="BF336" s="80"/>
      <c r="BG336" s="76">
        <v>0</v>
      </c>
      <c r="BH336" s="77">
        <v>0</v>
      </c>
      <c r="BI336" s="78">
        <v>0</v>
      </c>
      <c r="BJ336" s="79">
        <v>0</v>
      </c>
      <c r="BK336" s="80">
        <v>0</v>
      </c>
      <c r="BL336" s="97">
        <v>1</v>
      </c>
      <c r="BM336" s="98">
        <v>3.4</v>
      </c>
      <c r="BN336" s="95">
        <v>8228.7533156498666</v>
      </c>
      <c r="BO336" s="99">
        <v>7704.0476108189087</v>
      </c>
      <c r="BP336" s="100">
        <v>15932.800926468775</v>
      </c>
      <c r="BY336" s="48">
        <v>3</v>
      </c>
      <c r="BZ336" s="65">
        <f t="shared" si="307"/>
        <v>1.5</v>
      </c>
      <c r="CA336" s="55">
        <f t="shared" si="308"/>
        <v>10.199999999999999</v>
      </c>
      <c r="CB336" s="56">
        <f t="shared" si="309"/>
        <v>12355.156950672645</v>
      </c>
      <c r="CC336" s="56">
        <f t="shared" si="310"/>
        <v>22225.030375409118</v>
      </c>
      <c r="CD336" s="57">
        <f t="shared" si="311"/>
        <v>34580.187326081767</v>
      </c>
      <c r="CE336" s="42">
        <f t="shared" si="312"/>
        <v>19610.320919478636</v>
      </c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</row>
    <row r="337" spans="1:146" ht="15.6" hidden="1" x14ac:dyDescent="0.3">
      <c r="A337" t="s">
        <v>127</v>
      </c>
      <c r="B337" s="8">
        <v>401</v>
      </c>
      <c r="C337" s="1">
        <v>20</v>
      </c>
      <c r="D337" s="1"/>
      <c r="E337" s="1">
        <v>68</v>
      </c>
      <c r="F337" s="15">
        <v>159805.88988476314</v>
      </c>
      <c r="G337" s="15">
        <v>147672.42308579443</v>
      </c>
      <c r="H337" s="15">
        <v>307478.3129705576</v>
      </c>
      <c r="I337" s="1">
        <v>13</v>
      </c>
      <c r="J337" s="1"/>
      <c r="K337" s="1">
        <v>44.199999999999996</v>
      </c>
      <c r="L337" s="15">
        <v>103873.82842509603</v>
      </c>
      <c r="M337" s="15">
        <v>97044.452882936021</v>
      </c>
      <c r="N337" s="15">
        <v>200918.28130803205</v>
      </c>
      <c r="O337" s="1">
        <v>14</v>
      </c>
      <c r="P337" s="1"/>
      <c r="Q337" s="1">
        <v>47.6</v>
      </c>
      <c r="R337" s="15">
        <v>111850.13836477988</v>
      </c>
      <c r="S337" s="422">
        <v>103298.68796628779</v>
      </c>
      <c r="T337" s="15">
        <v>215148.82633106766</v>
      </c>
      <c r="U337" s="1">
        <v>17</v>
      </c>
      <c r="V337" s="1">
        <v>57.8</v>
      </c>
      <c r="W337" s="15">
        <v>135818.02515723271</v>
      </c>
      <c r="X337" s="15">
        <v>130503.46905366665</v>
      </c>
      <c r="Y337" s="15">
        <v>266321.49421089934</v>
      </c>
      <c r="Z337" s="1">
        <v>12</v>
      </c>
      <c r="AA337" s="1">
        <v>40.799999999999997</v>
      </c>
      <c r="AB337" s="15">
        <v>96653.777208706786</v>
      </c>
      <c r="AC337" s="15">
        <v>85980.418651284315</v>
      </c>
      <c r="AD337" s="15">
        <v>182634.1958599911</v>
      </c>
      <c r="AE337" s="1">
        <v>14</v>
      </c>
      <c r="AF337" s="1">
        <v>47.6</v>
      </c>
      <c r="AG337" s="15">
        <v>112762.74007682459</v>
      </c>
      <c r="AH337" s="15">
        <v>103543.59033927388</v>
      </c>
      <c r="AI337" s="15">
        <v>216306.33041609847</v>
      </c>
      <c r="AJ337" s="1">
        <v>12</v>
      </c>
      <c r="AK337" s="1">
        <v>40.799999999999997</v>
      </c>
      <c r="AL337" s="1"/>
      <c r="AM337" s="15">
        <v>49420.627802690578</v>
      </c>
      <c r="AN337" s="15">
        <v>88900.121501636473</v>
      </c>
      <c r="AO337" s="15">
        <v>138320.74930432707</v>
      </c>
      <c r="AP337" s="178">
        <v>12</v>
      </c>
      <c r="AQ337" s="188">
        <v>40.799999999999997</v>
      </c>
      <c r="AR337" s="196"/>
      <c r="AS337" s="197">
        <v>51102</v>
      </c>
      <c r="AT337" s="179">
        <v>49816.799999999996</v>
      </c>
      <c r="AU337" s="180">
        <v>100918.79999999999</v>
      </c>
      <c r="AV337" s="48">
        <v>17</v>
      </c>
      <c r="AW337" s="1">
        <v>57.8</v>
      </c>
      <c r="AX337" s="55"/>
      <c r="AY337" s="56">
        <v>66314.474106041933</v>
      </c>
      <c r="AZ337" s="15">
        <v>127343.15341019415</v>
      </c>
      <c r="BA337" s="49">
        <v>193657.6275162361</v>
      </c>
      <c r="BB337" s="76">
        <v>15</v>
      </c>
      <c r="BC337" s="77">
        <v>51</v>
      </c>
      <c r="BD337" s="78">
        <v>58512.771270036996</v>
      </c>
      <c r="BE337" s="79">
        <v>104591.84894812893</v>
      </c>
      <c r="BF337" s="80"/>
      <c r="BG337" s="76">
        <v>14</v>
      </c>
      <c r="BH337" s="77">
        <v>47.6</v>
      </c>
      <c r="BI337" s="78">
        <v>57601.273209549065</v>
      </c>
      <c r="BJ337" s="79">
        <v>102900.87854180527</v>
      </c>
      <c r="BK337" s="80">
        <v>160502.15175135434</v>
      </c>
      <c r="BL337" s="97">
        <v>13</v>
      </c>
      <c r="BM337" s="98">
        <v>44.199999999999996</v>
      </c>
      <c r="BN337" s="95">
        <v>106973.79310344826</v>
      </c>
      <c r="BO337" s="99">
        <v>100152.61894064581</v>
      </c>
      <c r="BP337" s="100">
        <v>207126.41204409406</v>
      </c>
      <c r="BY337" s="48">
        <v>12</v>
      </c>
      <c r="BZ337" s="65">
        <f t="shared" si="307"/>
        <v>6</v>
      </c>
      <c r="CA337" s="55">
        <f t="shared" si="308"/>
        <v>40.799999999999997</v>
      </c>
      <c r="CB337" s="56">
        <f t="shared" si="309"/>
        <v>49420.627802690578</v>
      </c>
      <c r="CC337" s="56">
        <f t="shared" si="310"/>
        <v>88900.121501636473</v>
      </c>
      <c r="CD337" s="57">
        <f t="shared" si="311"/>
        <v>138320.74930432707</v>
      </c>
      <c r="CE337" s="42">
        <f t="shared" si="312"/>
        <v>78441.283677914544</v>
      </c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</row>
    <row r="338" spans="1:146" ht="15.6" hidden="1" x14ac:dyDescent="0.3">
      <c r="A338" t="s">
        <v>127</v>
      </c>
      <c r="B338" s="8">
        <v>402</v>
      </c>
      <c r="C338" s="1">
        <v>0</v>
      </c>
      <c r="D338" s="1"/>
      <c r="E338" s="1">
        <v>0</v>
      </c>
      <c r="F338" s="15">
        <v>0</v>
      </c>
      <c r="G338" s="15">
        <v>0</v>
      </c>
      <c r="H338" s="15">
        <v>0</v>
      </c>
      <c r="I338" s="1">
        <v>1</v>
      </c>
      <c r="J338" s="1"/>
      <c r="K338" s="1">
        <v>3.4</v>
      </c>
      <c r="L338" s="15">
        <v>7990.2944942381564</v>
      </c>
      <c r="M338" s="15">
        <v>7464.9579140720025</v>
      </c>
      <c r="N338" s="15">
        <v>15455.25240831016</v>
      </c>
      <c r="O338" s="1">
        <v>0</v>
      </c>
      <c r="P338" s="1"/>
      <c r="Q338" s="1">
        <v>0</v>
      </c>
      <c r="R338" s="15">
        <v>0</v>
      </c>
      <c r="S338" s="422">
        <v>0</v>
      </c>
      <c r="T338" s="15">
        <v>0</v>
      </c>
      <c r="U338" s="1">
        <v>0</v>
      </c>
      <c r="V338" s="1">
        <v>0</v>
      </c>
      <c r="W338" s="15">
        <v>0</v>
      </c>
      <c r="X338" s="15">
        <v>0</v>
      </c>
      <c r="Y338" s="15">
        <v>0</v>
      </c>
      <c r="Z338" s="1">
        <v>1</v>
      </c>
      <c r="AA338" s="1">
        <v>3.4</v>
      </c>
      <c r="AB338" s="15">
        <v>8054.4814340588991</v>
      </c>
      <c r="AC338" s="15">
        <v>7165.0348876070266</v>
      </c>
      <c r="AD338" s="15">
        <v>15219.516321665926</v>
      </c>
      <c r="AE338" s="1">
        <v>0</v>
      </c>
      <c r="AF338" s="1">
        <v>0</v>
      </c>
      <c r="AG338" s="15">
        <v>0</v>
      </c>
      <c r="AH338" s="15">
        <v>0</v>
      </c>
      <c r="AI338" s="15">
        <v>0</v>
      </c>
      <c r="AJ338" s="1">
        <v>1</v>
      </c>
      <c r="AK338" s="1">
        <v>3.4</v>
      </c>
      <c r="AL338" s="1"/>
      <c r="AM338" s="15">
        <v>4118.3856502242152</v>
      </c>
      <c r="AN338" s="15">
        <v>7408.3434584697061</v>
      </c>
      <c r="AO338" s="15">
        <v>11526.729108693922</v>
      </c>
      <c r="AP338" s="178">
        <v>0</v>
      </c>
      <c r="AQ338" s="188">
        <v>0</v>
      </c>
      <c r="AR338" s="196"/>
      <c r="AS338" s="197">
        <v>0</v>
      </c>
      <c r="AT338" s="179">
        <v>0</v>
      </c>
      <c r="AU338" s="180">
        <v>0</v>
      </c>
      <c r="AV338" s="48">
        <v>0</v>
      </c>
      <c r="AW338" s="1">
        <v>0</v>
      </c>
      <c r="AX338" s="55"/>
      <c r="AY338" s="56">
        <v>0</v>
      </c>
      <c r="AZ338" s="15">
        <v>0</v>
      </c>
      <c r="BA338" s="49">
        <v>0</v>
      </c>
      <c r="BB338" s="76">
        <v>1</v>
      </c>
      <c r="BC338" s="77">
        <v>3.4</v>
      </c>
      <c r="BD338" s="78">
        <v>3900.8514180024663</v>
      </c>
      <c r="BE338" s="79">
        <v>6972.7899298752618</v>
      </c>
      <c r="BF338" s="80"/>
      <c r="BG338" s="76">
        <v>0</v>
      </c>
      <c r="BH338" s="77">
        <v>0</v>
      </c>
      <c r="BI338" s="78">
        <v>0</v>
      </c>
      <c r="BJ338" s="79">
        <v>0</v>
      </c>
      <c r="BK338" s="80">
        <v>0</v>
      </c>
      <c r="BL338" s="97">
        <v>1</v>
      </c>
      <c r="BM338" s="98">
        <v>3.4</v>
      </c>
      <c r="BN338" s="95">
        <v>8228.7533156498666</v>
      </c>
      <c r="BO338" s="99">
        <v>7704.0476108189087</v>
      </c>
      <c r="BP338" s="100">
        <v>15932.800926468775</v>
      </c>
      <c r="BY338" s="48">
        <v>1</v>
      </c>
      <c r="BZ338" s="65">
        <f t="shared" si="307"/>
        <v>0.5</v>
      </c>
      <c r="CA338" s="55">
        <f t="shared" si="308"/>
        <v>3.4</v>
      </c>
      <c r="CB338" s="56">
        <f t="shared" si="309"/>
        <v>4118.3856502242152</v>
      </c>
      <c r="CC338" s="56">
        <f t="shared" si="310"/>
        <v>7408.3434584697061</v>
      </c>
      <c r="CD338" s="57">
        <f t="shared" si="311"/>
        <v>11526.729108693922</v>
      </c>
      <c r="CE338" s="42">
        <f t="shared" si="312"/>
        <v>6536.7736398262114</v>
      </c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</row>
    <row r="339" spans="1:146" ht="15.6" hidden="1" x14ac:dyDescent="0.3">
      <c r="A339" t="s">
        <v>127</v>
      </c>
      <c r="B339" s="8">
        <v>403</v>
      </c>
      <c r="C339" s="1">
        <v>9</v>
      </c>
      <c r="D339" s="1"/>
      <c r="E339" s="1">
        <v>30.599999999999998</v>
      </c>
      <c r="F339" s="15">
        <v>71912.650448143409</v>
      </c>
      <c r="G339" s="15">
        <v>66452.590388607496</v>
      </c>
      <c r="H339" s="15">
        <v>138365.24083675089</v>
      </c>
      <c r="I339" s="1">
        <v>7</v>
      </c>
      <c r="J339" s="1"/>
      <c r="K339" s="1">
        <v>23.8</v>
      </c>
      <c r="L339" s="15">
        <v>55932.061459667093</v>
      </c>
      <c r="M339" s="15">
        <v>52254.705398504018</v>
      </c>
      <c r="N339" s="15">
        <v>108186.76685817112</v>
      </c>
      <c r="O339" s="1">
        <v>7</v>
      </c>
      <c r="P339" s="1"/>
      <c r="Q339" s="1">
        <v>23.8</v>
      </c>
      <c r="R339" s="15">
        <v>55925.06918238994</v>
      </c>
      <c r="S339" s="422">
        <v>51649.343983143895</v>
      </c>
      <c r="T339" s="15">
        <v>107574.41316553383</v>
      </c>
      <c r="U339" s="1">
        <v>7</v>
      </c>
      <c r="V339" s="1">
        <v>23.8</v>
      </c>
      <c r="W339" s="15">
        <v>55925.06918238994</v>
      </c>
      <c r="X339" s="15">
        <v>53736.722551509796</v>
      </c>
      <c r="Y339" s="15">
        <v>109661.79173389974</v>
      </c>
      <c r="Z339" s="1">
        <v>7</v>
      </c>
      <c r="AA339" s="1">
        <v>23.8</v>
      </c>
      <c r="AB339" s="15">
        <v>56381.370038412293</v>
      </c>
      <c r="AC339" s="15">
        <v>50155.244213249192</v>
      </c>
      <c r="AD339" s="15">
        <v>106536.61425166149</v>
      </c>
      <c r="AE339" s="1">
        <v>8</v>
      </c>
      <c r="AF339" s="1">
        <v>27.2</v>
      </c>
      <c r="AG339" s="15">
        <v>64435.851472471193</v>
      </c>
      <c r="AH339" s="15">
        <v>59167.7659081565</v>
      </c>
      <c r="AI339" s="15">
        <v>123603.61738062769</v>
      </c>
      <c r="AJ339" s="1">
        <v>9</v>
      </c>
      <c r="AK339" s="1">
        <v>30.599999999999998</v>
      </c>
      <c r="AL339" s="1"/>
      <c r="AM339" s="15">
        <v>37065.470852017934</v>
      </c>
      <c r="AN339" s="15">
        <v>66675.091126227358</v>
      </c>
      <c r="AO339" s="15">
        <v>103740.5619782453</v>
      </c>
      <c r="AP339" s="178">
        <v>10</v>
      </c>
      <c r="AQ339" s="188">
        <v>34</v>
      </c>
      <c r="AR339" s="196"/>
      <c r="AS339" s="197">
        <v>42585</v>
      </c>
      <c r="AT339" s="179">
        <v>41514</v>
      </c>
      <c r="AU339" s="180">
        <v>84099</v>
      </c>
      <c r="AV339" s="48">
        <v>8</v>
      </c>
      <c r="AW339" s="1">
        <v>27.2</v>
      </c>
      <c r="AX339" s="55"/>
      <c r="AY339" s="56">
        <v>31206.81134401973</v>
      </c>
      <c r="AZ339" s="15">
        <v>59926.189840091363</v>
      </c>
      <c r="BA339" s="49">
        <v>91133.001184111097</v>
      </c>
      <c r="BB339" s="76">
        <v>6</v>
      </c>
      <c r="BC339" s="77">
        <v>20.399999999999999</v>
      </c>
      <c r="BD339" s="78">
        <v>23405.108508014797</v>
      </c>
      <c r="BE339" s="79">
        <v>41836.739579251567</v>
      </c>
      <c r="BF339" s="80"/>
      <c r="BG339" s="76">
        <v>7</v>
      </c>
      <c r="BH339" s="77">
        <v>23.8</v>
      </c>
      <c r="BI339" s="78">
        <v>28800.636604774532</v>
      </c>
      <c r="BJ339" s="79">
        <v>51450.439270902636</v>
      </c>
      <c r="BK339" s="80">
        <v>80251.075875677168</v>
      </c>
      <c r="BL339" s="97">
        <v>7</v>
      </c>
      <c r="BM339" s="98">
        <v>23.8</v>
      </c>
      <c r="BN339" s="95">
        <v>57601.273209549065</v>
      </c>
      <c r="BO339" s="99">
        <v>53928.333275732366</v>
      </c>
      <c r="BP339" s="100">
        <v>111529.60648528143</v>
      </c>
      <c r="BY339" s="48">
        <v>9</v>
      </c>
      <c r="BZ339" s="65">
        <f t="shared" si="307"/>
        <v>4.5</v>
      </c>
      <c r="CA339" s="55">
        <f t="shared" si="308"/>
        <v>30.599999999999998</v>
      </c>
      <c r="CB339" s="56">
        <f t="shared" si="309"/>
        <v>37065.470852017934</v>
      </c>
      <c r="CC339" s="56">
        <f t="shared" si="310"/>
        <v>66675.091126227358</v>
      </c>
      <c r="CD339" s="57">
        <f t="shared" si="311"/>
        <v>103740.5619782453</v>
      </c>
      <c r="CE339" s="42">
        <f t="shared" si="312"/>
        <v>58830.962758435904</v>
      </c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</row>
    <row r="340" spans="1:146" ht="15.6" hidden="1" x14ac:dyDescent="0.3">
      <c r="A340" t="s">
        <v>127</v>
      </c>
      <c r="B340" s="8">
        <v>501</v>
      </c>
      <c r="C340" s="1">
        <v>4</v>
      </c>
      <c r="D340" s="1"/>
      <c r="E340" s="1">
        <v>13.6</v>
      </c>
      <c r="F340" s="15">
        <v>31961.177976952626</v>
      </c>
      <c r="G340" s="15">
        <v>29534.484617158887</v>
      </c>
      <c r="H340" s="15">
        <v>61495.662594111513</v>
      </c>
      <c r="I340" s="1">
        <v>3</v>
      </c>
      <c r="J340" s="1"/>
      <c r="K340" s="1">
        <v>10.199999999999999</v>
      </c>
      <c r="L340" s="15">
        <v>23970.883482714467</v>
      </c>
      <c r="M340" s="15">
        <v>22394.873742216005</v>
      </c>
      <c r="N340" s="15">
        <v>46365.757224930472</v>
      </c>
      <c r="O340" s="1">
        <v>5</v>
      </c>
      <c r="P340" s="1"/>
      <c r="Q340" s="1">
        <v>17</v>
      </c>
      <c r="R340" s="15">
        <v>39946.477987421385</v>
      </c>
      <c r="S340" s="422">
        <v>36892.388559388499</v>
      </c>
      <c r="T340" s="15">
        <v>76838.866546809877</v>
      </c>
      <c r="U340" s="1">
        <v>4</v>
      </c>
      <c r="V340" s="1">
        <v>13.6</v>
      </c>
      <c r="W340" s="15">
        <v>31957.182389937108</v>
      </c>
      <c r="X340" s="15">
        <v>30706.698600862739</v>
      </c>
      <c r="Y340" s="15">
        <v>62663.880990799851</v>
      </c>
      <c r="Z340" s="1">
        <v>6</v>
      </c>
      <c r="AA340" s="1">
        <v>20.399999999999999</v>
      </c>
      <c r="AB340" s="15">
        <v>48326.888604353393</v>
      </c>
      <c r="AC340" s="15">
        <v>42990.209325642158</v>
      </c>
      <c r="AD340" s="15">
        <v>91317.097929995551</v>
      </c>
      <c r="AE340" s="1">
        <v>6</v>
      </c>
      <c r="AF340" s="1">
        <v>20.399999999999999</v>
      </c>
      <c r="AG340" s="15">
        <v>48326.888604353393</v>
      </c>
      <c r="AH340" s="15">
        <v>44375.824431117369</v>
      </c>
      <c r="AI340" s="15">
        <v>92702.713035470762</v>
      </c>
      <c r="AJ340" s="1">
        <v>7</v>
      </c>
      <c r="AK340" s="1">
        <v>23.8</v>
      </c>
      <c r="AL340" s="1"/>
      <c r="AM340" s="15">
        <v>28828.699551569505</v>
      </c>
      <c r="AN340" s="15">
        <v>51858.404209287946</v>
      </c>
      <c r="AO340" s="15">
        <v>80687.103760857455</v>
      </c>
      <c r="AP340" s="178">
        <v>5</v>
      </c>
      <c r="AQ340" s="188">
        <v>17</v>
      </c>
      <c r="AR340" s="196"/>
      <c r="AS340" s="197">
        <v>21292.5</v>
      </c>
      <c r="AT340" s="179">
        <v>20757</v>
      </c>
      <c r="AU340" s="180">
        <v>42049.5</v>
      </c>
      <c r="AV340" s="48">
        <v>7</v>
      </c>
      <c r="AW340" s="1">
        <v>23.8</v>
      </c>
      <c r="AX340" s="55"/>
      <c r="AY340" s="56">
        <v>27305.959926017265</v>
      </c>
      <c r="AZ340" s="15">
        <v>52435.416110079947</v>
      </c>
      <c r="BA340" s="49">
        <v>79741.376036097208</v>
      </c>
      <c r="BB340" s="76">
        <v>6</v>
      </c>
      <c r="BC340" s="77">
        <v>20.399999999999999</v>
      </c>
      <c r="BD340" s="78">
        <v>23405.108508014797</v>
      </c>
      <c r="BE340" s="79">
        <v>41836.739579251567</v>
      </c>
      <c r="BF340" s="80"/>
      <c r="BG340" s="76">
        <v>5</v>
      </c>
      <c r="BH340" s="77">
        <v>17</v>
      </c>
      <c r="BI340" s="78">
        <v>20571.883289124667</v>
      </c>
      <c r="BJ340" s="79">
        <v>36750.313764930455</v>
      </c>
      <c r="BK340" s="80">
        <v>57322.197054055127</v>
      </c>
      <c r="BL340" s="97">
        <v>5</v>
      </c>
      <c r="BM340" s="98">
        <v>17</v>
      </c>
      <c r="BN340" s="95">
        <v>41143.766578249335</v>
      </c>
      <c r="BO340" s="99">
        <v>38520.238054094545</v>
      </c>
      <c r="BP340" s="100">
        <v>79664.004632343887</v>
      </c>
      <c r="BY340" s="48">
        <v>7</v>
      </c>
      <c r="BZ340" s="65">
        <f t="shared" si="307"/>
        <v>3.5</v>
      </c>
      <c r="CA340" s="55">
        <f t="shared" si="308"/>
        <v>23.8</v>
      </c>
      <c r="CB340" s="56">
        <f t="shared" si="309"/>
        <v>28828.699551569505</v>
      </c>
      <c r="CC340" s="56">
        <f t="shared" si="310"/>
        <v>51858.404209287946</v>
      </c>
      <c r="CD340" s="57">
        <f t="shared" si="311"/>
        <v>80687.103760857455</v>
      </c>
      <c r="CE340" s="42">
        <f t="shared" si="312"/>
        <v>45757.415478783485</v>
      </c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</row>
    <row r="341" spans="1:146" ht="15.6" hidden="1" x14ac:dyDescent="0.3">
      <c r="A341" t="s">
        <v>127</v>
      </c>
      <c r="B341" s="8">
        <v>502</v>
      </c>
      <c r="C341" s="1">
        <v>4</v>
      </c>
      <c r="D341" s="1"/>
      <c r="E341" s="1">
        <v>13.6</v>
      </c>
      <c r="F341" s="15">
        <v>31961.177976952626</v>
      </c>
      <c r="G341" s="15">
        <v>29534.484617158887</v>
      </c>
      <c r="H341" s="15">
        <v>61495.662594111513</v>
      </c>
      <c r="I341" s="1">
        <v>4</v>
      </c>
      <c r="J341" s="1"/>
      <c r="K341" s="1">
        <v>13.6</v>
      </c>
      <c r="L341" s="15">
        <v>31961.177976952626</v>
      </c>
      <c r="M341" s="15">
        <v>29859.83165628801</v>
      </c>
      <c r="N341" s="15">
        <v>61821.009633240639</v>
      </c>
      <c r="O341" s="1">
        <v>4</v>
      </c>
      <c r="P341" s="1"/>
      <c r="Q341" s="1">
        <v>13.6</v>
      </c>
      <c r="R341" s="15">
        <v>31957.182389937108</v>
      </c>
      <c r="S341" s="422">
        <v>29513.910847510797</v>
      </c>
      <c r="T341" s="15">
        <v>61471.093237447902</v>
      </c>
      <c r="U341" s="1">
        <v>4</v>
      </c>
      <c r="V341" s="1">
        <v>13.6</v>
      </c>
      <c r="W341" s="15">
        <v>31957.182389937108</v>
      </c>
      <c r="X341" s="15">
        <v>30706.698600862739</v>
      </c>
      <c r="Y341" s="15">
        <v>62663.880990799851</v>
      </c>
      <c r="Z341" s="1">
        <v>3</v>
      </c>
      <c r="AA341" s="1">
        <v>10.199999999999999</v>
      </c>
      <c r="AB341" s="15">
        <v>24163.444302176697</v>
      </c>
      <c r="AC341" s="15">
        <v>21495.104662821079</v>
      </c>
      <c r="AD341" s="15">
        <v>45658.548964997775</v>
      </c>
      <c r="AE341" s="1">
        <v>4</v>
      </c>
      <c r="AF341" s="1">
        <v>13.6</v>
      </c>
      <c r="AG341" s="15">
        <v>32217.925736235597</v>
      </c>
      <c r="AH341" s="15">
        <v>29583.88295407825</v>
      </c>
      <c r="AI341" s="15">
        <v>61801.808690313846</v>
      </c>
      <c r="AJ341" s="1">
        <v>4</v>
      </c>
      <c r="AK341" s="1">
        <v>13.6</v>
      </c>
      <c r="AL341" s="1"/>
      <c r="AM341" s="15">
        <v>16473.542600896861</v>
      </c>
      <c r="AN341" s="15">
        <v>29633.373833878824</v>
      </c>
      <c r="AO341" s="15">
        <v>46106.916434775689</v>
      </c>
      <c r="AP341" s="178">
        <v>4</v>
      </c>
      <c r="AQ341" s="188">
        <v>13.6</v>
      </c>
      <c r="AR341" s="196"/>
      <c r="AS341" s="197">
        <v>17034</v>
      </c>
      <c r="AT341" s="179">
        <v>16605.599999999999</v>
      </c>
      <c r="AU341" s="180">
        <v>33639.599999999999</v>
      </c>
      <c r="AV341" s="48">
        <v>4</v>
      </c>
      <c r="AW341" s="1">
        <v>13.6</v>
      </c>
      <c r="AX341" s="55"/>
      <c r="AY341" s="56">
        <v>15603.405672009865</v>
      </c>
      <c r="AZ341" s="15">
        <v>29963.094920045682</v>
      </c>
      <c r="BA341" s="49">
        <v>45566.500592055549</v>
      </c>
      <c r="BB341" s="76">
        <v>3</v>
      </c>
      <c r="BC341" s="77">
        <v>10.199999999999999</v>
      </c>
      <c r="BD341" s="78">
        <v>11702.554254007398</v>
      </c>
      <c r="BE341" s="79">
        <v>20918.369789625784</v>
      </c>
      <c r="BF341" s="80"/>
      <c r="BG341" s="76">
        <v>3</v>
      </c>
      <c r="BH341" s="77">
        <v>10.199999999999999</v>
      </c>
      <c r="BI341" s="78">
        <v>12343.129973474799</v>
      </c>
      <c r="BJ341" s="79">
        <v>22050.188258958271</v>
      </c>
      <c r="BK341" s="80">
        <v>34393.31823243307</v>
      </c>
      <c r="BL341" s="97">
        <v>2</v>
      </c>
      <c r="BM341" s="98">
        <v>6.8</v>
      </c>
      <c r="BN341" s="95">
        <v>16457.506631299733</v>
      </c>
      <c r="BO341" s="99">
        <v>15408.095221637817</v>
      </c>
      <c r="BP341" s="100">
        <v>31865.601852937551</v>
      </c>
      <c r="BY341" s="48">
        <v>4</v>
      </c>
      <c r="BZ341" s="65">
        <f t="shared" si="307"/>
        <v>2</v>
      </c>
      <c r="CA341" s="55">
        <f t="shared" si="308"/>
        <v>13.6</v>
      </c>
      <c r="CB341" s="56">
        <f t="shared" si="309"/>
        <v>16473.542600896861</v>
      </c>
      <c r="CC341" s="56">
        <f t="shared" si="310"/>
        <v>29633.373833878824</v>
      </c>
      <c r="CD341" s="57">
        <f t="shared" si="311"/>
        <v>46106.916434775689</v>
      </c>
      <c r="CE341" s="42">
        <f t="shared" si="312"/>
        <v>26147.094559304845</v>
      </c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</row>
    <row r="342" spans="1:146" ht="15.6" hidden="1" x14ac:dyDescent="0.3">
      <c r="A342" t="s">
        <v>127</v>
      </c>
      <c r="B342" s="8">
        <v>601</v>
      </c>
      <c r="C342" s="1">
        <v>3</v>
      </c>
      <c r="D342" s="1"/>
      <c r="E342" s="1">
        <v>10.199999999999999</v>
      </c>
      <c r="F342" s="15">
        <v>23970.883482714467</v>
      </c>
      <c r="G342" s="15">
        <v>22150.863462869165</v>
      </c>
      <c r="H342" s="15">
        <v>46121.746945583633</v>
      </c>
      <c r="I342" s="1">
        <v>4</v>
      </c>
      <c r="J342" s="1"/>
      <c r="K342" s="1">
        <v>13.6</v>
      </c>
      <c r="L342" s="15">
        <v>31961.177976952626</v>
      </c>
      <c r="M342" s="15">
        <v>29859.83165628801</v>
      </c>
      <c r="N342" s="15">
        <v>61821.009633240639</v>
      </c>
      <c r="O342" s="1">
        <v>3</v>
      </c>
      <c r="P342" s="1"/>
      <c r="Q342" s="1">
        <v>10.199999999999999</v>
      </c>
      <c r="R342" s="15">
        <v>23967.886792452831</v>
      </c>
      <c r="S342" s="422">
        <v>22135.433135633095</v>
      </c>
      <c r="T342" s="15">
        <v>46103.319928085926</v>
      </c>
      <c r="U342" s="1">
        <v>4</v>
      </c>
      <c r="V342" s="1">
        <v>13.6</v>
      </c>
      <c r="W342" s="15">
        <v>31957.182389937108</v>
      </c>
      <c r="X342" s="15">
        <v>30706.698600862739</v>
      </c>
      <c r="Y342" s="15">
        <v>62663.880990799851</v>
      </c>
      <c r="Z342" s="1">
        <v>1</v>
      </c>
      <c r="AA342" s="1">
        <v>3.4</v>
      </c>
      <c r="AB342" s="15">
        <v>8054.4814340588991</v>
      </c>
      <c r="AC342" s="15">
        <v>7165.0348876070266</v>
      </c>
      <c r="AD342" s="15">
        <v>15219.516321665926</v>
      </c>
      <c r="AE342" s="1">
        <v>6</v>
      </c>
      <c r="AF342" s="1">
        <v>20.399999999999999</v>
      </c>
      <c r="AG342" s="15">
        <v>48326.888604353393</v>
      </c>
      <c r="AH342" s="15">
        <v>44375.824431117369</v>
      </c>
      <c r="AI342" s="15">
        <v>92702.713035470762</v>
      </c>
      <c r="AJ342" s="1">
        <v>4</v>
      </c>
      <c r="AK342" s="1">
        <v>13.6</v>
      </c>
      <c r="AL342" s="1"/>
      <c r="AM342" s="15">
        <v>16473.542600896861</v>
      </c>
      <c r="AN342" s="15">
        <v>29633.373833878824</v>
      </c>
      <c r="AO342" s="15">
        <v>46106.916434775689</v>
      </c>
      <c r="AP342" s="178">
        <v>2</v>
      </c>
      <c r="AQ342" s="188">
        <v>6.8</v>
      </c>
      <c r="AR342" s="196"/>
      <c r="AS342" s="197">
        <v>8517</v>
      </c>
      <c r="AT342" s="179">
        <v>8302.7999999999993</v>
      </c>
      <c r="AU342" s="180">
        <v>16819.8</v>
      </c>
      <c r="AV342" s="48">
        <v>4</v>
      </c>
      <c r="AW342" s="1">
        <v>13.6</v>
      </c>
      <c r="AX342" s="55"/>
      <c r="AY342" s="56">
        <v>15603.405672009865</v>
      </c>
      <c r="AZ342" s="15">
        <v>29963.094920045682</v>
      </c>
      <c r="BA342" s="49">
        <v>45566.500592055549</v>
      </c>
      <c r="BB342" s="76">
        <v>3</v>
      </c>
      <c r="BC342" s="77">
        <v>10.199999999999999</v>
      </c>
      <c r="BD342" s="78">
        <v>11702.554254007398</v>
      </c>
      <c r="BE342" s="79">
        <v>20918.369789625784</v>
      </c>
      <c r="BF342" s="80"/>
      <c r="BG342" s="76">
        <v>3</v>
      </c>
      <c r="BH342" s="77">
        <v>10.199999999999999</v>
      </c>
      <c r="BI342" s="78">
        <v>12343.129973474799</v>
      </c>
      <c r="BJ342" s="79">
        <v>22050.188258958271</v>
      </c>
      <c r="BK342" s="80">
        <v>34393.31823243307</v>
      </c>
      <c r="BL342" s="97">
        <v>4</v>
      </c>
      <c r="BM342" s="98">
        <v>13.6</v>
      </c>
      <c r="BN342" s="95">
        <v>32915.013262599467</v>
      </c>
      <c r="BO342" s="99">
        <v>30816.190443275635</v>
      </c>
      <c r="BP342" s="100">
        <v>63731.203705875101</v>
      </c>
      <c r="BY342" s="48">
        <v>4</v>
      </c>
      <c r="BZ342" s="65">
        <f t="shared" si="307"/>
        <v>2</v>
      </c>
      <c r="CA342" s="55">
        <f t="shared" si="308"/>
        <v>13.6</v>
      </c>
      <c r="CB342" s="56">
        <f t="shared" si="309"/>
        <v>16473.542600896861</v>
      </c>
      <c r="CC342" s="56">
        <f t="shared" si="310"/>
        <v>29633.373833878824</v>
      </c>
      <c r="CD342" s="57">
        <f t="shared" si="311"/>
        <v>46106.916434775689</v>
      </c>
      <c r="CE342" s="42">
        <f t="shared" si="312"/>
        <v>26147.094559304845</v>
      </c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</row>
    <row r="343" spans="1:146" ht="15.6" hidden="1" x14ac:dyDescent="0.3">
      <c r="A343" t="s">
        <v>127</v>
      </c>
      <c r="B343" s="8">
        <v>602</v>
      </c>
      <c r="C343" s="1">
        <v>12</v>
      </c>
      <c r="D343" s="1"/>
      <c r="E343" s="1">
        <v>40.799999999999997</v>
      </c>
      <c r="F343" s="15">
        <v>95883.53393085787</v>
      </c>
      <c r="G343" s="15">
        <v>88603.453851476661</v>
      </c>
      <c r="H343" s="15">
        <v>184486.98778233453</v>
      </c>
      <c r="I343" s="1">
        <v>12</v>
      </c>
      <c r="J343" s="1"/>
      <c r="K343" s="1">
        <v>40.799999999999997</v>
      </c>
      <c r="L343" s="15">
        <v>95883.53393085787</v>
      </c>
      <c r="M343" s="15">
        <v>89579.494968864019</v>
      </c>
      <c r="N343" s="15">
        <v>185463.02889972189</v>
      </c>
      <c r="O343" s="1">
        <v>12</v>
      </c>
      <c r="P343" s="1"/>
      <c r="Q343" s="1">
        <v>40.799999999999997</v>
      </c>
      <c r="R343" s="15">
        <v>95871.547169811325</v>
      </c>
      <c r="S343" s="422">
        <v>88541.73254253238</v>
      </c>
      <c r="T343" s="15">
        <v>184413.2797123437</v>
      </c>
      <c r="U343" s="1">
        <v>12</v>
      </c>
      <c r="V343" s="1">
        <v>40.799999999999997</v>
      </c>
      <c r="W343" s="15">
        <v>95871.547169811325</v>
      </c>
      <c r="X343" s="15">
        <v>92120.095802588214</v>
      </c>
      <c r="Y343" s="15">
        <v>187991.64297239954</v>
      </c>
      <c r="Z343" s="1">
        <v>10</v>
      </c>
      <c r="AA343" s="1">
        <v>34</v>
      </c>
      <c r="AB343" s="15">
        <v>80544.814340588986</v>
      </c>
      <c r="AC343" s="15">
        <v>71650.348876070275</v>
      </c>
      <c r="AD343" s="15">
        <v>152195.16321665928</v>
      </c>
      <c r="AE343" s="1">
        <v>13</v>
      </c>
      <c r="AF343" s="1">
        <v>44.199999999999996</v>
      </c>
      <c r="AG343" s="15">
        <v>104708.25864276569</v>
      </c>
      <c r="AH343" s="15">
        <v>96147.619600754304</v>
      </c>
      <c r="AI343" s="15">
        <v>200855.87824351998</v>
      </c>
      <c r="AJ343" s="1">
        <v>12</v>
      </c>
      <c r="AK343" s="1">
        <v>40.799999999999997</v>
      </c>
      <c r="AL343" s="1"/>
      <c r="AM343" s="15">
        <v>49420.627802690578</v>
      </c>
      <c r="AN343" s="15">
        <v>88900.121501636473</v>
      </c>
      <c r="AO343" s="15">
        <v>138320.74930432707</v>
      </c>
      <c r="AP343" s="178">
        <v>11</v>
      </c>
      <c r="AQ343" s="188">
        <v>37.4</v>
      </c>
      <c r="AR343" s="196"/>
      <c r="AS343" s="197">
        <v>46843.5</v>
      </c>
      <c r="AT343" s="179">
        <v>45665.4</v>
      </c>
      <c r="AU343" s="180">
        <v>92508.9</v>
      </c>
      <c r="AV343" s="48">
        <v>14</v>
      </c>
      <c r="AW343" s="1">
        <v>47.6</v>
      </c>
      <c r="AX343" s="55"/>
      <c r="AY343" s="56">
        <v>54611.919852034531</v>
      </c>
      <c r="AZ343" s="15">
        <v>104870.83222015989</v>
      </c>
      <c r="BA343" s="49">
        <v>159482.75207219442</v>
      </c>
      <c r="BB343" s="76">
        <v>13</v>
      </c>
      <c r="BC343" s="77">
        <v>44.199999999999996</v>
      </c>
      <c r="BD343" s="78">
        <v>50711.068434032059</v>
      </c>
      <c r="BE343" s="79">
        <v>90646.269088378394</v>
      </c>
      <c r="BF343" s="80"/>
      <c r="BG343" s="76">
        <v>12</v>
      </c>
      <c r="BH343" s="77">
        <v>40.799999999999997</v>
      </c>
      <c r="BI343" s="78">
        <v>49372.519893899196</v>
      </c>
      <c r="BJ343" s="79">
        <v>88200.753035833084</v>
      </c>
      <c r="BK343" s="80">
        <v>137573.27292973228</v>
      </c>
      <c r="BL343" s="97">
        <v>14</v>
      </c>
      <c r="BM343" s="98">
        <v>47.6</v>
      </c>
      <c r="BN343" s="95">
        <v>115202.54641909813</v>
      </c>
      <c r="BO343" s="99">
        <v>107856.66655146473</v>
      </c>
      <c r="BP343" s="100">
        <v>223059.21297056286</v>
      </c>
      <c r="BY343" s="48">
        <v>12</v>
      </c>
      <c r="BZ343" s="65">
        <f t="shared" si="307"/>
        <v>6</v>
      </c>
      <c r="CA343" s="55">
        <f t="shared" si="308"/>
        <v>40.799999999999997</v>
      </c>
      <c r="CB343" s="56">
        <f t="shared" si="309"/>
        <v>49420.627802690578</v>
      </c>
      <c r="CC343" s="56">
        <f t="shared" si="310"/>
        <v>88900.121501636473</v>
      </c>
      <c r="CD343" s="57">
        <f t="shared" si="311"/>
        <v>138320.74930432707</v>
      </c>
      <c r="CE343" s="42">
        <f t="shared" si="312"/>
        <v>78441.283677914544</v>
      </c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</row>
    <row r="344" spans="1:146" ht="15.6" hidden="1" x14ac:dyDescent="0.3">
      <c r="A344" t="s">
        <v>127</v>
      </c>
      <c r="B344" s="8">
        <v>603</v>
      </c>
      <c r="C344" s="1">
        <v>5</v>
      </c>
      <c r="D344" s="1"/>
      <c r="E344" s="1">
        <v>17</v>
      </c>
      <c r="F344" s="15">
        <v>39951.472471190784</v>
      </c>
      <c r="G344" s="15">
        <v>36918.105771448609</v>
      </c>
      <c r="H344" s="15">
        <v>76869.5782426394</v>
      </c>
      <c r="I344" s="1">
        <v>6</v>
      </c>
      <c r="J344" s="1"/>
      <c r="K344" s="1">
        <v>20.399999999999999</v>
      </c>
      <c r="L344" s="15">
        <v>47941.766965428935</v>
      </c>
      <c r="M344" s="15">
        <v>44789.74748443201</v>
      </c>
      <c r="N344" s="15">
        <v>92731.514449860944</v>
      </c>
      <c r="O344" s="1">
        <v>4</v>
      </c>
      <c r="P344" s="1"/>
      <c r="Q344" s="1">
        <v>13.6</v>
      </c>
      <c r="R344" s="15">
        <v>31957.182389937108</v>
      </c>
      <c r="S344" s="422">
        <v>29513.910847510797</v>
      </c>
      <c r="T344" s="15">
        <v>61471.093237447902</v>
      </c>
      <c r="U344" s="1">
        <v>5</v>
      </c>
      <c r="V344" s="1">
        <v>17</v>
      </c>
      <c r="W344" s="15">
        <v>39946.477987421385</v>
      </c>
      <c r="X344" s="15">
        <v>38383.373251078425</v>
      </c>
      <c r="Y344" s="15">
        <v>78329.851238499803</v>
      </c>
      <c r="Z344" s="1">
        <v>4</v>
      </c>
      <c r="AA344" s="1">
        <v>13.6</v>
      </c>
      <c r="AB344" s="15">
        <v>32217.925736235597</v>
      </c>
      <c r="AC344" s="15">
        <v>28660.139550428106</v>
      </c>
      <c r="AD344" s="15">
        <v>60878.065286663703</v>
      </c>
      <c r="AE344" s="1">
        <v>4</v>
      </c>
      <c r="AF344" s="1">
        <v>13.6</v>
      </c>
      <c r="AG344" s="15">
        <v>32217.925736235597</v>
      </c>
      <c r="AH344" s="15">
        <v>29583.88295407825</v>
      </c>
      <c r="AI344" s="15">
        <v>61801.808690313846</v>
      </c>
      <c r="AJ344" s="1">
        <v>7</v>
      </c>
      <c r="AK344" s="1">
        <v>23.8</v>
      </c>
      <c r="AL344" s="1"/>
      <c r="AM344" s="15">
        <v>28828.699551569505</v>
      </c>
      <c r="AN344" s="15">
        <v>51858.404209287946</v>
      </c>
      <c r="AO344" s="15">
        <v>80687.103760857455</v>
      </c>
      <c r="AP344" s="178">
        <v>6</v>
      </c>
      <c r="AQ344" s="188">
        <v>20.399999999999999</v>
      </c>
      <c r="AR344" s="196"/>
      <c r="AS344" s="197">
        <v>25551</v>
      </c>
      <c r="AT344" s="179">
        <v>24908.399999999998</v>
      </c>
      <c r="AU344" s="180">
        <v>50459.399999999994</v>
      </c>
      <c r="AV344" s="48">
        <v>8</v>
      </c>
      <c r="AW344" s="1">
        <v>27.2</v>
      </c>
      <c r="AX344" s="55"/>
      <c r="AY344" s="56">
        <v>31206.81134401973</v>
      </c>
      <c r="AZ344" s="15">
        <v>59926.189840091363</v>
      </c>
      <c r="BA344" s="49">
        <v>91133.001184111097</v>
      </c>
      <c r="BB344" s="76">
        <v>10</v>
      </c>
      <c r="BC344" s="77">
        <v>34</v>
      </c>
      <c r="BD344" s="78">
        <v>39008.514180024664</v>
      </c>
      <c r="BE344" s="79">
        <v>69727.899298752614</v>
      </c>
      <c r="BF344" s="80"/>
      <c r="BG344" s="76">
        <v>8</v>
      </c>
      <c r="BH344" s="77">
        <v>27.2</v>
      </c>
      <c r="BI344" s="78">
        <v>32915.013262599467</v>
      </c>
      <c r="BJ344" s="79">
        <v>58800.502023888723</v>
      </c>
      <c r="BK344" s="80">
        <v>91715.515286488197</v>
      </c>
      <c r="BL344" s="97">
        <v>8</v>
      </c>
      <c r="BM344" s="98">
        <v>27.2</v>
      </c>
      <c r="BN344" s="95">
        <v>65830.026525198933</v>
      </c>
      <c r="BO344" s="99">
        <v>61632.380886551269</v>
      </c>
      <c r="BP344" s="100">
        <v>127462.4074117502</v>
      </c>
      <c r="BY344" s="48">
        <v>7</v>
      </c>
      <c r="BZ344" s="65">
        <f t="shared" si="307"/>
        <v>3.5</v>
      </c>
      <c r="CA344" s="55">
        <f t="shared" si="308"/>
        <v>23.8</v>
      </c>
      <c r="CB344" s="56">
        <f t="shared" si="309"/>
        <v>28828.699551569505</v>
      </c>
      <c r="CC344" s="56">
        <f t="shared" si="310"/>
        <v>51858.404209287946</v>
      </c>
      <c r="CD344" s="57">
        <f t="shared" si="311"/>
        <v>80687.103760857455</v>
      </c>
      <c r="CE344" s="42">
        <f t="shared" si="312"/>
        <v>45757.415478783485</v>
      </c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</row>
    <row r="345" spans="1:146" ht="15.6" hidden="1" x14ac:dyDescent="0.3">
      <c r="A345" t="s">
        <v>127</v>
      </c>
      <c r="B345" s="8">
        <v>701</v>
      </c>
      <c r="C345" s="1">
        <v>7</v>
      </c>
      <c r="D345" s="1"/>
      <c r="E345" s="1">
        <v>23.8</v>
      </c>
      <c r="F345" s="15">
        <v>55932.061459667093</v>
      </c>
      <c r="G345" s="15">
        <v>51685.348080028052</v>
      </c>
      <c r="H345" s="15">
        <v>107617.40953969515</v>
      </c>
      <c r="I345" s="1">
        <v>10</v>
      </c>
      <c r="J345" s="1"/>
      <c r="K345" s="1">
        <v>34</v>
      </c>
      <c r="L345" s="15">
        <v>79902.944942381568</v>
      </c>
      <c r="M345" s="15">
        <v>74649.57914072003</v>
      </c>
      <c r="N345" s="15">
        <v>154552.5240831016</v>
      </c>
      <c r="O345" s="1">
        <v>4</v>
      </c>
      <c r="P345" s="1"/>
      <c r="Q345" s="1">
        <v>13.6</v>
      </c>
      <c r="R345" s="15">
        <v>31957.182389937108</v>
      </c>
      <c r="S345" s="422">
        <v>29513.910847510797</v>
      </c>
      <c r="T345" s="15">
        <v>61471.093237447902</v>
      </c>
      <c r="U345" s="1">
        <v>2</v>
      </c>
      <c r="V345" s="1">
        <v>6.8</v>
      </c>
      <c r="W345" s="15">
        <v>15978.591194968554</v>
      </c>
      <c r="X345" s="15">
        <v>15353.34930043137</v>
      </c>
      <c r="Y345" s="15">
        <v>31331.940495399926</v>
      </c>
      <c r="Z345" s="1">
        <v>3</v>
      </c>
      <c r="AA345" s="1">
        <v>10.199999999999999</v>
      </c>
      <c r="AB345" s="15">
        <v>24163.444302176697</v>
      </c>
      <c r="AC345" s="15">
        <v>21495.104662821079</v>
      </c>
      <c r="AD345" s="15">
        <v>45658.548964997775</v>
      </c>
      <c r="AE345" s="1">
        <v>3</v>
      </c>
      <c r="AF345" s="1">
        <v>10.199999999999999</v>
      </c>
      <c r="AG345" s="15">
        <v>24163.444302176697</v>
      </c>
      <c r="AH345" s="15">
        <v>22187.912215558685</v>
      </c>
      <c r="AI345" s="15">
        <v>46351.356517735381</v>
      </c>
      <c r="AJ345" s="1">
        <v>2</v>
      </c>
      <c r="AK345" s="1">
        <v>6.8</v>
      </c>
      <c r="AL345" s="1"/>
      <c r="AM345" s="15">
        <v>8236.7713004484303</v>
      </c>
      <c r="AN345" s="15">
        <v>14816.686916939412</v>
      </c>
      <c r="AO345" s="15">
        <v>23053.458217387844</v>
      </c>
      <c r="AP345" s="178">
        <v>3</v>
      </c>
      <c r="AQ345" s="188">
        <v>10.199999999999999</v>
      </c>
      <c r="AR345" s="196"/>
      <c r="AS345" s="197">
        <v>12775.5</v>
      </c>
      <c r="AT345" s="179">
        <v>12454.199999999999</v>
      </c>
      <c r="AU345" s="180">
        <v>25229.699999999997</v>
      </c>
      <c r="AV345" s="48">
        <v>3</v>
      </c>
      <c r="AW345" s="1">
        <v>10.199999999999999</v>
      </c>
      <c r="AX345" s="55"/>
      <c r="AY345" s="56">
        <v>11702.554254007398</v>
      </c>
      <c r="AZ345" s="15">
        <v>22472.321190034261</v>
      </c>
      <c r="BA345" s="49">
        <v>34174.87544404166</v>
      </c>
      <c r="BB345" s="76">
        <v>2</v>
      </c>
      <c r="BC345" s="77">
        <v>6.8</v>
      </c>
      <c r="BD345" s="78">
        <v>7801.7028360049326</v>
      </c>
      <c r="BE345" s="79">
        <v>13945.579859750524</v>
      </c>
      <c r="BF345" s="80"/>
      <c r="BG345" s="76">
        <v>3</v>
      </c>
      <c r="BH345" s="77">
        <v>10.199999999999999</v>
      </c>
      <c r="BI345" s="78">
        <v>12343.129973474799</v>
      </c>
      <c r="BJ345" s="79">
        <v>22050.188258958271</v>
      </c>
      <c r="BK345" s="80">
        <v>34393.31823243307</v>
      </c>
      <c r="BL345" s="97">
        <v>3</v>
      </c>
      <c r="BM345" s="98">
        <v>10.199999999999999</v>
      </c>
      <c r="BN345" s="95">
        <v>24686.259946949598</v>
      </c>
      <c r="BO345" s="99">
        <v>23112.142832456724</v>
      </c>
      <c r="BP345" s="100">
        <v>47798.402779406322</v>
      </c>
      <c r="BY345" s="48">
        <v>2</v>
      </c>
      <c r="BZ345" s="65">
        <f t="shared" si="307"/>
        <v>1</v>
      </c>
      <c r="CA345" s="55">
        <f t="shared" si="308"/>
        <v>6.8</v>
      </c>
      <c r="CB345" s="56">
        <f t="shared" si="309"/>
        <v>8236.7713004484303</v>
      </c>
      <c r="CC345" s="56">
        <f t="shared" si="310"/>
        <v>14816.686916939412</v>
      </c>
      <c r="CD345" s="57">
        <f t="shared" si="311"/>
        <v>23053.458217387844</v>
      </c>
      <c r="CE345" s="42">
        <f t="shared" si="312"/>
        <v>13073.547279652423</v>
      </c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</row>
    <row r="346" spans="1:146" ht="15.6" hidden="1" x14ac:dyDescent="0.3">
      <c r="A346" t="s">
        <v>127</v>
      </c>
      <c r="B346" s="8">
        <v>702</v>
      </c>
      <c r="C346" s="1">
        <v>6</v>
      </c>
      <c r="D346" s="1"/>
      <c r="E346" s="1">
        <v>20.399999999999999</v>
      </c>
      <c r="F346" s="15">
        <v>47941.766965428935</v>
      </c>
      <c r="G346" s="15">
        <v>44301.72692573833</v>
      </c>
      <c r="H346" s="15">
        <v>92243.493891167265</v>
      </c>
      <c r="I346" s="1">
        <v>7</v>
      </c>
      <c r="J346" s="1"/>
      <c r="K346" s="1">
        <v>23.8</v>
      </c>
      <c r="L346" s="15">
        <v>55932.061459667093</v>
      </c>
      <c r="M346" s="15">
        <v>52254.705398504018</v>
      </c>
      <c r="N346" s="15">
        <v>108186.76685817112</v>
      </c>
      <c r="O346" s="1">
        <v>6</v>
      </c>
      <c r="P346" s="1"/>
      <c r="Q346" s="1">
        <v>20.399999999999999</v>
      </c>
      <c r="R346" s="15">
        <v>47935.773584905663</v>
      </c>
      <c r="S346" s="422">
        <v>44270.86627126619</v>
      </c>
      <c r="T346" s="15">
        <v>92206.639856171852</v>
      </c>
      <c r="U346" s="1">
        <v>5</v>
      </c>
      <c r="V346" s="1">
        <v>17</v>
      </c>
      <c r="W346" s="15">
        <v>39946.477987421385</v>
      </c>
      <c r="X346" s="15">
        <v>38383.373251078425</v>
      </c>
      <c r="Y346" s="15">
        <v>78329.851238499803</v>
      </c>
      <c r="Z346" s="1">
        <v>3</v>
      </c>
      <c r="AA346" s="1">
        <v>10.199999999999999</v>
      </c>
      <c r="AB346" s="15">
        <v>24163.444302176697</v>
      </c>
      <c r="AC346" s="15">
        <v>21495.104662821079</v>
      </c>
      <c r="AD346" s="15">
        <v>45658.548964997775</v>
      </c>
      <c r="AE346" s="1">
        <v>5</v>
      </c>
      <c r="AF346" s="1">
        <v>17</v>
      </c>
      <c r="AG346" s="15">
        <v>40272.407170294493</v>
      </c>
      <c r="AH346" s="15">
        <v>36979.853692597811</v>
      </c>
      <c r="AI346" s="15">
        <v>77252.260862892304</v>
      </c>
      <c r="AJ346" s="1">
        <v>5</v>
      </c>
      <c r="AK346" s="1">
        <v>17</v>
      </c>
      <c r="AL346" s="1"/>
      <c r="AM346" s="15">
        <v>20591.928251121077</v>
      </c>
      <c r="AN346" s="15">
        <v>37041.717292348534</v>
      </c>
      <c r="AO346" s="15">
        <v>57633.645543469611</v>
      </c>
      <c r="AP346" s="178">
        <v>5</v>
      </c>
      <c r="AQ346" s="188">
        <v>17</v>
      </c>
      <c r="AR346" s="196"/>
      <c r="AS346" s="197">
        <v>21292.5</v>
      </c>
      <c r="AT346" s="179">
        <v>20757</v>
      </c>
      <c r="AU346" s="180">
        <v>42049.5</v>
      </c>
      <c r="AV346" s="48">
        <v>5</v>
      </c>
      <c r="AW346" s="1">
        <v>17</v>
      </c>
      <c r="AX346" s="55"/>
      <c r="AY346" s="56">
        <v>19504.257090012332</v>
      </c>
      <c r="AZ346" s="15">
        <v>37453.868650057106</v>
      </c>
      <c r="BA346" s="49">
        <v>56958.125740069438</v>
      </c>
      <c r="BB346" s="76">
        <v>6</v>
      </c>
      <c r="BC346" s="77">
        <v>20.399999999999999</v>
      </c>
      <c r="BD346" s="78">
        <v>23405.108508014797</v>
      </c>
      <c r="BE346" s="79">
        <v>41836.739579251567</v>
      </c>
      <c r="BF346" s="80"/>
      <c r="BG346" s="76">
        <v>4</v>
      </c>
      <c r="BH346" s="77">
        <v>13.6</v>
      </c>
      <c r="BI346" s="78">
        <v>16457.506631299733</v>
      </c>
      <c r="BJ346" s="79">
        <v>29400.251011944361</v>
      </c>
      <c r="BK346" s="80">
        <v>45857.757643244098</v>
      </c>
      <c r="BL346" s="97">
        <v>5</v>
      </c>
      <c r="BM346" s="98">
        <v>17</v>
      </c>
      <c r="BN346" s="95">
        <v>41143.766578249335</v>
      </c>
      <c r="BO346" s="99">
        <v>38520.238054094545</v>
      </c>
      <c r="BP346" s="100">
        <v>79664.004632343887</v>
      </c>
      <c r="BY346" s="48">
        <v>5</v>
      </c>
      <c r="BZ346" s="65">
        <f t="shared" si="307"/>
        <v>2.5</v>
      </c>
      <c r="CA346" s="55">
        <f t="shared" si="308"/>
        <v>17</v>
      </c>
      <c r="CB346" s="56">
        <f t="shared" si="309"/>
        <v>20591.928251121077</v>
      </c>
      <c r="CC346" s="56">
        <f t="shared" si="310"/>
        <v>37041.717292348534</v>
      </c>
      <c r="CD346" s="57">
        <f t="shared" si="311"/>
        <v>57633.645543469611</v>
      </c>
      <c r="CE346" s="42">
        <f t="shared" si="312"/>
        <v>32683.868199131059</v>
      </c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</row>
    <row r="347" spans="1:146" ht="15.6" hidden="1" x14ac:dyDescent="0.3">
      <c r="A347" t="s">
        <v>127</v>
      </c>
      <c r="B347" s="8">
        <v>703</v>
      </c>
      <c r="C347" s="1">
        <v>3</v>
      </c>
      <c r="D347" s="1"/>
      <c r="E347" s="1">
        <v>10.199999999999999</v>
      </c>
      <c r="F347" s="15">
        <v>23970.883482714467</v>
      </c>
      <c r="G347" s="15">
        <v>22150.863462869165</v>
      </c>
      <c r="H347" s="15">
        <v>46121.746945583633</v>
      </c>
      <c r="I347" s="1">
        <v>3</v>
      </c>
      <c r="J347" s="1"/>
      <c r="K347" s="1">
        <v>10.199999999999999</v>
      </c>
      <c r="L347" s="15">
        <v>23970.883482714467</v>
      </c>
      <c r="M347" s="15">
        <v>22394.873742216005</v>
      </c>
      <c r="N347" s="15">
        <v>46365.757224930472</v>
      </c>
      <c r="O347" s="1">
        <v>3</v>
      </c>
      <c r="P347" s="1"/>
      <c r="Q347" s="1">
        <v>10.199999999999999</v>
      </c>
      <c r="R347" s="15">
        <v>23967.886792452831</v>
      </c>
      <c r="S347" s="422">
        <v>22135.433135633095</v>
      </c>
      <c r="T347" s="15">
        <v>46103.319928085926</v>
      </c>
      <c r="U347" s="1">
        <v>2</v>
      </c>
      <c r="V347" s="1">
        <v>6.8</v>
      </c>
      <c r="W347" s="15">
        <v>15978.591194968554</v>
      </c>
      <c r="X347" s="15">
        <v>15353.34930043137</v>
      </c>
      <c r="Y347" s="15">
        <v>31331.940495399926</v>
      </c>
      <c r="Z347" s="1">
        <v>3</v>
      </c>
      <c r="AA347" s="1">
        <v>10.199999999999999</v>
      </c>
      <c r="AB347" s="15">
        <v>24163.444302176697</v>
      </c>
      <c r="AC347" s="15">
        <v>21495.104662821079</v>
      </c>
      <c r="AD347" s="15">
        <v>45658.548964997775</v>
      </c>
      <c r="AE347" s="1">
        <v>3</v>
      </c>
      <c r="AF347" s="1">
        <v>10.199999999999999</v>
      </c>
      <c r="AG347" s="15">
        <v>24163.444302176697</v>
      </c>
      <c r="AH347" s="15">
        <v>22187.912215558685</v>
      </c>
      <c r="AI347" s="15">
        <v>46351.356517735381</v>
      </c>
      <c r="AJ347" s="1">
        <v>2</v>
      </c>
      <c r="AK347" s="1">
        <v>6.8</v>
      </c>
      <c r="AL347" s="1"/>
      <c r="AM347" s="15">
        <v>8236.7713004484303</v>
      </c>
      <c r="AN347" s="15">
        <v>14816.686916939412</v>
      </c>
      <c r="AO347" s="15">
        <v>23053.458217387844</v>
      </c>
      <c r="AP347" s="178">
        <v>3</v>
      </c>
      <c r="AQ347" s="188">
        <v>10.199999999999999</v>
      </c>
      <c r="AR347" s="196"/>
      <c r="AS347" s="197">
        <v>12775.5</v>
      </c>
      <c r="AT347" s="179">
        <v>12454.199999999999</v>
      </c>
      <c r="AU347" s="180">
        <v>25229.699999999997</v>
      </c>
      <c r="AV347" s="48">
        <v>2</v>
      </c>
      <c r="AW347" s="1">
        <v>6.8</v>
      </c>
      <c r="AX347" s="55"/>
      <c r="AY347" s="56">
        <v>7801.7028360049326</v>
      </c>
      <c r="AZ347" s="15">
        <v>14981.547460022841</v>
      </c>
      <c r="BA347" s="49">
        <v>22783.250296027774</v>
      </c>
      <c r="BB347" s="76">
        <v>4</v>
      </c>
      <c r="BC347" s="77">
        <v>13.6</v>
      </c>
      <c r="BD347" s="78">
        <v>15603.405672009865</v>
      </c>
      <c r="BE347" s="79">
        <v>27891.159719501047</v>
      </c>
      <c r="BF347" s="80"/>
      <c r="BG347" s="76">
        <v>2</v>
      </c>
      <c r="BH347" s="77">
        <v>6.8</v>
      </c>
      <c r="BI347" s="78">
        <v>8228.7533156498666</v>
      </c>
      <c r="BJ347" s="79">
        <v>14700.125505972181</v>
      </c>
      <c r="BK347" s="80">
        <v>22928.878821622049</v>
      </c>
      <c r="BL347" s="97">
        <v>3</v>
      </c>
      <c r="BM347" s="98">
        <v>10.199999999999999</v>
      </c>
      <c r="BN347" s="95">
        <v>24686.259946949598</v>
      </c>
      <c r="BO347" s="99">
        <v>23112.142832456724</v>
      </c>
      <c r="BP347" s="100">
        <v>47798.402779406322</v>
      </c>
      <c r="BY347" s="48">
        <v>2</v>
      </c>
      <c r="BZ347" s="65">
        <f t="shared" si="307"/>
        <v>1</v>
      </c>
      <c r="CA347" s="55">
        <f t="shared" si="308"/>
        <v>6.8</v>
      </c>
      <c r="CB347" s="56">
        <f t="shared" si="309"/>
        <v>8236.7713004484303</v>
      </c>
      <c r="CC347" s="56">
        <f t="shared" si="310"/>
        <v>14816.686916939412</v>
      </c>
      <c r="CD347" s="57">
        <f t="shared" si="311"/>
        <v>23053.458217387844</v>
      </c>
      <c r="CE347" s="42">
        <f t="shared" si="312"/>
        <v>13073.547279652423</v>
      </c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</row>
    <row r="348" spans="1:146" ht="15.6" hidden="1" x14ac:dyDescent="0.3">
      <c r="A348" t="s">
        <v>127</v>
      </c>
      <c r="B348" s="8">
        <v>801</v>
      </c>
      <c r="C348" s="1">
        <v>7</v>
      </c>
      <c r="D348" s="1"/>
      <c r="E348" s="1">
        <v>23.8</v>
      </c>
      <c r="F348" s="15">
        <v>55932.061459667093</v>
      </c>
      <c r="G348" s="15">
        <v>51685.348080028052</v>
      </c>
      <c r="H348" s="15">
        <v>107617.40953969515</v>
      </c>
      <c r="I348" s="1">
        <v>7</v>
      </c>
      <c r="J348" s="1"/>
      <c r="K348" s="1">
        <v>23.8</v>
      </c>
      <c r="L348" s="15">
        <v>55932.061459667093</v>
      </c>
      <c r="M348" s="15">
        <v>52254.705398504018</v>
      </c>
      <c r="N348" s="15">
        <v>108186.76685817112</v>
      </c>
      <c r="O348" s="1">
        <v>8</v>
      </c>
      <c r="P348" s="1"/>
      <c r="Q348" s="1">
        <v>27.2</v>
      </c>
      <c r="R348" s="15">
        <v>63914.364779874217</v>
      </c>
      <c r="S348" s="422">
        <v>59027.821695021594</v>
      </c>
      <c r="T348" s="15">
        <v>122942.1864748958</v>
      </c>
      <c r="U348" s="1">
        <v>7</v>
      </c>
      <c r="V348" s="1">
        <v>23.8</v>
      </c>
      <c r="W348" s="15">
        <v>55925.06918238994</v>
      </c>
      <c r="X348" s="15">
        <v>53736.722551509796</v>
      </c>
      <c r="Y348" s="15">
        <v>109661.79173389974</v>
      </c>
      <c r="Z348" s="1">
        <v>6</v>
      </c>
      <c r="AA348" s="1">
        <v>20.399999999999999</v>
      </c>
      <c r="AB348" s="15">
        <v>48326.888604353393</v>
      </c>
      <c r="AC348" s="15">
        <v>42990.209325642158</v>
      </c>
      <c r="AD348" s="15">
        <v>91317.097929995551</v>
      </c>
      <c r="AE348" s="1">
        <v>6</v>
      </c>
      <c r="AF348" s="1">
        <v>20.399999999999999</v>
      </c>
      <c r="AG348" s="15">
        <v>48326.888604353393</v>
      </c>
      <c r="AH348" s="15">
        <v>44375.824431117369</v>
      </c>
      <c r="AI348" s="15">
        <v>92702.713035470762</v>
      </c>
      <c r="AJ348" s="1">
        <v>3</v>
      </c>
      <c r="AK348" s="1">
        <v>10.199999999999999</v>
      </c>
      <c r="AL348" s="1"/>
      <c r="AM348" s="15">
        <v>12355.156950672645</v>
      </c>
      <c r="AN348" s="15">
        <v>22225.030375409118</v>
      </c>
      <c r="AO348" s="15">
        <v>34580.187326081767</v>
      </c>
      <c r="AP348" s="178">
        <v>5</v>
      </c>
      <c r="AQ348" s="188">
        <v>17</v>
      </c>
      <c r="AR348" s="196"/>
      <c r="AS348" s="197">
        <v>21292.5</v>
      </c>
      <c r="AT348" s="179">
        <v>20757</v>
      </c>
      <c r="AU348" s="180">
        <v>42049.5</v>
      </c>
      <c r="AV348" s="48">
        <v>9</v>
      </c>
      <c r="AW348" s="1">
        <v>30.599999999999998</v>
      </c>
      <c r="AX348" s="55"/>
      <c r="AY348" s="56">
        <v>35107.662762022199</v>
      </c>
      <c r="AZ348" s="15">
        <v>67416.963570102787</v>
      </c>
      <c r="BA348" s="49">
        <v>102524.62633212499</v>
      </c>
      <c r="BB348" s="76">
        <v>8</v>
      </c>
      <c r="BC348" s="77">
        <v>27.2</v>
      </c>
      <c r="BD348" s="78">
        <v>31206.81134401973</v>
      </c>
      <c r="BE348" s="79">
        <v>55782.319439002094</v>
      </c>
      <c r="BF348" s="80"/>
      <c r="BG348" s="76">
        <v>9</v>
      </c>
      <c r="BH348" s="77">
        <v>30.599999999999998</v>
      </c>
      <c r="BI348" s="78">
        <v>37029.389920424401</v>
      </c>
      <c r="BJ348" s="79">
        <v>66150.564776874817</v>
      </c>
      <c r="BK348" s="80">
        <v>103179.95469729922</v>
      </c>
      <c r="BL348" s="97">
        <v>9</v>
      </c>
      <c r="BM348" s="98">
        <v>30.599999999999998</v>
      </c>
      <c r="BN348" s="95">
        <v>74058.779840848802</v>
      </c>
      <c r="BO348" s="99">
        <v>69336.428497370172</v>
      </c>
      <c r="BP348" s="100">
        <v>143395.20833821897</v>
      </c>
      <c r="BY348" s="48">
        <v>3</v>
      </c>
      <c r="BZ348" s="65">
        <f t="shared" si="307"/>
        <v>1.5</v>
      </c>
      <c r="CA348" s="55">
        <f t="shared" si="308"/>
        <v>10.199999999999999</v>
      </c>
      <c r="CB348" s="56">
        <f t="shared" si="309"/>
        <v>12355.156950672645</v>
      </c>
      <c r="CC348" s="56">
        <f t="shared" si="310"/>
        <v>22225.030375409118</v>
      </c>
      <c r="CD348" s="57">
        <f t="shared" si="311"/>
        <v>34580.187326081767</v>
      </c>
      <c r="CE348" s="42">
        <f t="shared" si="312"/>
        <v>19610.320919478636</v>
      </c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</row>
    <row r="349" spans="1:146" ht="15.6" hidden="1" x14ac:dyDescent="0.3">
      <c r="A349" t="s">
        <v>127</v>
      </c>
      <c r="B349" s="8">
        <v>802</v>
      </c>
      <c r="C349" s="1">
        <v>8</v>
      </c>
      <c r="D349" s="1"/>
      <c r="E349" s="1">
        <v>27.2</v>
      </c>
      <c r="F349" s="15">
        <v>63922.355953905251</v>
      </c>
      <c r="G349" s="15">
        <v>59068.969234317774</v>
      </c>
      <c r="H349" s="15">
        <v>122991.32518822303</v>
      </c>
      <c r="I349" s="1">
        <v>8</v>
      </c>
      <c r="J349" s="1"/>
      <c r="K349" s="1">
        <v>27.2</v>
      </c>
      <c r="L349" s="15">
        <v>63922.355953905251</v>
      </c>
      <c r="M349" s="15">
        <v>59719.66331257602</v>
      </c>
      <c r="N349" s="15">
        <v>123642.01926648128</v>
      </c>
      <c r="O349" s="1">
        <v>9</v>
      </c>
      <c r="P349" s="1"/>
      <c r="Q349" s="1">
        <v>30.599999999999998</v>
      </c>
      <c r="R349" s="15">
        <v>71903.660377358494</v>
      </c>
      <c r="S349" s="422">
        <v>66406.299406899285</v>
      </c>
      <c r="T349" s="15">
        <v>138309.95978425778</v>
      </c>
      <c r="U349" s="1">
        <v>7</v>
      </c>
      <c r="V349" s="1">
        <v>23.8</v>
      </c>
      <c r="W349" s="15">
        <v>55925.06918238994</v>
      </c>
      <c r="X349" s="15">
        <v>53736.722551509796</v>
      </c>
      <c r="Y349" s="15">
        <v>109661.79173389974</v>
      </c>
      <c r="Z349" s="1">
        <v>6</v>
      </c>
      <c r="AA349" s="1">
        <v>20.399999999999999</v>
      </c>
      <c r="AB349" s="15">
        <v>48326.888604353393</v>
      </c>
      <c r="AC349" s="15">
        <v>42990.209325642158</v>
      </c>
      <c r="AD349" s="15">
        <v>91317.097929995551</v>
      </c>
      <c r="AE349" s="1">
        <v>7</v>
      </c>
      <c r="AF349" s="1">
        <v>23.8</v>
      </c>
      <c r="AG349" s="15">
        <v>56381.370038412293</v>
      </c>
      <c r="AH349" s="15">
        <v>51771.795169636942</v>
      </c>
      <c r="AI349" s="15">
        <v>108153.16520804923</v>
      </c>
      <c r="AJ349" s="1">
        <v>6</v>
      </c>
      <c r="AK349" s="1">
        <v>20.399999999999999</v>
      </c>
      <c r="AL349" s="1"/>
      <c r="AM349" s="15">
        <v>24710.313901345289</v>
      </c>
      <c r="AN349" s="15">
        <v>44450.060750818237</v>
      </c>
      <c r="AO349" s="15">
        <v>69160.374652163533</v>
      </c>
      <c r="AP349" s="178">
        <v>7</v>
      </c>
      <c r="AQ349" s="188">
        <v>23.8</v>
      </c>
      <c r="AR349" s="196"/>
      <c r="AS349" s="197">
        <v>29809.5</v>
      </c>
      <c r="AT349" s="179">
        <v>29059.8</v>
      </c>
      <c r="AU349" s="180">
        <v>58869.3</v>
      </c>
      <c r="AV349" s="48">
        <v>7</v>
      </c>
      <c r="AW349" s="1">
        <v>23.8</v>
      </c>
      <c r="AX349" s="55"/>
      <c r="AY349" s="56">
        <v>27305.959926017265</v>
      </c>
      <c r="AZ349" s="15">
        <v>52435.416110079947</v>
      </c>
      <c r="BA349" s="49">
        <v>79741.376036097208</v>
      </c>
      <c r="BB349" s="76">
        <v>7</v>
      </c>
      <c r="BC349" s="77">
        <v>23.8</v>
      </c>
      <c r="BD349" s="78">
        <v>27305.959926017265</v>
      </c>
      <c r="BE349" s="79">
        <v>48809.529509126834</v>
      </c>
      <c r="BF349" s="80"/>
      <c r="BG349" s="76">
        <v>8</v>
      </c>
      <c r="BH349" s="77">
        <v>27.2</v>
      </c>
      <c r="BI349" s="78">
        <v>32915.013262599467</v>
      </c>
      <c r="BJ349" s="79">
        <v>58800.502023888723</v>
      </c>
      <c r="BK349" s="80">
        <v>91715.515286488197</v>
      </c>
      <c r="BL349" s="97">
        <v>6</v>
      </c>
      <c r="BM349" s="98">
        <v>20.399999999999999</v>
      </c>
      <c r="BN349" s="95">
        <v>49372.519893899196</v>
      </c>
      <c r="BO349" s="99">
        <v>46224.285664913448</v>
      </c>
      <c r="BP349" s="100">
        <v>95596.805558812644</v>
      </c>
      <c r="BY349" s="48">
        <v>6</v>
      </c>
      <c r="BZ349" s="65">
        <f t="shared" si="307"/>
        <v>3</v>
      </c>
      <c r="CA349" s="55">
        <f t="shared" si="308"/>
        <v>20.399999999999999</v>
      </c>
      <c r="CB349" s="56">
        <f t="shared" si="309"/>
        <v>24710.313901345289</v>
      </c>
      <c r="CC349" s="56">
        <f t="shared" si="310"/>
        <v>44450.060750818237</v>
      </c>
      <c r="CD349" s="57">
        <f t="shared" si="311"/>
        <v>69160.374652163533</v>
      </c>
      <c r="CE349" s="42">
        <f t="shared" si="312"/>
        <v>39220.641838957272</v>
      </c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</row>
    <row r="350" spans="1:146" ht="15.6" hidden="1" x14ac:dyDescent="0.3">
      <c r="A350" t="s">
        <v>127</v>
      </c>
      <c r="B350" s="8">
        <v>901</v>
      </c>
      <c r="C350" s="1">
        <v>12</v>
      </c>
      <c r="D350" s="1"/>
      <c r="E350" s="1">
        <v>40.799999999999997</v>
      </c>
      <c r="F350" s="15">
        <v>95883.53393085787</v>
      </c>
      <c r="G350" s="15">
        <v>88603.453851476661</v>
      </c>
      <c r="H350" s="15">
        <v>184486.98778233453</v>
      </c>
      <c r="I350" s="1">
        <v>11</v>
      </c>
      <c r="J350" s="1"/>
      <c r="K350" s="1">
        <v>37.4</v>
      </c>
      <c r="L350" s="15">
        <v>87893.239436619726</v>
      </c>
      <c r="M350" s="15">
        <v>82114.537054792032</v>
      </c>
      <c r="N350" s="15">
        <v>170007.77649141176</v>
      </c>
      <c r="O350" s="1">
        <v>13</v>
      </c>
      <c r="P350" s="1"/>
      <c r="Q350" s="1">
        <v>44.199999999999996</v>
      </c>
      <c r="R350" s="15">
        <v>103860.8427672956</v>
      </c>
      <c r="S350" s="422">
        <v>95920.210254410078</v>
      </c>
      <c r="T350" s="15">
        <v>199781.05302170568</v>
      </c>
      <c r="U350" s="1">
        <v>11</v>
      </c>
      <c r="V350" s="1">
        <v>37.4</v>
      </c>
      <c r="W350" s="15">
        <v>87882.251572327048</v>
      </c>
      <c r="X350" s="15">
        <v>84443.421152372539</v>
      </c>
      <c r="Y350" s="15">
        <v>172325.6727246996</v>
      </c>
      <c r="Z350" s="1">
        <v>9</v>
      </c>
      <c r="AA350" s="1">
        <v>30.599999999999998</v>
      </c>
      <c r="AB350" s="15">
        <v>72490.332906530093</v>
      </c>
      <c r="AC350" s="15">
        <v>64485.31398846324</v>
      </c>
      <c r="AD350" s="15">
        <v>136975.64689499332</v>
      </c>
      <c r="AE350" s="1">
        <v>12</v>
      </c>
      <c r="AF350" s="1">
        <v>40.799999999999997</v>
      </c>
      <c r="AG350" s="15">
        <v>96653.777208706786</v>
      </c>
      <c r="AH350" s="15">
        <v>88751.648862234739</v>
      </c>
      <c r="AI350" s="15">
        <v>185405.42607094152</v>
      </c>
      <c r="AJ350" s="1">
        <v>13</v>
      </c>
      <c r="AK350" s="1">
        <v>44.199999999999996</v>
      </c>
      <c r="AL350" s="1"/>
      <c r="AM350" s="15">
        <v>53539.013452914798</v>
      </c>
      <c r="AN350" s="15">
        <v>96308.464960106183</v>
      </c>
      <c r="AO350" s="15">
        <v>149847.47841302099</v>
      </c>
      <c r="AP350" s="178">
        <v>9</v>
      </c>
      <c r="AQ350" s="188">
        <v>30.599999999999998</v>
      </c>
      <c r="AR350" s="196"/>
      <c r="AS350" s="197">
        <v>38326.5</v>
      </c>
      <c r="AT350" s="179">
        <v>37362.6</v>
      </c>
      <c r="AU350" s="180">
        <v>75689.100000000006</v>
      </c>
      <c r="AV350" s="48">
        <v>15</v>
      </c>
      <c r="AW350" s="1">
        <v>51</v>
      </c>
      <c r="AX350" s="55"/>
      <c r="AY350" s="56">
        <v>58512.771270036996</v>
      </c>
      <c r="AZ350" s="15">
        <v>112361.6059501713</v>
      </c>
      <c r="BA350" s="49">
        <v>170874.37722020829</v>
      </c>
      <c r="BB350" s="76">
        <v>18</v>
      </c>
      <c r="BC350" s="77">
        <v>61.199999999999996</v>
      </c>
      <c r="BD350" s="78">
        <v>70215.325524044398</v>
      </c>
      <c r="BE350" s="79">
        <v>125510.21873775471</v>
      </c>
      <c r="BF350" s="80"/>
      <c r="BG350" s="76">
        <v>17</v>
      </c>
      <c r="BH350" s="77">
        <v>57.8</v>
      </c>
      <c r="BI350" s="78">
        <v>69944.403183023867</v>
      </c>
      <c r="BJ350" s="79">
        <v>124951.06680076354</v>
      </c>
      <c r="BK350" s="80">
        <v>194895.46998378739</v>
      </c>
      <c r="BL350" s="97">
        <v>16</v>
      </c>
      <c r="BM350" s="98">
        <v>54.4</v>
      </c>
      <c r="BN350" s="95">
        <v>131660.05305039787</v>
      </c>
      <c r="BO350" s="99">
        <v>123264.76177310254</v>
      </c>
      <c r="BP350" s="100">
        <v>254924.8148235004</v>
      </c>
      <c r="BY350" s="48">
        <v>13</v>
      </c>
      <c r="BZ350" s="65">
        <f t="shared" si="307"/>
        <v>6.5</v>
      </c>
      <c r="CA350" s="55">
        <f t="shared" si="308"/>
        <v>44.199999999999996</v>
      </c>
      <c r="CB350" s="56">
        <f t="shared" si="309"/>
        <v>53539.013452914798</v>
      </c>
      <c r="CC350" s="56">
        <f t="shared" si="310"/>
        <v>96308.464960106183</v>
      </c>
      <c r="CD350" s="57">
        <f t="shared" si="311"/>
        <v>149847.47841302099</v>
      </c>
      <c r="CE350" s="42">
        <f t="shared" si="312"/>
        <v>84978.05731774075</v>
      </c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</row>
    <row r="351" spans="1:146" ht="15.6" hidden="1" x14ac:dyDescent="0.3">
      <c r="A351" t="s">
        <v>127</v>
      </c>
      <c r="B351" s="8">
        <v>902</v>
      </c>
      <c r="C351" s="1">
        <v>4</v>
      </c>
      <c r="D351" s="1"/>
      <c r="E351" s="1">
        <v>13.6</v>
      </c>
      <c r="F351" s="15">
        <v>31961.177976952626</v>
      </c>
      <c r="G351" s="15">
        <v>29534.484617158887</v>
      </c>
      <c r="H351" s="15">
        <v>61495.662594111513</v>
      </c>
      <c r="I351" s="1">
        <v>4</v>
      </c>
      <c r="J351" s="1"/>
      <c r="K351" s="1">
        <v>13.6</v>
      </c>
      <c r="L351" s="15">
        <v>31961.177976952626</v>
      </c>
      <c r="M351" s="15">
        <v>29859.83165628801</v>
      </c>
      <c r="N351" s="15">
        <v>61821.009633240639</v>
      </c>
      <c r="O351" s="1">
        <v>4</v>
      </c>
      <c r="P351" s="1"/>
      <c r="Q351" s="1">
        <v>13.6</v>
      </c>
      <c r="R351" s="15">
        <v>31957.182389937108</v>
      </c>
      <c r="S351" s="422">
        <v>29513.910847510797</v>
      </c>
      <c r="T351" s="15">
        <v>61471.093237447902</v>
      </c>
      <c r="U351" s="1">
        <v>3</v>
      </c>
      <c r="V351" s="1">
        <v>10.199999999999999</v>
      </c>
      <c r="W351" s="15">
        <v>23967.886792452831</v>
      </c>
      <c r="X351" s="15">
        <v>23030.023950647053</v>
      </c>
      <c r="Y351" s="15">
        <v>46997.910743099885</v>
      </c>
      <c r="Z351" s="1">
        <v>7</v>
      </c>
      <c r="AA351" s="1">
        <v>23.8</v>
      </c>
      <c r="AB351" s="15">
        <v>56381.370038412293</v>
      </c>
      <c r="AC351" s="15">
        <v>50155.244213249192</v>
      </c>
      <c r="AD351" s="15">
        <v>106536.61425166149</v>
      </c>
      <c r="AE351" s="1">
        <v>0</v>
      </c>
      <c r="AF351" s="1">
        <v>0</v>
      </c>
      <c r="AG351" s="15">
        <v>0</v>
      </c>
      <c r="AH351" s="15">
        <v>0</v>
      </c>
      <c r="AI351" s="15">
        <v>0</v>
      </c>
      <c r="AJ351" s="1">
        <v>5</v>
      </c>
      <c r="AK351" s="1">
        <v>17</v>
      </c>
      <c r="AL351" s="1"/>
      <c r="AM351" s="15">
        <v>20591.928251121077</v>
      </c>
      <c r="AN351" s="15">
        <v>37041.717292348534</v>
      </c>
      <c r="AO351" s="15">
        <v>57633.645543469611</v>
      </c>
      <c r="AP351" s="178">
        <v>5</v>
      </c>
      <c r="AQ351" s="188">
        <v>17</v>
      </c>
      <c r="AR351" s="196"/>
      <c r="AS351" s="197">
        <v>21292.5</v>
      </c>
      <c r="AT351" s="179">
        <v>20757</v>
      </c>
      <c r="AU351" s="180">
        <v>42049.5</v>
      </c>
      <c r="AV351" s="48">
        <v>6</v>
      </c>
      <c r="AW351" s="1">
        <v>20.399999999999999</v>
      </c>
      <c r="AX351" s="55"/>
      <c r="AY351" s="56">
        <v>23405.108508014797</v>
      </c>
      <c r="AZ351" s="15">
        <v>44944.642380068522</v>
      </c>
      <c r="BA351" s="49">
        <v>68349.750888083319</v>
      </c>
      <c r="BB351" s="76">
        <v>7</v>
      </c>
      <c r="BC351" s="77">
        <v>23.8</v>
      </c>
      <c r="BD351" s="78">
        <v>27305.959926017265</v>
      </c>
      <c r="BE351" s="79">
        <v>48809.529509126834</v>
      </c>
      <c r="BF351" s="80"/>
      <c r="BG351" s="76">
        <v>5</v>
      </c>
      <c r="BH351" s="77">
        <v>17</v>
      </c>
      <c r="BI351" s="78">
        <v>20571.883289124667</v>
      </c>
      <c r="BJ351" s="79">
        <v>36750.313764930455</v>
      </c>
      <c r="BK351" s="80">
        <v>57322.197054055127</v>
      </c>
      <c r="BL351" s="97">
        <v>5</v>
      </c>
      <c r="BM351" s="98">
        <v>17</v>
      </c>
      <c r="BN351" s="95">
        <v>41143.766578249335</v>
      </c>
      <c r="BO351" s="99">
        <v>38520.238054094545</v>
      </c>
      <c r="BP351" s="100">
        <v>79664.004632343887</v>
      </c>
      <c r="BY351" s="48">
        <v>5</v>
      </c>
      <c r="BZ351" s="65">
        <f t="shared" si="307"/>
        <v>2.5</v>
      </c>
      <c r="CA351" s="55">
        <f t="shared" si="308"/>
        <v>17</v>
      </c>
      <c r="CB351" s="56">
        <f t="shared" si="309"/>
        <v>20591.928251121077</v>
      </c>
      <c r="CC351" s="56">
        <f t="shared" si="310"/>
        <v>37041.717292348534</v>
      </c>
      <c r="CD351" s="57">
        <f t="shared" si="311"/>
        <v>57633.645543469611</v>
      </c>
      <c r="CE351" s="42">
        <f t="shared" si="312"/>
        <v>32683.868199131059</v>
      </c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</row>
    <row r="352" spans="1:146" ht="15.6" hidden="1" x14ac:dyDescent="0.3">
      <c r="A352" t="s">
        <v>127</v>
      </c>
      <c r="B352" s="8">
        <v>1001</v>
      </c>
      <c r="C352" s="1">
        <v>4</v>
      </c>
      <c r="D352" s="1"/>
      <c r="E352" s="1">
        <v>13.6</v>
      </c>
      <c r="F352" s="15">
        <v>31961.177976952626</v>
      </c>
      <c r="G352" s="15">
        <v>29534.484617158887</v>
      </c>
      <c r="H352" s="15">
        <v>61495.662594111513</v>
      </c>
      <c r="I352" s="1">
        <v>4</v>
      </c>
      <c r="J352" s="1"/>
      <c r="K352" s="1">
        <v>13.6</v>
      </c>
      <c r="L352" s="15">
        <v>31961.177976952626</v>
      </c>
      <c r="M352" s="15">
        <v>29859.83165628801</v>
      </c>
      <c r="N352" s="15">
        <v>61821.009633240639</v>
      </c>
      <c r="O352" s="1">
        <v>4</v>
      </c>
      <c r="P352" s="1"/>
      <c r="Q352" s="1">
        <v>13.6</v>
      </c>
      <c r="R352" s="15">
        <v>31957.182389937108</v>
      </c>
      <c r="S352" s="422">
        <v>29513.910847510797</v>
      </c>
      <c r="T352" s="15">
        <v>61471.093237447902</v>
      </c>
      <c r="U352" s="1">
        <v>4</v>
      </c>
      <c r="V352" s="1">
        <v>13.6</v>
      </c>
      <c r="W352" s="15">
        <v>31957.182389937108</v>
      </c>
      <c r="X352" s="15">
        <v>30706.698600862739</v>
      </c>
      <c r="Y352" s="15">
        <v>62663.880990799851</v>
      </c>
      <c r="Z352" s="1">
        <v>4</v>
      </c>
      <c r="AA352" s="1">
        <v>13.6</v>
      </c>
      <c r="AB352" s="15">
        <v>32217.925736235597</v>
      </c>
      <c r="AC352" s="15">
        <v>28660.139550428106</v>
      </c>
      <c r="AD352" s="15">
        <v>60878.065286663703</v>
      </c>
      <c r="AE352" s="1">
        <v>4</v>
      </c>
      <c r="AF352" s="1">
        <v>13.6</v>
      </c>
      <c r="AG352" s="15">
        <v>32217.925736235597</v>
      </c>
      <c r="AH352" s="15">
        <v>29583.88295407825</v>
      </c>
      <c r="AI352" s="15">
        <v>61801.808690313846</v>
      </c>
      <c r="AJ352" s="1">
        <v>5</v>
      </c>
      <c r="AK352" s="1">
        <v>17</v>
      </c>
      <c r="AL352" s="1"/>
      <c r="AM352" s="15">
        <v>20591.928251121077</v>
      </c>
      <c r="AN352" s="15">
        <v>37041.717292348534</v>
      </c>
      <c r="AO352" s="15">
        <v>57633.645543469611</v>
      </c>
      <c r="AP352" s="178">
        <v>1</v>
      </c>
      <c r="AQ352" s="188">
        <v>3.4</v>
      </c>
      <c r="AR352" s="196"/>
      <c r="AS352" s="197">
        <v>4258.5</v>
      </c>
      <c r="AT352" s="179">
        <v>4151.3999999999996</v>
      </c>
      <c r="AU352" s="180">
        <v>8409.9</v>
      </c>
      <c r="AV352" s="48">
        <v>5</v>
      </c>
      <c r="AW352" s="1">
        <v>17</v>
      </c>
      <c r="AX352" s="55"/>
      <c r="AY352" s="56">
        <v>19504.257090012332</v>
      </c>
      <c r="AZ352" s="15">
        <v>37453.868650057106</v>
      </c>
      <c r="BA352" s="49">
        <v>56958.125740069438</v>
      </c>
      <c r="BB352" s="76">
        <v>5</v>
      </c>
      <c r="BC352" s="77">
        <v>17</v>
      </c>
      <c r="BD352" s="78">
        <v>19504.257090012332</v>
      </c>
      <c r="BE352" s="79">
        <v>34863.949649376307</v>
      </c>
      <c r="BF352" s="80"/>
      <c r="BG352" s="76">
        <v>4</v>
      </c>
      <c r="BH352" s="77">
        <v>13.6</v>
      </c>
      <c r="BI352" s="78">
        <v>16457.506631299733</v>
      </c>
      <c r="BJ352" s="79">
        <v>29400.251011944361</v>
      </c>
      <c r="BK352" s="80">
        <v>45857.757643244098</v>
      </c>
      <c r="BL352" s="97">
        <v>4</v>
      </c>
      <c r="BM352" s="98">
        <v>13.6</v>
      </c>
      <c r="BN352" s="95">
        <v>32915.013262599467</v>
      </c>
      <c r="BO352" s="99">
        <v>30816.190443275635</v>
      </c>
      <c r="BP352" s="100">
        <v>63731.203705875101</v>
      </c>
      <c r="BY352" s="48">
        <v>5</v>
      </c>
      <c r="BZ352" s="65">
        <f t="shared" si="307"/>
        <v>2.5</v>
      </c>
      <c r="CA352" s="55">
        <f t="shared" si="308"/>
        <v>17</v>
      </c>
      <c r="CB352" s="56">
        <f t="shared" si="309"/>
        <v>20591.928251121077</v>
      </c>
      <c r="CC352" s="56">
        <f t="shared" si="310"/>
        <v>37041.717292348534</v>
      </c>
      <c r="CD352" s="57">
        <f t="shared" si="311"/>
        <v>57633.645543469611</v>
      </c>
      <c r="CE352" s="42">
        <f t="shared" si="312"/>
        <v>32683.868199131059</v>
      </c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</row>
    <row r="353" spans="1:146" ht="15.6" hidden="1" x14ac:dyDescent="0.3">
      <c r="A353" t="s">
        <v>127</v>
      </c>
      <c r="B353" s="8">
        <v>1002</v>
      </c>
      <c r="C353" s="1">
        <v>8</v>
      </c>
      <c r="D353" s="1"/>
      <c r="E353" s="1">
        <v>27.2</v>
      </c>
      <c r="F353" s="15">
        <v>63922.355953905251</v>
      </c>
      <c r="G353" s="15">
        <v>59068.969234317774</v>
      </c>
      <c r="H353" s="15">
        <v>122991.32518822303</v>
      </c>
      <c r="I353" s="1">
        <v>10</v>
      </c>
      <c r="J353" s="1"/>
      <c r="K353" s="1">
        <v>34</v>
      </c>
      <c r="L353" s="15">
        <v>79902.944942381568</v>
      </c>
      <c r="M353" s="15">
        <v>74649.57914072003</v>
      </c>
      <c r="N353" s="15">
        <v>154552.5240831016</v>
      </c>
      <c r="O353" s="1">
        <v>13</v>
      </c>
      <c r="P353" s="1"/>
      <c r="Q353" s="1">
        <v>44.199999999999996</v>
      </c>
      <c r="R353" s="15">
        <v>103860.8427672956</v>
      </c>
      <c r="S353" s="422">
        <v>95920.210254410078</v>
      </c>
      <c r="T353" s="15">
        <v>199781.05302170568</v>
      </c>
      <c r="U353" s="1">
        <v>14</v>
      </c>
      <c r="V353" s="1">
        <v>47.6</v>
      </c>
      <c r="W353" s="15">
        <v>111850.13836477988</v>
      </c>
      <c r="X353" s="15">
        <v>107473.44510301959</v>
      </c>
      <c r="Y353" s="15">
        <v>219323.58346779947</v>
      </c>
      <c r="Z353" s="1">
        <v>12</v>
      </c>
      <c r="AA353" s="1">
        <v>40.799999999999997</v>
      </c>
      <c r="AB353" s="15">
        <v>96653.777208706786</v>
      </c>
      <c r="AC353" s="15">
        <v>85980.418651284315</v>
      </c>
      <c r="AD353" s="15">
        <v>182634.1958599911</v>
      </c>
      <c r="AE353" s="1">
        <v>15</v>
      </c>
      <c r="AF353" s="1">
        <v>51</v>
      </c>
      <c r="AG353" s="15">
        <v>120817.22151088349</v>
      </c>
      <c r="AH353" s="15">
        <v>110939.56107779343</v>
      </c>
      <c r="AI353" s="15">
        <v>231756.78258867693</v>
      </c>
      <c r="AJ353" s="1">
        <v>10</v>
      </c>
      <c r="AK353" s="1">
        <v>34</v>
      </c>
      <c r="AL353" s="1"/>
      <c r="AM353" s="15">
        <v>41183.856502242154</v>
      </c>
      <c r="AN353" s="15">
        <v>74083.434584697068</v>
      </c>
      <c r="AO353" s="15">
        <v>115267.29108693922</v>
      </c>
      <c r="AP353" s="178">
        <v>12</v>
      </c>
      <c r="AQ353" s="188">
        <v>40.799999999999997</v>
      </c>
      <c r="AR353" s="196"/>
      <c r="AS353" s="197">
        <v>51102</v>
      </c>
      <c r="AT353" s="179">
        <v>49816.799999999996</v>
      </c>
      <c r="AU353" s="180">
        <v>100918.79999999999</v>
      </c>
      <c r="AV353" s="48">
        <v>15</v>
      </c>
      <c r="AW353" s="1">
        <v>51</v>
      </c>
      <c r="AX353" s="55"/>
      <c r="AY353" s="56">
        <v>58512.771270036996</v>
      </c>
      <c r="AZ353" s="15">
        <v>112361.6059501713</v>
      </c>
      <c r="BA353" s="49">
        <v>170874.37722020829</v>
      </c>
      <c r="BB353" s="76">
        <v>12</v>
      </c>
      <c r="BC353" s="77">
        <v>40.799999999999997</v>
      </c>
      <c r="BD353" s="78">
        <v>46810.217016029594</v>
      </c>
      <c r="BE353" s="79">
        <v>83673.479158503134</v>
      </c>
      <c r="BF353" s="80"/>
      <c r="BG353" s="76">
        <v>15</v>
      </c>
      <c r="BH353" s="77">
        <v>51</v>
      </c>
      <c r="BI353" s="78">
        <v>61715.649867373999</v>
      </c>
      <c r="BJ353" s="79">
        <v>110250.94129479137</v>
      </c>
      <c r="BK353" s="80">
        <v>171966.59116216536</v>
      </c>
      <c r="BL353" s="97">
        <v>13</v>
      </c>
      <c r="BM353" s="98">
        <v>44.199999999999996</v>
      </c>
      <c r="BN353" s="95">
        <v>106973.79310344826</v>
      </c>
      <c r="BO353" s="99">
        <v>100152.61894064581</v>
      </c>
      <c r="BP353" s="100">
        <v>207126.41204409406</v>
      </c>
      <c r="BY353" s="48">
        <v>10</v>
      </c>
      <c r="BZ353" s="65">
        <f t="shared" si="307"/>
        <v>5</v>
      </c>
      <c r="CA353" s="55">
        <f t="shared" si="308"/>
        <v>34</v>
      </c>
      <c r="CB353" s="56">
        <f t="shared" si="309"/>
        <v>41183.856502242154</v>
      </c>
      <c r="CC353" s="56">
        <f t="shared" si="310"/>
        <v>74083.434584697068</v>
      </c>
      <c r="CD353" s="57">
        <f t="shared" si="311"/>
        <v>115267.29108693922</v>
      </c>
      <c r="CE353" s="42">
        <f t="shared" si="312"/>
        <v>65367.736398262117</v>
      </c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</row>
    <row r="354" spans="1:146" ht="15.6" hidden="1" x14ac:dyDescent="0.3">
      <c r="A354" t="s">
        <v>127</v>
      </c>
      <c r="B354" s="8">
        <v>1101</v>
      </c>
      <c r="C354" s="1">
        <v>9</v>
      </c>
      <c r="D354" s="1"/>
      <c r="E354" s="1">
        <v>30.599999999999998</v>
      </c>
      <c r="F354" s="15">
        <v>71912.650448143409</v>
      </c>
      <c r="G354" s="15">
        <v>66452.590388607496</v>
      </c>
      <c r="H354" s="15">
        <v>138365.24083675089</v>
      </c>
      <c r="I354" s="1">
        <v>8</v>
      </c>
      <c r="J354" s="1"/>
      <c r="K354" s="1">
        <v>27.2</v>
      </c>
      <c r="L354" s="15">
        <v>63922.355953905251</v>
      </c>
      <c r="M354" s="15">
        <v>59719.66331257602</v>
      </c>
      <c r="N354" s="15">
        <v>123642.01926648128</v>
      </c>
      <c r="O354" s="1">
        <v>10</v>
      </c>
      <c r="P354" s="1"/>
      <c r="Q354" s="1">
        <v>34</v>
      </c>
      <c r="R354" s="15">
        <v>79892.955974842771</v>
      </c>
      <c r="S354" s="422">
        <v>73784.777118776998</v>
      </c>
      <c r="T354" s="15">
        <v>153677.73309361975</v>
      </c>
      <c r="U354" s="1">
        <v>8</v>
      </c>
      <c r="V354" s="1">
        <v>27.2</v>
      </c>
      <c r="W354" s="15">
        <v>63914.364779874217</v>
      </c>
      <c r="X354" s="15">
        <v>61413.397201725478</v>
      </c>
      <c r="Y354" s="15">
        <v>125327.7619815997</v>
      </c>
      <c r="Z354" s="1">
        <v>8</v>
      </c>
      <c r="AA354" s="1">
        <v>27.2</v>
      </c>
      <c r="AB354" s="15">
        <v>64435.851472471193</v>
      </c>
      <c r="AC354" s="15">
        <v>57320.279100856213</v>
      </c>
      <c r="AD354" s="15">
        <v>121756.13057332741</v>
      </c>
      <c r="AE354" s="1">
        <v>10</v>
      </c>
      <c r="AF354" s="1">
        <v>34</v>
      </c>
      <c r="AG354" s="15">
        <v>80544.814340588986</v>
      </c>
      <c r="AH354" s="15">
        <v>73959.707385195623</v>
      </c>
      <c r="AI354" s="15">
        <v>154504.52172578461</v>
      </c>
      <c r="AJ354" s="1">
        <v>7</v>
      </c>
      <c r="AK354" s="1">
        <v>23.8</v>
      </c>
      <c r="AL354" s="1"/>
      <c r="AM354" s="15">
        <v>28828.699551569505</v>
      </c>
      <c r="AN354" s="15">
        <v>51858.404209287946</v>
      </c>
      <c r="AO354" s="15">
        <v>80687.103760857455</v>
      </c>
      <c r="AP354" s="178">
        <v>3</v>
      </c>
      <c r="AQ354" s="188">
        <v>10.199999999999999</v>
      </c>
      <c r="AR354" s="196"/>
      <c r="AS354" s="197">
        <v>12775.5</v>
      </c>
      <c r="AT354" s="179">
        <v>12454.199999999999</v>
      </c>
      <c r="AU354" s="180">
        <v>25229.699999999997</v>
      </c>
      <c r="AV354" s="48">
        <v>9</v>
      </c>
      <c r="AW354" s="1">
        <v>30.599999999999998</v>
      </c>
      <c r="AX354" s="55"/>
      <c r="AY354" s="56">
        <v>35107.662762022199</v>
      </c>
      <c r="AZ354" s="15">
        <v>67416.963570102787</v>
      </c>
      <c r="BA354" s="49">
        <v>102524.62633212499</v>
      </c>
      <c r="BB354" s="76">
        <v>9</v>
      </c>
      <c r="BC354" s="77">
        <v>30.599999999999998</v>
      </c>
      <c r="BD354" s="78">
        <v>35107.662762022199</v>
      </c>
      <c r="BE354" s="79">
        <v>62755.109368877354</v>
      </c>
      <c r="BF354" s="80"/>
      <c r="BG354" s="76">
        <v>9</v>
      </c>
      <c r="BH354" s="77">
        <v>30.599999999999998</v>
      </c>
      <c r="BI354" s="78">
        <v>37029.389920424401</v>
      </c>
      <c r="BJ354" s="79">
        <v>66150.564776874817</v>
      </c>
      <c r="BK354" s="80">
        <v>103179.95469729922</v>
      </c>
      <c r="BL354" s="97">
        <v>7</v>
      </c>
      <c r="BM354" s="98">
        <v>23.8</v>
      </c>
      <c r="BN354" s="95">
        <v>57601.273209549065</v>
      </c>
      <c r="BO354" s="99">
        <v>53928.333275732366</v>
      </c>
      <c r="BP354" s="100">
        <v>111529.60648528143</v>
      </c>
      <c r="BY354" s="48">
        <v>7</v>
      </c>
      <c r="BZ354" s="65">
        <f t="shared" si="307"/>
        <v>3.5</v>
      </c>
      <c r="CA354" s="55">
        <f t="shared" si="308"/>
        <v>23.8</v>
      </c>
      <c r="CB354" s="56">
        <f t="shared" si="309"/>
        <v>28828.699551569505</v>
      </c>
      <c r="CC354" s="56">
        <f t="shared" si="310"/>
        <v>51858.404209287946</v>
      </c>
      <c r="CD354" s="57">
        <f t="shared" si="311"/>
        <v>80687.103760857455</v>
      </c>
      <c r="CE354" s="42">
        <f t="shared" si="312"/>
        <v>45757.415478783485</v>
      </c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</row>
    <row r="355" spans="1:146" ht="15.6" hidden="1" x14ac:dyDescent="0.3">
      <c r="A355" t="s">
        <v>127</v>
      </c>
      <c r="B355" s="8">
        <v>1102</v>
      </c>
      <c r="C355" s="1">
        <v>0</v>
      </c>
      <c r="D355" s="1"/>
      <c r="E355" s="1">
        <v>0</v>
      </c>
      <c r="F355" s="15">
        <v>0</v>
      </c>
      <c r="G355" s="15">
        <v>0</v>
      </c>
      <c r="H355" s="15">
        <v>0</v>
      </c>
      <c r="I355" s="1">
        <v>0</v>
      </c>
      <c r="J355" s="1"/>
      <c r="K355" s="1">
        <v>0</v>
      </c>
      <c r="L355" s="15">
        <v>0</v>
      </c>
      <c r="M355" s="15">
        <v>0</v>
      </c>
      <c r="N355" s="15">
        <v>0</v>
      </c>
      <c r="O355" s="1">
        <v>0</v>
      </c>
      <c r="P355" s="1"/>
      <c r="Q355" s="1">
        <v>0</v>
      </c>
      <c r="R355" s="15">
        <v>0</v>
      </c>
      <c r="S355" s="422">
        <v>0</v>
      </c>
      <c r="T355" s="15">
        <v>0</v>
      </c>
      <c r="U355" s="1">
        <v>0</v>
      </c>
      <c r="V355" s="1">
        <v>0</v>
      </c>
      <c r="W355" s="15">
        <v>0</v>
      </c>
      <c r="X355" s="15">
        <v>0</v>
      </c>
      <c r="Y355" s="15">
        <v>0</v>
      </c>
      <c r="Z355" s="1">
        <v>0</v>
      </c>
      <c r="AA355" s="1">
        <v>0</v>
      </c>
      <c r="AB355" s="15">
        <v>0</v>
      </c>
      <c r="AC355" s="15">
        <v>0</v>
      </c>
      <c r="AD355" s="15">
        <v>0</v>
      </c>
      <c r="AE355" s="1">
        <v>0</v>
      </c>
      <c r="AF355" s="1">
        <v>0</v>
      </c>
      <c r="AG355" s="15">
        <v>0</v>
      </c>
      <c r="AH355" s="15">
        <v>0</v>
      </c>
      <c r="AI355" s="15">
        <v>0</v>
      </c>
      <c r="AJ355" s="1">
        <v>0</v>
      </c>
      <c r="AK355" s="1">
        <v>0</v>
      </c>
      <c r="AL355" s="1"/>
      <c r="AM355" s="15">
        <v>0</v>
      </c>
      <c r="AN355" s="15">
        <v>0</v>
      </c>
      <c r="AO355" s="15">
        <v>0</v>
      </c>
      <c r="AP355" s="178">
        <v>0</v>
      </c>
      <c r="AQ355" s="188">
        <v>0</v>
      </c>
      <c r="AR355" s="196"/>
      <c r="AS355" s="197">
        <v>0</v>
      </c>
      <c r="AT355" s="179">
        <v>0</v>
      </c>
      <c r="AU355" s="180">
        <v>0</v>
      </c>
      <c r="AV355" s="48">
        <v>0</v>
      </c>
      <c r="AW355" s="1">
        <v>0</v>
      </c>
      <c r="AX355" s="55"/>
      <c r="AY355" s="56">
        <v>0</v>
      </c>
      <c r="AZ355" s="15">
        <v>0</v>
      </c>
      <c r="BA355" s="49">
        <v>0</v>
      </c>
      <c r="BB355" s="76">
        <v>0</v>
      </c>
      <c r="BC355" s="77">
        <v>0</v>
      </c>
      <c r="BD355" s="78">
        <v>0</v>
      </c>
      <c r="BE355" s="79">
        <v>0</v>
      </c>
      <c r="BF355" s="80"/>
      <c r="BG355" s="76">
        <v>4</v>
      </c>
      <c r="BH355" s="77">
        <v>13.6</v>
      </c>
      <c r="BI355" s="78">
        <v>16457.506631299733</v>
      </c>
      <c r="BJ355" s="79">
        <v>29400.251011944361</v>
      </c>
      <c r="BK355" s="80">
        <v>45857.757643244098</v>
      </c>
      <c r="BL355" s="97">
        <v>5</v>
      </c>
      <c r="BM355" s="98">
        <v>17</v>
      </c>
      <c r="BN355" s="95">
        <v>41143.766578249335</v>
      </c>
      <c r="BO355" s="99">
        <v>38520.238054094545</v>
      </c>
      <c r="BP355" s="100">
        <v>79664.004632343887</v>
      </c>
      <c r="BY355" s="48">
        <v>0</v>
      </c>
      <c r="BZ355" s="65">
        <f t="shared" si="307"/>
        <v>0</v>
      </c>
      <c r="CA355" s="55">
        <f t="shared" si="308"/>
        <v>0</v>
      </c>
      <c r="CB355" s="56">
        <f t="shared" si="309"/>
        <v>0</v>
      </c>
      <c r="CC355" s="56">
        <f t="shared" si="310"/>
        <v>0</v>
      </c>
      <c r="CD355" s="57">
        <f t="shared" si="311"/>
        <v>0</v>
      </c>
      <c r="CE355" s="42">
        <f t="shared" si="312"/>
        <v>0</v>
      </c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</row>
    <row r="356" spans="1:146" ht="15.6" hidden="1" x14ac:dyDescent="0.3">
      <c r="A356" t="s">
        <v>127</v>
      </c>
      <c r="B356" s="8">
        <v>1201</v>
      </c>
      <c r="C356" s="1">
        <v>3</v>
      </c>
      <c r="D356" s="1"/>
      <c r="E356" s="1">
        <v>10.199999999999999</v>
      </c>
      <c r="F356" s="15">
        <v>23970.883482714467</v>
      </c>
      <c r="G356" s="15">
        <v>22150.863462869165</v>
      </c>
      <c r="H356" s="15">
        <v>46121.746945583633</v>
      </c>
      <c r="I356" s="1">
        <v>5</v>
      </c>
      <c r="J356" s="1"/>
      <c r="K356" s="1">
        <v>17</v>
      </c>
      <c r="L356" s="15">
        <v>39951.472471190784</v>
      </c>
      <c r="M356" s="15">
        <v>37324.789570360015</v>
      </c>
      <c r="N356" s="15">
        <v>77276.262041550799</v>
      </c>
      <c r="O356" s="1">
        <v>7</v>
      </c>
      <c r="P356" s="1"/>
      <c r="Q356" s="1">
        <v>23.8</v>
      </c>
      <c r="R356" s="15">
        <v>55925.06918238994</v>
      </c>
      <c r="S356" s="422">
        <v>51649.343983143895</v>
      </c>
      <c r="T356" s="15">
        <v>107574.41316553383</v>
      </c>
      <c r="U356" s="1">
        <v>4</v>
      </c>
      <c r="V356" s="1">
        <v>13.6</v>
      </c>
      <c r="W356" s="15">
        <v>31957.182389937108</v>
      </c>
      <c r="X356" s="15">
        <v>30706.698600862739</v>
      </c>
      <c r="Y356" s="15">
        <v>62663.880990799851</v>
      </c>
      <c r="Z356" s="1">
        <v>4</v>
      </c>
      <c r="AA356" s="1">
        <v>13.6</v>
      </c>
      <c r="AB356" s="15">
        <v>32217.925736235597</v>
      </c>
      <c r="AC356" s="15">
        <v>28660.139550428106</v>
      </c>
      <c r="AD356" s="15">
        <v>60878.065286663703</v>
      </c>
      <c r="AE356" s="1">
        <v>5</v>
      </c>
      <c r="AF356" s="1">
        <v>17</v>
      </c>
      <c r="AG356" s="15">
        <v>40272.407170294493</v>
      </c>
      <c r="AH356" s="15">
        <v>36979.853692597811</v>
      </c>
      <c r="AI356" s="15">
        <v>77252.260862892304</v>
      </c>
      <c r="AJ356" s="1">
        <v>4</v>
      </c>
      <c r="AK356" s="1">
        <v>13.6</v>
      </c>
      <c r="AL356" s="1"/>
      <c r="AM356" s="15">
        <v>16473.542600896861</v>
      </c>
      <c r="AN356" s="15">
        <v>29633.373833878824</v>
      </c>
      <c r="AO356" s="15">
        <v>46106.916434775689</v>
      </c>
      <c r="AP356" s="178">
        <v>2</v>
      </c>
      <c r="AQ356" s="188">
        <v>6.8</v>
      </c>
      <c r="AR356" s="196"/>
      <c r="AS356" s="197">
        <v>8517</v>
      </c>
      <c r="AT356" s="179">
        <v>8302.7999999999993</v>
      </c>
      <c r="AU356" s="180">
        <v>16819.8</v>
      </c>
      <c r="AV356" s="48">
        <v>3</v>
      </c>
      <c r="AW356" s="1">
        <v>10.199999999999999</v>
      </c>
      <c r="AX356" s="55"/>
      <c r="AY356" s="56">
        <v>11702.554254007398</v>
      </c>
      <c r="AZ356" s="15">
        <v>22472.321190034261</v>
      </c>
      <c r="BA356" s="49">
        <v>34174.87544404166</v>
      </c>
      <c r="BB356" s="76">
        <v>6</v>
      </c>
      <c r="BC356" s="77">
        <v>20.399999999999999</v>
      </c>
      <c r="BD356" s="78">
        <v>23405.108508014797</v>
      </c>
      <c r="BE356" s="79">
        <v>41836.739579251567</v>
      </c>
      <c r="BF356" s="80"/>
      <c r="BG356" s="76">
        <v>1</v>
      </c>
      <c r="BH356" s="77">
        <v>3.4</v>
      </c>
      <c r="BI356" s="78">
        <v>4114.3766578249333</v>
      </c>
      <c r="BJ356" s="79">
        <v>7350.0627529860903</v>
      </c>
      <c r="BK356" s="80">
        <v>11464.439410811025</v>
      </c>
      <c r="BL356" s="97">
        <v>0</v>
      </c>
      <c r="BM356" s="98">
        <v>0</v>
      </c>
      <c r="BN356" s="95">
        <v>0</v>
      </c>
      <c r="BO356" s="99">
        <v>0</v>
      </c>
      <c r="BP356" s="100">
        <v>0</v>
      </c>
      <c r="BY356" s="48">
        <v>4</v>
      </c>
      <c r="BZ356" s="65">
        <f t="shared" si="307"/>
        <v>2</v>
      </c>
      <c r="CA356" s="55">
        <f t="shared" si="308"/>
        <v>13.6</v>
      </c>
      <c r="CB356" s="56">
        <f t="shared" si="309"/>
        <v>16473.542600896861</v>
      </c>
      <c r="CC356" s="56">
        <f t="shared" si="310"/>
        <v>29633.373833878824</v>
      </c>
      <c r="CD356" s="57">
        <f t="shared" si="311"/>
        <v>46106.916434775689</v>
      </c>
      <c r="CE356" s="42">
        <f t="shared" si="312"/>
        <v>26147.094559304845</v>
      </c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</row>
    <row r="357" spans="1:146" ht="15.6" hidden="1" x14ac:dyDescent="0.3">
      <c r="A357" t="s">
        <v>127</v>
      </c>
      <c r="B357" s="8">
        <v>1202</v>
      </c>
      <c r="C357" s="1">
        <v>3</v>
      </c>
      <c r="D357" s="1"/>
      <c r="E357" s="1">
        <v>10.199999999999999</v>
      </c>
      <c r="F357" s="15">
        <v>23970.883482714467</v>
      </c>
      <c r="G357" s="15">
        <v>22150.863462869165</v>
      </c>
      <c r="H357" s="15">
        <v>46121.746945583633</v>
      </c>
      <c r="I357" s="1">
        <v>1</v>
      </c>
      <c r="J357" s="1"/>
      <c r="K357" s="1">
        <v>3.4</v>
      </c>
      <c r="L357" s="15">
        <v>7990.2944942381564</v>
      </c>
      <c r="M357" s="15">
        <v>7464.9579140720025</v>
      </c>
      <c r="N357" s="15">
        <v>15455.25240831016</v>
      </c>
      <c r="O357" s="1">
        <v>3</v>
      </c>
      <c r="P357" s="1"/>
      <c r="Q357" s="1">
        <v>10.199999999999999</v>
      </c>
      <c r="R357" s="15">
        <v>23967.886792452831</v>
      </c>
      <c r="S357" s="422">
        <v>22135.433135633095</v>
      </c>
      <c r="T357" s="15">
        <v>46103.319928085926</v>
      </c>
      <c r="U357" s="1">
        <v>3</v>
      </c>
      <c r="V357" s="1">
        <v>10.199999999999999</v>
      </c>
      <c r="W357" s="15">
        <v>23967.886792452831</v>
      </c>
      <c r="X357" s="15">
        <v>23030.023950647053</v>
      </c>
      <c r="Y357" s="15">
        <v>46997.910743099885</v>
      </c>
      <c r="Z357" s="1">
        <v>2</v>
      </c>
      <c r="AA357" s="1">
        <v>6.8</v>
      </c>
      <c r="AB357" s="15">
        <v>16108.962868117798</v>
      </c>
      <c r="AC357" s="15">
        <v>14330.069775214053</v>
      </c>
      <c r="AD357" s="15">
        <v>30439.032643331851</v>
      </c>
      <c r="AE357" s="1">
        <v>5</v>
      </c>
      <c r="AF357" s="1">
        <v>17</v>
      </c>
      <c r="AG357" s="15">
        <v>40272.407170294493</v>
      </c>
      <c r="AH357" s="15">
        <v>36979.853692597811</v>
      </c>
      <c r="AI357" s="15">
        <v>77252.260862892304</v>
      </c>
      <c r="AJ357" s="1">
        <v>4</v>
      </c>
      <c r="AK357" s="1">
        <v>13.6</v>
      </c>
      <c r="AL357" s="1"/>
      <c r="AM357" s="15">
        <v>16473.542600896861</v>
      </c>
      <c r="AN357" s="15">
        <v>29633.373833878824</v>
      </c>
      <c r="AO357" s="15">
        <v>46106.916434775689</v>
      </c>
      <c r="AP357" s="178">
        <v>2</v>
      </c>
      <c r="AQ357" s="188">
        <v>6.8</v>
      </c>
      <c r="AR357" s="196"/>
      <c r="AS357" s="197">
        <v>8517</v>
      </c>
      <c r="AT357" s="179">
        <v>8302.7999999999993</v>
      </c>
      <c r="AU357" s="180">
        <v>16819.8</v>
      </c>
      <c r="AV357" s="48">
        <v>3</v>
      </c>
      <c r="AW357" s="1">
        <v>10.199999999999999</v>
      </c>
      <c r="AX357" s="55"/>
      <c r="AY357" s="56">
        <v>11702.554254007398</v>
      </c>
      <c r="AZ357" s="15">
        <v>22472.321190034261</v>
      </c>
      <c r="BA357" s="49">
        <v>34174.87544404166</v>
      </c>
      <c r="BB357" s="76">
        <v>4</v>
      </c>
      <c r="BC357" s="77">
        <v>13.6</v>
      </c>
      <c r="BD357" s="78">
        <v>15603.405672009865</v>
      </c>
      <c r="BE357" s="79">
        <v>27891.159719501047</v>
      </c>
      <c r="BF357" s="80"/>
      <c r="BG357" s="76">
        <v>4</v>
      </c>
      <c r="BH357" s="77">
        <v>13.6</v>
      </c>
      <c r="BI357" s="78">
        <v>16457.506631299733</v>
      </c>
      <c r="BJ357" s="79">
        <v>29400.251011944361</v>
      </c>
      <c r="BK357" s="80">
        <v>45857.757643244098</v>
      </c>
      <c r="BL357" s="97">
        <v>4</v>
      </c>
      <c r="BM357" s="98">
        <v>13.6</v>
      </c>
      <c r="BN357" s="95">
        <v>32915.013262599467</v>
      </c>
      <c r="BO357" s="99">
        <v>30816.190443275635</v>
      </c>
      <c r="BP357" s="100">
        <v>63731.203705875101</v>
      </c>
      <c r="BY357" s="48">
        <v>4</v>
      </c>
      <c r="BZ357" s="65">
        <f t="shared" si="307"/>
        <v>2</v>
      </c>
      <c r="CA357" s="55">
        <f t="shared" si="308"/>
        <v>13.6</v>
      </c>
      <c r="CB357" s="56">
        <f t="shared" si="309"/>
        <v>16473.542600896861</v>
      </c>
      <c r="CC357" s="56">
        <f t="shared" si="310"/>
        <v>29633.373833878824</v>
      </c>
      <c r="CD357" s="57">
        <f t="shared" si="311"/>
        <v>46106.916434775689</v>
      </c>
      <c r="CE357" s="42">
        <f t="shared" si="312"/>
        <v>26147.094559304845</v>
      </c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</row>
    <row r="358" spans="1:146" ht="15.6" hidden="1" x14ac:dyDescent="0.3">
      <c r="A358" t="s">
        <v>127</v>
      </c>
      <c r="B358" s="8">
        <v>1203</v>
      </c>
      <c r="C358" s="1">
        <v>3</v>
      </c>
      <c r="D358" s="1"/>
      <c r="E358" s="1">
        <v>10.199999999999999</v>
      </c>
      <c r="F358" s="15">
        <v>23970.883482714467</v>
      </c>
      <c r="G358" s="15">
        <v>22150.863462869165</v>
      </c>
      <c r="H358" s="15">
        <v>46121.746945583633</v>
      </c>
      <c r="I358" s="1">
        <v>1</v>
      </c>
      <c r="J358" s="1"/>
      <c r="K358" s="1">
        <v>3.4</v>
      </c>
      <c r="L358" s="15">
        <v>7990.2944942381564</v>
      </c>
      <c r="M358" s="15">
        <v>7464.9579140720025</v>
      </c>
      <c r="N358" s="15">
        <v>15455.25240831016</v>
      </c>
      <c r="O358" s="1">
        <v>3</v>
      </c>
      <c r="P358" s="1"/>
      <c r="Q358" s="1">
        <v>10.199999999999999</v>
      </c>
      <c r="R358" s="15">
        <v>23967.886792452831</v>
      </c>
      <c r="S358" s="422">
        <v>22135.433135633095</v>
      </c>
      <c r="T358" s="15">
        <v>46103.319928085926</v>
      </c>
      <c r="U358" s="1">
        <v>4</v>
      </c>
      <c r="V358" s="1">
        <v>13.6</v>
      </c>
      <c r="W358" s="15">
        <v>31957.182389937108</v>
      </c>
      <c r="X358" s="15">
        <v>30706.698600862739</v>
      </c>
      <c r="Y358" s="15">
        <v>62663.880990799851</v>
      </c>
      <c r="Z358" s="1">
        <v>3</v>
      </c>
      <c r="AA358" s="1">
        <v>10.199999999999999</v>
      </c>
      <c r="AB358" s="15">
        <v>24163.444302176697</v>
      </c>
      <c r="AC358" s="15">
        <v>21495.104662821079</v>
      </c>
      <c r="AD358" s="15">
        <v>45658.548964997775</v>
      </c>
      <c r="AE358" s="1">
        <v>4</v>
      </c>
      <c r="AF358" s="1">
        <v>13.6</v>
      </c>
      <c r="AG358" s="15">
        <v>32217.925736235597</v>
      </c>
      <c r="AH358" s="15">
        <v>29583.88295407825</v>
      </c>
      <c r="AI358" s="15">
        <v>61801.808690313846</v>
      </c>
      <c r="AJ358" s="1">
        <v>4</v>
      </c>
      <c r="AK358" s="1">
        <v>13.6</v>
      </c>
      <c r="AL358" s="1"/>
      <c r="AM358" s="15">
        <v>16473.542600896861</v>
      </c>
      <c r="AN358" s="15">
        <v>29633.373833878824</v>
      </c>
      <c r="AO358" s="15">
        <v>46106.916434775689</v>
      </c>
      <c r="AP358" s="178">
        <v>3</v>
      </c>
      <c r="AQ358" s="188">
        <v>10.199999999999999</v>
      </c>
      <c r="AR358" s="196"/>
      <c r="AS358" s="197">
        <v>12775.5</v>
      </c>
      <c r="AT358" s="179">
        <v>12454.199999999999</v>
      </c>
      <c r="AU358" s="180">
        <v>25229.699999999997</v>
      </c>
      <c r="AV358" s="48">
        <v>4</v>
      </c>
      <c r="AW358" s="1">
        <v>13.6</v>
      </c>
      <c r="AX358" s="55"/>
      <c r="AY358" s="56">
        <v>15603.405672009865</v>
      </c>
      <c r="AZ358" s="15">
        <v>29963.094920045682</v>
      </c>
      <c r="BA358" s="49">
        <v>45566.500592055549</v>
      </c>
      <c r="BB358" s="76">
        <v>4</v>
      </c>
      <c r="BC358" s="77">
        <v>13.6</v>
      </c>
      <c r="BD358" s="78">
        <v>15603.405672009865</v>
      </c>
      <c r="BE358" s="79">
        <v>27891.159719501047</v>
      </c>
      <c r="BF358" s="80"/>
      <c r="BG358" s="76">
        <v>4</v>
      </c>
      <c r="BH358" s="77">
        <v>13.6</v>
      </c>
      <c r="BI358" s="78">
        <v>16457.506631299733</v>
      </c>
      <c r="BJ358" s="79">
        <v>29400.251011944361</v>
      </c>
      <c r="BK358" s="80">
        <v>45857.757643244098</v>
      </c>
      <c r="BL358" s="97">
        <v>4</v>
      </c>
      <c r="BM358" s="98">
        <v>13.6</v>
      </c>
      <c r="BN358" s="95">
        <v>32915.013262599467</v>
      </c>
      <c r="BO358" s="99">
        <v>30816.190443275635</v>
      </c>
      <c r="BP358" s="100">
        <v>63731.203705875101</v>
      </c>
      <c r="BY358" s="48">
        <v>4</v>
      </c>
      <c r="BZ358" s="65">
        <f t="shared" si="307"/>
        <v>2</v>
      </c>
      <c r="CA358" s="55">
        <f t="shared" si="308"/>
        <v>13.6</v>
      </c>
      <c r="CB358" s="56">
        <f t="shared" si="309"/>
        <v>16473.542600896861</v>
      </c>
      <c r="CC358" s="56">
        <f t="shared" si="310"/>
        <v>29633.373833878824</v>
      </c>
      <c r="CD358" s="57">
        <f t="shared" si="311"/>
        <v>46106.916434775689</v>
      </c>
      <c r="CE358" s="42">
        <f t="shared" si="312"/>
        <v>26147.094559304845</v>
      </c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</row>
    <row r="359" spans="1:146" ht="15.6" hidden="1" x14ac:dyDescent="0.3">
      <c r="A359" t="s">
        <v>127</v>
      </c>
      <c r="B359" s="8">
        <v>1204</v>
      </c>
      <c r="C359" s="1">
        <v>9</v>
      </c>
      <c r="D359" s="1"/>
      <c r="E359" s="1">
        <v>30.599999999999998</v>
      </c>
      <c r="F359" s="15">
        <v>71912.650448143409</v>
      </c>
      <c r="G359" s="15">
        <v>66452.590388607496</v>
      </c>
      <c r="H359" s="15">
        <v>138365.24083675089</v>
      </c>
      <c r="I359" s="1">
        <v>8</v>
      </c>
      <c r="J359" s="1"/>
      <c r="K359" s="1">
        <v>27.2</v>
      </c>
      <c r="L359" s="15">
        <v>63922.355953905251</v>
      </c>
      <c r="M359" s="15">
        <v>59719.66331257602</v>
      </c>
      <c r="N359" s="15">
        <v>123642.01926648128</v>
      </c>
      <c r="O359" s="1">
        <v>7</v>
      </c>
      <c r="P359" s="1"/>
      <c r="Q359" s="1">
        <v>23.8</v>
      </c>
      <c r="R359" s="15">
        <v>55925.06918238994</v>
      </c>
      <c r="S359" s="422">
        <v>51649.343983143895</v>
      </c>
      <c r="T359" s="15">
        <v>107574.41316553383</v>
      </c>
      <c r="U359" s="1">
        <v>5</v>
      </c>
      <c r="V359" s="1">
        <v>17</v>
      </c>
      <c r="W359" s="15">
        <v>39946.477987421385</v>
      </c>
      <c r="X359" s="15">
        <v>38383.373251078425</v>
      </c>
      <c r="Y359" s="15">
        <v>78329.851238499803</v>
      </c>
      <c r="Z359" s="1">
        <v>6</v>
      </c>
      <c r="AA359" s="1">
        <v>20.399999999999999</v>
      </c>
      <c r="AB359" s="15">
        <v>48326.888604353393</v>
      </c>
      <c r="AC359" s="15">
        <v>42990.209325642158</v>
      </c>
      <c r="AD359" s="15">
        <v>91317.097929995551</v>
      </c>
      <c r="AE359" s="1">
        <v>7</v>
      </c>
      <c r="AF359" s="1">
        <v>23.8</v>
      </c>
      <c r="AG359" s="15">
        <v>56381.370038412293</v>
      </c>
      <c r="AH359" s="15">
        <v>51771.795169636942</v>
      </c>
      <c r="AI359" s="15">
        <v>108153.16520804923</v>
      </c>
      <c r="AJ359" s="1">
        <v>7</v>
      </c>
      <c r="AK359" s="1">
        <v>23.8</v>
      </c>
      <c r="AL359" s="1"/>
      <c r="AM359" s="15">
        <v>28828.699551569505</v>
      </c>
      <c r="AN359" s="15">
        <v>51858.404209287946</v>
      </c>
      <c r="AO359" s="15">
        <v>80687.103760857455</v>
      </c>
      <c r="AP359" s="178">
        <v>6</v>
      </c>
      <c r="AQ359" s="188">
        <v>20.399999999999999</v>
      </c>
      <c r="AR359" s="196"/>
      <c r="AS359" s="197">
        <v>25551</v>
      </c>
      <c r="AT359" s="179">
        <v>24908.399999999998</v>
      </c>
      <c r="AU359" s="180">
        <v>50459.399999999994</v>
      </c>
      <c r="AV359" s="48">
        <v>7</v>
      </c>
      <c r="AW359" s="1">
        <v>23.8</v>
      </c>
      <c r="AX359" s="55"/>
      <c r="AY359" s="56">
        <v>27305.959926017265</v>
      </c>
      <c r="AZ359" s="15">
        <v>52435.416110079947</v>
      </c>
      <c r="BA359" s="49">
        <v>79741.376036097208</v>
      </c>
      <c r="BB359" s="76">
        <v>7</v>
      </c>
      <c r="BC359" s="77">
        <v>23.8</v>
      </c>
      <c r="BD359" s="78">
        <v>27305.959926017265</v>
      </c>
      <c r="BE359" s="79">
        <v>48809.529509126834</v>
      </c>
      <c r="BF359" s="80"/>
      <c r="BG359" s="76">
        <v>7</v>
      </c>
      <c r="BH359" s="77">
        <v>23.8</v>
      </c>
      <c r="BI359" s="78">
        <v>28800.636604774532</v>
      </c>
      <c r="BJ359" s="79">
        <v>51450.439270902636</v>
      </c>
      <c r="BK359" s="80">
        <v>80251.075875677168</v>
      </c>
      <c r="BL359" s="97">
        <v>6</v>
      </c>
      <c r="BM359" s="98">
        <v>20.399999999999999</v>
      </c>
      <c r="BN359" s="95">
        <v>49372.519893899196</v>
      </c>
      <c r="BO359" s="99">
        <v>46224.285664913448</v>
      </c>
      <c r="BP359" s="100">
        <v>95596.805558812644</v>
      </c>
      <c r="BY359" s="48">
        <v>7</v>
      </c>
      <c r="BZ359" s="65">
        <f t="shared" si="307"/>
        <v>3.5</v>
      </c>
      <c r="CA359" s="55">
        <f t="shared" si="308"/>
        <v>23.8</v>
      </c>
      <c r="CB359" s="56">
        <f t="shared" si="309"/>
        <v>28828.699551569505</v>
      </c>
      <c r="CC359" s="56">
        <f t="shared" si="310"/>
        <v>51858.404209287946</v>
      </c>
      <c r="CD359" s="57">
        <f t="shared" si="311"/>
        <v>80687.103760857455</v>
      </c>
      <c r="CE359" s="42">
        <f t="shared" si="312"/>
        <v>45757.415478783485</v>
      </c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</row>
    <row r="360" spans="1:146" ht="15.6" hidden="1" x14ac:dyDescent="0.3">
      <c r="A360" t="s">
        <v>127</v>
      </c>
      <c r="B360" s="8">
        <v>1301</v>
      </c>
      <c r="C360" s="1">
        <v>1</v>
      </c>
      <c r="D360" s="1"/>
      <c r="E360" s="1">
        <v>3.4</v>
      </c>
      <c r="F360" s="15">
        <v>7990.2944942381564</v>
      </c>
      <c r="G360" s="15">
        <v>7383.6211542897217</v>
      </c>
      <c r="H360" s="15">
        <v>15373.915648527878</v>
      </c>
      <c r="I360" s="1">
        <v>0</v>
      </c>
      <c r="J360" s="1"/>
      <c r="K360" s="1">
        <v>0</v>
      </c>
      <c r="L360" s="15">
        <v>0</v>
      </c>
      <c r="M360" s="15">
        <v>0</v>
      </c>
      <c r="N360" s="15">
        <v>0</v>
      </c>
      <c r="O360" s="1">
        <v>0</v>
      </c>
      <c r="P360" s="1"/>
      <c r="Q360" s="1">
        <v>0</v>
      </c>
      <c r="R360" s="15">
        <v>0</v>
      </c>
      <c r="S360" s="422">
        <v>0</v>
      </c>
      <c r="T360" s="15">
        <v>0</v>
      </c>
      <c r="U360" s="1">
        <v>0</v>
      </c>
      <c r="V360" s="1">
        <v>0</v>
      </c>
      <c r="W360" s="15">
        <v>0</v>
      </c>
      <c r="X360" s="15">
        <v>0</v>
      </c>
      <c r="Y360" s="15">
        <v>0</v>
      </c>
      <c r="Z360" s="1">
        <v>0</v>
      </c>
      <c r="AA360" s="1">
        <v>0</v>
      </c>
      <c r="AB360" s="15">
        <v>0</v>
      </c>
      <c r="AC360" s="15">
        <v>0</v>
      </c>
      <c r="AD360" s="15">
        <v>0</v>
      </c>
      <c r="AE360" s="1">
        <v>0</v>
      </c>
      <c r="AF360" s="1">
        <v>0</v>
      </c>
      <c r="AG360" s="15">
        <v>0</v>
      </c>
      <c r="AH360" s="15">
        <v>0</v>
      </c>
      <c r="AI360" s="15">
        <v>0</v>
      </c>
      <c r="AJ360" s="1">
        <v>1</v>
      </c>
      <c r="AK360" s="1">
        <v>3.4</v>
      </c>
      <c r="AL360" s="1"/>
      <c r="AM360" s="15">
        <v>4118.3856502242152</v>
      </c>
      <c r="AN360" s="15">
        <v>7408.3434584697061</v>
      </c>
      <c r="AO360" s="15">
        <v>11526.729108693922</v>
      </c>
      <c r="AP360" s="178">
        <v>0</v>
      </c>
      <c r="AQ360" s="188">
        <v>0</v>
      </c>
      <c r="AR360" s="196"/>
      <c r="AS360" s="197">
        <v>0</v>
      </c>
      <c r="AT360" s="179">
        <v>0</v>
      </c>
      <c r="AU360" s="180">
        <v>0</v>
      </c>
      <c r="AV360" s="48">
        <v>0</v>
      </c>
      <c r="AW360" s="1">
        <v>0</v>
      </c>
      <c r="AX360" s="55"/>
      <c r="AY360" s="56">
        <v>0</v>
      </c>
      <c r="AZ360" s="15">
        <v>0</v>
      </c>
      <c r="BA360" s="49">
        <v>0</v>
      </c>
      <c r="BB360" s="76">
        <v>0</v>
      </c>
      <c r="BC360" s="77">
        <v>0</v>
      </c>
      <c r="BD360" s="78">
        <v>0</v>
      </c>
      <c r="BE360" s="79">
        <v>0</v>
      </c>
      <c r="BF360" s="80"/>
      <c r="BG360" s="76">
        <v>0</v>
      </c>
      <c r="BH360" s="77">
        <v>0</v>
      </c>
      <c r="BI360" s="78">
        <v>0</v>
      </c>
      <c r="BJ360" s="79">
        <v>0</v>
      </c>
      <c r="BK360" s="80">
        <v>0</v>
      </c>
      <c r="BL360" s="97">
        <v>0</v>
      </c>
      <c r="BM360" s="98">
        <v>0</v>
      </c>
      <c r="BN360" s="95">
        <v>0</v>
      </c>
      <c r="BO360" s="99">
        <v>0</v>
      </c>
      <c r="BP360" s="100">
        <v>0</v>
      </c>
      <c r="BY360" s="48">
        <v>1</v>
      </c>
      <c r="BZ360" s="65">
        <f t="shared" si="307"/>
        <v>0.5</v>
      </c>
      <c r="CA360" s="55">
        <f t="shared" si="308"/>
        <v>3.4</v>
      </c>
      <c r="CB360" s="56">
        <f t="shared" si="309"/>
        <v>4118.3856502242152</v>
      </c>
      <c r="CC360" s="56">
        <f t="shared" si="310"/>
        <v>7408.3434584697061</v>
      </c>
      <c r="CD360" s="57">
        <f t="shared" si="311"/>
        <v>11526.729108693922</v>
      </c>
      <c r="CE360" s="42">
        <f t="shared" si="312"/>
        <v>6536.7736398262114</v>
      </c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</row>
    <row r="361" spans="1:146" ht="15.6" hidden="1" x14ac:dyDescent="0.3">
      <c r="A361" t="s">
        <v>127</v>
      </c>
      <c r="B361" s="8">
        <v>1302</v>
      </c>
      <c r="C361" s="1">
        <v>6</v>
      </c>
      <c r="D361" s="1"/>
      <c r="E361" s="1">
        <v>20.399999999999999</v>
      </c>
      <c r="F361" s="15">
        <v>47941.766965428935</v>
      </c>
      <c r="G361" s="15">
        <v>44301.72692573833</v>
      </c>
      <c r="H361" s="15">
        <v>92243.493891167265</v>
      </c>
      <c r="I361" s="1">
        <v>4</v>
      </c>
      <c r="J361" s="1"/>
      <c r="K361" s="1">
        <v>13.6</v>
      </c>
      <c r="L361" s="15">
        <v>31961.177976952626</v>
      </c>
      <c r="M361" s="15">
        <v>29859.83165628801</v>
      </c>
      <c r="N361" s="15">
        <v>61821.009633240639</v>
      </c>
      <c r="O361" s="1">
        <v>5</v>
      </c>
      <c r="P361" s="1"/>
      <c r="Q361" s="1">
        <v>17</v>
      </c>
      <c r="R361" s="15">
        <v>39946.477987421385</v>
      </c>
      <c r="S361" s="422">
        <v>36892.388559388499</v>
      </c>
      <c r="T361" s="15">
        <v>76838.866546809877</v>
      </c>
      <c r="U361" s="1">
        <v>5</v>
      </c>
      <c r="V361" s="1">
        <v>17</v>
      </c>
      <c r="W361" s="15">
        <v>39946.477987421385</v>
      </c>
      <c r="X361" s="15">
        <v>38383.373251078425</v>
      </c>
      <c r="Y361" s="15">
        <v>78329.851238499803</v>
      </c>
      <c r="Z361" s="1">
        <v>4</v>
      </c>
      <c r="AA361" s="1">
        <v>13.6</v>
      </c>
      <c r="AB361" s="15">
        <v>32217.925736235597</v>
      </c>
      <c r="AC361" s="15">
        <v>28660.139550428106</v>
      </c>
      <c r="AD361" s="15">
        <v>60878.065286663703</v>
      </c>
      <c r="AE361" s="1">
        <v>6</v>
      </c>
      <c r="AF361" s="1">
        <v>20.399999999999999</v>
      </c>
      <c r="AG361" s="15">
        <v>48326.888604353393</v>
      </c>
      <c r="AH361" s="15">
        <v>44375.824431117369</v>
      </c>
      <c r="AI361" s="15">
        <v>92702.713035470762</v>
      </c>
      <c r="AJ361" s="1">
        <v>6</v>
      </c>
      <c r="AK361" s="1">
        <v>20.399999999999999</v>
      </c>
      <c r="AL361" s="1"/>
      <c r="AM361" s="15">
        <v>24710.313901345289</v>
      </c>
      <c r="AN361" s="15">
        <v>44450.060750818237</v>
      </c>
      <c r="AO361" s="15">
        <v>69160.374652163533</v>
      </c>
      <c r="AP361" s="178">
        <v>4</v>
      </c>
      <c r="AQ361" s="188">
        <v>13.6</v>
      </c>
      <c r="AR361" s="196"/>
      <c r="AS361" s="197">
        <v>17034</v>
      </c>
      <c r="AT361" s="179">
        <v>16605.599999999999</v>
      </c>
      <c r="AU361" s="180">
        <v>33639.599999999999</v>
      </c>
      <c r="AV361" s="48">
        <v>5</v>
      </c>
      <c r="AW361" s="1">
        <v>17</v>
      </c>
      <c r="AX361" s="55"/>
      <c r="AY361" s="56">
        <v>19504.257090012332</v>
      </c>
      <c r="AZ361" s="15">
        <v>37453.868650057106</v>
      </c>
      <c r="BA361" s="49">
        <v>56958.125740069438</v>
      </c>
      <c r="BB361" s="76">
        <v>7</v>
      </c>
      <c r="BC361" s="77">
        <v>23.8</v>
      </c>
      <c r="BD361" s="78">
        <v>27305.959926017265</v>
      </c>
      <c r="BE361" s="79">
        <v>48809.529509126834</v>
      </c>
      <c r="BF361" s="80"/>
      <c r="BG361" s="76">
        <v>6</v>
      </c>
      <c r="BH361" s="77">
        <v>20.399999999999999</v>
      </c>
      <c r="BI361" s="78">
        <v>24686.259946949598</v>
      </c>
      <c r="BJ361" s="79">
        <v>44100.376517916542</v>
      </c>
      <c r="BK361" s="80">
        <v>68786.63646486614</v>
      </c>
      <c r="BL361" s="97">
        <v>5</v>
      </c>
      <c r="BM361" s="98">
        <v>17</v>
      </c>
      <c r="BN361" s="95">
        <v>41143.766578249335</v>
      </c>
      <c r="BO361" s="99">
        <v>38520.238054094545</v>
      </c>
      <c r="BP361" s="100">
        <v>79664.004632343887</v>
      </c>
      <c r="BY361" s="48">
        <v>6</v>
      </c>
      <c r="BZ361" s="65">
        <f t="shared" si="307"/>
        <v>3</v>
      </c>
      <c r="CA361" s="55">
        <f t="shared" si="308"/>
        <v>20.399999999999999</v>
      </c>
      <c r="CB361" s="56">
        <f t="shared" si="309"/>
        <v>24710.313901345289</v>
      </c>
      <c r="CC361" s="56">
        <f t="shared" si="310"/>
        <v>44450.060750818237</v>
      </c>
      <c r="CD361" s="57">
        <f t="shared" si="311"/>
        <v>69160.374652163533</v>
      </c>
      <c r="CE361" s="42">
        <f t="shared" si="312"/>
        <v>39220.641838957272</v>
      </c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</row>
    <row r="362" spans="1:146" ht="16.2" hidden="1" thickBot="1" x14ac:dyDescent="0.35">
      <c r="A362" t="s">
        <v>127</v>
      </c>
      <c r="C362" s="8">
        <f>SUM(C330:C361)</f>
        <v>186</v>
      </c>
      <c r="D362" s="8"/>
      <c r="E362" s="8">
        <f t="shared" ref="E362:BM362" si="313">SUM(E330:E361)</f>
        <v>632.4000000000002</v>
      </c>
      <c r="F362" s="40">
        <f t="shared" si="313"/>
        <v>1486194.7759282968</v>
      </c>
      <c r="G362" s="40">
        <f t="shared" si="313"/>
        <v>1373353.534697888</v>
      </c>
      <c r="H362" s="40">
        <f t="shared" si="313"/>
        <v>2859548.310626185</v>
      </c>
      <c r="I362" s="8">
        <f t="shared" si="313"/>
        <v>165</v>
      </c>
      <c r="J362" s="8"/>
      <c r="K362" s="8">
        <f t="shared" si="313"/>
        <v>561.00000000000011</v>
      </c>
      <c r="L362" s="40">
        <f t="shared" si="313"/>
        <v>1318398.5915492959</v>
      </c>
      <c r="M362" s="40">
        <f t="shared" si="313"/>
        <v>1231718.0558218809</v>
      </c>
      <c r="N362" s="40">
        <f t="shared" si="313"/>
        <v>2550116.6473711762</v>
      </c>
      <c r="O362" s="8">
        <f t="shared" si="313"/>
        <v>177</v>
      </c>
      <c r="P362" s="8"/>
      <c r="Q362" s="8">
        <f t="shared" si="313"/>
        <v>601.79999999999995</v>
      </c>
      <c r="R362" s="40">
        <f>SUM(R330:R361)</f>
        <v>1414105.3207547169</v>
      </c>
      <c r="S362" s="425">
        <f>SUM(S330:S361)</f>
        <v>1305990.5550023525</v>
      </c>
      <c r="T362" s="40">
        <f>SUM(T330:T361)</f>
        <v>2720095.8757570698</v>
      </c>
      <c r="U362" s="8">
        <f t="shared" si="313"/>
        <v>162</v>
      </c>
      <c r="V362" s="8">
        <f t="shared" si="313"/>
        <v>550.80000000000007</v>
      </c>
      <c r="W362" s="40">
        <f>SUM(W330:W361)</f>
        <v>1294265.8867924528</v>
      </c>
      <c r="X362" s="40">
        <f>SUM(X330:X361)</f>
        <v>1243621.2933349407</v>
      </c>
      <c r="Y362" s="40">
        <f>SUM(Y330:Y361)</f>
        <v>2537887.1801273944</v>
      </c>
      <c r="Z362" s="8">
        <f t="shared" si="313"/>
        <v>148</v>
      </c>
      <c r="AA362" s="8">
        <f t="shared" si="313"/>
        <v>503.2</v>
      </c>
      <c r="AB362" s="40">
        <f>SUM(AB330:AB361)</f>
        <v>1192063.2522407172</v>
      </c>
      <c r="AC362" s="40">
        <f>SUM(AC330:AC361)</f>
        <v>1060425.16336584</v>
      </c>
      <c r="AD362" s="40">
        <f>SUM(AD330:AD361)</f>
        <v>2252488.4156065569</v>
      </c>
      <c r="AE362" s="8">
        <f t="shared" si="313"/>
        <v>170</v>
      </c>
      <c r="AF362" s="8">
        <f t="shared" si="313"/>
        <v>578</v>
      </c>
      <c r="AG362" s="40">
        <f>SUM(AG330:AG361)</f>
        <v>1369261.8437900131</v>
      </c>
      <c r="AH362" s="40">
        <f>SUM(AH330:AH361)</f>
        <v>1257315.0255483256</v>
      </c>
      <c r="AI362" s="40">
        <f>SUM(AI330:AI361)</f>
        <v>2626576.8693383392</v>
      </c>
      <c r="AJ362" s="8">
        <f t="shared" si="313"/>
        <v>166</v>
      </c>
      <c r="AK362" s="8">
        <f t="shared" si="313"/>
        <v>564.4</v>
      </c>
      <c r="AL362" s="8"/>
      <c r="AM362" s="40">
        <f>SUM(AM330:AM361)</f>
        <v>683652.01793721982</v>
      </c>
      <c r="AN362" s="40">
        <f>SUM(AN330:AN361)</f>
        <v>1229785.0141059714</v>
      </c>
      <c r="AO362" s="40">
        <f>SUM(AO330:AO361)</f>
        <v>1913437.0320431909</v>
      </c>
      <c r="AP362" s="181">
        <f t="shared" si="313"/>
        <v>146</v>
      </c>
      <c r="AQ362" s="199">
        <f t="shared" si="313"/>
        <v>496.4</v>
      </c>
      <c r="AR362" s="199"/>
      <c r="AS362" s="201">
        <f>SUM(AS330:AS361)</f>
        <v>621741</v>
      </c>
      <c r="AT362" s="201">
        <f>SUM(AT330:AT361)</f>
        <v>606104.4</v>
      </c>
      <c r="AU362" s="202">
        <f>SUM(AU330:AU361)</f>
        <v>1227845.3999999999</v>
      </c>
      <c r="AV362" s="50">
        <f t="shared" si="313"/>
        <v>186</v>
      </c>
      <c r="AW362" s="51">
        <f t="shared" si="313"/>
        <v>632.40000000000009</v>
      </c>
      <c r="AX362" s="51"/>
      <c r="AY362" s="62">
        <f>SUM(AY330:AY361)</f>
        <v>725558.3637484588</v>
      </c>
      <c r="AZ362" s="62">
        <f>SUM(AZ330:AZ361)</f>
        <v>1393283.9137821246</v>
      </c>
      <c r="BA362" s="63">
        <f>SUM(BA330:BA361)</f>
        <v>2118842.2775305831</v>
      </c>
      <c r="BB362" s="50">
        <f t="shared" si="313"/>
        <v>189</v>
      </c>
      <c r="BC362" s="51">
        <f t="shared" si="313"/>
        <v>642.59999999999991</v>
      </c>
      <c r="BD362" s="62">
        <f>SUM(BD330:BD361)</f>
        <v>737260.91800246621</v>
      </c>
      <c r="BE362" s="62">
        <f>SUM(BE330:BE361)</f>
        <v>1317857.2967464249</v>
      </c>
      <c r="BF362" s="63">
        <f>SUM(BF330:BF361)</f>
        <v>0</v>
      </c>
      <c r="BG362" s="50">
        <f t="shared" si="313"/>
        <v>181</v>
      </c>
      <c r="BH362" s="51">
        <f t="shared" si="313"/>
        <v>615.4</v>
      </c>
      <c r="BI362" s="62">
        <f>SUM(BI330:BI361)</f>
        <v>744702.17506631289</v>
      </c>
      <c r="BJ362" s="62">
        <f>SUM(BJ330:BJ361)</f>
        <v>1330361.3582904828</v>
      </c>
      <c r="BK362" s="63">
        <f>SUM(BK330:BK361)</f>
        <v>2075063.5333567949</v>
      </c>
      <c r="BL362" s="50">
        <f t="shared" si="313"/>
        <v>174</v>
      </c>
      <c r="BM362" s="51">
        <f t="shared" si="313"/>
        <v>591.6</v>
      </c>
      <c r="BN362" s="62">
        <f t="shared" ref="BN362" si="314">(+BL362*$BN$328)*BM$366</f>
        <v>1431803.0769230768</v>
      </c>
      <c r="BO362" s="62">
        <f>SUM(BO330:BO361)</f>
        <v>1340504.2842824904</v>
      </c>
      <c r="BP362" s="63">
        <f>SUM(BP330:BP361)</f>
        <v>2772307.3612055676</v>
      </c>
      <c r="BY362" s="50">
        <f t="shared" ref="BY362:CA362" si="315">SUM(BY330:BY361)</f>
        <v>166</v>
      </c>
      <c r="BZ362" s="66">
        <f>SUM(BZ330:BZ361)</f>
        <v>83</v>
      </c>
      <c r="CA362" s="51">
        <f t="shared" si="315"/>
        <v>564.4</v>
      </c>
      <c r="CB362" s="62">
        <f>SUM(CB330:CB361)</f>
        <v>683652.01793721982</v>
      </c>
      <c r="CC362" s="62">
        <f>SUM(CC330:CC361)</f>
        <v>1229785.0141059714</v>
      </c>
      <c r="CD362" s="63">
        <f>SUM(CD330:CD361)</f>
        <v>1913437.0320431909</v>
      </c>
      <c r="CE362" s="13">
        <f>SUM(CE330:CE361)</f>
        <v>1085104.4242111514</v>
      </c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</row>
    <row r="363" spans="1:146" ht="16.2" hidden="1" thickTop="1" x14ac:dyDescent="0.3">
      <c r="A363" t="s">
        <v>127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421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176"/>
      <c r="AQ363" s="176"/>
      <c r="AR363" s="176"/>
      <c r="AS363" s="176"/>
      <c r="AT363" s="176"/>
      <c r="AU363" s="176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Y363" s="7"/>
      <c r="BZ363" s="7"/>
      <c r="CA363" s="7"/>
      <c r="CB363" s="7"/>
      <c r="CC363" s="7"/>
      <c r="CD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</row>
    <row r="364" spans="1:146" hidden="1" x14ac:dyDescent="0.3">
      <c r="A364" t="s">
        <v>127</v>
      </c>
      <c r="C364" s="37" t="s">
        <v>130</v>
      </c>
      <c r="D364" s="37"/>
      <c r="E364" s="37"/>
      <c r="F364" s="17"/>
      <c r="G364" s="17"/>
      <c r="H364" s="17"/>
      <c r="I364" s="37" t="s">
        <v>131</v>
      </c>
      <c r="J364" s="37"/>
      <c r="K364" s="37"/>
      <c r="L364" s="17"/>
      <c r="M364" s="17"/>
      <c r="N364" s="17"/>
      <c r="O364" s="37" t="s">
        <v>132</v>
      </c>
      <c r="P364" s="37"/>
      <c r="Q364" s="37"/>
      <c r="R364" s="17"/>
      <c r="S364" s="424"/>
      <c r="T364" s="17"/>
      <c r="U364" s="37" t="s">
        <v>133</v>
      </c>
      <c r="V364" s="37"/>
      <c r="W364" s="17"/>
      <c r="X364" s="17"/>
      <c r="Y364" s="17"/>
      <c r="Z364" s="37" t="s">
        <v>134</v>
      </c>
      <c r="AA364" s="37"/>
      <c r="AB364" s="17"/>
      <c r="AC364" s="17"/>
      <c r="AD364" s="17"/>
      <c r="AE364" s="37" t="s">
        <v>135</v>
      </c>
      <c r="AF364" s="37"/>
      <c r="AG364" s="17"/>
      <c r="AH364" s="17"/>
      <c r="AI364" s="17"/>
      <c r="AJ364" s="37" t="s">
        <v>136</v>
      </c>
      <c r="AK364" s="37"/>
      <c r="AL364" s="37"/>
      <c r="AM364" s="17"/>
      <c r="AN364" s="17"/>
      <c r="AO364" s="17"/>
      <c r="AP364" s="184" t="s">
        <v>137</v>
      </c>
      <c r="AQ364" s="184"/>
      <c r="AR364" s="184"/>
      <c r="AS364" s="185"/>
      <c r="AT364" s="185"/>
      <c r="AU364" s="185"/>
      <c r="AV364" s="37" t="s">
        <v>138</v>
      </c>
      <c r="AW364" s="37"/>
      <c r="AX364" s="37"/>
      <c r="AY364" s="17"/>
      <c r="AZ364" s="17"/>
      <c r="BA364" s="17"/>
      <c r="BB364" s="37" t="s">
        <v>139</v>
      </c>
      <c r="BC364" s="37"/>
      <c r="BD364" s="17"/>
      <c r="BE364" s="17"/>
      <c r="BF364" s="17"/>
      <c r="BG364" s="37" t="s">
        <v>140</v>
      </c>
      <c r="BH364" s="37"/>
      <c r="BI364" s="17"/>
      <c r="BJ364" s="17"/>
      <c r="BK364" s="17"/>
      <c r="BL364" s="37" t="s">
        <v>141</v>
      </c>
      <c r="BM364" s="37"/>
      <c r="BN364" s="17"/>
      <c r="BO364" s="17"/>
      <c r="BY364" s="37" t="s">
        <v>136</v>
      </c>
      <c r="BZ364" s="37"/>
      <c r="CA364" s="37"/>
      <c r="CB364" s="17"/>
      <c r="CC364" s="17"/>
      <c r="CD364" s="17"/>
    </row>
    <row r="365" spans="1:146" ht="15.6" hidden="1" x14ac:dyDescent="0.3">
      <c r="A365" t="s">
        <v>127</v>
      </c>
      <c r="C365" t="s">
        <v>42</v>
      </c>
      <c r="E365" s="13">
        <f>+'Vr M3 DE GAS'!$O$73</f>
        <v>2171.6532806734476</v>
      </c>
      <c r="I365" t="s">
        <v>42</v>
      </c>
      <c r="K365" s="13">
        <f>+'Vr M3 DE GAS'!$X$62</f>
        <v>2195.5758570800008</v>
      </c>
      <c r="O365" t="s">
        <v>42</v>
      </c>
      <c r="Q365" s="13">
        <f>+'Vr M3 DE GAS'!$X$63</f>
        <v>2170.140503493441</v>
      </c>
      <c r="U365" t="s">
        <v>42</v>
      </c>
      <c r="V365" s="13">
        <f>+'Vr M3 DE GAS'!$X$64</f>
        <v>2257.8454853575545</v>
      </c>
      <c r="Z365" t="s">
        <v>42</v>
      </c>
      <c r="AA365" s="13">
        <f>+'Vr M3 DE GAS'!$X$65</f>
        <v>2107.3632022373608</v>
      </c>
      <c r="AE365" t="s">
        <v>42</v>
      </c>
      <c r="AF365" s="13">
        <f>+'Vr M3 DE GAS'!$X$66</f>
        <v>2175.2855113292831</v>
      </c>
      <c r="AJ365" t="s">
        <v>42</v>
      </c>
      <c r="AK365" s="13">
        <f>+'Vr M3 DE GAS'!$X$67</f>
        <v>2178.9245466087373</v>
      </c>
      <c r="AL365" s="13"/>
      <c r="AP365" s="173" t="s">
        <v>42</v>
      </c>
      <c r="AQ365" s="186">
        <v>1221</v>
      </c>
      <c r="AR365" s="186"/>
      <c r="AS365" s="173"/>
      <c r="AT365" s="173"/>
      <c r="AU365" s="173"/>
      <c r="AV365" t="s">
        <v>42</v>
      </c>
      <c r="AW365" s="41">
        <f>+'Vr M3 DE GAS'!$X$69</f>
        <v>2203.1687441210061</v>
      </c>
      <c r="AX365" s="41"/>
      <c r="BB365" t="s">
        <v>42</v>
      </c>
      <c r="BC365" s="41">
        <f>+'Vr M3 DE GAS'!$X$70</f>
        <v>2050.8205676103712</v>
      </c>
      <c r="BG365" t="s">
        <v>42</v>
      </c>
      <c r="BH365" s="41">
        <f>+'Vr M3 DE GAS'!$X$71</f>
        <v>2161.7831626429679</v>
      </c>
      <c r="BL365" t="s">
        <v>42</v>
      </c>
      <c r="BM365" s="41">
        <f>+'Vr M3 DE GAS'!$X$72</f>
        <v>2265.8963561232085</v>
      </c>
      <c r="BY365" t="s">
        <v>42</v>
      </c>
      <c r="CA365" s="41">
        <f>+'Vr M3 DE GAS'!$X$67</f>
        <v>2178.9245466087373</v>
      </c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</row>
    <row r="366" spans="1:146" ht="15.6" hidden="1" x14ac:dyDescent="0.3">
      <c r="A366" t="s">
        <v>127</v>
      </c>
      <c r="C366" t="s">
        <v>43</v>
      </c>
      <c r="E366" s="13">
        <f>+'Vr M3 DE AGUA'!$N$16</f>
        <v>7990.2944942381564</v>
      </c>
      <c r="I366" t="s">
        <v>43</v>
      </c>
      <c r="K366" s="13">
        <f>+'Vr M3 DE AGUA'!N$16</f>
        <v>7990.2944942381564</v>
      </c>
      <c r="O366" t="s">
        <v>43</v>
      </c>
      <c r="Q366" s="13">
        <f>+'Vr M3 DE AGUA'!N$17</f>
        <v>7989.2955974842771</v>
      </c>
      <c r="U366" t="s">
        <v>43</v>
      </c>
      <c r="V366" s="13">
        <f>+'Vr M3 DE AGUA'!N$17</f>
        <v>7989.2955974842771</v>
      </c>
      <c r="Z366" t="s">
        <v>43</v>
      </c>
      <c r="AA366" s="13">
        <f>+'Vr M3 DE AGUA'!N$18</f>
        <v>8054.4814340588991</v>
      </c>
      <c r="AE366" t="s">
        <v>43</v>
      </c>
      <c r="AF366" s="13">
        <f>+'Vr M3 DE AGUA'!N$18</f>
        <v>8054.4814340588991</v>
      </c>
      <c r="AJ366" t="s">
        <v>43</v>
      </c>
      <c r="AK366" s="13">
        <f>+'Vr M3 DE AGUA'!N$19</f>
        <v>8236.7713004484303</v>
      </c>
      <c r="AL366" s="13"/>
      <c r="AP366" s="173" t="s">
        <v>43</v>
      </c>
      <c r="AQ366" s="186">
        <v>8517</v>
      </c>
      <c r="AR366" s="186"/>
      <c r="AS366" s="173"/>
      <c r="AT366" s="173"/>
      <c r="AU366" s="173"/>
      <c r="AV366" t="s">
        <v>43</v>
      </c>
      <c r="AW366" s="41">
        <f>+'Vr M3 DE AGUA'!N$20</f>
        <v>7801.7028360049326</v>
      </c>
      <c r="AX366" s="41"/>
      <c r="BB366" t="s">
        <v>43</v>
      </c>
      <c r="BC366" s="41">
        <f>+'Vr M3 DE AGUA'!$N$20</f>
        <v>7801.7028360049326</v>
      </c>
      <c r="BG366" t="s">
        <v>43</v>
      </c>
      <c r="BH366" s="41">
        <f>+'Vr M3 DE AGUA'!$N$21</f>
        <v>8228.7533156498666</v>
      </c>
      <c r="BL366" t="s">
        <v>43</v>
      </c>
      <c r="BM366" s="41">
        <f>+'Vr M3 DE AGUA'!$N$21</f>
        <v>8228.7533156498666</v>
      </c>
      <c r="BY366" t="s">
        <v>43</v>
      </c>
      <c r="CA366" s="41">
        <f>+'Vr M3 DE AGUA'!AX$19</f>
        <v>0</v>
      </c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</row>
    <row r="367" spans="1:146" ht="15.6" hidden="1" x14ac:dyDescent="0.3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421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176"/>
      <c r="AQ367" s="176"/>
      <c r="AR367" s="176"/>
      <c r="AS367" s="176"/>
      <c r="AT367" s="176"/>
      <c r="AU367" s="176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Y367" s="7"/>
      <c r="BZ367" s="7"/>
      <c r="CA367" s="7"/>
      <c r="CB367" s="7"/>
      <c r="CC367" s="7"/>
      <c r="CD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</row>
    <row r="368" spans="1:146" ht="15.6" hidden="1" x14ac:dyDescent="0.3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421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176"/>
      <c r="AQ368" s="176"/>
      <c r="AR368" s="176"/>
      <c r="AS368" s="176"/>
      <c r="AT368" s="176"/>
      <c r="AU368" s="176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Y368" s="7"/>
      <c r="BZ368" s="7"/>
      <c r="CA368" s="7"/>
      <c r="CB368" s="7"/>
      <c r="CC368" s="7"/>
      <c r="CD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</row>
    <row r="369" spans="1:146" ht="16.2" hidden="1" thickBot="1" x14ac:dyDescent="0.35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421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176"/>
      <c r="AQ369" s="176"/>
      <c r="AR369" s="176"/>
      <c r="AS369" s="176"/>
      <c r="AT369" s="176"/>
      <c r="AU369" s="176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Y369" s="7"/>
      <c r="BZ369" s="7"/>
      <c r="CA369" s="7"/>
      <c r="CB369" s="7"/>
      <c r="CC369" s="7"/>
      <c r="CD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</row>
    <row r="370" spans="1:146" ht="18.600000000000001" hidden="1" thickTop="1" x14ac:dyDescent="0.35">
      <c r="B370" s="2"/>
      <c r="C370" s="32" t="s">
        <v>0</v>
      </c>
      <c r="D370" s="32"/>
      <c r="E370" s="32"/>
      <c r="F370" s="32"/>
      <c r="G370" s="32"/>
      <c r="H370" s="32"/>
      <c r="I370" s="32" t="s">
        <v>1</v>
      </c>
      <c r="J370" s="32"/>
      <c r="K370" s="32"/>
      <c r="L370" s="32"/>
      <c r="M370" s="32"/>
      <c r="N370" s="32"/>
      <c r="O370" s="32" t="s">
        <v>2</v>
      </c>
      <c r="P370" s="32"/>
      <c r="Q370" s="32"/>
      <c r="R370" s="32"/>
      <c r="S370" s="420"/>
      <c r="T370" s="32"/>
      <c r="U370" s="32" t="s">
        <v>3</v>
      </c>
      <c r="V370" s="32"/>
      <c r="W370" s="32"/>
      <c r="X370" s="32"/>
      <c r="Y370" s="32"/>
      <c r="Z370" s="32" t="s">
        <v>4</v>
      </c>
      <c r="AA370" s="32"/>
      <c r="AB370" s="32"/>
      <c r="AC370" s="32"/>
      <c r="AD370" s="32"/>
      <c r="AE370" s="32" t="s">
        <v>5</v>
      </c>
      <c r="AF370" s="32"/>
      <c r="AG370" s="32"/>
      <c r="AH370" s="32"/>
      <c r="AI370" s="32"/>
      <c r="AJ370" s="32" t="s">
        <v>6</v>
      </c>
      <c r="AK370" s="32"/>
      <c r="AL370" s="32"/>
      <c r="AM370" s="32"/>
      <c r="AN370" s="32"/>
      <c r="AO370" s="32"/>
      <c r="AP370" s="169" t="s">
        <v>7</v>
      </c>
      <c r="AQ370" s="170"/>
      <c r="AR370" s="170"/>
      <c r="AS370" s="170"/>
      <c r="AT370" s="170"/>
      <c r="AU370" s="171"/>
      <c r="AV370" s="45" t="s">
        <v>8</v>
      </c>
      <c r="AW370" s="46"/>
      <c r="AX370" s="46"/>
      <c r="AY370" s="46"/>
      <c r="AZ370" s="46"/>
      <c r="BA370" s="47"/>
      <c r="BB370" s="68" t="s">
        <v>9</v>
      </c>
      <c r="BC370" s="69"/>
      <c r="BD370" s="69"/>
      <c r="BE370" s="69"/>
      <c r="BF370" s="70"/>
      <c r="BG370" s="68" t="s">
        <v>10</v>
      </c>
      <c r="BH370" s="69"/>
      <c r="BI370" s="69"/>
      <c r="BJ370" s="69"/>
      <c r="BK370" s="70"/>
      <c r="BL370" s="85" t="s">
        <v>11</v>
      </c>
      <c r="BM370" s="86"/>
      <c r="BN370" s="86"/>
      <c r="BO370" s="86"/>
      <c r="BP370" s="87"/>
      <c r="BY370" s="45" t="s">
        <v>6</v>
      </c>
      <c r="BZ370" s="46"/>
      <c r="CA370" s="46"/>
      <c r="CB370" s="46"/>
      <c r="CC370" s="46"/>
      <c r="CD370" s="4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</row>
    <row r="371" spans="1:146" ht="16.2" hidden="1" thickBot="1" x14ac:dyDescent="0.35">
      <c r="AJ371" t="s">
        <v>147</v>
      </c>
      <c r="AM371">
        <v>0.5</v>
      </c>
      <c r="AP371" s="172" t="s">
        <v>147</v>
      </c>
      <c r="AQ371" s="173"/>
      <c r="AR371" s="173"/>
      <c r="AS371" s="173">
        <v>0.5</v>
      </c>
      <c r="AT371" s="173"/>
      <c r="AU371" s="174"/>
      <c r="AV371" s="11" t="s">
        <v>147</v>
      </c>
      <c r="AY371">
        <v>0.5</v>
      </c>
      <c r="BA371" s="12"/>
      <c r="BB371" s="11" t="s">
        <v>147</v>
      </c>
      <c r="BD371">
        <v>0.5</v>
      </c>
      <c r="BE371" s="71"/>
      <c r="BF371" s="72"/>
      <c r="BG371" s="11" t="s">
        <v>147</v>
      </c>
      <c r="BI371">
        <v>0.5</v>
      </c>
      <c r="BJ371" s="71"/>
      <c r="BK371" s="72"/>
      <c r="BL371" s="11" t="s">
        <v>147</v>
      </c>
      <c r="BN371">
        <v>1</v>
      </c>
      <c r="BO371" s="88"/>
      <c r="BP371" s="89"/>
      <c r="BY371" s="11"/>
      <c r="CD371" s="12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</row>
    <row r="372" spans="1:146" ht="16.2" hidden="1" thickBot="1" x14ac:dyDescent="0.35">
      <c r="C372" s="7" t="s">
        <v>44</v>
      </c>
      <c r="D372" s="7"/>
      <c r="E372" s="7" t="s">
        <v>45</v>
      </c>
      <c r="F372" s="7" t="s">
        <v>47</v>
      </c>
      <c r="G372" s="7" t="s">
        <v>48</v>
      </c>
      <c r="H372" s="7" t="s">
        <v>49</v>
      </c>
      <c r="I372" s="7" t="s">
        <v>44</v>
      </c>
      <c r="J372" s="7"/>
      <c r="K372" s="7" t="s">
        <v>45</v>
      </c>
      <c r="L372" s="7" t="s">
        <v>47</v>
      </c>
      <c r="M372" s="7" t="s">
        <v>48</v>
      </c>
      <c r="N372" s="7" t="s">
        <v>49</v>
      </c>
      <c r="O372" s="7" t="s">
        <v>44</v>
      </c>
      <c r="P372" s="7"/>
      <c r="Q372" s="7" t="s">
        <v>45</v>
      </c>
      <c r="R372" s="7" t="s">
        <v>47</v>
      </c>
      <c r="S372" s="421" t="s">
        <v>48</v>
      </c>
      <c r="T372" s="7" t="s">
        <v>49</v>
      </c>
      <c r="U372" s="7" t="s">
        <v>44</v>
      </c>
      <c r="V372" s="7" t="s">
        <v>45</v>
      </c>
      <c r="W372" s="7" t="s">
        <v>47</v>
      </c>
      <c r="X372" s="7" t="s">
        <v>48</v>
      </c>
      <c r="Y372" s="7" t="s">
        <v>49</v>
      </c>
      <c r="Z372" s="7" t="s">
        <v>44</v>
      </c>
      <c r="AA372" s="7" t="s">
        <v>45</v>
      </c>
      <c r="AB372" s="7" t="s">
        <v>47</v>
      </c>
      <c r="AC372" s="7" t="s">
        <v>48</v>
      </c>
      <c r="AD372" s="7" t="s">
        <v>49</v>
      </c>
      <c r="AE372" s="7" t="s">
        <v>44</v>
      </c>
      <c r="AF372" s="7" t="s">
        <v>45</v>
      </c>
      <c r="AG372" s="7" t="s">
        <v>47</v>
      </c>
      <c r="AH372" s="7" t="s">
        <v>48</v>
      </c>
      <c r="AI372" s="7" t="s">
        <v>49</v>
      </c>
      <c r="AJ372" s="7" t="s">
        <v>44</v>
      </c>
      <c r="AK372" s="7" t="s">
        <v>45</v>
      </c>
      <c r="AL372" s="7"/>
      <c r="AM372" s="7" t="s">
        <v>47</v>
      </c>
      <c r="AN372" s="7" t="s">
        <v>48</v>
      </c>
      <c r="AO372" s="7" t="s">
        <v>49</v>
      </c>
      <c r="AP372" s="192" t="s">
        <v>44</v>
      </c>
      <c r="AQ372" s="193" t="s">
        <v>45</v>
      </c>
      <c r="AR372" s="193"/>
      <c r="AS372" s="193" t="s">
        <v>47</v>
      </c>
      <c r="AT372" s="193" t="s">
        <v>48</v>
      </c>
      <c r="AU372" s="194" t="s">
        <v>49</v>
      </c>
      <c r="AV372" s="59" t="s">
        <v>44</v>
      </c>
      <c r="AW372" s="58" t="s">
        <v>45</v>
      </c>
      <c r="AX372" s="58"/>
      <c r="AY372" s="58" t="s">
        <v>47</v>
      </c>
      <c r="AZ372" s="58" t="s">
        <v>48</v>
      </c>
      <c r="BA372" s="60" t="s">
        <v>49</v>
      </c>
      <c r="BB372" s="73" t="s">
        <v>44</v>
      </c>
      <c r="BC372" s="74" t="s">
        <v>45</v>
      </c>
      <c r="BD372" s="74" t="s">
        <v>47</v>
      </c>
      <c r="BE372" s="74" t="s">
        <v>48</v>
      </c>
      <c r="BF372" s="75" t="s">
        <v>49</v>
      </c>
      <c r="BG372" s="73" t="s">
        <v>44</v>
      </c>
      <c r="BH372" s="74" t="s">
        <v>45</v>
      </c>
      <c r="BI372" s="74" t="s">
        <v>47</v>
      </c>
      <c r="BJ372" s="74" t="s">
        <v>48</v>
      </c>
      <c r="BK372" s="75" t="s">
        <v>49</v>
      </c>
      <c r="BL372" s="90" t="s">
        <v>44</v>
      </c>
      <c r="BM372" s="91" t="s">
        <v>45</v>
      </c>
      <c r="BN372" s="91" t="s">
        <v>47</v>
      </c>
      <c r="BO372" s="91" t="s">
        <v>48</v>
      </c>
      <c r="BP372" s="92" t="s">
        <v>49</v>
      </c>
      <c r="BY372" s="59" t="s">
        <v>44</v>
      </c>
      <c r="BZ372" s="64"/>
      <c r="CA372" s="58" t="s">
        <v>45</v>
      </c>
      <c r="CB372" s="58" t="s">
        <v>47</v>
      </c>
      <c r="CC372" s="58" t="s">
        <v>48</v>
      </c>
      <c r="CD372" s="60" t="s">
        <v>49</v>
      </c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</row>
    <row r="373" spans="1:146" ht="15.6" hidden="1" x14ac:dyDescent="0.3">
      <c r="A373" t="s">
        <v>128</v>
      </c>
      <c r="B373" s="8">
        <v>201</v>
      </c>
      <c r="C373" s="1">
        <v>1</v>
      </c>
      <c r="D373" s="1"/>
      <c r="E373" s="1">
        <v>3.4</v>
      </c>
      <c r="F373" s="15">
        <v>7990.2944942381564</v>
      </c>
      <c r="G373" s="15">
        <v>7383.6211542897217</v>
      </c>
      <c r="H373" s="15">
        <v>15373.915648527878</v>
      </c>
      <c r="I373" s="1">
        <v>0</v>
      </c>
      <c r="J373" s="1"/>
      <c r="K373" s="1">
        <v>0</v>
      </c>
      <c r="L373" s="15">
        <v>0</v>
      </c>
      <c r="M373" s="15">
        <v>0</v>
      </c>
      <c r="N373" s="15">
        <v>0</v>
      </c>
      <c r="O373" s="1">
        <v>0</v>
      </c>
      <c r="P373" s="1"/>
      <c r="Q373" s="1">
        <v>0</v>
      </c>
      <c r="R373" s="15">
        <v>0</v>
      </c>
      <c r="S373" s="422">
        <v>0</v>
      </c>
      <c r="T373" s="15">
        <v>0</v>
      </c>
      <c r="U373" s="1">
        <v>1</v>
      </c>
      <c r="V373" s="1">
        <v>3.4</v>
      </c>
      <c r="W373" s="15">
        <v>7989.2955974842771</v>
      </c>
      <c r="X373" s="15">
        <v>7676.6746502156848</v>
      </c>
      <c r="Y373" s="15">
        <v>15665.970247699963</v>
      </c>
      <c r="Z373" s="1">
        <v>0</v>
      </c>
      <c r="AA373" s="1">
        <v>0</v>
      </c>
      <c r="AB373" s="15">
        <v>0</v>
      </c>
      <c r="AC373" s="15">
        <v>0</v>
      </c>
      <c r="AD373" s="15">
        <v>0</v>
      </c>
      <c r="AE373" s="1">
        <v>0</v>
      </c>
      <c r="AF373" s="1">
        <v>0</v>
      </c>
      <c r="AG373" s="15">
        <v>0</v>
      </c>
      <c r="AH373" s="15">
        <v>0</v>
      </c>
      <c r="AI373" s="15">
        <v>0</v>
      </c>
      <c r="AJ373" s="1">
        <v>0</v>
      </c>
      <c r="AK373" s="1">
        <v>0</v>
      </c>
      <c r="AL373" s="1"/>
      <c r="AM373" s="15">
        <v>0</v>
      </c>
      <c r="AN373" s="15">
        <v>0</v>
      </c>
      <c r="AO373" s="15">
        <v>0</v>
      </c>
      <c r="AP373" s="178">
        <v>1</v>
      </c>
      <c r="AQ373" s="188">
        <v>3.4</v>
      </c>
      <c r="AR373" s="196"/>
      <c r="AS373" s="197">
        <v>4258.5</v>
      </c>
      <c r="AT373" s="179">
        <v>4151.3999999999996</v>
      </c>
      <c r="AU373" s="180">
        <v>8409.9</v>
      </c>
      <c r="AV373" s="48">
        <v>0</v>
      </c>
      <c r="AW373" s="1">
        <v>0</v>
      </c>
      <c r="AX373" s="55"/>
      <c r="AY373" s="56">
        <v>0</v>
      </c>
      <c r="AZ373" s="15">
        <v>0</v>
      </c>
      <c r="BA373" s="49">
        <v>0</v>
      </c>
      <c r="BB373" s="76">
        <v>0</v>
      </c>
      <c r="BC373" s="77">
        <v>0</v>
      </c>
      <c r="BD373" s="78">
        <v>0</v>
      </c>
      <c r="BE373" s="79">
        <v>0</v>
      </c>
      <c r="BF373" s="80">
        <v>0</v>
      </c>
      <c r="BG373" s="76">
        <v>0</v>
      </c>
      <c r="BH373" s="77">
        <v>0</v>
      </c>
      <c r="BI373" s="78">
        <v>0</v>
      </c>
      <c r="BJ373" s="79">
        <v>0</v>
      </c>
      <c r="BK373" s="80">
        <v>0</v>
      </c>
      <c r="BL373" s="97">
        <v>1</v>
      </c>
      <c r="BM373" s="98">
        <v>3.4</v>
      </c>
      <c r="BN373" s="95">
        <v>8228.7533156498666</v>
      </c>
      <c r="BO373" s="99">
        <v>7704.0476108189087</v>
      </c>
      <c r="BP373" s="100">
        <v>15932.800926468775</v>
      </c>
      <c r="BY373" s="48">
        <v>0</v>
      </c>
      <c r="BZ373" s="65">
        <f t="shared" ref="BZ373:BZ402" si="316">+BY373*$BZ$278</f>
        <v>0</v>
      </c>
      <c r="CA373" s="55">
        <f t="shared" ref="CA373:CA402" si="317">+BY373*$F$1</f>
        <v>0</v>
      </c>
      <c r="CB373" s="56">
        <f t="shared" ref="CB373:CB402" si="318">+BZ373*$AK$407</f>
        <v>0</v>
      </c>
      <c r="CC373" s="56">
        <f t="shared" ref="CC373:CC402" si="319">+CA373*$AK$406</f>
        <v>0</v>
      </c>
      <c r="CD373" s="57">
        <f t="shared" ref="CD373:CD402" si="320">+CC373+CB373</f>
        <v>0</v>
      </c>
      <c r="CE373" s="42">
        <f t="shared" ref="CE373:CE402" si="321">+BZ373*$CE$278*$AK$406</f>
        <v>0</v>
      </c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</row>
    <row r="374" spans="1:146" ht="15.6" hidden="1" x14ac:dyDescent="0.3">
      <c r="A374" t="s">
        <v>128</v>
      </c>
      <c r="B374" s="8">
        <v>202</v>
      </c>
      <c r="C374" s="1">
        <v>6</v>
      </c>
      <c r="D374" s="1"/>
      <c r="E374" s="1">
        <v>20.399999999999999</v>
      </c>
      <c r="F374" s="15">
        <v>47941.766965428935</v>
      </c>
      <c r="G374" s="15">
        <v>44301.72692573833</v>
      </c>
      <c r="H374" s="15">
        <v>92243.493891167265</v>
      </c>
      <c r="I374" s="1">
        <v>9</v>
      </c>
      <c r="J374" s="1"/>
      <c r="K374" s="1">
        <v>30.599999999999998</v>
      </c>
      <c r="L374" s="15">
        <v>71912.650448143409</v>
      </c>
      <c r="M374" s="15">
        <v>67184.621226648014</v>
      </c>
      <c r="N374" s="15">
        <v>139097.27167479141</v>
      </c>
      <c r="O374" s="1">
        <v>6</v>
      </c>
      <c r="P374" s="1"/>
      <c r="Q374" s="1">
        <v>20.399999999999999</v>
      </c>
      <c r="R374" s="15">
        <v>47935.773584905663</v>
      </c>
      <c r="S374" s="422">
        <v>44270.86627126619</v>
      </c>
      <c r="T374" s="15">
        <v>92206.639856171852</v>
      </c>
      <c r="U374" s="1">
        <v>7</v>
      </c>
      <c r="V374" s="1">
        <v>23.8</v>
      </c>
      <c r="W374" s="15">
        <v>55925.06918238994</v>
      </c>
      <c r="X374" s="15">
        <v>53736.722551509796</v>
      </c>
      <c r="Y374" s="15">
        <v>109661.79173389974</v>
      </c>
      <c r="Z374" s="1">
        <v>7</v>
      </c>
      <c r="AA374" s="1">
        <v>23.8</v>
      </c>
      <c r="AB374" s="15">
        <v>56381.370038412293</v>
      </c>
      <c r="AC374" s="15">
        <v>50155.244213249192</v>
      </c>
      <c r="AD374" s="15">
        <v>106536.61425166149</v>
      </c>
      <c r="AE374" s="1">
        <v>7</v>
      </c>
      <c r="AF374" s="1">
        <v>23.8</v>
      </c>
      <c r="AG374" s="15">
        <v>56381.370038412293</v>
      </c>
      <c r="AH374" s="15">
        <v>51771.795169636942</v>
      </c>
      <c r="AI374" s="15">
        <v>108153.16520804923</v>
      </c>
      <c r="AJ374" s="1">
        <v>16</v>
      </c>
      <c r="AK374" s="1">
        <v>54.4</v>
      </c>
      <c r="AL374" s="1"/>
      <c r="AM374" s="15">
        <v>65894.170403587443</v>
      </c>
      <c r="AN374" s="15">
        <v>118533.4953355153</v>
      </c>
      <c r="AO374" s="15">
        <v>184427.66573910275</v>
      </c>
      <c r="AP374" s="178">
        <v>0</v>
      </c>
      <c r="AQ374" s="188">
        <v>0</v>
      </c>
      <c r="AR374" s="196"/>
      <c r="AS374" s="197">
        <v>0</v>
      </c>
      <c r="AT374" s="179">
        <v>0</v>
      </c>
      <c r="AU374" s="180">
        <v>0</v>
      </c>
      <c r="AV374" s="48">
        <v>6</v>
      </c>
      <c r="AW374" s="1">
        <v>20.399999999999999</v>
      </c>
      <c r="AX374" s="55"/>
      <c r="AY374" s="56">
        <v>23405.108508014797</v>
      </c>
      <c r="AZ374" s="15">
        <v>44944.642380068522</v>
      </c>
      <c r="BA374" s="49">
        <v>68349.750888083319</v>
      </c>
      <c r="BB374" s="76">
        <v>7</v>
      </c>
      <c r="BC374" s="77">
        <v>23.8</v>
      </c>
      <c r="BD374" s="78">
        <v>27305.959926017265</v>
      </c>
      <c r="BE374" s="79">
        <v>48809.529509126834</v>
      </c>
      <c r="BF374" s="80">
        <v>76115.489435144103</v>
      </c>
      <c r="BG374" s="76">
        <v>7</v>
      </c>
      <c r="BH374" s="77">
        <v>23.8</v>
      </c>
      <c r="BI374" s="78">
        <v>28800.636604774532</v>
      </c>
      <c r="BJ374" s="79">
        <v>51450.439270902636</v>
      </c>
      <c r="BK374" s="80">
        <v>80251.075875677168</v>
      </c>
      <c r="BL374" s="97">
        <v>6</v>
      </c>
      <c r="BM374" s="98">
        <v>20.399999999999999</v>
      </c>
      <c r="BN374" s="95">
        <v>49372.519893899196</v>
      </c>
      <c r="BO374" s="99">
        <v>46224.285664913448</v>
      </c>
      <c r="BP374" s="100">
        <v>95596.805558812644</v>
      </c>
      <c r="BY374" s="48">
        <v>16</v>
      </c>
      <c r="BZ374" s="65">
        <f t="shared" si="316"/>
        <v>8</v>
      </c>
      <c r="CA374" s="55">
        <f t="shared" si="317"/>
        <v>54.4</v>
      </c>
      <c r="CB374" s="56">
        <f t="shared" si="318"/>
        <v>65894.170403587443</v>
      </c>
      <c r="CC374" s="56">
        <f t="shared" si="319"/>
        <v>118533.4953355153</v>
      </c>
      <c r="CD374" s="57">
        <f t="shared" si="320"/>
        <v>184427.66573910275</v>
      </c>
      <c r="CE374" s="42">
        <f t="shared" si="321"/>
        <v>104588.37823721938</v>
      </c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</row>
    <row r="375" spans="1:146" ht="15.6" hidden="1" x14ac:dyDescent="0.3">
      <c r="A375" t="s">
        <v>128</v>
      </c>
      <c r="B375" s="8">
        <v>203</v>
      </c>
      <c r="C375" s="1">
        <v>11</v>
      </c>
      <c r="D375" s="1"/>
      <c r="E375" s="1">
        <v>37.4</v>
      </c>
      <c r="F375" s="15">
        <v>87893.239436619726</v>
      </c>
      <c r="G375" s="15">
        <v>81219.832697186939</v>
      </c>
      <c r="H375" s="15">
        <v>169113.07213380665</v>
      </c>
      <c r="I375" s="1">
        <v>9</v>
      </c>
      <c r="J375" s="1"/>
      <c r="K375" s="1">
        <v>30.599999999999998</v>
      </c>
      <c r="L375" s="15">
        <v>71912.650448143409</v>
      </c>
      <c r="M375" s="15">
        <v>67184.621226648014</v>
      </c>
      <c r="N375" s="15">
        <v>139097.27167479141</v>
      </c>
      <c r="O375" s="1">
        <v>8</v>
      </c>
      <c r="P375" s="1"/>
      <c r="Q375" s="1">
        <v>27.2</v>
      </c>
      <c r="R375" s="15">
        <v>63914.364779874217</v>
      </c>
      <c r="S375" s="422">
        <v>59027.821695021594</v>
      </c>
      <c r="T375" s="15">
        <v>122942.1864748958</v>
      </c>
      <c r="U375" s="1">
        <v>8</v>
      </c>
      <c r="V375" s="1">
        <v>27.2</v>
      </c>
      <c r="W375" s="15">
        <v>63914.364779874217</v>
      </c>
      <c r="X375" s="15">
        <v>61413.397201725478</v>
      </c>
      <c r="Y375" s="15">
        <v>125327.7619815997</v>
      </c>
      <c r="Z375" s="1">
        <v>9</v>
      </c>
      <c r="AA375" s="1">
        <v>30.599999999999998</v>
      </c>
      <c r="AB375" s="15">
        <v>72490.332906530093</v>
      </c>
      <c r="AC375" s="15">
        <v>64485.31398846324</v>
      </c>
      <c r="AD375" s="15">
        <v>136975.64689499332</v>
      </c>
      <c r="AE375" s="1">
        <v>10</v>
      </c>
      <c r="AF375" s="1">
        <v>34</v>
      </c>
      <c r="AG375" s="15">
        <v>80544.814340588986</v>
      </c>
      <c r="AH375" s="15">
        <v>73959.707385195623</v>
      </c>
      <c r="AI375" s="15">
        <v>154504.52172578461</v>
      </c>
      <c r="AJ375" s="1">
        <v>9</v>
      </c>
      <c r="AK375" s="1">
        <v>30.599999999999998</v>
      </c>
      <c r="AL375" s="1"/>
      <c r="AM375" s="15">
        <v>37065.470852017934</v>
      </c>
      <c r="AN375" s="15">
        <v>66675.091126227358</v>
      </c>
      <c r="AO375" s="15">
        <v>103740.5619782453</v>
      </c>
      <c r="AP375" s="178">
        <v>8</v>
      </c>
      <c r="AQ375" s="188">
        <v>27.2</v>
      </c>
      <c r="AR375" s="196"/>
      <c r="AS375" s="197">
        <v>34068</v>
      </c>
      <c r="AT375" s="179">
        <v>33211.199999999997</v>
      </c>
      <c r="AU375" s="180">
        <v>67279.199999999997</v>
      </c>
      <c r="AV375" s="48">
        <v>9</v>
      </c>
      <c r="AW375" s="1">
        <v>30.599999999999998</v>
      </c>
      <c r="AX375" s="55"/>
      <c r="AY375" s="56">
        <v>35107.662762022199</v>
      </c>
      <c r="AZ375" s="15">
        <v>67416.963570102787</v>
      </c>
      <c r="BA375" s="49">
        <v>102524.62633212499</v>
      </c>
      <c r="BB375" s="76">
        <v>7</v>
      </c>
      <c r="BC375" s="77">
        <v>23.8</v>
      </c>
      <c r="BD375" s="78">
        <v>27305.959926017265</v>
      </c>
      <c r="BE375" s="79">
        <v>48809.529509126834</v>
      </c>
      <c r="BF375" s="80">
        <v>76115.489435144103</v>
      </c>
      <c r="BG375" s="76">
        <v>9</v>
      </c>
      <c r="BH375" s="77">
        <v>30.599999999999998</v>
      </c>
      <c r="BI375" s="78">
        <v>37029.389920424401</v>
      </c>
      <c r="BJ375" s="79">
        <v>66150.564776874817</v>
      </c>
      <c r="BK375" s="80">
        <v>103179.95469729922</v>
      </c>
      <c r="BL375" s="97">
        <v>7</v>
      </c>
      <c r="BM375" s="98">
        <v>23.8</v>
      </c>
      <c r="BN375" s="95">
        <v>57601.273209549065</v>
      </c>
      <c r="BO375" s="99">
        <v>53928.333275732366</v>
      </c>
      <c r="BP375" s="100">
        <v>111529.60648528143</v>
      </c>
      <c r="BY375" s="48">
        <v>9</v>
      </c>
      <c r="BZ375" s="65">
        <f t="shared" si="316"/>
        <v>4.5</v>
      </c>
      <c r="CA375" s="55">
        <f t="shared" si="317"/>
        <v>30.599999999999998</v>
      </c>
      <c r="CB375" s="56">
        <f t="shared" si="318"/>
        <v>37065.470852017934</v>
      </c>
      <c r="CC375" s="56">
        <f t="shared" si="319"/>
        <v>66675.091126227358</v>
      </c>
      <c r="CD375" s="57">
        <f t="shared" si="320"/>
        <v>103740.5619782453</v>
      </c>
      <c r="CE375" s="42">
        <f t="shared" si="321"/>
        <v>58830.962758435904</v>
      </c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</row>
    <row r="376" spans="1:146" ht="15.6" hidden="1" x14ac:dyDescent="0.3">
      <c r="A376" t="s">
        <v>128</v>
      </c>
      <c r="B376" s="8">
        <v>301</v>
      </c>
      <c r="C376" s="1">
        <v>0</v>
      </c>
      <c r="D376" s="1"/>
      <c r="E376" s="1">
        <v>0</v>
      </c>
      <c r="F376" s="15">
        <v>0</v>
      </c>
      <c r="G376" s="15">
        <v>0</v>
      </c>
      <c r="H376" s="15">
        <v>0</v>
      </c>
      <c r="I376" s="1">
        <v>0</v>
      </c>
      <c r="J376" s="1"/>
      <c r="K376" s="1">
        <v>0</v>
      </c>
      <c r="L376" s="15">
        <v>0</v>
      </c>
      <c r="M376" s="15">
        <v>0</v>
      </c>
      <c r="N376" s="15">
        <v>0</v>
      </c>
      <c r="O376" s="1">
        <v>0</v>
      </c>
      <c r="P376" s="1"/>
      <c r="Q376" s="1">
        <v>0</v>
      </c>
      <c r="R376" s="15">
        <v>0</v>
      </c>
      <c r="S376" s="422">
        <v>0</v>
      </c>
      <c r="T376" s="15">
        <v>0</v>
      </c>
      <c r="U376" s="1">
        <v>0</v>
      </c>
      <c r="V376" s="1">
        <v>0</v>
      </c>
      <c r="W376" s="15">
        <v>0</v>
      </c>
      <c r="X376" s="15">
        <v>0</v>
      </c>
      <c r="Y376" s="15">
        <v>0</v>
      </c>
      <c r="Z376" s="1">
        <v>1</v>
      </c>
      <c r="AA376" s="1">
        <v>3.4</v>
      </c>
      <c r="AB376" s="15">
        <v>8054.4814340588991</v>
      </c>
      <c r="AC376" s="15">
        <v>7165.0348876070266</v>
      </c>
      <c r="AD376" s="15">
        <v>15219.516321665926</v>
      </c>
      <c r="AE376" s="1">
        <v>0</v>
      </c>
      <c r="AF376" s="1">
        <v>0</v>
      </c>
      <c r="AG376" s="15">
        <v>0</v>
      </c>
      <c r="AH376" s="15">
        <v>0</v>
      </c>
      <c r="AI376" s="15">
        <v>0</v>
      </c>
      <c r="AJ376" s="1">
        <v>1</v>
      </c>
      <c r="AK376" s="1">
        <v>3.4</v>
      </c>
      <c r="AL376" s="1"/>
      <c r="AM376" s="15">
        <v>4118.3856502242152</v>
      </c>
      <c r="AN376" s="15">
        <v>7408.3434584697061</v>
      </c>
      <c r="AO376" s="15">
        <v>11526.729108693922</v>
      </c>
      <c r="AP376" s="178">
        <v>0</v>
      </c>
      <c r="AQ376" s="188">
        <v>0</v>
      </c>
      <c r="AR376" s="196"/>
      <c r="AS376" s="197">
        <v>0</v>
      </c>
      <c r="AT376" s="179">
        <v>0</v>
      </c>
      <c r="AU376" s="180">
        <v>0</v>
      </c>
      <c r="AV376" s="48">
        <v>0</v>
      </c>
      <c r="AW376" s="1">
        <v>0</v>
      </c>
      <c r="AX376" s="55"/>
      <c r="AY376" s="56">
        <v>0</v>
      </c>
      <c r="AZ376" s="15">
        <v>0</v>
      </c>
      <c r="BA376" s="49">
        <v>0</v>
      </c>
      <c r="BB376" s="76">
        <v>0</v>
      </c>
      <c r="BC376" s="77">
        <v>0</v>
      </c>
      <c r="BD376" s="78">
        <v>0</v>
      </c>
      <c r="BE376" s="79">
        <v>0</v>
      </c>
      <c r="BF376" s="80">
        <v>0</v>
      </c>
      <c r="BG376" s="76">
        <v>0</v>
      </c>
      <c r="BH376" s="77">
        <v>0</v>
      </c>
      <c r="BI376" s="78">
        <v>0</v>
      </c>
      <c r="BJ376" s="79">
        <v>0</v>
      </c>
      <c r="BK376" s="80">
        <v>0</v>
      </c>
      <c r="BL376" s="97">
        <v>0</v>
      </c>
      <c r="BM376" s="98">
        <v>0</v>
      </c>
      <c r="BN376" s="95">
        <v>0</v>
      </c>
      <c r="BO376" s="99">
        <v>0</v>
      </c>
      <c r="BP376" s="100">
        <v>0</v>
      </c>
      <c r="BY376" s="48">
        <v>1</v>
      </c>
      <c r="BZ376" s="65">
        <f t="shared" si="316"/>
        <v>0.5</v>
      </c>
      <c r="CA376" s="55">
        <f t="shared" si="317"/>
        <v>3.4</v>
      </c>
      <c r="CB376" s="56">
        <f t="shared" si="318"/>
        <v>4118.3856502242152</v>
      </c>
      <c r="CC376" s="56">
        <f t="shared" si="319"/>
        <v>7408.3434584697061</v>
      </c>
      <c r="CD376" s="57">
        <f t="shared" si="320"/>
        <v>11526.729108693922</v>
      </c>
      <c r="CE376" s="42">
        <f t="shared" si="321"/>
        <v>6536.7736398262114</v>
      </c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</row>
    <row r="377" spans="1:146" ht="15.6" hidden="1" x14ac:dyDescent="0.3">
      <c r="A377" t="s">
        <v>128</v>
      </c>
      <c r="B377" s="8">
        <v>302</v>
      </c>
      <c r="C377" s="1">
        <v>5</v>
      </c>
      <c r="D377" s="1"/>
      <c r="E377" s="1">
        <v>17</v>
      </c>
      <c r="F377" s="15">
        <v>39951.472471190784</v>
      </c>
      <c r="G377" s="15">
        <v>36918.105771448609</v>
      </c>
      <c r="H377" s="15">
        <v>76869.5782426394</v>
      </c>
      <c r="I377" s="1">
        <v>4</v>
      </c>
      <c r="J377" s="1"/>
      <c r="K377" s="1">
        <v>13.6</v>
      </c>
      <c r="L377" s="15">
        <v>31961.177976952626</v>
      </c>
      <c r="M377" s="15">
        <v>29859.83165628801</v>
      </c>
      <c r="N377" s="15">
        <v>61821.009633240639</v>
      </c>
      <c r="O377" s="1">
        <v>4</v>
      </c>
      <c r="P377" s="1"/>
      <c r="Q377" s="1">
        <v>13.6</v>
      </c>
      <c r="R377" s="15">
        <v>31957.182389937108</v>
      </c>
      <c r="S377" s="422">
        <v>29513.910847510797</v>
      </c>
      <c r="T377" s="15">
        <v>61471.093237447902</v>
      </c>
      <c r="U377" s="1">
        <v>4</v>
      </c>
      <c r="V377" s="1">
        <v>13.6</v>
      </c>
      <c r="W377" s="15">
        <v>31957.182389937108</v>
      </c>
      <c r="X377" s="15">
        <v>30706.698600862739</v>
      </c>
      <c r="Y377" s="15">
        <v>62663.880990799851</v>
      </c>
      <c r="Z377" s="1">
        <v>4</v>
      </c>
      <c r="AA377" s="1">
        <v>13.6</v>
      </c>
      <c r="AB377" s="15">
        <v>32217.925736235597</v>
      </c>
      <c r="AC377" s="15">
        <v>28660.139550428106</v>
      </c>
      <c r="AD377" s="15">
        <v>60878.065286663703</v>
      </c>
      <c r="AE377" s="1">
        <v>5</v>
      </c>
      <c r="AF377" s="1">
        <v>17</v>
      </c>
      <c r="AG377" s="15">
        <v>40272.407170294493</v>
      </c>
      <c r="AH377" s="15">
        <v>36979.853692597811</v>
      </c>
      <c r="AI377" s="15">
        <v>77252.260862892304</v>
      </c>
      <c r="AJ377" s="1">
        <v>5</v>
      </c>
      <c r="AK377" s="1">
        <v>17</v>
      </c>
      <c r="AL377" s="1"/>
      <c r="AM377" s="15">
        <v>20591.928251121077</v>
      </c>
      <c r="AN377" s="15">
        <v>37041.717292348534</v>
      </c>
      <c r="AO377" s="15">
        <v>57633.645543469611</v>
      </c>
      <c r="AP377" s="178">
        <v>6</v>
      </c>
      <c r="AQ377" s="188">
        <v>20.399999999999999</v>
      </c>
      <c r="AR377" s="196"/>
      <c r="AS377" s="197">
        <v>25551</v>
      </c>
      <c r="AT377" s="179">
        <v>24908.399999999998</v>
      </c>
      <c r="AU377" s="180">
        <v>50459.399999999994</v>
      </c>
      <c r="AV377" s="48">
        <v>6</v>
      </c>
      <c r="AW377" s="1">
        <v>20.399999999999999</v>
      </c>
      <c r="AX377" s="55"/>
      <c r="AY377" s="56">
        <v>23405.108508014797</v>
      </c>
      <c r="AZ377" s="15">
        <v>44944.642380068522</v>
      </c>
      <c r="BA377" s="49">
        <v>68349.750888083319</v>
      </c>
      <c r="BB377" s="76">
        <v>4</v>
      </c>
      <c r="BC377" s="77">
        <v>13.6</v>
      </c>
      <c r="BD377" s="78">
        <v>15603.405672009865</v>
      </c>
      <c r="BE377" s="79">
        <v>27891.159719501047</v>
      </c>
      <c r="BF377" s="80">
        <v>43494.565391510914</v>
      </c>
      <c r="BG377" s="76">
        <v>6</v>
      </c>
      <c r="BH377" s="77">
        <v>20.399999999999999</v>
      </c>
      <c r="BI377" s="78">
        <v>24686.259946949598</v>
      </c>
      <c r="BJ377" s="79">
        <v>44100.376517916542</v>
      </c>
      <c r="BK377" s="80">
        <v>68786.63646486614</v>
      </c>
      <c r="BL377" s="97">
        <v>5</v>
      </c>
      <c r="BM377" s="98">
        <v>17</v>
      </c>
      <c r="BN377" s="95">
        <v>41143.766578249335</v>
      </c>
      <c r="BO377" s="99">
        <v>38520.238054094545</v>
      </c>
      <c r="BP377" s="100">
        <v>79664.004632343887</v>
      </c>
      <c r="BY377" s="48">
        <v>5</v>
      </c>
      <c r="BZ377" s="65">
        <f t="shared" si="316"/>
        <v>2.5</v>
      </c>
      <c r="CA377" s="55">
        <f t="shared" si="317"/>
        <v>17</v>
      </c>
      <c r="CB377" s="56">
        <f t="shared" si="318"/>
        <v>20591.928251121077</v>
      </c>
      <c r="CC377" s="56">
        <f t="shared" si="319"/>
        <v>37041.717292348534</v>
      </c>
      <c r="CD377" s="57">
        <f t="shared" si="320"/>
        <v>57633.645543469611</v>
      </c>
      <c r="CE377" s="42">
        <f t="shared" si="321"/>
        <v>32683.868199131059</v>
      </c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</row>
    <row r="378" spans="1:146" ht="15.6" hidden="1" x14ac:dyDescent="0.3">
      <c r="A378" t="s">
        <v>128</v>
      </c>
      <c r="B378" s="8">
        <v>303</v>
      </c>
      <c r="C378" s="1">
        <v>7</v>
      </c>
      <c r="D378" s="1"/>
      <c r="E378" s="1">
        <v>23.8</v>
      </c>
      <c r="F378" s="15">
        <v>55932.061459667093</v>
      </c>
      <c r="G378" s="15">
        <v>51685.348080028052</v>
      </c>
      <c r="H378" s="15">
        <v>107617.40953969515</v>
      </c>
      <c r="I378" s="1">
        <v>6</v>
      </c>
      <c r="J378" s="1"/>
      <c r="K378" s="1">
        <v>20.399999999999999</v>
      </c>
      <c r="L378" s="15">
        <v>47941.766965428935</v>
      </c>
      <c r="M378" s="15">
        <v>44789.74748443201</v>
      </c>
      <c r="N378" s="15">
        <v>92731.514449860944</v>
      </c>
      <c r="O378" s="1">
        <v>7</v>
      </c>
      <c r="P378" s="1"/>
      <c r="Q378" s="1">
        <v>23.8</v>
      </c>
      <c r="R378" s="15">
        <v>55925.06918238994</v>
      </c>
      <c r="S378" s="422">
        <v>51649.343983143895</v>
      </c>
      <c r="T378" s="15">
        <v>107574.41316553383</v>
      </c>
      <c r="U378" s="1">
        <v>4</v>
      </c>
      <c r="V378" s="1">
        <v>13.6</v>
      </c>
      <c r="W378" s="15">
        <v>31957.182389937108</v>
      </c>
      <c r="X378" s="15">
        <v>30706.698600862739</v>
      </c>
      <c r="Y378" s="15">
        <v>62663.880990799851</v>
      </c>
      <c r="Z378" s="1">
        <v>6</v>
      </c>
      <c r="AA378" s="1">
        <v>20.399999999999999</v>
      </c>
      <c r="AB378" s="15">
        <v>48326.888604353393</v>
      </c>
      <c r="AC378" s="15">
        <v>42990.209325642158</v>
      </c>
      <c r="AD378" s="15">
        <v>91317.097929995551</v>
      </c>
      <c r="AE378" s="1">
        <v>5</v>
      </c>
      <c r="AF378" s="1">
        <v>17</v>
      </c>
      <c r="AG378" s="15">
        <v>40272.407170294493</v>
      </c>
      <c r="AH378" s="15">
        <v>36979.853692597811</v>
      </c>
      <c r="AI378" s="15">
        <v>77252.260862892304</v>
      </c>
      <c r="AJ378" s="1">
        <v>6</v>
      </c>
      <c r="AK378" s="1">
        <v>20.399999999999999</v>
      </c>
      <c r="AL378" s="1"/>
      <c r="AM378" s="15">
        <v>24710.313901345289</v>
      </c>
      <c r="AN378" s="15">
        <v>44450.060750818237</v>
      </c>
      <c r="AO378" s="15">
        <v>69160.374652163533</v>
      </c>
      <c r="AP378" s="178">
        <v>6</v>
      </c>
      <c r="AQ378" s="188">
        <v>20.399999999999999</v>
      </c>
      <c r="AR378" s="196"/>
      <c r="AS378" s="197">
        <v>25551</v>
      </c>
      <c r="AT378" s="179">
        <v>24908.399999999998</v>
      </c>
      <c r="AU378" s="180">
        <v>50459.399999999994</v>
      </c>
      <c r="AV378" s="48">
        <v>7</v>
      </c>
      <c r="AW378" s="1">
        <v>23.8</v>
      </c>
      <c r="AX378" s="55"/>
      <c r="AY378" s="56">
        <v>27305.959926017265</v>
      </c>
      <c r="AZ378" s="15">
        <v>52435.416110079947</v>
      </c>
      <c r="BA378" s="49">
        <v>79741.376036097208</v>
      </c>
      <c r="BB378" s="76">
        <v>5</v>
      </c>
      <c r="BC378" s="77">
        <v>17</v>
      </c>
      <c r="BD378" s="78">
        <v>19504.257090012332</v>
      </c>
      <c r="BE378" s="79">
        <v>34863.949649376307</v>
      </c>
      <c r="BF378" s="80">
        <v>54368.206739388639</v>
      </c>
      <c r="BG378" s="76">
        <v>4</v>
      </c>
      <c r="BH378" s="77">
        <v>13.6</v>
      </c>
      <c r="BI378" s="78">
        <v>16457.506631299733</v>
      </c>
      <c r="BJ378" s="79">
        <v>29400.251011944361</v>
      </c>
      <c r="BK378" s="80">
        <v>45857.757643244098</v>
      </c>
      <c r="BL378" s="97">
        <v>4</v>
      </c>
      <c r="BM378" s="98">
        <v>13.6</v>
      </c>
      <c r="BN378" s="95">
        <v>32915.013262599467</v>
      </c>
      <c r="BO378" s="99">
        <v>30816.190443275635</v>
      </c>
      <c r="BP378" s="100">
        <v>63731.203705875101</v>
      </c>
      <c r="BY378" s="48">
        <v>6</v>
      </c>
      <c r="BZ378" s="65">
        <f t="shared" si="316"/>
        <v>3</v>
      </c>
      <c r="CA378" s="55">
        <f t="shared" si="317"/>
        <v>20.399999999999999</v>
      </c>
      <c r="CB378" s="56">
        <f t="shared" si="318"/>
        <v>24710.313901345289</v>
      </c>
      <c r="CC378" s="56">
        <f t="shared" si="319"/>
        <v>44450.060750818237</v>
      </c>
      <c r="CD378" s="57">
        <f t="shared" si="320"/>
        <v>69160.374652163533</v>
      </c>
      <c r="CE378" s="42">
        <f t="shared" si="321"/>
        <v>39220.641838957272</v>
      </c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</row>
    <row r="379" spans="1:146" ht="15.6" hidden="1" x14ac:dyDescent="0.3">
      <c r="A379" t="s">
        <v>128</v>
      </c>
      <c r="B379" s="8">
        <v>401</v>
      </c>
      <c r="C379" s="1">
        <v>6</v>
      </c>
      <c r="D379" s="1"/>
      <c r="E379" s="1">
        <v>20.399999999999999</v>
      </c>
      <c r="F379" s="15">
        <v>47941.766965428935</v>
      </c>
      <c r="G379" s="15">
        <v>44301.72692573833</v>
      </c>
      <c r="H379" s="15">
        <v>92243.493891167265</v>
      </c>
      <c r="I379" s="1">
        <v>4</v>
      </c>
      <c r="J379" s="1"/>
      <c r="K379" s="1">
        <v>13.6</v>
      </c>
      <c r="L379" s="15">
        <v>31961.177976952626</v>
      </c>
      <c r="M379" s="15">
        <v>29859.83165628801</v>
      </c>
      <c r="N379" s="15">
        <v>61821.009633240639</v>
      </c>
      <c r="O379" s="1">
        <v>3</v>
      </c>
      <c r="P379" s="1"/>
      <c r="Q379" s="1">
        <v>10.199999999999999</v>
      </c>
      <c r="R379" s="15">
        <v>23967.886792452831</v>
      </c>
      <c r="S379" s="422">
        <v>22135.433135633095</v>
      </c>
      <c r="T379" s="15">
        <v>46103.319928085926</v>
      </c>
      <c r="U379" s="1">
        <v>3</v>
      </c>
      <c r="V379" s="1">
        <v>10.199999999999999</v>
      </c>
      <c r="W379" s="15">
        <v>23967.886792452831</v>
      </c>
      <c r="X379" s="15">
        <v>23030.023950647053</v>
      </c>
      <c r="Y379" s="15">
        <v>46997.910743099885</v>
      </c>
      <c r="Z379" s="1">
        <v>4</v>
      </c>
      <c r="AA379" s="1">
        <v>13.6</v>
      </c>
      <c r="AB379" s="15">
        <v>32217.925736235597</v>
      </c>
      <c r="AC379" s="15">
        <v>28660.139550428106</v>
      </c>
      <c r="AD379" s="15">
        <v>60878.065286663703</v>
      </c>
      <c r="AE379" s="1">
        <v>3</v>
      </c>
      <c r="AF379" s="1">
        <v>10.199999999999999</v>
      </c>
      <c r="AG379" s="15">
        <v>24163.444302176697</v>
      </c>
      <c r="AH379" s="15">
        <v>22187.912215558685</v>
      </c>
      <c r="AI379" s="15">
        <v>46351.356517735381</v>
      </c>
      <c r="AJ379" s="1">
        <v>4</v>
      </c>
      <c r="AK379" s="1">
        <v>13.6</v>
      </c>
      <c r="AL379" s="1"/>
      <c r="AM379" s="15">
        <v>16473.542600896861</v>
      </c>
      <c r="AN379" s="15">
        <v>29633.373833878824</v>
      </c>
      <c r="AO379" s="15">
        <v>46106.916434775689</v>
      </c>
      <c r="AP379" s="178">
        <v>3</v>
      </c>
      <c r="AQ379" s="188">
        <v>10.199999999999999</v>
      </c>
      <c r="AR379" s="196"/>
      <c r="AS379" s="197">
        <v>12775.5</v>
      </c>
      <c r="AT379" s="179">
        <v>12454.199999999999</v>
      </c>
      <c r="AU379" s="180">
        <v>25229.699999999997</v>
      </c>
      <c r="AV379" s="48">
        <v>3</v>
      </c>
      <c r="AW379" s="1">
        <v>10.199999999999999</v>
      </c>
      <c r="AX379" s="55"/>
      <c r="AY379" s="56">
        <v>11702.554254007398</v>
      </c>
      <c r="AZ379" s="15">
        <v>22472.321190034261</v>
      </c>
      <c r="BA379" s="49">
        <v>34174.87544404166</v>
      </c>
      <c r="BB379" s="76">
        <v>2</v>
      </c>
      <c r="BC379" s="77">
        <v>6.8</v>
      </c>
      <c r="BD379" s="78">
        <v>7801.7028360049326</v>
      </c>
      <c r="BE379" s="79">
        <v>13945.579859750524</v>
      </c>
      <c r="BF379" s="80">
        <v>21747.282695755457</v>
      </c>
      <c r="BG379" s="76">
        <v>4</v>
      </c>
      <c r="BH379" s="77">
        <v>13.6</v>
      </c>
      <c r="BI379" s="78">
        <v>16457.506631299733</v>
      </c>
      <c r="BJ379" s="79">
        <v>29400.251011944361</v>
      </c>
      <c r="BK379" s="80">
        <v>45857.757643244098</v>
      </c>
      <c r="BL379" s="97">
        <v>3</v>
      </c>
      <c r="BM379" s="98">
        <v>10.199999999999999</v>
      </c>
      <c r="BN379" s="95">
        <v>24686.259946949598</v>
      </c>
      <c r="BO379" s="99">
        <v>23112.142832456724</v>
      </c>
      <c r="BP379" s="100">
        <v>47798.402779406322</v>
      </c>
      <c r="BY379" s="48">
        <v>4</v>
      </c>
      <c r="BZ379" s="65">
        <f t="shared" si="316"/>
        <v>2</v>
      </c>
      <c r="CA379" s="55">
        <f t="shared" si="317"/>
        <v>13.6</v>
      </c>
      <c r="CB379" s="56">
        <f t="shared" si="318"/>
        <v>16473.542600896861</v>
      </c>
      <c r="CC379" s="56">
        <f t="shared" si="319"/>
        <v>29633.373833878824</v>
      </c>
      <c r="CD379" s="57">
        <f t="shared" si="320"/>
        <v>46106.916434775689</v>
      </c>
      <c r="CE379" s="42">
        <f t="shared" si="321"/>
        <v>26147.094559304845</v>
      </c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</row>
    <row r="380" spans="1:146" ht="15.6" hidden="1" x14ac:dyDescent="0.3">
      <c r="A380" t="s">
        <v>128</v>
      </c>
      <c r="B380" s="8">
        <v>402</v>
      </c>
      <c r="C380" s="1">
        <v>5</v>
      </c>
      <c r="D380" s="1"/>
      <c r="E380" s="1">
        <v>17</v>
      </c>
      <c r="F380" s="15">
        <v>39951.472471190784</v>
      </c>
      <c r="G380" s="15">
        <v>36918.105771448609</v>
      </c>
      <c r="H380" s="15">
        <v>76869.5782426394</v>
      </c>
      <c r="I380" s="1">
        <v>5</v>
      </c>
      <c r="J380" s="1"/>
      <c r="K380" s="1">
        <v>17</v>
      </c>
      <c r="L380" s="15">
        <v>39951.472471190784</v>
      </c>
      <c r="M380" s="15">
        <v>37324.789570360015</v>
      </c>
      <c r="N380" s="15">
        <v>77276.262041550799</v>
      </c>
      <c r="O380" s="1">
        <v>4</v>
      </c>
      <c r="P380" s="1"/>
      <c r="Q380" s="1">
        <v>13.6</v>
      </c>
      <c r="R380" s="15">
        <v>31957.182389937108</v>
      </c>
      <c r="S380" s="422">
        <v>29513.910847510797</v>
      </c>
      <c r="T380" s="15">
        <v>61471.093237447902</v>
      </c>
      <c r="U380" s="1">
        <v>5</v>
      </c>
      <c r="V380" s="1">
        <v>17</v>
      </c>
      <c r="W380" s="15">
        <v>39946.477987421385</v>
      </c>
      <c r="X380" s="15">
        <v>38383.373251078425</v>
      </c>
      <c r="Y380" s="15">
        <v>78329.851238499803</v>
      </c>
      <c r="Z380" s="1">
        <v>4</v>
      </c>
      <c r="AA380" s="1">
        <v>13.6</v>
      </c>
      <c r="AB380" s="15">
        <v>32217.925736235597</v>
      </c>
      <c r="AC380" s="15">
        <v>28660.139550428106</v>
      </c>
      <c r="AD380" s="15">
        <v>60878.065286663703</v>
      </c>
      <c r="AE380" s="1">
        <v>5</v>
      </c>
      <c r="AF380" s="1">
        <v>17</v>
      </c>
      <c r="AG380" s="15">
        <v>40272.407170294493</v>
      </c>
      <c r="AH380" s="15">
        <v>36979.853692597811</v>
      </c>
      <c r="AI380" s="15">
        <v>77252.260862892304</v>
      </c>
      <c r="AJ380" s="1">
        <v>5</v>
      </c>
      <c r="AK380" s="1">
        <v>17</v>
      </c>
      <c r="AL380" s="1"/>
      <c r="AM380" s="15">
        <v>20591.928251121077</v>
      </c>
      <c r="AN380" s="15">
        <v>37041.717292348534</v>
      </c>
      <c r="AO380" s="15">
        <v>57633.645543469611</v>
      </c>
      <c r="AP380" s="178">
        <v>6</v>
      </c>
      <c r="AQ380" s="188">
        <v>20.399999999999999</v>
      </c>
      <c r="AR380" s="196"/>
      <c r="AS380" s="197">
        <v>25551</v>
      </c>
      <c r="AT380" s="179">
        <v>24908.399999999998</v>
      </c>
      <c r="AU380" s="180">
        <v>50459.399999999994</v>
      </c>
      <c r="AV380" s="48">
        <v>6</v>
      </c>
      <c r="AW380" s="1">
        <v>20.399999999999999</v>
      </c>
      <c r="AX380" s="55"/>
      <c r="AY380" s="56">
        <v>23405.108508014797</v>
      </c>
      <c r="AZ380" s="15">
        <v>44944.642380068522</v>
      </c>
      <c r="BA380" s="49">
        <v>68349.750888083319</v>
      </c>
      <c r="BB380" s="76">
        <v>5</v>
      </c>
      <c r="BC380" s="77">
        <v>17</v>
      </c>
      <c r="BD380" s="78">
        <v>19504.257090012332</v>
      </c>
      <c r="BE380" s="79">
        <v>34863.949649376307</v>
      </c>
      <c r="BF380" s="80">
        <v>54368.206739388639</v>
      </c>
      <c r="BG380" s="76">
        <v>6</v>
      </c>
      <c r="BH380" s="77">
        <v>20.399999999999999</v>
      </c>
      <c r="BI380" s="78">
        <v>24686.259946949598</v>
      </c>
      <c r="BJ380" s="79">
        <v>44100.376517916542</v>
      </c>
      <c r="BK380" s="80">
        <v>68786.63646486614</v>
      </c>
      <c r="BL380" s="97">
        <v>6</v>
      </c>
      <c r="BM380" s="98">
        <v>20.399999999999999</v>
      </c>
      <c r="BN380" s="95">
        <v>49372.519893899196</v>
      </c>
      <c r="BO380" s="99">
        <v>46224.285664913448</v>
      </c>
      <c r="BP380" s="100">
        <v>95596.805558812644</v>
      </c>
      <c r="BY380" s="48">
        <v>5</v>
      </c>
      <c r="BZ380" s="65">
        <f t="shared" si="316"/>
        <v>2.5</v>
      </c>
      <c r="CA380" s="55">
        <f t="shared" si="317"/>
        <v>17</v>
      </c>
      <c r="CB380" s="56">
        <f t="shared" si="318"/>
        <v>20591.928251121077</v>
      </c>
      <c r="CC380" s="56">
        <f t="shared" si="319"/>
        <v>37041.717292348534</v>
      </c>
      <c r="CD380" s="57">
        <f t="shared" si="320"/>
        <v>57633.645543469611</v>
      </c>
      <c r="CE380" s="42">
        <f t="shared" si="321"/>
        <v>32683.868199131059</v>
      </c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</row>
    <row r="381" spans="1:146" ht="15.6" hidden="1" x14ac:dyDescent="0.3">
      <c r="A381" t="s">
        <v>128</v>
      </c>
      <c r="B381" s="8">
        <v>403</v>
      </c>
      <c r="C381" s="1">
        <v>11</v>
      </c>
      <c r="D381" s="1"/>
      <c r="E381" s="1">
        <v>37.4</v>
      </c>
      <c r="F381" s="15">
        <v>87893.239436619726</v>
      </c>
      <c r="G381" s="15">
        <v>81219.832697186939</v>
      </c>
      <c r="H381" s="15">
        <v>169113.07213380665</v>
      </c>
      <c r="I381" s="1">
        <v>7</v>
      </c>
      <c r="J381" s="1"/>
      <c r="K381" s="1">
        <v>23.8</v>
      </c>
      <c r="L381" s="15">
        <v>55932.061459667093</v>
      </c>
      <c r="M381" s="15">
        <v>52254.705398504018</v>
      </c>
      <c r="N381" s="15">
        <v>108186.76685817112</v>
      </c>
      <c r="O381" s="1">
        <v>9</v>
      </c>
      <c r="P381" s="1"/>
      <c r="Q381" s="1">
        <v>30.599999999999998</v>
      </c>
      <c r="R381" s="15">
        <v>71903.660377358494</v>
      </c>
      <c r="S381" s="422">
        <v>66406.299406899285</v>
      </c>
      <c r="T381" s="15">
        <v>138309.95978425778</v>
      </c>
      <c r="U381" s="1">
        <v>9</v>
      </c>
      <c r="V381" s="1">
        <v>30.599999999999998</v>
      </c>
      <c r="W381" s="15">
        <v>71903.660377358494</v>
      </c>
      <c r="X381" s="15">
        <v>69090.07185194116</v>
      </c>
      <c r="Y381" s="15">
        <v>140993.73222929967</v>
      </c>
      <c r="Z381" s="1">
        <v>9</v>
      </c>
      <c r="AA381" s="1">
        <v>30.599999999999998</v>
      </c>
      <c r="AB381" s="15">
        <v>72490.332906530093</v>
      </c>
      <c r="AC381" s="15">
        <v>64485.31398846324</v>
      </c>
      <c r="AD381" s="15">
        <v>136975.64689499332</v>
      </c>
      <c r="AE381" s="1">
        <v>10</v>
      </c>
      <c r="AF381" s="1">
        <v>34</v>
      </c>
      <c r="AG381" s="15">
        <v>80544.814340588986</v>
      </c>
      <c r="AH381" s="15">
        <v>73959.707385195623</v>
      </c>
      <c r="AI381" s="15">
        <v>154504.52172578461</v>
      </c>
      <c r="AJ381" s="1">
        <v>12</v>
      </c>
      <c r="AK381" s="1">
        <v>40.799999999999997</v>
      </c>
      <c r="AL381" s="1"/>
      <c r="AM381" s="15">
        <v>49420.627802690578</v>
      </c>
      <c r="AN381" s="15">
        <v>88900.121501636473</v>
      </c>
      <c r="AO381" s="15">
        <v>138320.74930432707</v>
      </c>
      <c r="AP381" s="178">
        <v>7</v>
      </c>
      <c r="AQ381" s="188">
        <v>23.8</v>
      </c>
      <c r="AR381" s="196"/>
      <c r="AS381" s="197">
        <v>29809.5</v>
      </c>
      <c r="AT381" s="179">
        <v>29059.8</v>
      </c>
      <c r="AU381" s="180">
        <v>58869.3</v>
      </c>
      <c r="AV381" s="48">
        <v>11</v>
      </c>
      <c r="AW381" s="1">
        <v>37.4</v>
      </c>
      <c r="AX381" s="55"/>
      <c r="AY381" s="56">
        <v>42909.365598027129</v>
      </c>
      <c r="AZ381" s="15">
        <v>82398.511030125621</v>
      </c>
      <c r="BA381" s="49">
        <v>125307.87662815275</v>
      </c>
      <c r="BB381" s="76">
        <v>9</v>
      </c>
      <c r="BC381" s="77">
        <v>30.599999999999998</v>
      </c>
      <c r="BD381" s="78">
        <v>35107.662762022199</v>
      </c>
      <c r="BE381" s="79">
        <v>62755.109368877354</v>
      </c>
      <c r="BF381" s="80">
        <v>97862.772130899553</v>
      </c>
      <c r="BG381" s="76">
        <v>10</v>
      </c>
      <c r="BH381" s="77">
        <v>34</v>
      </c>
      <c r="BI381" s="78">
        <v>41143.766578249335</v>
      </c>
      <c r="BJ381" s="79">
        <v>73500.627529860911</v>
      </c>
      <c r="BK381" s="80">
        <v>114644.39410811025</v>
      </c>
      <c r="BL381" s="97">
        <v>9</v>
      </c>
      <c r="BM381" s="98">
        <v>30.599999999999998</v>
      </c>
      <c r="BN381" s="95">
        <v>74058.779840848802</v>
      </c>
      <c r="BO381" s="99">
        <v>69336.428497370172</v>
      </c>
      <c r="BP381" s="100">
        <v>143395.20833821897</v>
      </c>
      <c r="BY381" s="48">
        <v>12</v>
      </c>
      <c r="BZ381" s="65">
        <f t="shared" si="316"/>
        <v>6</v>
      </c>
      <c r="CA381" s="55">
        <f t="shared" si="317"/>
        <v>40.799999999999997</v>
      </c>
      <c r="CB381" s="56">
        <f t="shared" si="318"/>
        <v>49420.627802690578</v>
      </c>
      <c r="CC381" s="56">
        <f t="shared" si="319"/>
        <v>88900.121501636473</v>
      </c>
      <c r="CD381" s="57">
        <f t="shared" si="320"/>
        <v>138320.74930432707</v>
      </c>
      <c r="CE381" s="42">
        <f t="shared" si="321"/>
        <v>78441.283677914544</v>
      </c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</row>
    <row r="382" spans="1:146" ht="15.6" hidden="1" x14ac:dyDescent="0.3">
      <c r="A382" t="s">
        <v>128</v>
      </c>
      <c r="B382" s="8">
        <v>501</v>
      </c>
      <c r="C382" s="1">
        <v>6</v>
      </c>
      <c r="D382" s="1"/>
      <c r="E382" s="1">
        <v>20.399999999999999</v>
      </c>
      <c r="F382" s="15">
        <v>47941.766965428935</v>
      </c>
      <c r="G382" s="15">
        <v>44301.72692573833</v>
      </c>
      <c r="H382" s="15">
        <v>92243.493891167265</v>
      </c>
      <c r="I382" s="1">
        <v>4</v>
      </c>
      <c r="J382" s="1"/>
      <c r="K382" s="1">
        <v>13.6</v>
      </c>
      <c r="L382" s="15">
        <v>31961.177976952626</v>
      </c>
      <c r="M382" s="15">
        <v>29859.83165628801</v>
      </c>
      <c r="N382" s="15">
        <v>61821.009633240639</v>
      </c>
      <c r="O382" s="1">
        <v>3</v>
      </c>
      <c r="P382" s="1"/>
      <c r="Q382" s="1">
        <v>10.199999999999999</v>
      </c>
      <c r="R382" s="15">
        <v>23967.886792452831</v>
      </c>
      <c r="S382" s="422">
        <v>22135.433135633095</v>
      </c>
      <c r="T382" s="15">
        <v>46103.319928085926</v>
      </c>
      <c r="U382" s="1">
        <v>4</v>
      </c>
      <c r="V382" s="1">
        <v>13.6</v>
      </c>
      <c r="W382" s="15">
        <v>31957.182389937108</v>
      </c>
      <c r="X382" s="15">
        <v>30706.698600862739</v>
      </c>
      <c r="Y382" s="15">
        <v>62663.880990799851</v>
      </c>
      <c r="Z382" s="1">
        <v>3</v>
      </c>
      <c r="AA382" s="1">
        <v>10.199999999999999</v>
      </c>
      <c r="AB382" s="15">
        <v>24163.444302176697</v>
      </c>
      <c r="AC382" s="15">
        <v>21495.104662821079</v>
      </c>
      <c r="AD382" s="15">
        <v>45658.548964997775</v>
      </c>
      <c r="AE382" s="1">
        <v>3</v>
      </c>
      <c r="AF382" s="1">
        <v>10.199999999999999</v>
      </c>
      <c r="AG382" s="15">
        <v>24163.444302176697</v>
      </c>
      <c r="AH382" s="15">
        <v>22187.912215558685</v>
      </c>
      <c r="AI382" s="15">
        <v>46351.356517735381</v>
      </c>
      <c r="AJ382" s="1">
        <v>3</v>
      </c>
      <c r="AK382" s="1">
        <v>10.199999999999999</v>
      </c>
      <c r="AL382" s="1"/>
      <c r="AM382" s="15">
        <v>12355.156950672645</v>
      </c>
      <c r="AN382" s="15">
        <v>22225.030375409118</v>
      </c>
      <c r="AO382" s="15">
        <v>34580.187326081767</v>
      </c>
      <c r="AP382" s="178">
        <v>4</v>
      </c>
      <c r="AQ382" s="188">
        <v>13.6</v>
      </c>
      <c r="AR382" s="196"/>
      <c r="AS382" s="197">
        <v>17034</v>
      </c>
      <c r="AT382" s="179">
        <v>16605.599999999999</v>
      </c>
      <c r="AU382" s="180">
        <v>33639.599999999999</v>
      </c>
      <c r="AV382" s="48">
        <v>3</v>
      </c>
      <c r="AW382" s="1">
        <v>10.199999999999999</v>
      </c>
      <c r="AX382" s="55"/>
      <c r="AY382" s="56">
        <v>11702.554254007398</v>
      </c>
      <c r="AZ382" s="15">
        <v>22472.321190034261</v>
      </c>
      <c r="BA382" s="49">
        <v>34174.87544404166</v>
      </c>
      <c r="BB382" s="76">
        <v>3</v>
      </c>
      <c r="BC382" s="77">
        <v>10.199999999999999</v>
      </c>
      <c r="BD382" s="78">
        <v>11702.554254007398</v>
      </c>
      <c r="BE382" s="79">
        <v>20918.369789625784</v>
      </c>
      <c r="BF382" s="80">
        <v>32620.924043633182</v>
      </c>
      <c r="BG382" s="76">
        <v>4</v>
      </c>
      <c r="BH382" s="77">
        <v>13.6</v>
      </c>
      <c r="BI382" s="78">
        <v>16457.506631299733</v>
      </c>
      <c r="BJ382" s="79">
        <v>29400.251011944361</v>
      </c>
      <c r="BK382" s="80">
        <v>45857.757643244098</v>
      </c>
      <c r="BL382" s="97">
        <v>3</v>
      </c>
      <c r="BM382" s="98">
        <v>10.199999999999999</v>
      </c>
      <c r="BN382" s="95">
        <v>24686.259946949598</v>
      </c>
      <c r="BO382" s="99">
        <v>23112.142832456724</v>
      </c>
      <c r="BP382" s="100">
        <v>47798.402779406322</v>
      </c>
      <c r="BY382" s="48">
        <v>3</v>
      </c>
      <c r="BZ382" s="65">
        <f t="shared" si="316"/>
        <v>1.5</v>
      </c>
      <c r="CA382" s="55">
        <f t="shared" si="317"/>
        <v>10.199999999999999</v>
      </c>
      <c r="CB382" s="56">
        <f t="shared" si="318"/>
        <v>12355.156950672645</v>
      </c>
      <c r="CC382" s="56">
        <f t="shared" si="319"/>
        <v>22225.030375409118</v>
      </c>
      <c r="CD382" s="57">
        <f t="shared" si="320"/>
        <v>34580.187326081767</v>
      </c>
      <c r="CE382" s="42">
        <f t="shared" si="321"/>
        <v>19610.320919478636</v>
      </c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</row>
    <row r="383" spans="1:146" ht="15.6" hidden="1" x14ac:dyDescent="0.3">
      <c r="A383" t="s">
        <v>128</v>
      </c>
      <c r="B383" s="8">
        <v>502</v>
      </c>
      <c r="C383" s="1">
        <v>3</v>
      </c>
      <c r="D383" s="1"/>
      <c r="E383" s="1">
        <v>10.199999999999999</v>
      </c>
      <c r="F383" s="15">
        <v>23970.883482714467</v>
      </c>
      <c r="G383" s="15">
        <v>22150.863462869165</v>
      </c>
      <c r="H383" s="15">
        <v>46121.746945583633</v>
      </c>
      <c r="I383" s="1">
        <v>1</v>
      </c>
      <c r="J383" s="1"/>
      <c r="K383" s="1">
        <v>3.4</v>
      </c>
      <c r="L383" s="15">
        <v>7990.2944942381564</v>
      </c>
      <c r="M383" s="15">
        <v>7464.9579140720025</v>
      </c>
      <c r="N383" s="15">
        <v>15455.25240831016</v>
      </c>
      <c r="O383" s="1">
        <v>1</v>
      </c>
      <c r="P383" s="1"/>
      <c r="Q383" s="1">
        <v>3.4</v>
      </c>
      <c r="R383" s="15">
        <v>7989.2955974842771</v>
      </c>
      <c r="S383" s="422">
        <v>7378.4777118776992</v>
      </c>
      <c r="T383" s="15">
        <v>15367.773309361975</v>
      </c>
      <c r="U383" s="1">
        <v>2</v>
      </c>
      <c r="V383" s="1">
        <v>6.8</v>
      </c>
      <c r="W383" s="15">
        <v>15978.591194968554</v>
      </c>
      <c r="X383" s="15">
        <v>15353.34930043137</v>
      </c>
      <c r="Y383" s="15">
        <v>31331.940495399926</v>
      </c>
      <c r="Z383" s="1">
        <v>1</v>
      </c>
      <c r="AA383" s="1">
        <v>3.4</v>
      </c>
      <c r="AB383" s="15">
        <v>8054.4814340588991</v>
      </c>
      <c r="AC383" s="15">
        <v>7165.0348876070266</v>
      </c>
      <c r="AD383" s="15">
        <v>15219.516321665926</v>
      </c>
      <c r="AE383" s="1">
        <v>2</v>
      </c>
      <c r="AF383" s="1">
        <v>6.8</v>
      </c>
      <c r="AG383" s="15">
        <v>16108.962868117798</v>
      </c>
      <c r="AH383" s="15">
        <v>14791.941477039125</v>
      </c>
      <c r="AI383" s="15">
        <v>30900.904345156923</v>
      </c>
      <c r="AJ383" s="1">
        <v>1</v>
      </c>
      <c r="AK383" s="1">
        <v>3.4</v>
      </c>
      <c r="AL383" s="1"/>
      <c r="AM383" s="15">
        <v>4118.3856502242152</v>
      </c>
      <c r="AN383" s="15">
        <v>7408.3434584697061</v>
      </c>
      <c r="AO383" s="15">
        <v>11526.729108693922</v>
      </c>
      <c r="AP383" s="178">
        <v>1</v>
      </c>
      <c r="AQ383" s="188">
        <v>3.4</v>
      </c>
      <c r="AR383" s="196"/>
      <c r="AS383" s="197">
        <v>4258.5</v>
      </c>
      <c r="AT383" s="179">
        <v>4151.3999999999996</v>
      </c>
      <c r="AU383" s="180">
        <v>8409.9</v>
      </c>
      <c r="AV383" s="48">
        <v>2</v>
      </c>
      <c r="AW383" s="1">
        <v>6.8</v>
      </c>
      <c r="AX383" s="55"/>
      <c r="AY383" s="56">
        <v>7801.7028360049326</v>
      </c>
      <c r="AZ383" s="15">
        <v>14981.547460022841</v>
      </c>
      <c r="BA383" s="49">
        <v>22783.250296027774</v>
      </c>
      <c r="BB383" s="76">
        <v>1</v>
      </c>
      <c r="BC383" s="77">
        <v>3.4</v>
      </c>
      <c r="BD383" s="78">
        <v>3900.8514180024663</v>
      </c>
      <c r="BE383" s="79">
        <v>6972.7899298752618</v>
      </c>
      <c r="BF383" s="80">
        <v>10873.641347877729</v>
      </c>
      <c r="BG383" s="76">
        <v>2</v>
      </c>
      <c r="BH383" s="77">
        <v>6.8</v>
      </c>
      <c r="BI383" s="78">
        <v>8228.7533156498666</v>
      </c>
      <c r="BJ383" s="79">
        <v>14700.125505972181</v>
      </c>
      <c r="BK383" s="80">
        <v>22928.878821622049</v>
      </c>
      <c r="BL383" s="97">
        <v>2</v>
      </c>
      <c r="BM383" s="98">
        <v>6.8</v>
      </c>
      <c r="BN383" s="95">
        <v>16457.506631299733</v>
      </c>
      <c r="BO383" s="99">
        <v>15408.095221637817</v>
      </c>
      <c r="BP383" s="100">
        <v>31865.601852937551</v>
      </c>
      <c r="BY383" s="48">
        <v>1</v>
      </c>
      <c r="BZ383" s="65">
        <f t="shared" si="316"/>
        <v>0.5</v>
      </c>
      <c r="CA383" s="55">
        <f t="shared" si="317"/>
        <v>3.4</v>
      </c>
      <c r="CB383" s="56">
        <f t="shared" si="318"/>
        <v>4118.3856502242152</v>
      </c>
      <c r="CC383" s="56">
        <f t="shared" si="319"/>
        <v>7408.3434584697061</v>
      </c>
      <c r="CD383" s="57">
        <f t="shared" si="320"/>
        <v>11526.729108693922</v>
      </c>
      <c r="CE383" s="42">
        <f t="shared" si="321"/>
        <v>6536.7736398262114</v>
      </c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</row>
    <row r="384" spans="1:146" ht="15.6" hidden="1" x14ac:dyDescent="0.3">
      <c r="A384" t="s">
        <v>128</v>
      </c>
      <c r="B384" s="8">
        <v>503</v>
      </c>
      <c r="C384" s="1">
        <v>1</v>
      </c>
      <c r="D384" s="1"/>
      <c r="E384" s="1">
        <v>3.4</v>
      </c>
      <c r="F384" s="15">
        <v>7990.2944942381564</v>
      </c>
      <c r="G384" s="15">
        <v>7383.6211542897217</v>
      </c>
      <c r="H384" s="15">
        <v>15373.915648527878</v>
      </c>
      <c r="I384" s="1">
        <v>4</v>
      </c>
      <c r="J384" s="1"/>
      <c r="K384" s="1">
        <v>13.6</v>
      </c>
      <c r="L384" s="15">
        <v>31961.177976952626</v>
      </c>
      <c r="M384" s="15">
        <v>29859.83165628801</v>
      </c>
      <c r="N384" s="15">
        <v>61821.009633240639</v>
      </c>
      <c r="O384" s="1">
        <v>3</v>
      </c>
      <c r="P384" s="1"/>
      <c r="Q384" s="1">
        <v>10.199999999999999</v>
      </c>
      <c r="R384" s="15">
        <v>23967.886792452831</v>
      </c>
      <c r="S384" s="422">
        <v>22135.433135633095</v>
      </c>
      <c r="T384" s="15">
        <v>46103.319928085926</v>
      </c>
      <c r="U384" s="1">
        <v>1</v>
      </c>
      <c r="V384" s="1">
        <v>3.4</v>
      </c>
      <c r="W384" s="15">
        <v>7989.2955974842771</v>
      </c>
      <c r="X384" s="15">
        <v>7676.6746502156848</v>
      </c>
      <c r="Y384" s="15">
        <v>15665.970247699963</v>
      </c>
      <c r="Z384" s="1">
        <v>1</v>
      </c>
      <c r="AA384" s="1">
        <v>3.4</v>
      </c>
      <c r="AB384" s="15">
        <v>8054.4814340588991</v>
      </c>
      <c r="AC384" s="15">
        <v>7165.0348876070266</v>
      </c>
      <c r="AD384" s="15">
        <v>15219.516321665926</v>
      </c>
      <c r="AE384" s="1">
        <v>1</v>
      </c>
      <c r="AF384" s="1">
        <v>3.4</v>
      </c>
      <c r="AG384" s="15">
        <v>8054.4814340588991</v>
      </c>
      <c r="AH384" s="15">
        <v>7395.9707385195625</v>
      </c>
      <c r="AI384" s="15">
        <v>15450.452172578462</v>
      </c>
      <c r="AJ384" s="1">
        <v>1</v>
      </c>
      <c r="AK384" s="1">
        <v>3.4</v>
      </c>
      <c r="AL384" s="1"/>
      <c r="AM384" s="15">
        <v>4118.3856502242152</v>
      </c>
      <c r="AN384" s="15">
        <v>7408.3434584697061</v>
      </c>
      <c r="AO384" s="15">
        <v>11526.729108693922</v>
      </c>
      <c r="AP384" s="178">
        <v>3</v>
      </c>
      <c r="AQ384" s="188">
        <v>10.199999999999999</v>
      </c>
      <c r="AR384" s="196"/>
      <c r="AS384" s="197">
        <v>12775.5</v>
      </c>
      <c r="AT384" s="179">
        <v>12454.199999999999</v>
      </c>
      <c r="AU384" s="180">
        <v>25229.699999999997</v>
      </c>
      <c r="AV384" s="48">
        <v>0</v>
      </c>
      <c r="AW384" s="1">
        <v>0</v>
      </c>
      <c r="AX384" s="55"/>
      <c r="AY384" s="56">
        <v>0</v>
      </c>
      <c r="AZ384" s="15">
        <v>0</v>
      </c>
      <c r="BA384" s="49">
        <v>0</v>
      </c>
      <c r="BB384" s="76">
        <v>0</v>
      </c>
      <c r="BC384" s="77">
        <v>0</v>
      </c>
      <c r="BD384" s="78">
        <v>0</v>
      </c>
      <c r="BE384" s="79">
        <v>0</v>
      </c>
      <c r="BF384" s="80">
        <v>0</v>
      </c>
      <c r="BG384" s="76">
        <v>1</v>
      </c>
      <c r="BH384" s="77">
        <v>3.4</v>
      </c>
      <c r="BI384" s="78">
        <v>4114.3766578249333</v>
      </c>
      <c r="BJ384" s="79">
        <v>7350.0627529860903</v>
      </c>
      <c r="BK384" s="80">
        <v>11464.439410811025</v>
      </c>
      <c r="BL384" s="97">
        <v>1</v>
      </c>
      <c r="BM384" s="98">
        <v>3.4</v>
      </c>
      <c r="BN384" s="95">
        <v>8228.7533156498666</v>
      </c>
      <c r="BO384" s="99">
        <v>7704.0476108189087</v>
      </c>
      <c r="BP384" s="100">
        <v>15932.800926468775</v>
      </c>
      <c r="BY384" s="48">
        <v>1</v>
      </c>
      <c r="BZ384" s="65">
        <f t="shared" si="316"/>
        <v>0.5</v>
      </c>
      <c r="CA384" s="55">
        <f t="shared" si="317"/>
        <v>3.4</v>
      </c>
      <c r="CB384" s="56">
        <f t="shared" si="318"/>
        <v>4118.3856502242152</v>
      </c>
      <c r="CC384" s="56">
        <f t="shared" si="319"/>
        <v>7408.3434584697061</v>
      </c>
      <c r="CD384" s="57">
        <f t="shared" si="320"/>
        <v>11526.729108693922</v>
      </c>
      <c r="CE384" s="42">
        <f t="shared" si="321"/>
        <v>6536.7736398262114</v>
      </c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</row>
    <row r="385" spans="1:146" ht="15.6" hidden="1" x14ac:dyDescent="0.3">
      <c r="A385" t="s">
        <v>128</v>
      </c>
      <c r="B385" s="8">
        <v>601</v>
      </c>
      <c r="C385" s="1">
        <v>6</v>
      </c>
      <c r="D385" s="1"/>
      <c r="E385" s="1">
        <v>20.399999999999999</v>
      </c>
      <c r="F385" s="15">
        <v>47941.766965428935</v>
      </c>
      <c r="G385" s="15">
        <v>44301.72692573833</v>
      </c>
      <c r="H385" s="15">
        <v>92243.493891167265</v>
      </c>
      <c r="I385" s="1">
        <v>5</v>
      </c>
      <c r="J385" s="1"/>
      <c r="K385" s="1">
        <v>17</v>
      </c>
      <c r="L385" s="15">
        <v>39951.472471190784</v>
      </c>
      <c r="M385" s="15">
        <v>37324.789570360015</v>
      </c>
      <c r="N385" s="15">
        <v>77276.262041550799</v>
      </c>
      <c r="O385" s="1">
        <v>6</v>
      </c>
      <c r="P385" s="1"/>
      <c r="Q385" s="1">
        <v>20.399999999999999</v>
      </c>
      <c r="R385" s="15">
        <v>47935.773584905663</v>
      </c>
      <c r="S385" s="422">
        <v>44270.86627126619</v>
      </c>
      <c r="T385" s="15">
        <v>92206.639856171852</v>
      </c>
      <c r="U385" s="1">
        <v>7</v>
      </c>
      <c r="V385" s="1">
        <v>23.8</v>
      </c>
      <c r="W385" s="15">
        <v>55925.06918238994</v>
      </c>
      <c r="X385" s="15">
        <v>53736.722551509796</v>
      </c>
      <c r="Y385" s="15">
        <v>109661.79173389974</v>
      </c>
      <c r="Z385" s="1">
        <v>5</v>
      </c>
      <c r="AA385" s="1">
        <v>17</v>
      </c>
      <c r="AB385" s="15">
        <v>40272.407170294493</v>
      </c>
      <c r="AC385" s="15">
        <v>35825.174438035137</v>
      </c>
      <c r="AD385" s="15">
        <v>76097.581608329638</v>
      </c>
      <c r="AE385" s="1">
        <v>7</v>
      </c>
      <c r="AF385" s="1">
        <v>23.8</v>
      </c>
      <c r="AG385" s="15">
        <v>56381.370038412293</v>
      </c>
      <c r="AH385" s="15">
        <v>51771.795169636942</v>
      </c>
      <c r="AI385" s="15">
        <v>108153.16520804923</v>
      </c>
      <c r="AJ385" s="1">
        <v>7</v>
      </c>
      <c r="AK385" s="1">
        <v>23.8</v>
      </c>
      <c r="AL385" s="1"/>
      <c r="AM385" s="15">
        <v>28828.699551569505</v>
      </c>
      <c r="AN385" s="15">
        <v>51858.404209287946</v>
      </c>
      <c r="AO385" s="15">
        <v>80687.103760857455</v>
      </c>
      <c r="AP385" s="178">
        <v>6</v>
      </c>
      <c r="AQ385" s="188">
        <v>20.399999999999999</v>
      </c>
      <c r="AR385" s="196"/>
      <c r="AS385" s="197">
        <v>25551</v>
      </c>
      <c r="AT385" s="179">
        <v>24908.399999999998</v>
      </c>
      <c r="AU385" s="180">
        <v>50459.399999999994</v>
      </c>
      <c r="AV385" s="48">
        <v>7</v>
      </c>
      <c r="AW385" s="1">
        <v>23.8</v>
      </c>
      <c r="AX385" s="55"/>
      <c r="AY385" s="56">
        <v>27305.959926017265</v>
      </c>
      <c r="AZ385" s="15">
        <v>52435.416110079947</v>
      </c>
      <c r="BA385" s="49">
        <v>79741.376036097208</v>
      </c>
      <c r="BB385" s="76">
        <v>8</v>
      </c>
      <c r="BC385" s="77">
        <v>27.2</v>
      </c>
      <c r="BD385" s="78">
        <v>31206.81134401973</v>
      </c>
      <c r="BE385" s="79">
        <v>55782.319439002094</v>
      </c>
      <c r="BF385" s="80">
        <v>86989.130783021828</v>
      </c>
      <c r="BG385" s="76">
        <v>7</v>
      </c>
      <c r="BH385" s="77">
        <v>23.8</v>
      </c>
      <c r="BI385" s="78">
        <v>28800.636604774532</v>
      </c>
      <c r="BJ385" s="79">
        <v>51450.439270902636</v>
      </c>
      <c r="BK385" s="80">
        <v>80251.075875677168</v>
      </c>
      <c r="BL385" s="97">
        <v>6</v>
      </c>
      <c r="BM385" s="98">
        <v>20.399999999999999</v>
      </c>
      <c r="BN385" s="95">
        <v>49372.519893899196</v>
      </c>
      <c r="BO385" s="99">
        <v>46224.285664913448</v>
      </c>
      <c r="BP385" s="100">
        <v>95596.805558812644</v>
      </c>
      <c r="BY385" s="48">
        <v>7</v>
      </c>
      <c r="BZ385" s="65">
        <f t="shared" si="316"/>
        <v>3.5</v>
      </c>
      <c r="CA385" s="55">
        <f t="shared" si="317"/>
        <v>23.8</v>
      </c>
      <c r="CB385" s="56">
        <f t="shared" si="318"/>
        <v>28828.699551569505</v>
      </c>
      <c r="CC385" s="56">
        <f t="shared" si="319"/>
        <v>51858.404209287946</v>
      </c>
      <c r="CD385" s="57">
        <f t="shared" si="320"/>
        <v>80687.103760857455</v>
      </c>
      <c r="CE385" s="42">
        <f t="shared" si="321"/>
        <v>45757.415478783485</v>
      </c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</row>
    <row r="386" spans="1:146" ht="15.6" hidden="1" x14ac:dyDescent="0.3">
      <c r="A386" t="s">
        <v>128</v>
      </c>
      <c r="B386" s="8">
        <v>602</v>
      </c>
      <c r="C386" s="1">
        <v>7</v>
      </c>
      <c r="D386" s="1"/>
      <c r="E386" s="1">
        <v>23.8</v>
      </c>
      <c r="F386" s="15">
        <v>55932.061459667093</v>
      </c>
      <c r="G386" s="15">
        <v>51685.348080028052</v>
      </c>
      <c r="H386" s="15">
        <v>107617.40953969515</v>
      </c>
      <c r="I386" s="1">
        <v>6</v>
      </c>
      <c r="J386" s="1"/>
      <c r="K386" s="1">
        <v>20.399999999999999</v>
      </c>
      <c r="L386" s="15">
        <v>47941.766965428935</v>
      </c>
      <c r="M386" s="15">
        <v>44789.74748443201</v>
      </c>
      <c r="N386" s="15">
        <v>92731.514449860944</v>
      </c>
      <c r="O386" s="1">
        <v>6</v>
      </c>
      <c r="P386" s="1"/>
      <c r="Q386" s="1">
        <v>20.399999999999999</v>
      </c>
      <c r="R386" s="15">
        <v>47935.773584905663</v>
      </c>
      <c r="S386" s="422">
        <v>44270.86627126619</v>
      </c>
      <c r="T386" s="15">
        <v>92206.639856171852</v>
      </c>
      <c r="U386" s="1">
        <v>6</v>
      </c>
      <c r="V386" s="1">
        <v>20.399999999999999</v>
      </c>
      <c r="W386" s="15">
        <v>47935.773584905663</v>
      </c>
      <c r="X386" s="15">
        <v>46060.047901294107</v>
      </c>
      <c r="Y386" s="15">
        <v>93995.821486199769</v>
      </c>
      <c r="Z386" s="1">
        <v>5</v>
      </c>
      <c r="AA386" s="1">
        <v>17</v>
      </c>
      <c r="AB386" s="15">
        <v>40272.407170294493</v>
      </c>
      <c r="AC386" s="15">
        <v>35825.174438035137</v>
      </c>
      <c r="AD386" s="15">
        <v>76097.581608329638</v>
      </c>
      <c r="AE386" s="1">
        <v>7</v>
      </c>
      <c r="AF386" s="1">
        <v>23.8</v>
      </c>
      <c r="AG386" s="15">
        <v>56381.370038412293</v>
      </c>
      <c r="AH386" s="15">
        <v>51771.795169636942</v>
      </c>
      <c r="AI386" s="15">
        <v>108153.16520804923</v>
      </c>
      <c r="AJ386" s="1">
        <v>6</v>
      </c>
      <c r="AK386" s="1">
        <v>20.399999999999999</v>
      </c>
      <c r="AL386" s="1"/>
      <c r="AM386" s="15">
        <v>24710.313901345289</v>
      </c>
      <c r="AN386" s="15">
        <v>44450.060750818237</v>
      </c>
      <c r="AO386" s="15">
        <v>69160.374652163533</v>
      </c>
      <c r="AP386" s="178">
        <v>8</v>
      </c>
      <c r="AQ386" s="188">
        <v>27.2</v>
      </c>
      <c r="AR386" s="196"/>
      <c r="AS386" s="197">
        <v>34068</v>
      </c>
      <c r="AT386" s="179">
        <v>33211.199999999997</v>
      </c>
      <c r="AU386" s="180">
        <v>67279.199999999997</v>
      </c>
      <c r="AV386" s="48">
        <v>8</v>
      </c>
      <c r="AW386" s="1">
        <v>27.2</v>
      </c>
      <c r="AX386" s="55"/>
      <c r="AY386" s="56">
        <v>31206.81134401973</v>
      </c>
      <c r="AZ386" s="15">
        <v>59926.189840091363</v>
      </c>
      <c r="BA386" s="49">
        <v>91133.001184111097</v>
      </c>
      <c r="BB386" s="76">
        <v>7</v>
      </c>
      <c r="BC386" s="77">
        <v>23.8</v>
      </c>
      <c r="BD386" s="78">
        <v>27305.959926017265</v>
      </c>
      <c r="BE386" s="79">
        <v>48809.529509126834</v>
      </c>
      <c r="BF386" s="80">
        <v>76115.489435144103</v>
      </c>
      <c r="BG386" s="76">
        <v>8</v>
      </c>
      <c r="BH386" s="77">
        <v>27.2</v>
      </c>
      <c r="BI386" s="78">
        <v>32915.013262599467</v>
      </c>
      <c r="BJ386" s="79">
        <v>58800.502023888723</v>
      </c>
      <c r="BK386" s="80">
        <v>91715.515286488197</v>
      </c>
      <c r="BL386" s="97">
        <v>6</v>
      </c>
      <c r="BM386" s="98">
        <v>20.399999999999999</v>
      </c>
      <c r="BN386" s="95">
        <v>49372.519893899196</v>
      </c>
      <c r="BO386" s="99">
        <v>46224.285664913448</v>
      </c>
      <c r="BP386" s="100">
        <v>95596.805558812644</v>
      </c>
      <c r="BY386" s="48">
        <v>6</v>
      </c>
      <c r="BZ386" s="65">
        <f t="shared" si="316"/>
        <v>3</v>
      </c>
      <c r="CA386" s="55">
        <f t="shared" si="317"/>
        <v>20.399999999999999</v>
      </c>
      <c r="CB386" s="56">
        <f t="shared" si="318"/>
        <v>24710.313901345289</v>
      </c>
      <c r="CC386" s="56">
        <f t="shared" si="319"/>
        <v>44450.060750818237</v>
      </c>
      <c r="CD386" s="57">
        <f t="shared" si="320"/>
        <v>69160.374652163533</v>
      </c>
      <c r="CE386" s="42">
        <f t="shared" si="321"/>
        <v>39220.641838957272</v>
      </c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</row>
    <row r="387" spans="1:146" ht="15.6" hidden="1" x14ac:dyDescent="0.3">
      <c r="A387" t="s">
        <v>128</v>
      </c>
      <c r="B387" s="8">
        <v>603</v>
      </c>
      <c r="C387" s="1">
        <v>6</v>
      </c>
      <c r="D387" s="1"/>
      <c r="E387" s="1">
        <v>20.399999999999999</v>
      </c>
      <c r="F387" s="15">
        <v>47941.766965428935</v>
      </c>
      <c r="G387" s="15">
        <v>44301.72692573833</v>
      </c>
      <c r="H387" s="15">
        <v>92243.493891167265</v>
      </c>
      <c r="I387" s="1">
        <v>6</v>
      </c>
      <c r="J387" s="1"/>
      <c r="K387" s="1">
        <v>20.399999999999999</v>
      </c>
      <c r="L387" s="15">
        <v>47941.766965428935</v>
      </c>
      <c r="M387" s="15">
        <v>44789.74748443201</v>
      </c>
      <c r="N387" s="15">
        <v>92731.514449860944</v>
      </c>
      <c r="O387" s="1">
        <v>6</v>
      </c>
      <c r="P387" s="1"/>
      <c r="Q387" s="1">
        <v>20.399999999999999</v>
      </c>
      <c r="R387" s="15">
        <v>47935.773584905663</v>
      </c>
      <c r="S387" s="422">
        <v>44270.86627126619</v>
      </c>
      <c r="T387" s="15">
        <v>92206.639856171852</v>
      </c>
      <c r="U387" s="1">
        <v>5</v>
      </c>
      <c r="V387" s="1">
        <v>17</v>
      </c>
      <c r="W387" s="15">
        <v>39946.477987421385</v>
      </c>
      <c r="X387" s="15">
        <v>38383.373251078425</v>
      </c>
      <c r="Y387" s="15">
        <v>78329.851238499803</v>
      </c>
      <c r="Z387" s="1">
        <v>5</v>
      </c>
      <c r="AA387" s="1">
        <v>17</v>
      </c>
      <c r="AB387" s="15">
        <v>40272.407170294493</v>
      </c>
      <c r="AC387" s="15">
        <v>35825.174438035137</v>
      </c>
      <c r="AD387" s="15">
        <v>76097.581608329638</v>
      </c>
      <c r="AE387" s="1">
        <v>6</v>
      </c>
      <c r="AF387" s="1">
        <v>20.399999999999999</v>
      </c>
      <c r="AG387" s="15">
        <v>48326.888604353393</v>
      </c>
      <c r="AH387" s="15">
        <v>44375.824431117369</v>
      </c>
      <c r="AI387" s="15">
        <v>92702.713035470762</v>
      </c>
      <c r="AJ387" s="1">
        <v>5</v>
      </c>
      <c r="AK387" s="1">
        <v>17</v>
      </c>
      <c r="AL387" s="1"/>
      <c r="AM387" s="15">
        <v>20591.928251121077</v>
      </c>
      <c r="AN387" s="15">
        <v>37041.717292348534</v>
      </c>
      <c r="AO387" s="15">
        <v>57633.645543469611</v>
      </c>
      <c r="AP387" s="178">
        <v>3</v>
      </c>
      <c r="AQ387" s="188">
        <v>10.199999999999999</v>
      </c>
      <c r="AR387" s="196"/>
      <c r="AS387" s="197">
        <v>12775.5</v>
      </c>
      <c r="AT387" s="179">
        <v>12454.199999999999</v>
      </c>
      <c r="AU387" s="180">
        <v>25229.699999999997</v>
      </c>
      <c r="AV387" s="48">
        <v>5</v>
      </c>
      <c r="AW387" s="1">
        <v>17</v>
      </c>
      <c r="AX387" s="55"/>
      <c r="AY387" s="56">
        <v>19504.257090012332</v>
      </c>
      <c r="AZ387" s="15">
        <v>37453.868650057106</v>
      </c>
      <c r="BA387" s="49">
        <v>56958.125740069438</v>
      </c>
      <c r="BB387" s="76">
        <v>4</v>
      </c>
      <c r="BC387" s="77">
        <v>13.6</v>
      </c>
      <c r="BD387" s="78">
        <v>15603.405672009865</v>
      </c>
      <c r="BE387" s="79">
        <v>27891.159719501047</v>
      </c>
      <c r="BF387" s="80">
        <v>43494.565391510914</v>
      </c>
      <c r="BG387" s="76">
        <v>5</v>
      </c>
      <c r="BH387" s="77">
        <v>17</v>
      </c>
      <c r="BI387" s="78">
        <v>20571.883289124667</v>
      </c>
      <c r="BJ387" s="79">
        <v>36750.313764930455</v>
      </c>
      <c r="BK387" s="80">
        <v>57322.197054055127</v>
      </c>
      <c r="BL387" s="97">
        <v>4</v>
      </c>
      <c r="BM387" s="98">
        <v>13.6</v>
      </c>
      <c r="BN387" s="95">
        <v>32915.013262599467</v>
      </c>
      <c r="BO387" s="99">
        <v>30816.190443275635</v>
      </c>
      <c r="BP387" s="100">
        <v>63731.203705875101</v>
      </c>
      <c r="BY387" s="48">
        <v>5</v>
      </c>
      <c r="BZ387" s="65">
        <f t="shared" si="316"/>
        <v>2.5</v>
      </c>
      <c r="CA387" s="55">
        <f t="shared" si="317"/>
        <v>17</v>
      </c>
      <c r="CB387" s="56">
        <f t="shared" si="318"/>
        <v>20591.928251121077</v>
      </c>
      <c r="CC387" s="56">
        <f t="shared" si="319"/>
        <v>37041.717292348534</v>
      </c>
      <c r="CD387" s="57">
        <f t="shared" si="320"/>
        <v>57633.645543469611</v>
      </c>
      <c r="CE387" s="42">
        <f t="shared" si="321"/>
        <v>32683.868199131059</v>
      </c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</row>
    <row r="388" spans="1:146" ht="15.6" hidden="1" x14ac:dyDescent="0.3">
      <c r="A388" t="s">
        <v>128</v>
      </c>
      <c r="B388" s="8">
        <v>701</v>
      </c>
      <c r="C388" s="1">
        <v>3</v>
      </c>
      <c r="D388" s="1"/>
      <c r="E388" s="1">
        <v>10.199999999999999</v>
      </c>
      <c r="F388" s="15">
        <v>23970.883482714467</v>
      </c>
      <c r="G388" s="15">
        <v>22150.863462869165</v>
      </c>
      <c r="H388" s="15">
        <v>46121.746945583633</v>
      </c>
      <c r="I388" s="1">
        <v>4</v>
      </c>
      <c r="J388" s="1"/>
      <c r="K388" s="1">
        <v>13.6</v>
      </c>
      <c r="L388" s="15">
        <v>31961.177976952626</v>
      </c>
      <c r="M388" s="15">
        <v>29859.83165628801</v>
      </c>
      <c r="N388" s="15">
        <v>61821.009633240639</v>
      </c>
      <c r="O388" s="1">
        <v>4</v>
      </c>
      <c r="P388" s="1"/>
      <c r="Q388" s="1">
        <v>13.6</v>
      </c>
      <c r="R388" s="15">
        <v>31957.182389937108</v>
      </c>
      <c r="S388" s="422">
        <v>29513.910847510797</v>
      </c>
      <c r="T388" s="15">
        <v>61471.093237447902</v>
      </c>
      <c r="U388" s="1">
        <v>4</v>
      </c>
      <c r="V388" s="1">
        <v>13.6</v>
      </c>
      <c r="W388" s="15">
        <v>31957.182389937108</v>
      </c>
      <c r="X388" s="15">
        <v>30706.698600862739</v>
      </c>
      <c r="Y388" s="15">
        <v>62663.880990799851</v>
      </c>
      <c r="Z388" s="1">
        <v>2</v>
      </c>
      <c r="AA388" s="1">
        <v>6.8</v>
      </c>
      <c r="AB388" s="15">
        <v>16108.962868117798</v>
      </c>
      <c r="AC388" s="15">
        <v>14330.069775214053</v>
      </c>
      <c r="AD388" s="15">
        <v>30439.032643331851</v>
      </c>
      <c r="AE388" s="1">
        <v>3</v>
      </c>
      <c r="AF388" s="1">
        <v>10.199999999999999</v>
      </c>
      <c r="AG388" s="15">
        <v>24163.444302176697</v>
      </c>
      <c r="AH388" s="15">
        <v>22187.912215558685</v>
      </c>
      <c r="AI388" s="15">
        <v>46351.356517735381</v>
      </c>
      <c r="AJ388" s="1">
        <v>2</v>
      </c>
      <c r="AK388" s="1">
        <v>6.8</v>
      </c>
      <c r="AL388" s="1"/>
      <c r="AM388" s="15">
        <v>8236.7713004484303</v>
      </c>
      <c r="AN388" s="15">
        <v>14816.686916939412</v>
      </c>
      <c r="AO388" s="15">
        <v>23053.458217387844</v>
      </c>
      <c r="AP388" s="178">
        <v>1</v>
      </c>
      <c r="AQ388" s="188">
        <v>3.4</v>
      </c>
      <c r="AR388" s="196"/>
      <c r="AS388" s="197">
        <v>4258.5</v>
      </c>
      <c r="AT388" s="179">
        <v>4151.3999999999996</v>
      </c>
      <c r="AU388" s="180">
        <v>8409.9</v>
      </c>
      <c r="AV388" s="48">
        <v>3</v>
      </c>
      <c r="AW388" s="1">
        <v>10.199999999999999</v>
      </c>
      <c r="AX388" s="55"/>
      <c r="AY388" s="56">
        <v>11702.554254007398</v>
      </c>
      <c r="AZ388" s="15">
        <v>22472.321190034261</v>
      </c>
      <c r="BA388" s="49">
        <v>34174.87544404166</v>
      </c>
      <c r="BB388" s="76">
        <v>4</v>
      </c>
      <c r="BC388" s="77">
        <v>13.6</v>
      </c>
      <c r="BD388" s="78">
        <v>15603.405672009865</v>
      </c>
      <c r="BE388" s="79">
        <v>27891.159719501047</v>
      </c>
      <c r="BF388" s="80">
        <v>43494.565391510914</v>
      </c>
      <c r="BG388" s="76">
        <v>5</v>
      </c>
      <c r="BH388" s="77">
        <v>17</v>
      </c>
      <c r="BI388" s="78">
        <v>20571.883289124667</v>
      </c>
      <c r="BJ388" s="79">
        <v>36750.313764930455</v>
      </c>
      <c r="BK388" s="80">
        <v>57322.197054055127</v>
      </c>
      <c r="BL388" s="97">
        <v>5</v>
      </c>
      <c r="BM388" s="98">
        <v>17</v>
      </c>
      <c r="BN388" s="95">
        <v>41143.766578249335</v>
      </c>
      <c r="BO388" s="99">
        <v>38520.238054094545</v>
      </c>
      <c r="BP388" s="100">
        <v>79664.004632343887</v>
      </c>
      <c r="BY388" s="48">
        <v>2</v>
      </c>
      <c r="BZ388" s="65">
        <f t="shared" si="316"/>
        <v>1</v>
      </c>
      <c r="CA388" s="55">
        <f t="shared" si="317"/>
        <v>6.8</v>
      </c>
      <c r="CB388" s="56">
        <f t="shared" ref="CB388" si="322">+BZ388*$AK$407</f>
        <v>8236.7713004484303</v>
      </c>
      <c r="CC388" s="56">
        <f t="shared" ref="CC388" si="323">+CA388*$AK$406</f>
        <v>14816.686916939412</v>
      </c>
      <c r="CD388" s="57">
        <f t="shared" ref="CD388" si="324">+CC388+CB388</f>
        <v>23053.458217387844</v>
      </c>
      <c r="CE388" s="42">
        <f t="shared" si="321"/>
        <v>13073.547279652423</v>
      </c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</row>
    <row r="389" spans="1:146" ht="15.6" hidden="1" x14ac:dyDescent="0.3">
      <c r="A389" t="s">
        <v>128</v>
      </c>
      <c r="B389" s="8">
        <v>702</v>
      </c>
      <c r="C389" s="1">
        <v>1</v>
      </c>
      <c r="D389" s="1"/>
      <c r="E389" s="1">
        <v>3.4</v>
      </c>
      <c r="F389" s="15">
        <v>7990.2944942381564</v>
      </c>
      <c r="G389" s="15">
        <v>7383.6211542897217</v>
      </c>
      <c r="H389" s="15">
        <v>15373.915648527878</v>
      </c>
      <c r="I389" s="1">
        <v>2</v>
      </c>
      <c r="J389" s="1"/>
      <c r="K389" s="1">
        <v>6.8</v>
      </c>
      <c r="L389" s="15">
        <v>15980.588988476313</v>
      </c>
      <c r="M389" s="15">
        <v>14929.915828144005</v>
      </c>
      <c r="N389" s="15">
        <v>30910.50481662032</v>
      </c>
      <c r="O389" s="1">
        <v>3</v>
      </c>
      <c r="P389" s="1"/>
      <c r="Q389" s="1">
        <v>10.199999999999999</v>
      </c>
      <c r="R389" s="15">
        <v>23967.886792452831</v>
      </c>
      <c r="S389" s="422">
        <v>22135.433135633095</v>
      </c>
      <c r="T389" s="15">
        <v>46103.319928085926</v>
      </c>
      <c r="U389" s="1">
        <v>4</v>
      </c>
      <c r="V389" s="1">
        <v>13.6</v>
      </c>
      <c r="W389" s="15">
        <v>31957.182389937108</v>
      </c>
      <c r="X389" s="15">
        <v>30706.698600862739</v>
      </c>
      <c r="Y389" s="15">
        <v>62663.880990799851</v>
      </c>
      <c r="Z389" s="1">
        <v>7</v>
      </c>
      <c r="AA389" s="1">
        <v>23.8</v>
      </c>
      <c r="AB389" s="15">
        <v>56381.370038412293</v>
      </c>
      <c r="AC389" s="15">
        <v>50155.244213249192</v>
      </c>
      <c r="AD389" s="15">
        <v>106536.61425166149</v>
      </c>
      <c r="AE389" s="1">
        <v>0</v>
      </c>
      <c r="AF389" s="1">
        <v>0</v>
      </c>
      <c r="AG389" s="15">
        <v>0</v>
      </c>
      <c r="AH389" s="15">
        <v>0</v>
      </c>
      <c r="AI389" s="15">
        <v>0</v>
      </c>
      <c r="AJ389" s="1">
        <v>1</v>
      </c>
      <c r="AK389" s="1">
        <v>3.4</v>
      </c>
      <c r="AL389" s="1"/>
      <c r="AM389" s="15">
        <v>4118.3856502242152</v>
      </c>
      <c r="AN389" s="15">
        <v>7408.3434584697061</v>
      </c>
      <c r="AO389" s="15">
        <v>11526.729108693922</v>
      </c>
      <c r="AP389" s="178">
        <v>3</v>
      </c>
      <c r="AQ389" s="188">
        <v>10.199999999999999</v>
      </c>
      <c r="AR389" s="196"/>
      <c r="AS389" s="197">
        <v>12775.5</v>
      </c>
      <c r="AT389" s="179">
        <v>12454.199999999999</v>
      </c>
      <c r="AU389" s="180">
        <v>25229.699999999997</v>
      </c>
      <c r="AV389" s="48">
        <v>5</v>
      </c>
      <c r="AW389" s="1">
        <v>17</v>
      </c>
      <c r="AX389" s="55"/>
      <c r="AY389" s="56">
        <v>19504.257090012332</v>
      </c>
      <c r="AZ389" s="15">
        <v>37453.868650057106</v>
      </c>
      <c r="BA389" s="49">
        <v>56958.125740069438</v>
      </c>
      <c r="BB389" s="76">
        <v>3</v>
      </c>
      <c r="BC389" s="77">
        <v>10.199999999999999</v>
      </c>
      <c r="BD389" s="78">
        <v>11702.554254007398</v>
      </c>
      <c r="BE389" s="79">
        <v>20918.369789625784</v>
      </c>
      <c r="BF389" s="80">
        <v>32620.924043633182</v>
      </c>
      <c r="BG389" s="76">
        <v>4</v>
      </c>
      <c r="BH389" s="77">
        <v>13.6</v>
      </c>
      <c r="BI389" s="78">
        <v>16457.506631299733</v>
      </c>
      <c r="BJ389" s="79">
        <v>29400.251011944361</v>
      </c>
      <c r="BK389" s="80">
        <v>45857.757643244098</v>
      </c>
      <c r="BL389" s="97">
        <v>5</v>
      </c>
      <c r="BM389" s="98">
        <v>17</v>
      </c>
      <c r="BN389" s="95">
        <v>41143.766578249335</v>
      </c>
      <c r="BO389" s="99">
        <v>38520.238054094545</v>
      </c>
      <c r="BP389" s="100">
        <v>79664.004632343887</v>
      </c>
      <c r="BY389" s="48">
        <v>1</v>
      </c>
      <c r="BZ389" s="65">
        <f t="shared" si="316"/>
        <v>0.5</v>
      </c>
      <c r="CA389" s="55">
        <f t="shared" si="317"/>
        <v>3.4</v>
      </c>
      <c r="CB389" s="56">
        <f t="shared" si="318"/>
        <v>4118.3856502242152</v>
      </c>
      <c r="CC389" s="56">
        <f t="shared" si="319"/>
        <v>7408.3434584697061</v>
      </c>
      <c r="CD389" s="57">
        <f t="shared" si="320"/>
        <v>11526.729108693922</v>
      </c>
      <c r="CE389" s="42">
        <f t="shared" si="321"/>
        <v>6536.7736398262114</v>
      </c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</row>
    <row r="390" spans="1:146" ht="15.6" hidden="1" x14ac:dyDescent="0.3">
      <c r="A390" t="s">
        <v>128</v>
      </c>
      <c r="B390" s="8">
        <v>703</v>
      </c>
      <c r="C390" s="1">
        <v>12</v>
      </c>
      <c r="D390" s="1"/>
      <c r="E390" s="1">
        <v>40.799999999999997</v>
      </c>
      <c r="F390" s="15">
        <v>95883.53393085787</v>
      </c>
      <c r="G390" s="15">
        <v>88603.453851476661</v>
      </c>
      <c r="H390" s="15">
        <v>184486.98778233453</v>
      </c>
      <c r="I390" s="1">
        <v>9</v>
      </c>
      <c r="J390" s="1"/>
      <c r="K390" s="1">
        <v>30.599999999999998</v>
      </c>
      <c r="L390" s="15">
        <v>71912.650448143409</v>
      </c>
      <c r="M390" s="15">
        <v>67184.621226648014</v>
      </c>
      <c r="N390" s="15">
        <v>139097.27167479141</v>
      </c>
      <c r="O390" s="1">
        <v>10</v>
      </c>
      <c r="P390" s="1"/>
      <c r="Q390" s="1">
        <v>34</v>
      </c>
      <c r="R390" s="15">
        <v>79892.955974842771</v>
      </c>
      <c r="S390" s="422">
        <v>73784.777118776998</v>
      </c>
      <c r="T390" s="15">
        <v>153677.73309361975</v>
      </c>
      <c r="U390" s="1">
        <v>10</v>
      </c>
      <c r="V390" s="1">
        <v>34</v>
      </c>
      <c r="W390" s="15">
        <v>79892.955974842771</v>
      </c>
      <c r="X390" s="15">
        <v>76766.74650215685</v>
      </c>
      <c r="Y390" s="15">
        <v>156659.70247699961</v>
      </c>
      <c r="Z390" s="1">
        <v>9</v>
      </c>
      <c r="AA390" s="1">
        <v>30.599999999999998</v>
      </c>
      <c r="AB390" s="15">
        <v>72490.332906530093</v>
      </c>
      <c r="AC390" s="15">
        <v>64485.31398846324</v>
      </c>
      <c r="AD390" s="15">
        <v>136975.64689499332</v>
      </c>
      <c r="AE390" s="1">
        <v>11</v>
      </c>
      <c r="AF390" s="1">
        <v>37.4</v>
      </c>
      <c r="AG390" s="15">
        <v>88599.295774647893</v>
      </c>
      <c r="AH390" s="15">
        <v>81355.678123715188</v>
      </c>
      <c r="AI390" s="15">
        <v>169954.97389836307</v>
      </c>
      <c r="AJ390" s="1">
        <v>11</v>
      </c>
      <c r="AK390" s="1">
        <v>37.4</v>
      </c>
      <c r="AL390" s="1"/>
      <c r="AM390" s="15">
        <v>45302.242152466366</v>
      </c>
      <c r="AN390" s="15">
        <v>81491.778043166778</v>
      </c>
      <c r="AO390" s="15">
        <v>126794.02019563314</v>
      </c>
      <c r="AP390" s="178">
        <v>10</v>
      </c>
      <c r="AQ390" s="188">
        <v>34</v>
      </c>
      <c r="AR390" s="196"/>
      <c r="AS390" s="197">
        <v>42585</v>
      </c>
      <c r="AT390" s="179">
        <v>41514</v>
      </c>
      <c r="AU390" s="180">
        <v>84099</v>
      </c>
      <c r="AV390" s="48">
        <v>10</v>
      </c>
      <c r="AW390" s="1">
        <v>34</v>
      </c>
      <c r="AX390" s="55"/>
      <c r="AY390" s="56">
        <v>39008.514180024664</v>
      </c>
      <c r="AZ390" s="15">
        <v>74907.737300114211</v>
      </c>
      <c r="BA390" s="49">
        <v>113916.25148013888</v>
      </c>
      <c r="BB390" s="76">
        <v>10</v>
      </c>
      <c r="BC390" s="77">
        <v>34</v>
      </c>
      <c r="BD390" s="78">
        <v>39008.514180024664</v>
      </c>
      <c r="BE390" s="79">
        <v>69727.899298752614</v>
      </c>
      <c r="BF390" s="80">
        <v>108736.41347877728</v>
      </c>
      <c r="BG390" s="76">
        <v>10</v>
      </c>
      <c r="BH390" s="77">
        <v>34</v>
      </c>
      <c r="BI390" s="78">
        <v>41143.766578249335</v>
      </c>
      <c r="BJ390" s="79">
        <v>73500.627529860911</v>
      </c>
      <c r="BK390" s="80">
        <v>114644.39410811025</v>
      </c>
      <c r="BL390" s="97">
        <v>8</v>
      </c>
      <c r="BM390" s="98">
        <v>27.2</v>
      </c>
      <c r="BN390" s="95">
        <v>65830.026525198933</v>
      </c>
      <c r="BO390" s="99">
        <v>61632.380886551269</v>
      </c>
      <c r="BP390" s="100">
        <v>127462.4074117502</v>
      </c>
      <c r="BY390" s="48">
        <v>11</v>
      </c>
      <c r="BZ390" s="65">
        <f t="shared" si="316"/>
        <v>5.5</v>
      </c>
      <c r="CA390" s="55">
        <f t="shared" si="317"/>
        <v>37.4</v>
      </c>
      <c r="CB390" s="56">
        <f t="shared" si="318"/>
        <v>45302.242152466366</v>
      </c>
      <c r="CC390" s="56">
        <f t="shared" si="319"/>
        <v>81491.778043166778</v>
      </c>
      <c r="CD390" s="57">
        <f t="shared" si="320"/>
        <v>126794.02019563314</v>
      </c>
      <c r="CE390" s="42">
        <f t="shared" si="321"/>
        <v>71904.510038088323</v>
      </c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</row>
    <row r="391" spans="1:146" ht="15.6" hidden="1" x14ac:dyDescent="0.3">
      <c r="A391" t="s">
        <v>128</v>
      </c>
      <c r="B391" s="8">
        <v>801</v>
      </c>
      <c r="C391" s="1">
        <v>1</v>
      </c>
      <c r="D391" s="1"/>
      <c r="E391" s="1">
        <v>3.4</v>
      </c>
      <c r="F391" s="15">
        <v>7990.2944942381564</v>
      </c>
      <c r="G391" s="15">
        <v>7383.6211542897217</v>
      </c>
      <c r="H391" s="15">
        <v>15373.915648527878</v>
      </c>
      <c r="I391" s="1">
        <v>0</v>
      </c>
      <c r="J391" s="1"/>
      <c r="K391" s="1">
        <v>0</v>
      </c>
      <c r="L391" s="15">
        <v>0</v>
      </c>
      <c r="M391" s="15">
        <v>0</v>
      </c>
      <c r="N391" s="15">
        <v>0</v>
      </c>
      <c r="O391" s="1">
        <v>0</v>
      </c>
      <c r="P391" s="1"/>
      <c r="Q391" s="1">
        <v>0</v>
      </c>
      <c r="R391" s="15">
        <v>0</v>
      </c>
      <c r="S391" s="422">
        <v>0</v>
      </c>
      <c r="T391" s="15">
        <v>0</v>
      </c>
      <c r="U391" s="1">
        <v>0</v>
      </c>
      <c r="V391" s="1">
        <v>0</v>
      </c>
      <c r="W391" s="15">
        <v>0</v>
      </c>
      <c r="X391" s="15">
        <v>0</v>
      </c>
      <c r="Y391" s="15">
        <v>0</v>
      </c>
      <c r="Z391" s="1">
        <v>0</v>
      </c>
      <c r="AA391" s="1">
        <v>0</v>
      </c>
      <c r="AB391" s="15">
        <v>0</v>
      </c>
      <c r="AC391" s="15">
        <v>0</v>
      </c>
      <c r="AD391" s="15">
        <v>0</v>
      </c>
      <c r="AE391" s="1">
        <v>0</v>
      </c>
      <c r="AF391" s="1">
        <v>0</v>
      </c>
      <c r="AG391" s="15">
        <v>0</v>
      </c>
      <c r="AH391" s="15">
        <v>0</v>
      </c>
      <c r="AI391" s="15">
        <v>0</v>
      </c>
      <c r="AJ391" s="1">
        <v>0</v>
      </c>
      <c r="AK391" s="1">
        <v>0</v>
      </c>
      <c r="AL391" s="1"/>
      <c r="AM391" s="15">
        <v>0</v>
      </c>
      <c r="AN391" s="15">
        <v>0</v>
      </c>
      <c r="AO391" s="15">
        <v>0</v>
      </c>
      <c r="AP391" s="178">
        <v>1</v>
      </c>
      <c r="AQ391" s="188">
        <v>3.4</v>
      </c>
      <c r="AR391" s="196"/>
      <c r="AS391" s="197">
        <v>4258.5</v>
      </c>
      <c r="AT391" s="179">
        <v>4151.3999999999996</v>
      </c>
      <c r="AU391" s="180">
        <v>8409.9</v>
      </c>
      <c r="AV391" s="48">
        <v>0</v>
      </c>
      <c r="AW391" s="1">
        <v>0</v>
      </c>
      <c r="AX391" s="55"/>
      <c r="AY391" s="56">
        <v>0</v>
      </c>
      <c r="AZ391" s="15">
        <v>0</v>
      </c>
      <c r="BA391" s="49">
        <v>0</v>
      </c>
      <c r="BB391" s="76">
        <v>1</v>
      </c>
      <c r="BC391" s="77">
        <v>3.4</v>
      </c>
      <c r="BD391" s="78">
        <v>3900.8514180024663</v>
      </c>
      <c r="BE391" s="79">
        <v>6972.7899298752618</v>
      </c>
      <c r="BF391" s="80">
        <v>10873.641347877729</v>
      </c>
      <c r="BG391" s="76">
        <v>2</v>
      </c>
      <c r="BH391" s="77">
        <v>6.8</v>
      </c>
      <c r="BI391" s="78">
        <v>8228.7533156498666</v>
      </c>
      <c r="BJ391" s="79">
        <v>14700.125505972181</v>
      </c>
      <c r="BK391" s="80">
        <v>22928.878821622049</v>
      </c>
      <c r="BL391" s="97">
        <v>2</v>
      </c>
      <c r="BM391" s="98">
        <v>6.8</v>
      </c>
      <c r="BN391" s="95">
        <v>16457.506631299733</v>
      </c>
      <c r="BO391" s="99">
        <v>15408.095221637817</v>
      </c>
      <c r="BP391" s="100">
        <v>31865.601852937551</v>
      </c>
      <c r="BY391" s="48">
        <v>0</v>
      </c>
      <c r="BZ391" s="65">
        <f t="shared" si="316"/>
        <v>0</v>
      </c>
      <c r="CA391" s="55">
        <f t="shared" si="317"/>
        <v>0</v>
      </c>
      <c r="CB391" s="56">
        <f t="shared" si="318"/>
        <v>0</v>
      </c>
      <c r="CC391" s="56">
        <f t="shared" si="319"/>
        <v>0</v>
      </c>
      <c r="CD391" s="57">
        <f t="shared" si="320"/>
        <v>0</v>
      </c>
      <c r="CE391" s="42">
        <f t="shared" si="321"/>
        <v>0</v>
      </c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</row>
    <row r="392" spans="1:146" ht="15.6" hidden="1" x14ac:dyDescent="0.3">
      <c r="A392" t="s">
        <v>128</v>
      </c>
      <c r="B392" s="8">
        <v>802</v>
      </c>
      <c r="C392" s="1">
        <v>10</v>
      </c>
      <c r="D392" s="1"/>
      <c r="E392" s="1">
        <v>34</v>
      </c>
      <c r="F392" s="15">
        <v>79902.944942381568</v>
      </c>
      <c r="G392" s="15">
        <v>73836.211542897217</v>
      </c>
      <c r="H392" s="15">
        <v>153739.1564852788</v>
      </c>
      <c r="I392" s="1">
        <v>10</v>
      </c>
      <c r="J392" s="1"/>
      <c r="K392" s="1">
        <v>34</v>
      </c>
      <c r="L392" s="15">
        <v>79902.944942381568</v>
      </c>
      <c r="M392" s="15">
        <v>74649.57914072003</v>
      </c>
      <c r="N392" s="15">
        <v>154552.5240831016</v>
      </c>
      <c r="O392" s="1">
        <v>8</v>
      </c>
      <c r="P392" s="1"/>
      <c r="Q392" s="1">
        <v>27.2</v>
      </c>
      <c r="R392" s="15">
        <v>63914.364779874217</v>
      </c>
      <c r="S392" s="422">
        <v>59027.821695021594</v>
      </c>
      <c r="T392" s="15">
        <v>122942.1864748958</v>
      </c>
      <c r="U392" s="1">
        <v>10</v>
      </c>
      <c r="V392" s="1">
        <v>34</v>
      </c>
      <c r="W392" s="15">
        <v>79892.955974842771</v>
      </c>
      <c r="X392" s="15">
        <v>76766.74650215685</v>
      </c>
      <c r="Y392" s="15">
        <v>156659.70247699961</v>
      </c>
      <c r="Z392" s="1">
        <v>8</v>
      </c>
      <c r="AA392" s="1">
        <v>27.2</v>
      </c>
      <c r="AB392" s="15">
        <v>64435.851472471193</v>
      </c>
      <c r="AC392" s="15">
        <v>57320.279100856213</v>
      </c>
      <c r="AD392" s="15">
        <v>121756.13057332741</v>
      </c>
      <c r="AE392" s="1">
        <v>10</v>
      </c>
      <c r="AF392" s="1">
        <v>34</v>
      </c>
      <c r="AG392" s="15">
        <v>80544.814340588986</v>
      </c>
      <c r="AH392" s="15">
        <v>73959.707385195623</v>
      </c>
      <c r="AI392" s="15">
        <v>154504.52172578461</v>
      </c>
      <c r="AJ392" s="1">
        <v>10</v>
      </c>
      <c r="AK392" s="1">
        <v>34</v>
      </c>
      <c r="AL392" s="1"/>
      <c r="AM392" s="15">
        <v>41183.856502242154</v>
      </c>
      <c r="AN392" s="15">
        <v>74083.434584697068</v>
      </c>
      <c r="AO392" s="15">
        <v>115267.29108693922</v>
      </c>
      <c r="AP392" s="178">
        <v>6</v>
      </c>
      <c r="AQ392" s="188">
        <v>20.399999999999999</v>
      </c>
      <c r="AR392" s="196"/>
      <c r="AS392" s="197">
        <v>25551</v>
      </c>
      <c r="AT392" s="179">
        <v>24908.399999999998</v>
      </c>
      <c r="AU392" s="180">
        <v>50459.399999999994</v>
      </c>
      <c r="AV392" s="48">
        <v>7</v>
      </c>
      <c r="AW392" s="1">
        <v>23.8</v>
      </c>
      <c r="AX392" s="55"/>
      <c r="AY392" s="56">
        <v>27305.959926017265</v>
      </c>
      <c r="AZ392" s="15">
        <v>52435.416110079947</v>
      </c>
      <c r="BA392" s="49">
        <v>79741.376036097208</v>
      </c>
      <c r="BB392" s="76">
        <v>9</v>
      </c>
      <c r="BC392" s="77">
        <v>30.599999999999998</v>
      </c>
      <c r="BD392" s="78">
        <v>35107.662762022199</v>
      </c>
      <c r="BE392" s="79">
        <v>62755.109368877354</v>
      </c>
      <c r="BF392" s="80">
        <v>97862.772130899553</v>
      </c>
      <c r="BG392" s="76">
        <v>10</v>
      </c>
      <c r="BH392" s="77">
        <v>34</v>
      </c>
      <c r="BI392" s="78">
        <v>41143.766578249335</v>
      </c>
      <c r="BJ392" s="79">
        <v>73500.627529860911</v>
      </c>
      <c r="BK392" s="80">
        <v>114644.39410811025</v>
      </c>
      <c r="BL392" s="97">
        <v>9</v>
      </c>
      <c r="BM392" s="98">
        <v>30.599999999999998</v>
      </c>
      <c r="BN392" s="95">
        <v>74058.779840848802</v>
      </c>
      <c r="BO392" s="99">
        <v>69336.428497370172</v>
      </c>
      <c r="BP392" s="100">
        <v>143395.20833821897</v>
      </c>
      <c r="BY392" s="48">
        <v>10</v>
      </c>
      <c r="BZ392" s="65">
        <f t="shared" si="316"/>
        <v>5</v>
      </c>
      <c r="CA392" s="55">
        <f t="shared" si="317"/>
        <v>34</v>
      </c>
      <c r="CB392" s="56">
        <f t="shared" si="318"/>
        <v>41183.856502242154</v>
      </c>
      <c r="CC392" s="56">
        <f t="shared" si="319"/>
        <v>74083.434584697068</v>
      </c>
      <c r="CD392" s="57">
        <f t="shared" si="320"/>
        <v>115267.29108693922</v>
      </c>
      <c r="CE392" s="42">
        <f t="shared" si="321"/>
        <v>65367.736398262117</v>
      </c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</row>
    <row r="393" spans="1:146" ht="15.6" hidden="1" x14ac:dyDescent="0.3">
      <c r="A393" t="s">
        <v>128</v>
      </c>
      <c r="B393" s="8">
        <v>901</v>
      </c>
      <c r="C393" s="1">
        <v>6</v>
      </c>
      <c r="D393" s="1"/>
      <c r="E393" s="1">
        <v>20.399999999999999</v>
      </c>
      <c r="F393" s="15">
        <v>47941.766965428935</v>
      </c>
      <c r="G393" s="15">
        <v>44301.72692573833</v>
      </c>
      <c r="H393" s="15">
        <v>92243.493891167265</v>
      </c>
      <c r="I393" s="1">
        <v>6</v>
      </c>
      <c r="J393" s="1"/>
      <c r="K393" s="1">
        <v>20.399999999999999</v>
      </c>
      <c r="L393" s="15">
        <v>47941.766965428935</v>
      </c>
      <c r="M393" s="15">
        <v>44789.74748443201</v>
      </c>
      <c r="N393" s="15">
        <v>92731.514449860944</v>
      </c>
      <c r="O393" s="1">
        <v>6</v>
      </c>
      <c r="P393" s="1"/>
      <c r="Q393" s="1">
        <v>20.399999999999999</v>
      </c>
      <c r="R393" s="15">
        <v>47935.773584905663</v>
      </c>
      <c r="S393" s="422">
        <v>44270.86627126619</v>
      </c>
      <c r="T393" s="15">
        <v>92206.639856171852</v>
      </c>
      <c r="U393" s="1">
        <v>6</v>
      </c>
      <c r="V393" s="1">
        <v>20.399999999999999</v>
      </c>
      <c r="W393" s="15">
        <v>47935.773584905663</v>
      </c>
      <c r="X393" s="15">
        <v>46060.047901294107</v>
      </c>
      <c r="Y393" s="15">
        <v>93995.821486199769</v>
      </c>
      <c r="Z393" s="1">
        <v>6</v>
      </c>
      <c r="AA393" s="1">
        <v>20.399999999999999</v>
      </c>
      <c r="AB393" s="15">
        <v>48326.888604353393</v>
      </c>
      <c r="AC393" s="15">
        <v>42990.209325642158</v>
      </c>
      <c r="AD393" s="15">
        <v>91317.097929995551</v>
      </c>
      <c r="AE393" s="1">
        <v>6</v>
      </c>
      <c r="AF393" s="1">
        <v>20.399999999999999</v>
      </c>
      <c r="AG393" s="15">
        <v>48326.888604353393</v>
      </c>
      <c r="AH393" s="15">
        <v>44375.824431117369</v>
      </c>
      <c r="AI393" s="15">
        <v>92702.713035470762</v>
      </c>
      <c r="AJ393" s="1">
        <v>6</v>
      </c>
      <c r="AK393" s="1">
        <v>20.399999999999999</v>
      </c>
      <c r="AL393" s="1"/>
      <c r="AM393" s="15">
        <v>24710.313901345289</v>
      </c>
      <c r="AN393" s="15">
        <v>44450.060750818237</v>
      </c>
      <c r="AO393" s="15">
        <v>69160.374652163533</v>
      </c>
      <c r="AP393" s="178">
        <v>5</v>
      </c>
      <c r="AQ393" s="188">
        <v>17</v>
      </c>
      <c r="AR393" s="196"/>
      <c r="AS393" s="197">
        <v>21292.5</v>
      </c>
      <c r="AT393" s="179">
        <v>20757</v>
      </c>
      <c r="AU393" s="180">
        <v>42049.5</v>
      </c>
      <c r="AV393" s="48">
        <v>5</v>
      </c>
      <c r="AW393" s="1">
        <v>17</v>
      </c>
      <c r="AX393" s="55"/>
      <c r="AY393" s="56">
        <v>19504.257090012332</v>
      </c>
      <c r="AZ393" s="15">
        <v>37453.868650057106</v>
      </c>
      <c r="BA393" s="49">
        <v>56958.125740069438</v>
      </c>
      <c r="BB393" s="76">
        <v>4</v>
      </c>
      <c r="BC393" s="77">
        <v>13.6</v>
      </c>
      <c r="BD393" s="78">
        <v>15603.405672009865</v>
      </c>
      <c r="BE393" s="79">
        <v>27891.159719501047</v>
      </c>
      <c r="BF393" s="80">
        <v>43494.565391510914</v>
      </c>
      <c r="BG393" s="76">
        <v>4</v>
      </c>
      <c r="BH393" s="77">
        <v>13.6</v>
      </c>
      <c r="BI393" s="78">
        <v>16457.506631299733</v>
      </c>
      <c r="BJ393" s="79">
        <v>29400.251011944361</v>
      </c>
      <c r="BK393" s="80">
        <v>45857.757643244098</v>
      </c>
      <c r="BL393" s="97">
        <v>5</v>
      </c>
      <c r="BM393" s="98">
        <v>17</v>
      </c>
      <c r="BN393" s="95">
        <v>41143.766578249335</v>
      </c>
      <c r="BO393" s="99">
        <v>38520.238054094545</v>
      </c>
      <c r="BP393" s="100">
        <v>79664.004632343887</v>
      </c>
      <c r="BY393" s="48">
        <v>6</v>
      </c>
      <c r="BZ393" s="65">
        <f t="shared" si="316"/>
        <v>3</v>
      </c>
      <c r="CA393" s="55">
        <f t="shared" si="317"/>
        <v>20.399999999999999</v>
      </c>
      <c r="CB393" s="56">
        <f t="shared" si="318"/>
        <v>24710.313901345289</v>
      </c>
      <c r="CC393" s="56">
        <f t="shared" si="319"/>
        <v>44450.060750818237</v>
      </c>
      <c r="CD393" s="57">
        <f t="shared" si="320"/>
        <v>69160.374652163533</v>
      </c>
      <c r="CE393" s="42">
        <f t="shared" si="321"/>
        <v>39220.641838957272</v>
      </c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</row>
    <row r="394" spans="1:146" ht="15.6" hidden="1" x14ac:dyDescent="0.3">
      <c r="A394" t="s">
        <v>128</v>
      </c>
      <c r="B394" s="8">
        <v>902</v>
      </c>
      <c r="C394" s="1">
        <v>4</v>
      </c>
      <c r="D394" s="1"/>
      <c r="E394" s="1">
        <v>13.6</v>
      </c>
      <c r="F394" s="15">
        <v>31961.177976952626</v>
      </c>
      <c r="G394" s="15">
        <v>29534.484617158887</v>
      </c>
      <c r="H394" s="15">
        <v>61495.662594111513</v>
      </c>
      <c r="I394" s="1">
        <v>4</v>
      </c>
      <c r="J394" s="1"/>
      <c r="K394" s="1">
        <v>13.6</v>
      </c>
      <c r="L394" s="15">
        <v>31961.177976952626</v>
      </c>
      <c r="M394" s="15">
        <v>29859.83165628801</v>
      </c>
      <c r="N394" s="15">
        <v>61821.009633240639</v>
      </c>
      <c r="O394" s="1">
        <v>4</v>
      </c>
      <c r="P394" s="1"/>
      <c r="Q394" s="1">
        <v>13.6</v>
      </c>
      <c r="R394" s="15">
        <v>31957.182389937108</v>
      </c>
      <c r="S394" s="422">
        <v>29513.910847510797</v>
      </c>
      <c r="T394" s="15">
        <v>61471.093237447902</v>
      </c>
      <c r="U394" s="1">
        <v>4</v>
      </c>
      <c r="V394" s="1">
        <v>13.6</v>
      </c>
      <c r="W394" s="15">
        <v>31957.182389937108</v>
      </c>
      <c r="X394" s="15">
        <v>30706.698600862739</v>
      </c>
      <c r="Y394" s="15">
        <v>62663.880990799851</v>
      </c>
      <c r="Z394" s="1">
        <v>3</v>
      </c>
      <c r="AA394" s="1">
        <v>10.199999999999999</v>
      </c>
      <c r="AB394" s="15">
        <v>24163.444302176697</v>
      </c>
      <c r="AC394" s="15">
        <v>21495.104662821079</v>
      </c>
      <c r="AD394" s="15">
        <v>45658.548964997775</v>
      </c>
      <c r="AE394" s="1">
        <v>4</v>
      </c>
      <c r="AF394" s="1">
        <v>13.6</v>
      </c>
      <c r="AG394" s="15">
        <v>32217.925736235597</v>
      </c>
      <c r="AH394" s="15">
        <v>29583.88295407825</v>
      </c>
      <c r="AI394" s="15">
        <v>61801.808690313846</v>
      </c>
      <c r="AJ394" s="1">
        <v>4</v>
      </c>
      <c r="AK394" s="1">
        <v>13.6</v>
      </c>
      <c r="AL394" s="1"/>
      <c r="AM394" s="15">
        <v>16473.542600896861</v>
      </c>
      <c r="AN394" s="15">
        <v>29633.373833878824</v>
      </c>
      <c r="AO394" s="15">
        <v>46106.916434775689</v>
      </c>
      <c r="AP394" s="178">
        <v>5</v>
      </c>
      <c r="AQ394" s="188">
        <v>17</v>
      </c>
      <c r="AR394" s="196"/>
      <c r="AS394" s="197">
        <v>21292.5</v>
      </c>
      <c r="AT394" s="179">
        <v>20757</v>
      </c>
      <c r="AU394" s="180">
        <v>42049.5</v>
      </c>
      <c r="AV394" s="48">
        <v>4</v>
      </c>
      <c r="AW394" s="1">
        <v>13.6</v>
      </c>
      <c r="AX394" s="55"/>
      <c r="AY394" s="56">
        <v>15603.405672009865</v>
      </c>
      <c r="AZ394" s="15">
        <v>29963.094920045682</v>
      </c>
      <c r="BA394" s="49">
        <v>45566.500592055549</v>
      </c>
      <c r="BB394" s="76">
        <v>4</v>
      </c>
      <c r="BC394" s="77">
        <v>13.6</v>
      </c>
      <c r="BD394" s="78">
        <v>15603.405672009865</v>
      </c>
      <c r="BE394" s="79">
        <v>27891.159719501047</v>
      </c>
      <c r="BF394" s="80">
        <v>43494.565391510914</v>
      </c>
      <c r="BG394" s="76">
        <v>5</v>
      </c>
      <c r="BH394" s="77">
        <v>17</v>
      </c>
      <c r="BI394" s="78">
        <v>20571.883289124667</v>
      </c>
      <c r="BJ394" s="79">
        <v>36750.313764930455</v>
      </c>
      <c r="BK394" s="80">
        <v>57322.197054055127</v>
      </c>
      <c r="BL394" s="97">
        <v>4</v>
      </c>
      <c r="BM394" s="98">
        <v>13.6</v>
      </c>
      <c r="BN394" s="95">
        <v>32915.013262599467</v>
      </c>
      <c r="BO394" s="99">
        <v>30816.190443275635</v>
      </c>
      <c r="BP394" s="100">
        <v>63731.203705875101</v>
      </c>
      <c r="BY394" s="48">
        <v>4</v>
      </c>
      <c r="BZ394" s="65">
        <f t="shared" si="316"/>
        <v>2</v>
      </c>
      <c r="CA394" s="55">
        <f t="shared" si="317"/>
        <v>13.6</v>
      </c>
      <c r="CB394" s="56">
        <f t="shared" si="318"/>
        <v>16473.542600896861</v>
      </c>
      <c r="CC394" s="56">
        <f t="shared" si="319"/>
        <v>29633.373833878824</v>
      </c>
      <c r="CD394" s="57">
        <f t="shared" si="320"/>
        <v>46106.916434775689</v>
      </c>
      <c r="CE394" s="42">
        <f t="shared" si="321"/>
        <v>26147.094559304845</v>
      </c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</row>
    <row r="395" spans="1:146" ht="15.6" hidden="1" x14ac:dyDescent="0.3">
      <c r="A395" t="s">
        <v>128</v>
      </c>
      <c r="B395" s="8">
        <v>1001</v>
      </c>
      <c r="C395" s="1">
        <v>2</v>
      </c>
      <c r="D395" s="1"/>
      <c r="E395" s="1">
        <v>6.8</v>
      </c>
      <c r="F395" s="15">
        <v>15980.588988476313</v>
      </c>
      <c r="G395" s="15">
        <v>14767.242308579443</v>
      </c>
      <c r="H395" s="15">
        <v>30747.831297055756</v>
      </c>
      <c r="I395" s="1">
        <v>3</v>
      </c>
      <c r="J395" s="1"/>
      <c r="K395" s="1">
        <v>10.199999999999999</v>
      </c>
      <c r="L395" s="15">
        <v>23970.883482714467</v>
      </c>
      <c r="M395" s="15">
        <v>22394.873742216005</v>
      </c>
      <c r="N395" s="15">
        <v>46365.757224930472</v>
      </c>
      <c r="O395" s="1">
        <v>3</v>
      </c>
      <c r="P395" s="1"/>
      <c r="Q395" s="1">
        <v>10.199999999999999</v>
      </c>
      <c r="R395" s="15">
        <v>23967.886792452831</v>
      </c>
      <c r="S395" s="422">
        <v>22135.433135633095</v>
      </c>
      <c r="T395" s="15">
        <v>46103.319928085926</v>
      </c>
      <c r="U395" s="1">
        <v>4</v>
      </c>
      <c r="V395" s="1">
        <v>13.6</v>
      </c>
      <c r="W395" s="15">
        <v>31957.182389937108</v>
      </c>
      <c r="X395" s="15">
        <v>30706.698600862739</v>
      </c>
      <c r="Y395" s="15">
        <v>62663.880990799851</v>
      </c>
      <c r="Z395" s="1">
        <v>3</v>
      </c>
      <c r="AA395" s="1">
        <v>10.199999999999999</v>
      </c>
      <c r="AB395" s="15">
        <v>24163.444302176697</v>
      </c>
      <c r="AC395" s="15">
        <v>21495.104662821079</v>
      </c>
      <c r="AD395" s="15">
        <v>45658.548964997775</v>
      </c>
      <c r="AE395" s="1">
        <v>3</v>
      </c>
      <c r="AF395" s="1">
        <v>10.199999999999999</v>
      </c>
      <c r="AG395" s="15">
        <v>24163.444302176697</v>
      </c>
      <c r="AH395" s="15">
        <v>22187.912215558685</v>
      </c>
      <c r="AI395" s="15">
        <v>46351.356517735381</v>
      </c>
      <c r="AJ395" s="1">
        <v>2</v>
      </c>
      <c r="AK395" s="1">
        <v>6.8</v>
      </c>
      <c r="AL395" s="1"/>
      <c r="AM395" s="15">
        <v>8236.7713004484303</v>
      </c>
      <c r="AN395" s="15">
        <v>14816.686916939412</v>
      </c>
      <c r="AO395" s="15">
        <v>23053.458217387844</v>
      </c>
      <c r="AP395" s="178">
        <v>3</v>
      </c>
      <c r="AQ395" s="188">
        <v>10.199999999999999</v>
      </c>
      <c r="AR395" s="196"/>
      <c r="AS395" s="197">
        <v>12775.5</v>
      </c>
      <c r="AT395" s="179">
        <v>12454.199999999999</v>
      </c>
      <c r="AU395" s="180">
        <v>25229.699999999997</v>
      </c>
      <c r="AV395" s="48">
        <v>4</v>
      </c>
      <c r="AW395" s="1">
        <v>13.6</v>
      </c>
      <c r="AX395" s="55"/>
      <c r="AY395" s="56">
        <v>15603.405672009865</v>
      </c>
      <c r="AZ395" s="15">
        <v>29963.094920045682</v>
      </c>
      <c r="BA395" s="49">
        <v>45566.500592055549</v>
      </c>
      <c r="BB395" s="76">
        <v>4</v>
      </c>
      <c r="BC395" s="77">
        <v>13.6</v>
      </c>
      <c r="BD395" s="78">
        <v>15603.405672009865</v>
      </c>
      <c r="BE395" s="79">
        <v>27891.159719501047</v>
      </c>
      <c r="BF395" s="80">
        <v>43494.565391510914</v>
      </c>
      <c r="BG395" s="76">
        <v>3</v>
      </c>
      <c r="BH395" s="77">
        <v>10.199999999999999</v>
      </c>
      <c r="BI395" s="78">
        <v>12343.129973474799</v>
      </c>
      <c r="BJ395" s="79">
        <v>22050.188258958271</v>
      </c>
      <c r="BK395" s="80">
        <v>34393.31823243307</v>
      </c>
      <c r="BL395" s="97">
        <v>3</v>
      </c>
      <c r="BM395" s="98">
        <v>10.199999999999999</v>
      </c>
      <c r="BN395" s="95">
        <v>24686.259946949598</v>
      </c>
      <c r="BO395" s="99">
        <v>23112.142832456724</v>
      </c>
      <c r="BP395" s="100">
        <v>47798.402779406322</v>
      </c>
      <c r="BY395" s="48">
        <v>2</v>
      </c>
      <c r="BZ395" s="65">
        <f t="shared" si="316"/>
        <v>1</v>
      </c>
      <c r="CA395" s="55">
        <f t="shared" si="317"/>
        <v>6.8</v>
      </c>
      <c r="CB395" s="56">
        <f t="shared" si="318"/>
        <v>8236.7713004484303</v>
      </c>
      <c r="CC395" s="56">
        <f t="shared" si="319"/>
        <v>14816.686916939412</v>
      </c>
      <c r="CD395" s="57">
        <f t="shared" si="320"/>
        <v>23053.458217387844</v>
      </c>
      <c r="CE395" s="42">
        <f t="shared" si="321"/>
        <v>13073.547279652423</v>
      </c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</row>
    <row r="396" spans="1:146" ht="15.6" hidden="1" x14ac:dyDescent="0.3">
      <c r="A396" t="s">
        <v>128</v>
      </c>
      <c r="B396" s="8">
        <v>1002</v>
      </c>
      <c r="C396" s="1">
        <v>2</v>
      </c>
      <c r="D396" s="1"/>
      <c r="E396" s="1">
        <v>6.8</v>
      </c>
      <c r="F396" s="15">
        <v>15980.588988476313</v>
      </c>
      <c r="G396" s="15">
        <v>14767.242308579443</v>
      </c>
      <c r="H396" s="15">
        <v>30747.831297055756</v>
      </c>
      <c r="I396" s="1">
        <v>1</v>
      </c>
      <c r="J396" s="1"/>
      <c r="K396" s="1">
        <v>3.4</v>
      </c>
      <c r="L396" s="15">
        <v>7990.2944942381564</v>
      </c>
      <c r="M396" s="15">
        <v>7464.9579140720025</v>
      </c>
      <c r="N396" s="15">
        <v>15455.25240831016</v>
      </c>
      <c r="O396" s="1">
        <v>2</v>
      </c>
      <c r="P396" s="1"/>
      <c r="Q396" s="1">
        <v>6.8</v>
      </c>
      <c r="R396" s="15">
        <v>15978.591194968554</v>
      </c>
      <c r="S396" s="422">
        <v>14756.955423755398</v>
      </c>
      <c r="T396" s="15">
        <v>30735.546618723951</v>
      </c>
      <c r="U396" s="1">
        <v>2</v>
      </c>
      <c r="V396" s="1">
        <v>6.8</v>
      </c>
      <c r="W396" s="15">
        <v>15978.591194968554</v>
      </c>
      <c r="X396" s="15">
        <v>15353.34930043137</v>
      </c>
      <c r="Y396" s="15">
        <v>31331.940495399926</v>
      </c>
      <c r="Z396" s="1">
        <v>2</v>
      </c>
      <c r="AA396" s="1">
        <v>6.8</v>
      </c>
      <c r="AB396" s="15">
        <v>16108.962868117798</v>
      </c>
      <c r="AC396" s="15">
        <v>14330.069775214053</v>
      </c>
      <c r="AD396" s="15">
        <v>30439.032643331851</v>
      </c>
      <c r="AE396" s="1">
        <v>1</v>
      </c>
      <c r="AF396" s="1">
        <v>3.4</v>
      </c>
      <c r="AG396" s="15">
        <v>8054.4814340588991</v>
      </c>
      <c r="AH396" s="15">
        <v>7395.9707385195625</v>
      </c>
      <c r="AI396" s="15">
        <v>15450.452172578462</v>
      </c>
      <c r="AJ396" s="1">
        <v>2</v>
      </c>
      <c r="AK396" s="1">
        <v>6.8</v>
      </c>
      <c r="AL396" s="1"/>
      <c r="AM396" s="15">
        <v>8236.7713004484303</v>
      </c>
      <c r="AN396" s="15">
        <v>14816.686916939412</v>
      </c>
      <c r="AO396" s="15">
        <v>23053.458217387844</v>
      </c>
      <c r="AP396" s="178">
        <v>4</v>
      </c>
      <c r="AQ396" s="188">
        <v>13.6</v>
      </c>
      <c r="AR396" s="196"/>
      <c r="AS396" s="197">
        <v>17034</v>
      </c>
      <c r="AT396" s="179">
        <v>16605.599999999999</v>
      </c>
      <c r="AU396" s="180">
        <v>33639.599999999999</v>
      </c>
      <c r="AV396" s="48">
        <v>2</v>
      </c>
      <c r="AW396" s="1">
        <v>6.8</v>
      </c>
      <c r="AX396" s="55"/>
      <c r="AY396" s="56">
        <v>7801.7028360049326</v>
      </c>
      <c r="AZ396" s="15">
        <v>14981.547460022841</v>
      </c>
      <c r="BA396" s="49">
        <v>22783.250296027774</v>
      </c>
      <c r="BB396" s="76">
        <v>1</v>
      </c>
      <c r="BC396" s="77">
        <v>3.4</v>
      </c>
      <c r="BD396" s="78">
        <v>3900.8514180024663</v>
      </c>
      <c r="BE396" s="79">
        <v>6972.7899298752618</v>
      </c>
      <c r="BF396" s="80">
        <v>10873.641347877729</v>
      </c>
      <c r="BG396" s="76">
        <v>2</v>
      </c>
      <c r="BH396" s="77">
        <v>6.8</v>
      </c>
      <c r="BI396" s="78">
        <v>8228.7533156498666</v>
      </c>
      <c r="BJ396" s="79">
        <v>14700.125505972181</v>
      </c>
      <c r="BK396" s="80">
        <v>22928.878821622049</v>
      </c>
      <c r="BL396" s="97">
        <v>1</v>
      </c>
      <c r="BM396" s="98">
        <v>3.4</v>
      </c>
      <c r="BN396" s="95">
        <v>8228.7533156498666</v>
      </c>
      <c r="BO396" s="99">
        <v>7704.0476108189087</v>
      </c>
      <c r="BP396" s="100">
        <v>15932.800926468775</v>
      </c>
      <c r="BY396" s="48">
        <v>2</v>
      </c>
      <c r="BZ396" s="65">
        <f t="shared" si="316"/>
        <v>1</v>
      </c>
      <c r="CA396" s="55">
        <f t="shared" si="317"/>
        <v>6.8</v>
      </c>
      <c r="CB396" s="56">
        <f t="shared" si="318"/>
        <v>8236.7713004484303</v>
      </c>
      <c r="CC396" s="56">
        <f t="shared" si="319"/>
        <v>14816.686916939412</v>
      </c>
      <c r="CD396" s="57">
        <f t="shared" si="320"/>
        <v>23053.458217387844</v>
      </c>
      <c r="CE396" s="42">
        <f t="shared" si="321"/>
        <v>13073.547279652423</v>
      </c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</row>
    <row r="397" spans="1:146" ht="15.6" hidden="1" x14ac:dyDescent="0.3">
      <c r="A397" t="s">
        <v>128</v>
      </c>
      <c r="B397" s="8">
        <v>1101</v>
      </c>
      <c r="C397" s="1">
        <v>13</v>
      </c>
      <c r="D397" s="1"/>
      <c r="E397" s="1">
        <v>44.199999999999996</v>
      </c>
      <c r="F397" s="15">
        <v>103873.82842509603</v>
      </c>
      <c r="G397" s="15">
        <v>95987.075005766383</v>
      </c>
      <c r="H397" s="15">
        <v>199860.90343086241</v>
      </c>
      <c r="I397" s="1">
        <v>11</v>
      </c>
      <c r="J397" s="1"/>
      <c r="K397" s="1">
        <v>37.4</v>
      </c>
      <c r="L397" s="15">
        <v>87893.239436619726</v>
      </c>
      <c r="M397" s="15">
        <v>82114.537054792032</v>
      </c>
      <c r="N397" s="15">
        <v>170007.77649141176</v>
      </c>
      <c r="O397" s="1">
        <v>12</v>
      </c>
      <c r="P397" s="1"/>
      <c r="Q397" s="1">
        <v>40.799999999999997</v>
      </c>
      <c r="R397" s="15">
        <v>95871.547169811325</v>
      </c>
      <c r="S397" s="422">
        <v>88541.73254253238</v>
      </c>
      <c r="T397" s="15">
        <v>184413.2797123437</v>
      </c>
      <c r="U397" s="1">
        <v>12</v>
      </c>
      <c r="V397" s="1">
        <v>40.799999999999997</v>
      </c>
      <c r="W397" s="15">
        <v>95871.547169811325</v>
      </c>
      <c r="X397" s="15">
        <v>92120.095802588214</v>
      </c>
      <c r="Y397" s="15">
        <v>187991.64297239954</v>
      </c>
      <c r="Z397" s="1">
        <v>10</v>
      </c>
      <c r="AA397" s="1">
        <v>34</v>
      </c>
      <c r="AB397" s="15">
        <v>80544.814340588986</v>
      </c>
      <c r="AC397" s="15">
        <v>71650.348876070275</v>
      </c>
      <c r="AD397" s="15">
        <v>152195.16321665928</v>
      </c>
      <c r="AE397" s="1">
        <v>14</v>
      </c>
      <c r="AF397" s="1">
        <v>47.6</v>
      </c>
      <c r="AG397" s="15">
        <v>112762.74007682459</v>
      </c>
      <c r="AH397" s="15">
        <v>103543.59033927388</v>
      </c>
      <c r="AI397" s="15">
        <v>216306.33041609847</v>
      </c>
      <c r="AJ397" s="1">
        <v>13</v>
      </c>
      <c r="AK397" s="1">
        <v>44.199999999999996</v>
      </c>
      <c r="AL397" s="1"/>
      <c r="AM397" s="15">
        <v>53539.013452914798</v>
      </c>
      <c r="AN397" s="15">
        <v>96308.464960106183</v>
      </c>
      <c r="AO397" s="15">
        <v>149847.47841302099</v>
      </c>
      <c r="AP397" s="178">
        <v>13</v>
      </c>
      <c r="AQ397" s="188">
        <v>44.199999999999996</v>
      </c>
      <c r="AR397" s="196"/>
      <c r="AS397" s="197">
        <v>55360.5</v>
      </c>
      <c r="AT397" s="179">
        <v>53968.2</v>
      </c>
      <c r="AU397" s="180">
        <v>109328.7</v>
      </c>
      <c r="AV397" s="48">
        <v>14</v>
      </c>
      <c r="AW397" s="1">
        <v>47.6</v>
      </c>
      <c r="AX397" s="55"/>
      <c r="AY397" s="56">
        <v>54611.919852034531</v>
      </c>
      <c r="AZ397" s="15">
        <v>104870.83222015989</v>
      </c>
      <c r="BA397" s="49">
        <v>159482.75207219442</v>
      </c>
      <c r="BB397" s="76">
        <v>13</v>
      </c>
      <c r="BC397" s="77">
        <v>44.199999999999996</v>
      </c>
      <c r="BD397" s="78">
        <v>50711.068434032059</v>
      </c>
      <c r="BE397" s="79">
        <v>90646.269088378394</v>
      </c>
      <c r="BF397" s="80">
        <v>141357.33752241044</v>
      </c>
      <c r="BG397" s="76">
        <v>12</v>
      </c>
      <c r="BH397" s="77">
        <v>40.799999999999997</v>
      </c>
      <c r="BI397" s="78">
        <v>49372.519893899196</v>
      </c>
      <c r="BJ397" s="79">
        <v>88200.753035833084</v>
      </c>
      <c r="BK397" s="80">
        <v>137573.27292973228</v>
      </c>
      <c r="BL397" s="97">
        <v>12</v>
      </c>
      <c r="BM397" s="98">
        <v>40.799999999999997</v>
      </c>
      <c r="BN397" s="95">
        <v>98745.039787798392</v>
      </c>
      <c r="BO397" s="99">
        <v>92448.571329826897</v>
      </c>
      <c r="BP397" s="100">
        <v>191193.61111762529</v>
      </c>
      <c r="BY397" s="48">
        <v>13</v>
      </c>
      <c r="BZ397" s="65">
        <f t="shared" si="316"/>
        <v>6.5</v>
      </c>
      <c r="CA397" s="55">
        <f t="shared" si="317"/>
        <v>44.199999999999996</v>
      </c>
      <c r="CB397" s="56">
        <f t="shared" si="318"/>
        <v>53539.013452914798</v>
      </c>
      <c r="CC397" s="56">
        <f t="shared" si="319"/>
        <v>96308.464960106183</v>
      </c>
      <c r="CD397" s="57">
        <f t="shared" si="320"/>
        <v>149847.47841302099</v>
      </c>
      <c r="CE397" s="42">
        <f t="shared" si="321"/>
        <v>84978.05731774075</v>
      </c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</row>
    <row r="398" spans="1:146" ht="15.6" hidden="1" x14ac:dyDescent="0.3">
      <c r="A398" t="s">
        <v>128</v>
      </c>
      <c r="B398" s="8">
        <v>1102</v>
      </c>
      <c r="C398" s="1">
        <v>12</v>
      </c>
      <c r="D398" s="1"/>
      <c r="E398" s="1">
        <v>40.799999999999997</v>
      </c>
      <c r="F398" s="15">
        <v>95883.53393085787</v>
      </c>
      <c r="G398" s="15">
        <v>88603.453851476661</v>
      </c>
      <c r="H398" s="15">
        <v>184486.98778233453</v>
      </c>
      <c r="I398" s="1">
        <v>9</v>
      </c>
      <c r="J398" s="1"/>
      <c r="K398" s="1">
        <v>30.599999999999998</v>
      </c>
      <c r="L398" s="15">
        <v>71912.650448143409</v>
      </c>
      <c r="M398" s="15">
        <v>67184.621226648014</v>
      </c>
      <c r="N398" s="15">
        <v>139097.27167479141</v>
      </c>
      <c r="O398" s="1">
        <v>12</v>
      </c>
      <c r="P398" s="1"/>
      <c r="Q398" s="1">
        <v>40.799999999999997</v>
      </c>
      <c r="R398" s="15">
        <v>95871.547169811325</v>
      </c>
      <c r="S398" s="422">
        <v>88541.73254253238</v>
      </c>
      <c r="T398" s="15">
        <v>184413.2797123437</v>
      </c>
      <c r="U398" s="1">
        <v>8</v>
      </c>
      <c r="V398" s="1">
        <v>27.2</v>
      </c>
      <c r="W398" s="15">
        <v>63914.364779874217</v>
      </c>
      <c r="X398" s="15">
        <v>61413.397201725478</v>
      </c>
      <c r="Y398" s="15">
        <v>125327.7619815997</v>
      </c>
      <c r="Z398" s="1">
        <v>13</v>
      </c>
      <c r="AA398" s="1">
        <v>44.199999999999996</v>
      </c>
      <c r="AB398" s="15">
        <v>104708.25864276569</v>
      </c>
      <c r="AC398" s="15">
        <v>93145.453538891335</v>
      </c>
      <c r="AD398" s="15">
        <v>197853.71218165703</v>
      </c>
      <c r="AE398" s="1">
        <v>12</v>
      </c>
      <c r="AF398" s="1">
        <v>40.799999999999997</v>
      </c>
      <c r="AG398" s="15">
        <v>96653.777208706786</v>
      </c>
      <c r="AH398" s="15">
        <v>88751.648862234739</v>
      </c>
      <c r="AI398" s="15">
        <v>185405.42607094152</v>
      </c>
      <c r="AJ398" s="1">
        <v>12</v>
      </c>
      <c r="AK398" s="1">
        <v>40.799999999999997</v>
      </c>
      <c r="AL398" s="1"/>
      <c r="AM398" s="15">
        <v>49420.627802690578</v>
      </c>
      <c r="AN398" s="15">
        <v>88900.121501636473</v>
      </c>
      <c r="AO398" s="15">
        <v>138320.74930432707</v>
      </c>
      <c r="AP398" s="178">
        <v>5</v>
      </c>
      <c r="AQ398" s="188">
        <v>17</v>
      </c>
      <c r="AR398" s="196"/>
      <c r="AS398" s="197">
        <v>21292.5</v>
      </c>
      <c r="AT398" s="179">
        <v>20757</v>
      </c>
      <c r="AU398" s="180">
        <v>42049.5</v>
      </c>
      <c r="AV398" s="48">
        <v>0</v>
      </c>
      <c r="AW398" s="1">
        <v>0</v>
      </c>
      <c r="AX398" s="55"/>
      <c r="AY398" s="56">
        <v>0</v>
      </c>
      <c r="AZ398" s="15">
        <v>0</v>
      </c>
      <c r="BA398" s="49">
        <v>0</v>
      </c>
      <c r="BB398" s="76">
        <v>2</v>
      </c>
      <c r="BC398" s="77">
        <v>6.8</v>
      </c>
      <c r="BD398" s="78">
        <v>7801.7028360049326</v>
      </c>
      <c r="BE398" s="79">
        <v>13945.579859750524</v>
      </c>
      <c r="BF398" s="80">
        <v>21747.282695755457</v>
      </c>
      <c r="BG398" s="76">
        <v>3</v>
      </c>
      <c r="BH398" s="77">
        <v>10.199999999999999</v>
      </c>
      <c r="BI398" s="78">
        <v>12343.129973474799</v>
      </c>
      <c r="BJ398" s="79">
        <v>22050.188258958271</v>
      </c>
      <c r="BK398" s="80">
        <v>34393.31823243307</v>
      </c>
      <c r="BL398" s="97">
        <v>2</v>
      </c>
      <c r="BM398" s="98">
        <v>6.8</v>
      </c>
      <c r="BN398" s="95">
        <v>16457.506631299733</v>
      </c>
      <c r="BO398" s="99">
        <v>15408.095221637817</v>
      </c>
      <c r="BP398" s="100">
        <v>31865.601852937551</v>
      </c>
      <c r="BY398" s="48">
        <v>12</v>
      </c>
      <c r="BZ398" s="65">
        <f t="shared" si="316"/>
        <v>6</v>
      </c>
      <c r="CA398" s="55">
        <f t="shared" si="317"/>
        <v>40.799999999999997</v>
      </c>
      <c r="CB398" s="56">
        <f t="shared" si="318"/>
        <v>49420.627802690578</v>
      </c>
      <c r="CC398" s="56">
        <f t="shared" si="319"/>
        <v>88900.121501636473</v>
      </c>
      <c r="CD398" s="57">
        <f t="shared" si="320"/>
        <v>138320.74930432707</v>
      </c>
      <c r="CE398" s="42">
        <f t="shared" si="321"/>
        <v>78441.283677914544</v>
      </c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</row>
    <row r="399" spans="1:146" ht="15.6" hidden="1" x14ac:dyDescent="0.3">
      <c r="A399" t="s">
        <v>128</v>
      </c>
      <c r="B399" s="8">
        <v>1201</v>
      </c>
      <c r="C399" s="1">
        <v>2</v>
      </c>
      <c r="D399" s="1"/>
      <c r="E399" s="1">
        <v>6.8</v>
      </c>
      <c r="F399" s="15">
        <v>15980.588988476313</v>
      </c>
      <c r="G399" s="15">
        <v>14767.242308579443</v>
      </c>
      <c r="H399" s="15">
        <v>30747.831297055756</v>
      </c>
      <c r="I399" s="1">
        <v>2</v>
      </c>
      <c r="J399" s="1"/>
      <c r="K399" s="1">
        <v>6.8</v>
      </c>
      <c r="L399" s="15">
        <v>15980.588988476313</v>
      </c>
      <c r="M399" s="15">
        <v>14929.915828144005</v>
      </c>
      <c r="N399" s="15">
        <v>30910.50481662032</v>
      </c>
      <c r="O399" s="1">
        <v>1</v>
      </c>
      <c r="P399" s="1"/>
      <c r="Q399" s="1">
        <v>3.4</v>
      </c>
      <c r="R399" s="15">
        <v>7989.2955974842771</v>
      </c>
      <c r="S399" s="422">
        <v>7378.4777118776992</v>
      </c>
      <c r="T399" s="15">
        <v>15367.773309361975</v>
      </c>
      <c r="U399" s="1">
        <v>2</v>
      </c>
      <c r="V399" s="1">
        <v>6.8</v>
      </c>
      <c r="W399" s="15">
        <v>15978.591194968554</v>
      </c>
      <c r="X399" s="15">
        <v>15353.34930043137</v>
      </c>
      <c r="Y399" s="15">
        <v>31331.940495399926</v>
      </c>
      <c r="Z399" s="1">
        <v>2</v>
      </c>
      <c r="AA399" s="1">
        <v>6.8</v>
      </c>
      <c r="AB399" s="15">
        <v>16108.962868117798</v>
      </c>
      <c r="AC399" s="15">
        <v>14330.069775214053</v>
      </c>
      <c r="AD399" s="15">
        <v>30439.032643331851</v>
      </c>
      <c r="AE399" s="1">
        <v>1</v>
      </c>
      <c r="AF399" s="1">
        <v>3.4</v>
      </c>
      <c r="AG399" s="15">
        <v>8054.4814340588991</v>
      </c>
      <c r="AH399" s="15">
        <v>7395.9707385195625</v>
      </c>
      <c r="AI399" s="15">
        <v>15450.452172578462</v>
      </c>
      <c r="AJ399" s="1">
        <v>3</v>
      </c>
      <c r="AK399" s="1">
        <v>10.199999999999999</v>
      </c>
      <c r="AL399" s="1"/>
      <c r="AM399" s="15">
        <v>12355.156950672645</v>
      </c>
      <c r="AN399" s="15">
        <v>22225.030375409118</v>
      </c>
      <c r="AO399" s="15">
        <v>34580.187326081767</v>
      </c>
      <c r="AP399" s="178">
        <v>2</v>
      </c>
      <c r="AQ399" s="188">
        <v>6.8</v>
      </c>
      <c r="AR399" s="196"/>
      <c r="AS399" s="197">
        <v>8517</v>
      </c>
      <c r="AT399" s="179">
        <v>8302.7999999999993</v>
      </c>
      <c r="AU399" s="180">
        <v>16819.8</v>
      </c>
      <c r="AV399" s="48">
        <v>1</v>
      </c>
      <c r="AW399" s="1">
        <v>3.4</v>
      </c>
      <c r="AX399" s="55"/>
      <c r="AY399" s="56">
        <v>3900.8514180024663</v>
      </c>
      <c r="AZ399" s="15">
        <v>7490.7737300114204</v>
      </c>
      <c r="BA399" s="49">
        <v>11391.625148013887</v>
      </c>
      <c r="BB399" s="76">
        <v>2</v>
      </c>
      <c r="BC399" s="77">
        <v>6.8</v>
      </c>
      <c r="BD399" s="78">
        <v>7801.7028360049326</v>
      </c>
      <c r="BE399" s="79">
        <v>13945.579859750524</v>
      </c>
      <c r="BF399" s="80">
        <v>21747.282695755457</v>
      </c>
      <c r="BG399" s="76">
        <v>2</v>
      </c>
      <c r="BH399" s="77">
        <v>6.8</v>
      </c>
      <c r="BI399" s="78">
        <v>8228.7533156498666</v>
      </c>
      <c r="BJ399" s="79">
        <v>14700.125505972181</v>
      </c>
      <c r="BK399" s="80">
        <v>22928.878821622049</v>
      </c>
      <c r="BL399" s="97">
        <v>1</v>
      </c>
      <c r="BM399" s="98">
        <v>3.4</v>
      </c>
      <c r="BN399" s="95">
        <v>8228.7533156498666</v>
      </c>
      <c r="BO399" s="99">
        <v>7704.0476108189087</v>
      </c>
      <c r="BP399" s="100">
        <v>15932.800926468775</v>
      </c>
      <c r="BY399" s="48">
        <v>3</v>
      </c>
      <c r="BZ399" s="65">
        <f t="shared" si="316"/>
        <v>1.5</v>
      </c>
      <c r="CA399" s="55">
        <f t="shared" si="317"/>
        <v>10.199999999999999</v>
      </c>
      <c r="CB399" s="56">
        <f t="shared" si="318"/>
        <v>12355.156950672645</v>
      </c>
      <c r="CC399" s="56">
        <f t="shared" si="319"/>
        <v>22225.030375409118</v>
      </c>
      <c r="CD399" s="57">
        <f t="shared" si="320"/>
        <v>34580.187326081767</v>
      </c>
      <c r="CE399" s="42">
        <f t="shared" si="321"/>
        <v>19610.320919478636</v>
      </c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</row>
    <row r="400" spans="1:146" ht="15.6" hidden="1" x14ac:dyDescent="0.3">
      <c r="A400" t="s">
        <v>128</v>
      </c>
      <c r="B400" s="8">
        <v>1202</v>
      </c>
      <c r="C400" s="1">
        <v>6</v>
      </c>
      <c r="D400" s="1"/>
      <c r="E400" s="1">
        <v>20.399999999999999</v>
      </c>
      <c r="F400" s="15">
        <v>47941.766965428935</v>
      </c>
      <c r="G400" s="15">
        <v>44301.72692573833</v>
      </c>
      <c r="H400" s="15">
        <v>92243.493891167265</v>
      </c>
      <c r="I400" s="1">
        <v>4</v>
      </c>
      <c r="J400" s="1"/>
      <c r="K400" s="1">
        <v>13.6</v>
      </c>
      <c r="L400" s="15">
        <v>31961.177976952626</v>
      </c>
      <c r="M400" s="15">
        <v>29859.83165628801</v>
      </c>
      <c r="N400" s="15">
        <v>61821.009633240639</v>
      </c>
      <c r="O400" s="1">
        <v>5</v>
      </c>
      <c r="P400" s="1"/>
      <c r="Q400" s="1">
        <v>17</v>
      </c>
      <c r="R400" s="15">
        <v>39946.477987421385</v>
      </c>
      <c r="S400" s="422">
        <v>36892.388559388499</v>
      </c>
      <c r="T400" s="15">
        <v>76838.866546809877</v>
      </c>
      <c r="U400" s="1">
        <v>5</v>
      </c>
      <c r="V400" s="1">
        <v>17</v>
      </c>
      <c r="W400" s="15">
        <v>39946.477987421385</v>
      </c>
      <c r="X400" s="15">
        <v>38383.373251078425</v>
      </c>
      <c r="Y400" s="15">
        <v>78329.851238499803</v>
      </c>
      <c r="Z400" s="1">
        <v>5</v>
      </c>
      <c r="AA400" s="1">
        <v>17</v>
      </c>
      <c r="AB400" s="15">
        <v>40272.407170294493</v>
      </c>
      <c r="AC400" s="15">
        <v>35825.174438035137</v>
      </c>
      <c r="AD400" s="15">
        <v>76097.581608329638</v>
      </c>
      <c r="AE400" s="1">
        <v>4</v>
      </c>
      <c r="AF400" s="1">
        <v>13.6</v>
      </c>
      <c r="AG400" s="15">
        <v>32217.925736235597</v>
      </c>
      <c r="AH400" s="15">
        <v>29583.88295407825</v>
      </c>
      <c r="AI400" s="15">
        <v>61801.808690313846</v>
      </c>
      <c r="AJ400" s="1">
        <v>3</v>
      </c>
      <c r="AK400" s="1">
        <v>10.199999999999999</v>
      </c>
      <c r="AL400" s="1"/>
      <c r="AM400" s="15">
        <v>12355.156950672645</v>
      </c>
      <c r="AN400" s="15">
        <v>22225.030375409118</v>
      </c>
      <c r="AO400" s="15">
        <v>34580.187326081767</v>
      </c>
      <c r="AP400" s="178">
        <v>5</v>
      </c>
      <c r="AQ400" s="188">
        <v>17</v>
      </c>
      <c r="AR400" s="196"/>
      <c r="AS400" s="197">
        <v>21292.5</v>
      </c>
      <c r="AT400" s="179">
        <v>20757</v>
      </c>
      <c r="AU400" s="180">
        <v>42049.5</v>
      </c>
      <c r="AV400" s="48">
        <v>3</v>
      </c>
      <c r="AW400" s="1">
        <v>10.199999999999999</v>
      </c>
      <c r="AX400" s="55"/>
      <c r="AY400" s="56">
        <v>11702.554254007398</v>
      </c>
      <c r="AZ400" s="15">
        <v>22472.321190034261</v>
      </c>
      <c r="BA400" s="49">
        <v>34174.87544404166</v>
      </c>
      <c r="BB400" s="76">
        <v>4</v>
      </c>
      <c r="BC400" s="77">
        <v>13.6</v>
      </c>
      <c r="BD400" s="78">
        <v>15603.405672009865</v>
      </c>
      <c r="BE400" s="79">
        <v>27891.159719501047</v>
      </c>
      <c r="BF400" s="80">
        <v>43494.565391510914</v>
      </c>
      <c r="BG400" s="76">
        <v>4</v>
      </c>
      <c r="BH400" s="77">
        <v>13.6</v>
      </c>
      <c r="BI400" s="78">
        <v>16457.506631299733</v>
      </c>
      <c r="BJ400" s="79">
        <v>29400.251011944361</v>
      </c>
      <c r="BK400" s="80">
        <v>45857.757643244098</v>
      </c>
      <c r="BL400" s="97">
        <v>5</v>
      </c>
      <c r="BM400" s="98">
        <v>17</v>
      </c>
      <c r="BN400" s="95">
        <v>41143.766578249335</v>
      </c>
      <c r="BO400" s="99">
        <v>38520.238054094545</v>
      </c>
      <c r="BP400" s="100">
        <v>79664.004632343887</v>
      </c>
      <c r="BY400" s="48">
        <v>3</v>
      </c>
      <c r="BZ400" s="65">
        <f t="shared" si="316"/>
        <v>1.5</v>
      </c>
      <c r="CA400" s="55">
        <f t="shared" si="317"/>
        <v>10.199999999999999</v>
      </c>
      <c r="CB400" s="56">
        <f t="shared" si="318"/>
        <v>12355.156950672645</v>
      </c>
      <c r="CC400" s="56">
        <f t="shared" si="319"/>
        <v>22225.030375409118</v>
      </c>
      <c r="CD400" s="57">
        <f t="shared" si="320"/>
        <v>34580.187326081767</v>
      </c>
      <c r="CE400" s="42">
        <f t="shared" si="321"/>
        <v>19610.320919478636</v>
      </c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</row>
    <row r="401" spans="1:146" ht="15.6" hidden="1" x14ac:dyDescent="0.3">
      <c r="A401" t="s">
        <v>128</v>
      </c>
      <c r="B401" s="8">
        <v>1301</v>
      </c>
      <c r="C401" s="1">
        <v>10</v>
      </c>
      <c r="D401" s="1"/>
      <c r="E401" s="1">
        <v>34</v>
      </c>
      <c r="F401" s="15">
        <v>79902.944942381568</v>
      </c>
      <c r="G401" s="15">
        <v>73836.211542897217</v>
      </c>
      <c r="H401" s="15">
        <v>153739.1564852788</v>
      </c>
      <c r="I401" s="1">
        <v>9</v>
      </c>
      <c r="J401" s="1"/>
      <c r="K401" s="1">
        <v>30.599999999999998</v>
      </c>
      <c r="L401" s="15">
        <v>71912.650448143409</v>
      </c>
      <c r="M401" s="15">
        <v>67184.621226648014</v>
      </c>
      <c r="N401" s="15">
        <v>139097.27167479141</v>
      </c>
      <c r="O401" s="1">
        <v>9</v>
      </c>
      <c r="P401" s="1"/>
      <c r="Q401" s="1">
        <v>30.599999999999998</v>
      </c>
      <c r="R401" s="15">
        <v>71903.660377358494</v>
      </c>
      <c r="S401" s="422">
        <v>66406.299406899285</v>
      </c>
      <c r="T401" s="15">
        <v>138309.95978425778</v>
      </c>
      <c r="U401" s="1">
        <v>9</v>
      </c>
      <c r="V401" s="1">
        <v>30.599999999999998</v>
      </c>
      <c r="W401" s="15">
        <v>71903.660377358494</v>
      </c>
      <c r="X401" s="15">
        <v>69090.07185194116</v>
      </c>
      <c r="Y401" s="15">
        <v>140993.73222929967</v>
      </c>
      <c r="Z401" s="1">
        <v>11</v>
      </c>
      <c r="AA401" s="1">
        <v>37.4</v>
      </c>
      <c r="AB401" s="15">
        <v>88599.295774647893</v>
      </c>
      <c r="AC401" s="15">
        <v>78815.383763677295</v>
      </c>
      <c r="AD401" s="15">
        <v>167414.67953832517</v>
      </c>
      <c r="AE401" s="1">
        <v>10</v>
      </c>
      <c r="AF401" s="1">
        <v>34</v>
      </c>
      <c r="AG401" s="15">
        <v>80544.814340588986</v>
      </c>
      <c r="AH401" s="15">
        <v>73959.707385195623</v>
      </c>
      <c r="AI401" s="15">
        <v>154504.52172578461</v>
      </c>
      <c r="AJ401" s="1">
        <v>9</v>
      </c>
      <c r="AK401" s="1">
        <v>30.599999999999998</v>
      </c>
      <c r="AL401" s="1"/>
      <c r="AM401" s="15">
        <v>37065.470852017934</v>
      </c>
      <c r="AN401" s="15">
        <v>66675.091126227358</v>
      </c>
      <c r="AO401" s="15">
        <v>103740.5619782453</v>
      </c>
      <c r="AP401" s="178">
        <v>10</v>
      </c>
      <c r="AQ401" s="188">
        <v>34</v>
      </c>
      <c r="AR401" s="196"/>
      <c r="AS401" s="197">
        <v>42585</v>
      </c>
      <c r="AT401" s="179">
        <v>41514</v>
      </c>
      <c r="AU401" s="180">
        <v>84099</v>
      </c>
      <c r="AV401" s="48">
        <v>10</v>
      </c>
      <c r="AW401" s="1">
        <v>34</v>
      </c>
      <c r="AX401" s="55"/>
      <c r="AY401" s="56">
        <v>39008.514180024664</v>
      </c>
      <c r="AZ401" s="15">
        <v>74907.737300114211</v>
      </c>
      <c r="BA401" s="49">
        <v>113916.25148013888</v>
      </c>
      <c r="BB401" s="76">
        <v>9</v>
      </c>
      <c r="BC401" s="77">
        <v>30.599999999999998</v>
      </c>
      <c r="BD401" s="78">
        <v>35107.662762022199</v>
      </c>
      <c r="BE401" s="79">
        <v>62755.109368877354</v>
      </c>
      <c r="BF401" s="80">
        <v>97862.772130899553</v>
      </c>
      <c r="BG401" s="76">
        <v>11</v>
      </c>
      <c r="BH401" s="77">
        <v>37.4</v>
      </c>
      <c r="BI401" s="78">
        <v>45258.143236074269</v>
      </c>
      <c r="BJ401" s="79">
        <v>80850.69028284699</v>
      </c>
      <c r="BK401" s="80">
        <v>126108.83351892125</v>
      </c>
      <c r="BL401" s="97">
        <v>10</v>
      </c>
      <c r="BM401" s="98">
        <v>34</v>
      </c>
      <c r="BN401" s="95">
        <v>82287.53315649867</v>
      </c>
      <c r="BO401" s="99">
        <v>77040.47610818909</v>
      </c>
      <c r="BP401" s="100">
        <v>159328.00926468777</v>
      </c>
      <c r="BY401" s="48">
        <v>9</v>
      </c>
      <c r="BZ401" s="65">
        <f t="shared" si="316"/>
        <v>4.5</v>
      </c>
      <c r="CA401" s="55">
        <f t="shared" si="317"/>
        <v>30.599999999999998</v>
      </c>
      <c r="CB401" s="56">
        <f t="shared" si="318"/>
        <v>37065.470852017934</v>
      </c>
      <c r="CC401" s="56">
        <f t="shared" si="319"/>
        <v>66675.091126227358</v>
      </c>
      <c r="CD401" s="57">
        <f t="shared" si="320"/>
        <v>103740.5619782453</v>
      </c>
      <c r="CE401" s="42">
        <f t="shared" si="321"/>
        <v>58830.962758435904</v>
      </c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</row>
    <row r="402" spans="1:146" ht="15.6" hidden="1" x14ac:dyDescent="0.3">
      <c r="A402" t="s">
        <v>128</v>
      </c>
      <c r="B402" s="8">
        <v>1302</v>
      </c>
      <c r="C402" s="1">
        <v>9</v>
      </c>
      <c r="D402" s="1"/>
      <c r="E402" s="1">
        <v>30.599999999999998</v>
      </c>
      <c r="F402" s="15">
        <v>71912.650448143409</v>
      </c>
      <c r="G402" s="15">
        <v>66452.590388607496</v>
      </c>
      <c r="H402" s="15">
        <v>138365.24083675089</v>
      </c>
      <c r="I402" s="1">
        <v>6</v>
      </c>
      <c r="J402" s="1"/>
      <c r="K402" s="1">
        <v>20.399999999999999</v>
      </c>
      <c r="L402" s="15">
        <v>47941.766965428935</v>
      </c>
      <c r="M402" s="15">
        <v>44789.74748443201</v>
      </c>
      <c r="N402" s="15">
        <v>92731.514449860944</v>
      </c>
      <c r="O402" s="1">
        <v>12</v>
      </c>
      <c r="P402" s="1"/>
      <c r="Q402" s="1">
        <v>40.799999999999997</v>
      </c>
      <c r="R402" s="15">
        <v>95871.547169811325</v>
      </c>
      <c r="S402" s="422">
        <v>88541.73254253238</v>
      </c>
      <c r="T402" s="15">
        <v>184413.2797123437</v>
      </c>
      <c r="U402" s="1">
        <v>12</v>
      </c>
      <c r="V402" s="1">
        <v>40.799999999999997</v>
      </c>
      <c r="W402" s="15">
        <v>95871.547169811325</v>
      </c>
      <c r="X402" s="15">
        <v>92120.095802588214</v>
      </c>
      <c r="Y402" s="15">
        <v>187991.64297239954</v>
      </c>
      <c r="Z402" s="1">
        <v>11</v>
      </c>
      <c r="AA402" s="1">
        <v>37.4</v>
      </c>
      <c r="AB402" s="15">
        <v>88599.295774647893</v>
      </c>
      <c r="AC402" s="15">
        <v>78815.383763677295</v>
      </c>
      <c r="AD402" s="15">
        <v>167414.67953832517</v>
      </c>
      <c r="AE402" s="1">
        <v>13</v>
      </c>
      <c r="AF402" s="1">
        <v>44.199999999999996</v>
      </c>
      <c r="AG402" s="15">
        <v>104708.25864276569</v>
      </c>
      <c r="AH402" s="15">
        <v>96147.619600754304</v>
      </c>
      <c r="AI402" s="15">
        <v>200855.87824351998</v>
      </c>
      <c r="AJ402" s="1">
        <v>5</v>
      </c>
      <c r="AK402" s="1">
        <v>17</v>
      </c>
      <c r="AL402" s="1"/>
      <c r="AM402" s="15">
        <v>20591.928251121077</v>
      </c>
      <c r="AN402" s="15">
        <v>37041.717292348534</v>
      </c>
      <c r="AO402" s="15">
        <v>57633.645543469611</v>
      </c>
      <c r="AP402" s="178">
        <v>10</v>
      </c>
      <c r="AQ402" s="188">
        <v>34</v>
      </c>
      <c r="AR402" s="196"/>
      <c r="AS402" s="197">
        <v>42585</v>
      </c>
      <c r="AT402" s="179">
        <v>41514</v>
      </c>
      <c r="AU402" s="180">
        <v>84099</v>
      </c>
      <c r="AV402" s="48">
        <v>15</v>
      </c>
      <c r="AW402" s="1">
        <v>51</v>
      </c>
      <c r="AX402" s="55"/>
      <c r="AY402" s="56">
        <v>58512.771270036996</v>
      </c>
      <c r="AZ402" s="15">
        <v>112361.6059501713</v>
      </c>
      <c r="BA402" s="49">
        <v>170874.37722020829</v>
      </c>
      <c r="BB402" s="76">
        <v>13</v>
      </c>
      <c r="BC402" s="77">
        <v>44.199999999999996</v>
      </c>
      <c r="BD402" s="78">
        <v>50711.068434032059</v>
      </c>
      <c r="BE402" s="79">
        <v>90646.269088378394</v>
      </c>
      <c r="BF402" s="80">
        <v>141357.33752241044</v>
      </c>
      <c r="BG402" s="76">
        <v>13</v>
      </c>
      <c r="BH402" s="77">
        <v>44.199999999999996</v>
      </c>
      <c r="BI402" s="78">
        <v>53486.89655172413</v>
      </c>
      <c r="BJ402" s="79">
        <v>95550.815788819178</v>
      </c>
      <c r="BK402" s="80">
        <v>149037.71234054331</v>
      </c>
      <c r="BL402" s="97">
        <v>11</v>
      </c>
      <c r="BM402" s="98">
        <v>37.4</v>
      </c>
      <c r="BN402" s="95">
        <v>90516.286472148538</v>
      </c>
      <c r="BO402" s="99">
        <v>84744.523719007993</v>
      </c>
      <c r="BP402" s="100">
        <v>175260.81019115652</v>
      </c>
      <c r="BY402" s="48">
        <v>5</v>
      </c>
      <c r="BZ402" s="65">
        <f t="shared" si="316"/>
        <v>2.5</v>
      </c>
      <c r="CA402" s="55">
        <f t="shared" si="317"/>
        <v>17</v>
      </c>
      <c r="CB402" s="56">
        <f t="shared" si="318"/>
        <v>20591.928251121077</v>
      </c>
      <c r="CC402" s="56">
        <f t="shared" si="319"/>
        <v>37041.717292348534</v>
      </c>
      <c r="CD402" s="57">
        <f t="shared" si="320"/>
        <v>57633.645543469611</v>
      </c>
      <c r="CE402" s="42">
        <f t="shared" si="321"/>
        <v>32683.868199131059</v>
      </c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</row>
    <row r="403" spans="1:146" ht="16.2" hidden="1" thickBot="1" x14ac:dyDescent="0.35">
      <c r="A403" t="s">
        <v>128</v>
      </c>
      <c r="C403" s="8">
        <f>SUM(C373:C402)</f>
        <v>174</v>
      </c>
      <c r="D403" s="8"/>
      <c r="E403" s="8">
        <f t="shared" ref="E403:BP403" si="325">SUM(E373:E402)</f>
        <v>591.6</v>
      </c>
      <c r="F403" s="40">
        <f t="shared" si="325"/>
        <v>1390311.2419974389</v>
      </c>
      <c r="G403" s="40">
        <f t="shared" si="325"/>
        <v>1284750.0808464114</v>
      </c>
      <c r="H403" s="40">
        <f t="shared" si="325"/>
        <v>2675061.3228438506</v>
      </c>
      <c r="I403" s="8">
        <f t="shared" si="325"/>
        <v>150</v>
      </c>
      <c r="J403" s="8"/>
      <c r="K403" s="8">
        <f t="shared" si="325"/>
        <v>510</v>
      </c>
      <c r="L403" s="40">
        <f t="shared" si="325"/>
        <v>1198544.1741357232</v>
      </c>
      <c r="M403" s="40">
        <f t="shared" si="325"/>
        <v>1119743.6871108005</v>
      </c>
      <c r="N403" s="40">
        <f t="shared" si="325"/>
        <v>2318287.8612465234</v>
      </c>
      <c r="O403" s="8">
        <f t="shared" si="325"/>
        <v>157</v>
      </c>
      <c r="P403" s="8"/>
      <c r="Q403" s="8">
        <f t="shared" si="325"/>
        <v>533.79999999999995</v>
      </c>
      <c r="R403" s="40">
        <f t="shared" si="325"/>
        <v>1254319.4088050316</v>
      </c>
      <c r="S403" s="425">
        <f t="shared" si="325"/>
        <v>1158421.0007647988</v>
      </c>
      <c r="T403" s="40">
        <f t="shared" si="325"/>
        <v>2412740.4095698297</v>
      </c>
      <c r="U403" s="8">
        <f t="shared" si="325"/>
        <v>158</v>
      </c>
      <c r="V403" s="8">
        <f t="shared" si="325"/>
        <v>537.20000000000005</v>
      </c>
      <c r="W403" s="40">
        <f t="shared" si="325"/>
        <v>1262308.7044025159</v>
      </c>
      <c r="X403" s="40">
        <f t="shared" si="325"/>
        <v>1212914.594734078</v>
      </c>
      <c r="Y403" s="40">
        <f t="shared" si="325"/>
        <v>2475223.2991365939</v>
      </c>
      <c r="Z403" s="8">
        <f t="shared" si="325"/>
        <v>156</v>
      </c>
      <c r="AA403" s="8">
        <f t="shared" si="325"/>
        <v>530.4</v>
      </c>
      <c r="AB403" s="40">
        <f t="shared" si="325"/>
        <v>1256499.1037131886</v>
      </c>
      <c r="AC403" s="40">
        <f t="shared" si="325"/>
        <v>1117745.442466696</v>
      </c>
      <c r="AD403" s="40">
        <f t="shared" si="325"/>
        <v>2374244.546179885</v>
      </c>
      <c r="AE403" s="8">
        <f t="shared" si="325"/>
        <v>163</v>
      </c>
      <c r="AF403" s="8">
        <f t="shared" si="325"/>
        <v>554.20000000000005</v>
      </c>
      <c r="AG403" s="40">
        <f t="shared" si="325"/>
        <v>1312880.4737516004</v>
      </c>
      <c r="AH403" s="40">
        <f t="shared" si="325"/>
        <v>1205543.2303786888</v>
      </c>
      <c r="AI403" s="40">
        <f t="shared" si="325"/>
        <v>2518423.7041302891</v>
      </c>
      <c r="AJ403" s="8">
        <f t="shared" si="325"/>
        <v>164</v>
      </c>
      <c r="AK403" s="8">
        <f t="shared" si="325"/>
        <v>557.59999999999991</v>
      </c>
      <c r="AL403" s="8"/>
      <c r="AM403" s="40">
        <f t="shared" si="325"/>
        <v>675415.24663677148</v>
      </c>
      <c r="AN403" s="40">
        <f t="shared" si="325"/>
        <v>1214968.327189032</v>
      </c>
      <c r="AO403" s="40">
        <f t="shared" si="325"/>
        <v>1890383.5738258029</v>
      </c>
      <c r="AP403" s="181">
        <f t="shared" si="325"/>
        <v>145</v>
      </c>
      <c r="AQ403" s="199">
        <f t="shared" si="325"/>
        <v>492.99999999999994</v>
      </c>
      <c r="AR403" s="199"/>
      <c r="AS403" s="201">
        <f t="shared" si="325"/>
        <v>617482.5</v>
      </c>
      <c r="AT403" s="201">
        <f t="shared" si="325"/>
        <v>601953</v>
      </c>
      <c r="AU403" s="202">
        <f t="shared" si="325"/>
        <v>1219435.5</v>
      </c>
      <c r="AV403" s="50">
        <f t="shared" si="325"/>
        <v>156</v>
      </c>
      <c r="AW403" s="51">
        <f t="shared" si="325"/>
        <v>530.40000000000009</v>
      </c>
      <c r="AX403" s="51"/>
      <c r="AY403" s="62">
        <f t="shared" si="325"/>
        <v>608532.82120838482</v>
      </c>
      <c r="AZ403" s="62">
        <f t="shared" si="325"/>
        <v>1168560.7018817819</v>
      </c>
      <c r="BA403" s="63">
        <f t="shared" si="325"/>
        <v>1777093.5230901663</v>
      </c>
      <c r="BB403" s="50">
        <f t="shared" si="325"/>
        <v>145</v>
      </c>
      <c r="BC403" s="51">
        <f t="shared" si="325"/>
        <v>493.00000000000006</v>
      </c>
      <c r="BD403" s="62">
        <f t="shared" si="325"/>
        <v>565623.45561035757</v>
      </c>
      <c r="BE403" s="62">
        <f t="shared" si="325"/>
        <v>1011054.5398319132</v>
      </c>
      <c r="BF403" s="63">
        <f t="shared" si="325"/>
        <v>1576677.9954422708</v>
      </c>
      <c r="BG403" s="50">
        <f t="shared" si="325"/>
        <v>163</v>
      </c>
      <c r="BH403" s="51">
        <f t="shared" si="325"/>
        <v>554.20000000000005</v>
      </c>
      <c r="BI403" s="62">
        <f t="shared" si="325"/>
        <v>670643.39522546402</v>
      </c>
      <c r="BJ403" s="62">
        <f t="shared" si="325"/>
        <v>1198060.2287367331</v>
      </c>
      <c r="BK403" s="63">
        <f t="shared" si="325"/>
        <v>1868703.6239621972</v>
      </c>
      <c r="BL403" s="50">
        <f t="shared" si="325"/>
        <v>146</v>
      </c>
      <c r="BM403" s="51">
        <f t="shared" si="325"/>
        <v>496.4</v>
      </c>
      <c r="BN403" s="62">
        <f t="shared" si="325"/>
        <v>1201397.9840848802</v>
      </c>
      <c r="BO403" s="62">
        <f t="shared" si="325"/>
        <v>1124790.9511795607</v>
      </c>
      <c r="BP403" s="63">
        <f t="shared" si="325"/>
        <v>2326188.9352644412</v>
      </c>
      <c r="BY403" s="50">
        <f t="shared" ref="BY403:CE403" si="326">SUM(BY373:BY402)</f>
        <v>164</v>
      </c>
      <c r="BZ403" s="66">
        <f>SUM(BZ373:BZ402)</f>
        <v>82</v>
      </c>
      <c r="CA403" s="51">
        <f t="shared" si="326"/>
        <v>557.59999999999991</v>
      </c>
      <c r="CB403" s="62">
        <f t="shared" si="326"/>
        <v>675415.24663677148</v>
      </c>
      <c r="CC403" s="62">
        <f t="shared" si="326"/>
        <v>1214968.327189032</v>
      </c>
      <c r="CD403" s="63">
        <f t="shared" si="326"/>
        <v>1890383.5738258029</v>
      </c>
      <c r="CE403" s="13">
        <f t="shared" si="326"/>
        <v>1072030.8769314988</v>
      </c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</row>
    <row r="404" spans="1:146" ht="16.2" hidden="1" thickTop="1" x14ac:dyDescent="0.3">
      <c r="A404" t="s">
        <v>128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421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176"/>
      <c r="AQ404" s="176"/>
      <c r="AR404" s="176"/>
      <c r="AS404" s="176"/>
      <c r="AT404" s="176"/>
      <c r="AU404" s="176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</row>
    <row r="405" spans="1:146" hidden="1" x14ac:dyDescent="0.3">
      <c r="A405" t="s">
        <v>128</v>
      </c>
      <c r="C405" s="37" t="s">
        <v>130</v>
      </c>
      <c r="D405" s="37"/>
      <c r="E405" s="37"/>
      <c r="F405" s="17"/>
      <c r="G405" s="17"/>
      <c r="H405" s="17"/>
      <c r="I405" s="37" t="s">
        <v>131</v>
      </c>
      <c r="J405" s="37"/>
      <c r="K405" s="37"/>
      <c r="L405" s="17"/>
      <c r="M405" s="17"/>
      <c r="N405" s="17"/>
      <c r="O405" s="37" t="s">
        <v>132</v>
      </c>
      <c r="P405" s="37"/>
      <c r="Q405" s="37"/>
      <c r="R405" s="17"/>
      <c r="S405" s="424"/>
      <c r="T405" s="17"/>
      <c r="U405" s="37" t="s">
        <v>133</v>
      </c>
      <c r="V405" s="37"/>
      <c r="W405" s="17"/>
      <c r="X405" s="17"/>
      <c r="Y405" s="17"/>
      <c r="Z405" s="37" t="s">
        <v>134</v>
      </c>
      <c r="AA405" s="37"/>
      <c r="AB405" s="17"/>
      <c r="AC405" s="17"/>
      <c r="AD405" s="17"/>
      <c r="AE405" s="37" t="s">
        <v>135</v>
      </c>
      <c r="AF405" s="37"/>
      <c r="AG405" s="17"/>
      <c r="AH405" s="17"/>
      <c r="AI405" s="17"/>
      <c r="AJ405" s="37" t="s">
        <v>136</v>
      </c>
      <c r="AK405" s="37"/>
      <c r="AL405" s="37"/>
      <c r="AM405" s="17"/>
      <c r="AN405" s="17"/>
      <c r="AO405" s="17"/>
      <c r="AP405" s="184" t="s">
        <v>137</v>
      </c>
      <c r="AQ405" s="184"/>
      <c r="AR405" s="184"/>
      <c r="AS405" s="185"/>
      <c r="AT405" s="185"/>
      <c r="AU405" s="185"/>
      <c r="AV405" s="37" t="s">
        <v>138</v>
      </c>
      <c r="AW405" s="37"/>
      <c r="AX405" s="37"/>
      <c r="AY405" s="17"/>
      <c r="AZ405" s="17"/>
      <c r="BA405" s="17"/>
      <c r="BB405" s="37" t="s">
        <v>139</v>
      </c>
      <c r="BC405" s="37"/>
      <c r="BD405" s="17"/>
      <c r="BE405" s="17"/>
      <c r="BF405" s="17"/>
      <c r="BG405" s="37" t="s">
        <v>140</v>
      </c>
      <c r="BH405" s="37"/>
      <c r="BI405" s="17"/>
      <c r="BJ405" s="17"/>
      <c r="BK405" s="17"/>
      <c r="BL405" s="37" t="s">
        <v>141</v>
      </c>
      <c r="BM405" s="37"/>
      <c r="BN405" s="17"/>
      <c r="BO405" s="17"/>
    </row>
    <row r="406" spans="1:146" ht="15.6" hidden="1" x14ac:dyDescent="0.3">
      <c r="A406" t="s">
        <v>128</v>
      </c>
      <c r="C406" t="s">
        <v>42</v>
      </c>
      <c r="E406" s="13">
        <f>+'Vr M3 DE GAS'!$O$73</f>
        <v>2171.6532806734476</v>
      </c>
      <c r="I406" t="s">
        <v>42</v>
      </c>
      <c r="K406" s="13">
        <f>+'Vr M3 DE GAS'!$X$62</f>
        <v>2195.5758570800008</v>
      </c>
      <c r="O406" t="s">
        <v>42</v>
      </c>
      <c r="Q406" s="13">
        <f>+'Vr M3 DE GAS'!$X$63</f>
        <v>2170.140503493441</v>
      </c>
      <c r="U406" t="s">
        <v>42</v>
      </c>
      <c r="V406" s="13">
        <f>+'Vr M3 DE GAS'!$X$64</f>
        <v>2257.8454853575545</v>
      </c>
      <c r="Z406" t="s">
        <v>42</v>
      </c>
      <c r="AA406" s="13">
        <f>+'Vr M3 DE GAS'!$X$65</f>
        <v>2107.3632022373608</v>
      </c>
      <c r="AE406" t="s">
        <v>42</v>
      </c>
      <c r="AF406" s="13">
        <f>+'Vr M3 DE GAS'!$X$66</f>
        <v>2175.2855113292831</v>
      </c>
      <c r="AJ406" t="s">
        <v>42</v>
      </c>
      <c r="AK406" s="13">
        <f>+'Vr M3 DE GAS'!$X$67</f>
        <v>2178.9245466087373</v>
      </c>
      <c r="AL406" s="13"/>
      <c r="AP406" s="173" t="s">
        <v>42</v>
      </c>
      <c r="AQ406" s="186">
        <v>1221</v>
      </c>
      <c r="AR406" s="186"/>
      <c r="AS406" s="173"/>
      <c r="AT406" s="173"/>
      <c r="AU406" s="173"/>
      <c r="AV406" t="s">
        <v>42</v>
      </c>
      <c r="AW406" s="41">
        <f>+'Vr M3 DE GAS'!$X$69</f>
        <v>2203.1687441210061</v>
      </c>
      <c r="AX406" s="41"/>
      <c r="BB406" t="s">
        <v>42</v>
      </c>
      <c r="BC406" s="41">
        <f>+'Vr M3 DE GAS'!$X$70</f>
        <v>2050.8205676103712</v>
      </c>
      <c r="BG406" t="s">
        <v>42</v>
      </c>
      <c r="BH406" s="41">
        <f>+'Vr M3 DE GAS'!$X$71</f>
        <v>2161.7831626429679</v>
      </c>
      <c r="BL406" t="s">
        <v>42</v>
      </c>
      <c r="BM406" s="41">
        <f>+'Vr M3 DE GAS'!$X$72</f>
        <v>2265.8963561232085</v>
      </c>
      <c r="BY406">
        <f t="shared" ref="BY406:CE406" si="327">+BY403+BY362+BY317</f>
        <v>520</v>
      </c>
      <c r="BZ406">
        <f t="shared" si="327"/>
        <v>260</v>
      </c>
      <c r="CA406">
        <f t="shared" si="327"/>
        <v>1768</v>
      </c>
      <c r="CB406" s="13">
        <f t="shared" si="327"/>
        <v>2141560.5381165924</v>
      </c>
      <c r="CC406" s="13">
        <f t="shared" si="327"/>
        <v>3852338.5984042473</v>
      </c>
      <c r="CD406" s="13">
        <f t="shared" si="327"/>
        <v>5993899.1365208384</v>
      </c>
      <c r="CE406" s="42">
        <f t="shared" si="327"/>
        <v>3399122.2927096309</v>
      </c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</row>
    <row r="407" spans="1:146" ht="15.6" hidden="1" x14ac:dyDescent="0.3">
      <c r="A407" t="s">
        <v>128</v>
      </c>
      <c r="C407" t="s">
        <v>43</v>
      </c>
      <c r="E407" s="13">
        <f>+'Vr M3 DE AGUA'!$N$16</f>
        <v>7990.2944942381564</v>
      </c>
      <c r="I407" t="s">
        <v>43</v>
      </c>
      <c r="K407" s="13">
        <f>+'Vr M3 DE AGUA'!N$16</f>
        <v>7990.2944942381564</v>
      </c>
      <c r="O407" t="s">
        <v>43</v>
      </c>
      <c r="Q407" s="13">
        <f>+'Vr M3 DE AGUA'!N$17</f>
        <v>7989.2955974842771</v>
      </c>
      <c r="U407" t="s">
        <v>43</v>
      </c>
      <c r="V407" s="13">
        <f>+'Vr M3 DE AGUA'!N$17</f>
        <v>7989.2955974842771</v>
      </c>
      <c r="Z407" t="s">
        <v>43</v>
      </c>
      <c r="AA407" s="13">
        <f>+'Vr M3 DE AGUA'!N$18</f>
        <v>8054.4814340588991</v>
      </c>
      <c r="AE407" t="s">
        <v>43</v>
      </c>
      <c r="AF407" s="13">
        <f>+'Vr M3 DE AGUA'!N$18</f>
        <v>8054.4814340588991</v>
      </c>
      <c r="AJ407" t="s">
        <v>43</v>
      </c>
      <c r="AK407" s="13">
        <f>+'Vr M3 DE AGUA'!N$19</f>
        <v>8236.7713004484303</v>
      </c>
      <c r="AL407" s="13"/>
      <c r="AP407" s="173" t="s">
        <v>43</v>
      </c>
      <c r="AQ407" s="186">
        <v>8517</v>
      </c>
      <c r="AR407" s="186"/>
      <c r="AS407" s="173"/>
      <c r="AT407" s="173"/>
      <c r="AU407" s="173"/>
      <c r="AV407" t="s">
        <v>43</v>
      </c>
      <c r="AW407" s="13">
        <f>+'Vr M3 DE AGUA'!N$20</f>
        <v>7801.7028360049326</v>
      </c>
      <c r="AX407" s="13"/>
      <c r="BB407" t="s">
        <v>43</v>
      </c>
      <c r="BC407" s="13">
        <f>+'Vr M3 DE AGUA'!$N$20</f>
        <v>7801.7028360049326</v>
      </c>
      <c r="BG407" t="s">
        <v>43</v>
      </c>
      <c r="BH407" s="13">
        <f>+'Vr M3 DE AGUA'!$N$21</f>
        <v>8228.7533156498666</v>
      </c>
      <c r="BL407" t="s">
        <v>43</v>
      </c>
      <c r="BM407" s="13">
        <f>+'Vr M3 DE AGUA'!$N$21</f>
        <v>8228.7533156498666</v>
      </c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</row>
    <row r="408" spans="1:146" ht="15.6" hidden="1" x14ac:dyDescent="0.3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421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176"/>
      <c r="AQ408" s="176"/>
      <c r="AR408" s="176"/>
      <c r="AS408" s="176"/>
      <c r="AT408" s="176"/>
      <c r="AU408" s="176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</row>
    <row r="409" spans="1:146" ht="15.6" hidden="1" x14ac:dyDescent="0.3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421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176"/>
      <c r="AQ409" s="176"/>
      <c r="AR409" s="176"/>
      <c r="AS409" s="176"/>
      <c r="AT409" s="176"/>
      <c r="AU409" s="176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Y409" t="s">
        <v>146</v>
      </c>
      <c r="CC409" s="13">
        <f>+'Vr M3 DE GAS'!X12+'Vr M3 DE GAS'!X30+'Vr M3 DE GAS'!X48</f>
        <v>6927200</v>
      </c>
      <c r="CE409" s="42">
        <f>+CC409</f>
        <v>6927200</v>
      </c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</row>
    <row r="410" spans="1:146" ht="16.2" hidden="1" thickBot="1" x14ac:dyDescent="0.35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421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176"/>
      <c r="AQ410" s="176"/>
      <c r="AR410" s="176"/>
      <c r="AS410" s="176"/>
      <c r="AT410" s="176"/>
      <c r="AU410" s="176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</row>
    <row r="411" spans="1:146" ht="18.600000000000001" hidden="1" thickTop="1" x14ac:dyDescent="0.35">
      <c r="B411" s="2"/>
      <c r="C411" s="85" t="s">
        <v>169</v>
      </c>
      <c r="D411" s="86"/>
      <c r="E411" s="86"/>
      <c r="F411" s="86"/>
      <c r="G411" s="86"/>
      <c r="H411" s="87"/>
      <c r="I411" s="85" t="s">
        <v>1</v>
      </c>
      <c r="J411" s="86"/>
      <c r="K411" s="86"/>
      <c r="L411" s="86"/>
      <c r="M411" s="86"/>
      <c r="N411" s="87"/>
      <c r="O411" s="46" t="s">
        <v>2</v>
      </c>
      <c r="P411" s="46"/>
      <c r="Q411" s="46"/>
      <c r="R411" s="46"/>
      <c r="S411" s="426"/>
      <c r="T411" s="47"/>
      <c r="U411" s="46" t="s">
        <v>3</v>
      </c>
      <c r="V411" s="46"/>
      <c r="W411" s="46"/>
      <c r="X411" s="46"/>
      <c r="Y411" s="47"/>
      <c r="Z411" s="46" t="s">
        <v>4</v>
      </c>
      <c r="AA411" s="46"/>
      <c r="AB411" s="46"/>
      <c r="AC411" s="46"/>
      <c r="AD411" s="47"/>
      <c r="AE411" s="46" t="s">
        <v>5</v>
      </c>
      <c r="AF411" s="46"/>
      <c r="AG411" s="46"/>
      <c r="AH411" s="46"/>
      <c r="AI411" s="47"/>
      <c r="AJ411" s="46" t="s">
        <v>6</v>
      </c>
      <c r="AK411" s="46"/>
      <c r="AL411" s="46"/>
      <c r="AM411" s="46"/>
      <c r="AN411" s="46"/>
      <c r="AO411" s="47"/>
      <c r="AP411" s="169" t="s">
        <v>7</v>
      </c>
      <c r="AQ411" s="170"/>
      <c r="AR411" s="170"/>
      <c r="AS411" s="170"/>
      <c r="AT411" s="170"/>
      <c r="AU411" s="171"/>
      <c r="AV411" s="45" t="s">
        <v>8</v>
      </c>
      <c r="AW411" s="46"/>
      <c r="AX411" s="46"/>
      <c r="AY411" s="46"/>
      <c r="AZ411" s="46"/>
      <c r="BA411" s="47"/>
      <c r="BB411" s="45" t="s">
        <v>9</v>
      </c>
      <c r="BC411" s="46"/>
      <c r="BD411" s="46"/>
      <c r="BE411" s="46"/>
      <c r="BF411" s="47"/>
      <c r="BG411" s="45" t="s">
        <v>10</v>
      </c>
      <c r="BH411" s="46"/>
      <c r="BI411" s="46"/>
      <c r="BJ411" s="46"/>
      <c r="BK411" s="47"/>
      <c r="BL411" s="45" t="s">
        <v>11</v>
      </c>
      <c r="BM411" s="46"/>
      <c r="BN411" s="46"/>
      <c r="BO411" s="46"/>
      <c r="BP411" s="4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</row>
    <row r="412" spans="1:146" ht="16.2" hidden="1" thickBot="1" x14ac:dyDescent="0.35">
      <c r="C412" s="104" t="s">
        <v>147</v>
      </c>
      <c r="D412" s="88"/>
      <c r="E412" s="88"/>
      <c r="F412" s="88">
        <v>1</v>
      </c>
      <c r="G412" s="88"/>
      <c r="H412" s="89"/>
      <c r="I412" s="104"/>
      <c r="J412" s="88"/>
      <c r="K412" s="88"/>
      <c r="L412" s="88"/>
      <c r="M412" s="88"/>
      <c r="N412" s="89"/>
      <c r="T412" s="12"/>
      <c r="Y412" s="12"/>
      <c r="AD412" s="12"/>
      <c r="AI412" s="12"/>
      <c r="AO412" s="12"/>
      <c r="AP412" s="172"/>
      <c r="AQ412" s="173"/>
      <c r="AR412" s="173"/>
      <c r="AS412" s="173"/>
      <c r="AT412" s="173"/>
      <c r="AU412" s="174"/>
      <c r="AV412" s="11"/>
      <c r="BA412" s="12"/>
      <c r="BB412" s="11" t="s">
        <v>147</v>
      </c>
      <c r="BD412">
        <v>0.5</v>
      </c>
      <c r="BF412" s="12"/>
      <c r="BG412" s="11" t="s">
        <v>147</v>
      </c>
      <c r="BI412" s="101">
        <v>0.5</v>
      </c>
      <c r="BK412" s="12"/>
      <c r="BL412" s="11" t="s">
        <v>147</v>
      </c>
      <c r="BN412" s="101">
        <v>1</v>
      </c>
      <c r="BP412" s="12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</row>
    <row r="413" spans="1:146" ht="16.2" hidden="1" thickBot="1" x14ac:dyDescent="0.35">
      <c r="C413" s="109" t="s">
        <v>44</v>
      </c>
      <c r="D413" s="110"/>
      <c r="E413" s="110" t="s">
        <v>45</v>
      </c>
      <c r="F413" s="110" t="s">
        <v>47</v>
      </c>
      <c r="G413" s="110" t="s">
        <v>48</v>
      </c>
      <c r="H413" s="111" t="s">
        <v>49</v>
      </c>
      <c r="I413" s="109" t="s">
        <v>44</v>
      </c>
      <c r="J413" s="110"/>
      <c r="K413" s="110" t="s">
        <v>45</v>
      </c>
      <c r="L413" s="110" t="s">
        <v>47</v>
      </c>
      <c r="M413" s="110" t="s">
        <v>48</v>
      </c>
      <c r="N413" s="111" t="s">
        <v>49</v>
      </c>
      <c r="O413" s="7" t="s">
        <v>44</v>
      </c>
      <c r="P413" s="7"/>
      <c r="Q413" s="7" t="s">
        <v>45</v>
      </c>
      <c r="R413" s="7" t="s">
        <v>47</v>
      </c>
      <c r="S413" s="421" t="s">
        <v>48</v>
      </c>
      <c r="T413" s="7" t="s">
        <v>49</v>
      </c>
      <c r="U413" s="7" t="s">
        <v>44</v>
      </c>
      <c r="V413" s="7" t="s">
        <v>45</v>
      </c>
      <c r="W413" s="7" t="s">
        <v>47</v>
      </c>
      <c r="X413" s="7" t="s">
        <v>48</v>
      </c>
      <c r="Y413" s="7" t="s">
        <v>49</v>
      </c>
      <c r="Z413" s="7" t="s">
        <v>44</v>
      </c>
      <c r="AA413" s="7" t="s">
        <v>45</v>
      </c>
      <c r="AB413" s="7" t="s">
        <v>47</v>
      </c>
      <c r="AC413" s="7" t="s">
        <v>48</v>
      </c>
      <c r="AD413" s="7" t="s">
        <v>49</v>
      </c>
      <c r="AE413" s="7" t="s">
        <v>44</v>
      </c>
      <c r="AF413" s="7" t="s">
        <v>45</v>
      </c>
      <c r="AG413" s="7" t="s">
        <v>47</v>
      </c>
      <c r="AH413" s="7" t="s">
        <v>48</v>
      </c>
      <c r="AI413" s="7" t="s">
        <v>49</v>
      </c>
      <c r="AJ413" s="7" t="s">
        <v>44</v>
      </c>
      <c r="AK413" s="7" t="s">
        <v>45</v>
      </c>
      <c r="AL413" s="7"/>
      <c r="AM413" s="7" t="s">
        <v>47</v>
      </c>
      <c r="AN413" s="7" t="s">
        <v>48</v>
      </c>
      <c r="AO413" s="7" t="s">
        <v>49</v>
      </c>
      <c r="AP413" s="192" t="s">
        <v>44</v>
      </c>
      <c r="AQ413" s="193" t="s">
        <v>45</v>
      </c>
      <c r="AR413" s="193"/>
      <c r="AS413" s="193" t="s">
        <v>47</v>
      </c>
      <c r="AT413" s="193" t="s">
        <v>48</v>
      </c>
      <c r="AU413" s="194" t="s">
        <v>49</v>
      </c>
      <c r="AV413" s="59" t="s">
        <v>44</v>
      </c>
      <c r="AW413" s="58" t="s">
        <v>45</v>
      </c>
      <c r="AX413" s="58"/>
      <c r="AY413" s="58" t="s">
        <v>47</v>
      </c>
      <c r="AZ413" s="58" t="s">
        <v>48</v>
      </c>
      <c r="BA413" s="60" t="s">
        <v>49</v>
      </c>
      <c r="BB413" s="59" t="s">
        <v>44</v>
      </c>
      <c r="BC413" s="58" t="s">
        <v>45</v>
      </c>
      <c r="BD413" s="58" t="s">
        <v>47</v>
      </c>
      <c r="BE413" s="58" t="s">
        <v>48</v>
      </c>
      <c r="BF413" s="60" t="s">
        <v>49</v>
      </c>
      <c r="BG413" s="59" t="s">
        <v>44</v>
      </c>
      <c r="BH413" s="58" t="s">
        <v>45</v>
      </c>
      <c r="BI413" s="58" t="s">
        <v>47</v>
      </c>
      <c r="BJ413" s="58" t="s">
        <v>48</v>
      </c>
      <c r="BK413" s="60" t="s">
        <v>49</v>
      </c>
      <c r="BL413" s="59" t="s">
        <v>44</v>
      </c>
      <c r="BM413" s="58" t="s">
        <v>45</v>
      </c>
      <c r="BN413" s="58" t="s">
        <v>47</v>
      </c>
      <c r="BO413" s="58" t="s">
        <v>48</v>
      </c>
      <c r="BP413" s="60" t="s">
        <v>49</v>
      </c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</row>
    <row r="414" spans="1:146" ht="15.6" hidden="1" x14ac:dyDescent="0.3">
      <c r="A414" t="s">
        <v>152</v>
      </c>
      <c r="B414" s="106">
        <v>201</v>
      </c>
      <c r="C414" s="97">
        <v>10</v>
      </c>
      <c r="D414" s="116"/>
      <c r="E414" s="98">
        <f>+C414*$F$1</f>
        <v>34</v>
      </c>
      <c r="F414" s="99">
        <f t="shared" ref="F414:F450" si="328">+C414*E$455*G$935</f>
        <v>81952.680798004993</v>
      </c>
      <c r="G414" s="99">
        <f>+E414*$E$454</f>
        <v>74139.390889181173</v>
      </c>
      <c r="H414" s="100">
        <f>+G414+F414</f>
        <v>156092.07168718617</v>
      </c>
      <c r="I414" s="97">
        <v>12</v>
      </c>
      <c r="J414" s="116"/>
      <c r="K414" s="98">
        <f>+I414*$F$1</f>
        <v>40.799999999999997</v>
      </c>
      <c r="L414" s="99">
        <f>+I414*$K$455</f>
        <v>98343.216957605982</v>
      </c>
      <c r="M414" s="99">
        <f>+K414*$K$454</f>
        <v>84214.671195076487</v>
      </c>
      <c r="N414" s="100">
        <f>+M414+L414</f>
        <v>182557.88815268246</v>
      </c>
      <c r="O414" s="116">
        <v>13</v>
      </c>
      <c r="P414" s="116"/>
      <c r="Q414" s="98">
        <f>+O414*$F$1</f>
        <v>44.199999999999996</v>
      </c>
      <c r="R414" s="99">
        <f t="shared" ref="R414:R450" si="329">+O414*Q$455*S$935</f>
        <v>74724.445205479438</v>
      </c>
      <c r="S414" s="427">
        <f>+Q414*$Q$454</f>
        <v>101674.70201972296</v>
      </c>
      <c r="T414" s="99">
        <f>+S414+R414</f>
        <v>176399.14722520241</v>
      </c>
      <c r="U414" s="98">
        <v>16</v>
      </c>
      <c r="V414" s="99">
        <f>+U414*$F$1</f>
        <v>54.4</v>
      </c>
      <c r="W414" s="99">
        <f t="shared" ref="W414:W450" si="330">+U414*$V$455*$X$935</f>
        <v>91968.547945205471</v>
      </c>
      <c r="X414" s="99">
        <f>+V414*$V$454</f>
        <v>130594.57735262632</v>
      </c>
      <c r="Y414" s="99">
        <f>+X414+W414</f>
        <v>222563.12529783178</v>
      </c>
      <c r="Z414" s="98">
        <v>19</v>
      </c>
      <c r="AA414" s="99">
        <f>+Z414*$F$1</f>
        <v>64.599999999999994</v>
      </c>
      <c r="AB414" s="99">
        <f t="shared" ref="AB414:AB450" si="331">+Z414*$AA$455*$AC$935</f>
        <v>109090.61275272162</v>
      </c>
      <c r="AC414" s="99">
        <f>+AA414*$AA$454</f>
        <v>155353.68324246039</v>
      </c>
      <c r="AD414" s="99">
        <f>+AC414+AB414</f>
        <v>264444.29599518201</v>
      </c>
      <c r="AE414" s="98">
        <v>19</v>
      </c>
      <c r="AF414" s="99">
        <f>+AE414*$F$1</f>
        <v>64.599999999999994</v>
      </c>
      <c r="AG414" s="99">
        <f t="shared" ref="AG414:AG450" si="332">AE414*$AF$455*$AI$935</f>
        <v>124674.98600311042</v>
      </c>
      <c r="AH414" s="99">
        <f>+AF414*$AF$454</f>
        <v>163643.94734058229</v>
      </c>
      <c r="AI414" s="99">
        <f>+AH414+AG414</f>
        <v>288318.93334369268</v>
      </c>
      <c r="AJ414" s="98">
        <v>19</v>
      </c>
      <c r="AK414" s="99">
        <f>+AJ414*$F$1</f>
        <v>64.599999999999994</v>
      </c>
      <c r="AL414" s="99"/>
      <c r="AM414" s="99">
        <f t="shared" ref="AM414:AM450" si="333">(+AJ414*$AK$455)*$AO$935</f>
        <v>124665.9143730887</v>
      </c>
      <c r="AN414" s="99">
        <f>+AK414*$AK$454</f>
        <v>157902.81122285331</v>
      </c>
      <c r="AO414" s="99">
        <f>+AN414+AM414</f>
        <v>282568.725595942</v>
      </c>
      <c r="AP414" s="188">
        <v>18</v>
      </c>
      <c r="AQ414" s="196">
        <f>+AP414*$AT$1</f>
        <v>61.199999999999996</v>
      </c>
      <c r="AR414" s="196"/>
      <c r="AS414" s="197">
        <f t="shared" ref="AS414:AS450" si="334">(+AP414*$AQ$455)*$AU$935</f>
        <v>118104.5504587156</v>
      </c>
      <c r="AT414" s="197">
        <f>+AQ414*$AQ$454</f>
        <v>144372.17641994421</v>
      </c>
      <c r="AU414" s="198">
        <f>+AT414+AS414</f>
        <v>262476.7268786598</v>
      </c>
      <c r="AV414" s="1">
        <v>8</v>
      </c>
      <c r="AW414" s="55">
        <f>+AV414*$F$1</f>
        <v>27.2</v>
      </c>
      <c r="AX414" s="55"/>
      <c r="AY414" s="56">
        <f t="shared" ref="AY414:AY450" si="335">+AV414*$AW$455*$BA$935</f>
        <v>52489.378891419903</v>
      </c>
      <c r="AZ414" s="56">
        <f>+AW414*$AW$454</f>
        <v>63473.835037818448</v>
      </c>
      <c r="BA414" s="57">
        <f>+AZ414+AY414</f>
        <v>115963.21392923835</v>
      </c>
      <c r="BB414" s="1">
        <v>18</v>
      </c>
      <c r="BC414" s="55">
        <f t="shared" ref="BC414:BC450" si="336">+BB414*$BF$934</f>
        <v>43.199999999999996</v>
      </c>
      <c r="BD414" s="56">
        <f t="shared" ref="BD414:BD450" si="337">(+BB414*$BC$455)*$BF$935</f>
        <v>118101.10250569478</v>
      </c>
      <c r="BE414" s="56">
        <f>+BC414*BC$320</f>
        <v>88595.448520768026</v>
      </c>
      <c r="BF414" s="57">
        <f>+BE414+BD414</f>
        <v>206696.55102646281</v>
      </c>
      <c r="BG414" s="1">
        <v>13</v>
      </c>
      <c r="BH414" s="55">
        <f t="shared" ref="BH414:BH450" si="338">+BG414*$BK$934</f>
        <v>31.2</v>
      </c>
      <c r="BI414" s="56">
        <f t="shared" ref="BI414:BI450" si="339">+BG414*$BH$455*$BK$935</f>
        <v>42638.389048991354</v>
      </c>
      <c r="BJ414" s="56">
        <f>+BH414*$BH$454</f>
        <v>71380.965585397047</v>
      </c>
      <c r="BK414" s="57">
        <f>+BJ414+BI414</f>
        <v>114019.35463438841</v>
      </c>
      <c r="BL414" s="1">
        <v>16</v>
      </c>
      <c r="BM414" s="55">
        <f t="shared" ref="BM414:BM450" si="340">+BL414*$BP$934</f>
        <v>38.4</v>
      </c>
      <c r="BN414" s="56">
        <f t="shared" ref="BN414:BN450" si="341">(+BL414*$BM$455)*$BP$935</f>
        <v>52478.017291066288</v>
      </c>
      <c r="BO414" s="56">
        <f>+BM414*BM$454</f>
        <v>84786.432803316449</v>
      </c>
      <c r="BP414" s="57">
        <f>+BO414+BN414</f>
        <v>137264.45009438274</v>
      </c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</row>
    <row r="415" spans="1:146" ht="15.6" hidden="1" x14ac:dyDescent="0.3">
      <c r="A415" t="s">
        <v>152</v>
      </c>
      <c r="B415" s="106">
        <v>202</v>
      </c>
      <c r="C415" s="97">
        <v>1</v>
      </c>
      <c r="D415" s="116"/>
      <c r="E415" s="98">
        <f t="shared" ref="E415:E450" si="342">+C415*$F$1</f>
        <v>3.4</v>
      </c>
      <c r="F415" s="99">
        <f t="shared" si="328"/>
        <v>8195.2680798004985</v>
      </c>
      <c r="G415" s="99">
        <f t="shared" ref="G415:G450" si="343">+E415*$E$454</f>
        <v>7413.9390889181177</v>
      </c>
      <c r="H415" s="100">
        <f t="shared" ref="H415:H450" si="344">+G415+F415</f>
        <v>15609.207168718616</v>
      </c>
      <c r="I415" s="97">
        <v>1</v>
      </c>
      <c r="J415" s="116"/>
      <c r="K415" s="98">
        <f t="shared" ref="K415:K450" si="345">+I415*$F$1</f>
        <v>3.4</v>
      </c>
      <c r="L415" s="99">
        <f t="shared" ref="L415:L450" si="346">+I415*$K$455</f>
        <v>8195.2680798004985</v>
      </c>
      <c r="M415" s="99">
        <f t="shared" ref="M415:M450" si="347">+K415*$K$454</f>
        <v>7017.8892662563749</v>
      </c>
      <c r="N415" s="100">
        <f t="shared" ref="N415:N450" si="348">+M415+L415</f>
        <v>15213.157346056872</v>
      </c>
      <c r="O415" s="116">
        <v>1</v>
      </c>
      <c r="P415" s="116"/>
      <c r="Q415" s="98">
        <f t="shared" ref="Q415:Q450" si="349">+O415*$F$1</f>
        <v>3.4</v>
      </c>
      <c r="R415" s="99">
        <f t="shared" si="329"/>
        <v>5748.034246575342</v>
      </c>
      <c r="S415" s="427">
        <f t="shared" ref="S415:S450" si="350">+Q415*$Q$454</f>
        <v>7821.1309245940747</v>
      </c>
      <c r="T415" s="99">
        <f t="shared" ref="T415:T450" si="351">+S415+R415</f>
        <v>13569.165171169418</v>
      </c>
      <c r="U415" s="98">
        <v>0</v>
      </c>
      <c r="V415" s="99">
        <f t="shared" ref="V415:V450" si="352">+U415*$F$1</f>
        <v>0</v>
      </c>
      <c r="W415" s="99">
        <f t="shared" si="330"/>
        <v>0</v>
      </c>
      <c r="X415" s="99">
        <f t="shared" ref="X415:X450" si="353">+V415*$V$454</f>
        <v>0</v>
      </c>
      <c r="Y415" s="99">
        <f t="shared" ref="Y415:Y450" si="354">+X415+W415</f>
        <v>0</v>
      </c>
      <c r="Z415" s="98">
        <v>1</v>
      </c>
      <c r="AA415" s="99">
        <f t="shared" ref="AA415:AA450" si="355">+Z415*$F$1</f>
        <v>3.4</v>
      </c>
      <c r="AB415" s="99">
        <f t="shared" si="331"/>
        <v>5741.6111975116628</v>
      </c>
      <c r="AC415" s="99">
        <f t="shared" ref="AC415:AC450" si="356">+AA415*$AA$454</f>
        <v>8176.5096443400207</v>
      </c>
      <c r="AD415" s="99">
        <f t="shared" ref="AD415:AD450" si="357">+AC415+AB415</f>
        <v>13918.120841851684</v>
      </c>
      <c r="AE415" s="98">
        <v>1</v>
      </c>
      <c r="AF415" s="99">
        <f t="shared" ref="AF415:AF450" si="358">+AE415*$F$1</f>
        <v>3.4</v>
      </c>
      <c r="AG415" s="99">
        <f t="shared" si="332"/>
        <v>6561.841368584759</v>
      </c>
      <c r="AH415" s="99">
        <f t="shared" ref="AH415:AH450" si="359">+AF415*$AF$454</f>
        <v>8612.8393337148573</v>
      </c>
      <c r="AI415" s="99">
        <f t="shared" ref="AI415:AI450" si="360">+AH415+AG415</f>
        <v>15174.680702299616</v>
      </c>
      <c r="AJ415" s="98">
        <v>1</v>
      </c>
      <c r="AK415" s="99">
        <f t="shared" ref="AK415:AK450" si="361">+AJ415*$F$1</f>
        <v>3.4</v>
      </c>
      <c r="AL415" s="99"/>
      <c r="AM415" s="99">
        <f t="shared" si="333"/>
        <v>6561.3639143730898</v>
      </c>
      <c r="AN415" s="99">
        <f t="shared" ref="AN415:AN450" si="362">+AK415*$AK$454</f>
        <v>8310.6742748870165</v>
      </c>
      <c r="AO415" s="99">
        <f t="shared" ref="AO415:AO450" si="363">+AN415+AM415</f>
        <v>14872.038189260107</v>
      </c>
      <c r="AP415" s="188">
        <v>1</v>
      </c>
      <c r="AQ415" s="188">
        <f t="shared" ref="AQ415:AQ450" si="364">+AP415*$AT$1</f>
        <v>3.4</v>
      </c>
      <c r="AR415" s="196"/>
      <c r="AS415" s="197">
        <f t="shared" si="334"/>
        <v>6561.3639143730898</v>
      </c>
      <c r="AT415" s="179">
        <f t="shared" ref="AT415:AT450" si="365">+AQ415*$AQ$454</f>
        <v>8020.6764677746787</v>
      </c>
      <c r="AU415" s="180">
        <f t="shared" ref="AU415:AU450" si="366">+AT415+AS415</f>
        <v>14582.040382147768</v>
      </c>
      <c r="AV415" s="1">
        <v>0</v>
      </c>
      <c r="AW415" s="1">
        <f t="shared" ref="AW415:AW450" si="367">+AV415*$F$1</f>
        <v>0</v>
      </c>
      <c r="AX415" s="55"/>
      <c r="AY415" s="56">
        <f t="shared" si="335"/>
        <v>0</v>
      </c>
      <c r="AZ415" s="15">
        <f t="shared" ref="AZ415:AZ450" si="368">+AW415*$AW$454</f>
        <v>0</v>
      </c>
      <c r="BA415" s="49">
        <f t="shared" ref="BA415:BA450" si="369">+AZ415+AY415</f>
        <v>0</v>
      </c>
      <c r="BB415" s="1">
        <v>1</v>
      </c>
      <c r="BC415" s="1">
        <f t="shared" si="336"/>
        <v>2.4</v>
      </c>
      <c r="BD415" s="56">
        <f t="shared" si="337"/>
        <v>6561.1723614274879</v>
      </c>
      <c r="BE415" s="15">
        <f t="shared" ref="BE415:BE450" si="370">+BC415*BC$320</f>
        <v>4921.9693622648911</v>
      </c>
      <c r="BF415" s="49">
        <f t="shared" ref="BF415:BF450" si="371">+BE415+BD415</f>
        <v>11483.141723692379</v>
      </c>
      <c r="BG415" s="1">
        <v>1</v>
      </c>
      <c r="BH415" s="1">
        <f t="shared" si="338"/>
        <v>2.4</v>
      </c>
      <c r="BI415" s="56">
        <f t="shared" si="339"/>
        <v>3279.876080691643</v>
      </c>
      <c r="BJ415" s="15">
        <f t="shared" ref="BJ415:BJ450" si="372">+BH415*$BH$454</f>
        <v>5490.8435065690037</v>
      </c>
      <c r="BK415" s="49">
        <f t="shared" ref="BK415:BK450" si="373">+BJ415+BI415</f>
        <v>8770.7195872606462</v>
      </c>
      <c r="BL415" s="1">
        <v>1</v>
      </c>
      <c r="BM415" s="1">
        <f t="shared" si="340"/>
        <v>2.4</v>
      </c>
      <c r="BN415" s="56">
        <f t="shared" si="341"/>
        <v>3279.876080691643</v>
      </c>
      <c r="BO415" s="15">
        <f t="shared" ref="BO415:BO450" si="374">+BM415*BM$454</f>
        <v>5299.1520502072781</v>
      </c>
      <c r="BP415" s="49">
        <f t="shared" ref="BP415:BP450" si="375">+BO415+BN415</f>
        <v>8579.0281308989215</v>
      </c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</row>
    <row r="416" spans="1:146" ht="15.6" hidden="1" x14ac:dyDescent="0.3">
      <c r="A416" t="s">
        <v>152</v>
      </c>
      <c r="B416" s="106">
        <v>203</v>
      </c>
      <c r="C416" s="97">
        <v>1</v>
      </c>
      <c r="D416" s="116"/>
      <c r="E416" s="98">
        <f t="shared" si="342"/>
        <v>3.4</v>
      </c>
      <c r="F416" s="99">
        <f t="shared" si="328"/>
        <v>8195.2680798004985</v>
      </c>
      <c r="G416" s="99">
        <f t="shared" si="343"/>
        <v>7413.9390889181177</v>
      </c>
      <c r="H416" s="100">
        <f t="shared" si="344"/>
        <v>15609.207168718616</v>
      </c>
      <c r="I416" s="97">
        <v>3</v>
      </c>
      <c r="J416" s="116"/>
      <c r="K416" s="98">
        <f t="shared" si="345"/>
        <v>10.199999999999999</v>
      </c>
      <c r="L416" s="99">
        <f t="shared" si="346"/>
        <v>24585.804239401496</v>
      </c>
      <c r="M416" s="99">
        <f t="shared" si="347"/>
        <v>21053.667798769122</v>
      </c>
      <c r="N416" s="100">
        <f t="shared" si="348"/>
        <v>45639.472038170614</v>
      </c>
      <c r="O416" s="116">
        <v>0</v>
      </c>
      <c r="P416" s="116"/>
      <c r="Q416" s="98">
        <f t="shared" si="349"/>
        <v>0</v>
      </c>
      <c r="R416" s="99">
        <f t="shared" si="329"/>
        <v>0</v>
      </c>
      <c r="S416" s="427">
        <f t="shared" si="350"/>
        <v>0</v>
      </c>
      <c r="T416" s="99">
        <f t="shared" si="351"/>
        <v>0</v>
      </c>
      <c r="U416" s="98">
        <v>0</v>
      </c>
      <c r="V416" s="99">
        <f t="shared" si="352"/>
        <v>0</v>
      </c>
      <c r="W416" s="99">
        <f t="shared" si="330"/>
        <v>0</v>
      </c>
      <c r="X416" s="99">
        <f t="shared" si="353"/>
        <v>0</v>
      </c>
      <c r="Y416" s="99">
        <f t="shared" si="354"/>
        <v>0</v>
      </c>
      <c r="Z416" s="98">
        <v>0</v>
      </c>
      <c r="AA416" s="99">
        <f t="shared" si="355"/>
        <v>0</v>
      </c>
      <c r="AB416" s="99">
        <f t="shared" si="331"/>
        <v>0</v>
      </c>
      <c r="AC416" s="99">
        <f t="shared" si="356"/>
        <v>0</v>
      </c>
      <c r="AD416" s="99">
        <f t="shared" si="357"/>
        <v>0</v>
      </c>
      <c r="AE416" s="98">
        <v>0</v>
      </c>
      <c r="AF416" s="99">
        <f t="shared" si="358"/>
        <v>0</v>
      </c>
      <c r="AG416" s="99">
        <f t="shared" si="332"/>
        <v>0</v>
      </c>
      <c r="AH416" s="99">
        <f t="shared" si="359"/>
        <v>0</v>
      </c>
      <c r="AI416" s="99">
        <f t="shared" si="360"/>
        <v>0</v>
      </c>
      <c r="AJ416" s="98">
        <v>0</v>
      </c>
      <c r="AK416" s="99">
        <f t="shared" si="361"/>
        <v>0</v>
      </c>
      <c r="AL416" s="99"/>
      <c r="AM416" s="99">
        <f t="shared" si="333"/>
        <v>0</v>
      </c>
      <c r="AN416" s="99">
        <f t="shared" si="362"/>
        <v>0</v>
      </c>
      <c r="AO416" s="99">
        <f t="shared" si="363"/>
        <v>0</v>
      </c>
      <c r="AP416" s="188">
        <v>5</v>
      </c>
      <c r="AQ416" s="188">
        <f t="shared" si="364"/>
        <v>17</v>
      </c>
      <c r="AR416" s="196"/>
      <c r="AS416" s="197">
        <f t="shared" si="334"/>
        <v>32806.819571865446</v>
      </c>
      <c r="AT416" s="179">
        <f t="shared" si="365"/>
        <v>40103.382338873394</v>
      </c>
      <c r="AU416" s="180">
        <f t="shared" si="366"/>
        <v>72910.201910738833</v>
      </c>
      <c r="AV416" s="1">
        <v>8</v>
      </c>
      <c r="AW416" s="1">
        <f t="shared" si="367"/>
        <v>27.2</v>
      </c>
      <c r="AX416" s="55"/>
      <c r="AY416" s="56">
        <f t="shared" si="335"/>
        <v>52489.378891419903</v>
      </c>
      <c r="AZ416" s="15">
        <f t="shared" si="368"/>
        <v>63473.835037818448</v>
      </c>
      <c r="BA416" s="49">
        <f t="shared" si="369"/>
        <v>115963.21392923835</v>
      </c>
      <c r="BB416" s="1">
        <v>5</v>
      </c>
      <c r="BC416" s="1">
        <f t="shared" si="336"/>
        <v>12</v>
      </c>
      <c r="BD416" s="56">
        <f t="shared" si="337"/>
        <v>32805.861807137437</v>
      </c>
      <c r="BE416" s="15">
        <f t="shared" si="370"/>
        <v>24609.846811324453</v>
      </c>
      <c r="BF416" s="49">
        <f t="shared" si="371"/>
        <v>57415.708618461889</v>
      </c>
      <c r="BG416" s="1">
        <v>0</v>
      </c>
      <c r="BH416" s="1">
        <f t="shared" si="338"/>
        <v>0</v>
      </c>
      <c r="BI416" s="56">
        <f t="shared" si="339"/>
        <v>0</v>
      </c>
      <c r="BJ416" s="15">
        <f t="shared" si="372"/>
        <v>0</v>
      </c>
      <c r="BK416" s="49">
        <f t="shared" si="373"/>
        <v>0</v>
      </c>
      <c r="BL416" s="1">
        <v>0</v>
      </c>
      <c r="BM416" s="1">
        <f t="shared" si="340"/>
        <v>0</v>
      </c>
      <c r="BN416" s="56">
        <f t="shared" si="341"/>
        <v>0</v>
      </c>
      <c r="BO416" s="15">
        <f t="shared" si="374"/>
        <v>0</v>
      </c>
      <c r="BP416" s="49">
        <f t="shared" si="375"/>
        <v>0</v>
      </c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</row>
    <row r="417" spans="1:146" ht="15.6" hidden="1" x14ac:dyDescent="0.3">
      <c r="A417" t="s">
        <v>152</v>
      </c>
      <c r="B417" s="106">
        <v>301</v>
      </c>
      <c r="C417" s="97">
        <v>11</v>
      </c>
      <c r="D417" s="116"/>
      <c r="E417" s="98">
        <f t="shared" si="342"/>
        <v>37.4</v>
      </c>
      <c r="F417" s="99">
        <f t="shared" si="328"/>
        <v>90147.94887780548</v>
      </c>
      <c r="G417" s="99">
        <f t="shared" si="343"/>
        <v>81553.329978099297</v>
      </c>
      <c r="H417" s="100">
        <f t="shared" si="344"/>
        <v>171701.27885590476</v>
      </c>
      <c r="I417" s="97">
        <v>9</v>
      </c>
      <c r="J417" s="116"/>
      <c r="K417" s="98">
        <f t="shared" si="345"/>
        <v>30.599999999999998</v>
      </c>
      <c r="L417" s="99">
        <f t="shared" si="346"/>
        <v>73757.41271820449</v>
      </c>
      <c r="M417" s="99">
        <f t="shared" si="347"/>
        <v>63161.003396307366</v>
      </c>
      <c r="N417" s="100">
        <f t="shared" si="348"/>
        <v>136918.41611451184</v>
      </c>
      <c r="O417" s="116">
        <v>12</v>
      </c>
      <c r="P417" s="116"/>
      <c r="Q417" s="98">
        <f t="shared" si="349"/>
        <v>40.799999999999997</v>
      </c>
      <c r="R417" s="99">
        <f t="shared" si="329"/>
        <v>68976.410958904104</v>
      </c>
      <c r="S417" s="427">
        <f t="shared" si="350"/>
        <v>93853.571095128893</v>
      </c>
      <c r="T417" s="99">
        <f t="shared" si="351"/>
        <v>162829.982054033</v>
      </c>
      <c r="U417" s="98">
        <v>18</v>
      </c>
      <c r="V417" s="99">
        <f t="shared" si="352"/>
        <v>61.199999999999996</v>
      </c>
      <c r="W417" s="99">
        <f t="shared" si="330"/>
        <v>103464.61643835616</v>
      </c>
      <c r="X417" s="99">
        <f t="shared" si="353"/>
        <v>146918.89952170462</v>
      </c>
      <c r="Y417" s="99">
        <f t="shared" si="354"/>
        <v>250383.51596006076</v>
      </c>
      <c r="Z417" s="98">
        <v>19</v>
      </c>
      <c r="AA417" s="99">
        <f t="shared" si="355"/>
        <v>64.599999999999994</v>
      </c>
      <c r="AB417" s="99">
        <f t="shared" si="331"/>
        <v>109090.61275272162</v>
      </c>
      <c r="AC417" s="99">
        <f t="shared" si="356"/>
        <v>155353.68324246039</v>
      </c>
      <c r="AD417" s="99">
        <f t="shared" si="357"/>
        <v>264444.29599518201</v>
      </c>
      <c r="AE417" s="98">
        <v>22</v>
      </c>
      <c r="AF417" s="99">
        <f t="shared" si="358"/>
        <v>74.8</v>
      </c>
      <c r="AG417" s="99">
        <f t="shared" si="332"/>
        <v>144360.51010886469</v>
      </c>
      <c r="AH417" s="99">
        <f t="shared" si="359"/>
        <v>189482.46534172687</v>
      </c>
      <c r="AI417" s="99">
        <f t="shared" si="360"/>
        <v>333842.97545059153</v>
      </c>
      <c r="AJ417" s="98">
        <v>20</v>
      </c>
      <c r="AK417" s="99">
        <f t="shared" si="361"/>
        <v>68</v>
      </c>
      <c r="AL417" s="99"/>
      <c r="AM417" s="99">
        <f t="shared" si="333"/>
        <v>131227.27828746178</v>
      </c>
      <c r="AN417" s="99">
        <f t="shared" si="362"/>
        <v>166213.48549774033</v>
      </c>
      <c r="AO417" s="99">
        <f t="shared" si="363"/>
        <v>297440.76378520211</v>
      </c>
      <c r="AP417" s="188">
        <v>18</v>
      </c>
      <c r="AQ417" s="188">
        <f t="shared" si="364"/>
        <v>61.199999999999996</v>
      </c>
      <c r="AR417" s="196"/>
      <c r="AS417" s="197">
        <f t="shared" si="334"/>
        <v>118104.5504587156</v>
      </c>
      <c r="AT417" s="179">
        <f t="shared" si="365"/>
        <v>144372.17641994421</v>
      </c>
      <c r="AU417" s="180">
        <f t="shared" si="366"/>
        <v>262476.7268786598</v>
      </c>
      <c r="AV417" s="1">
        <v>17</v>
      </c>
      <c r="AW417" s="1">
        <f t="shared" si="367"/>
        <v>57.8</v>
      </c>
      <c r="AX417" s="55"/>
      <c r="AY417" s="56">
        <f t="shared" si="335"/>
        <v>111539.9301442673</v>
      </c>
      <c r="AZ417" s="15">
        <f t="shared" si="368"/>
        <v>134881.89945536421</v>
      </c>
      <c r="BA417" s="49">
        <f t="shared" si="369"/>
        <v>246421.82959963151</v>
      </c>
      <c r="BB417" s="1">
        <v>20</v>
      </c>
      <c r="BC417" s="1">
        <f t="shared" si="336"/>
        <v>48</v>
      </c>
      <c r="BD417" s="56">
        <f t="shared" si="337"/>
        <v>131223.44722854975</v>
      </c>
      <c r="BE417" s="15">
        <f t="shared" si="370"/>
        <v>98439.38724529781</v>
      </c>
      <c r="BF417" s="49">
        <f t="shared" si="371"/>
        <v>229662.83447384756</v>
      </c>
      <c r="BG417" s="1">
        <v>19</v>
      </c>
      <c r="BH417" s="1">
        <f t="shared" si="338"/>
        <v>45.6</v>
      </c>
      <c r="BI417" s="56">
        <f t="shared" si="339"/>
        <v>62317.645533141214</v>
      </c>
      <c r="BJ417" s="15">
        <f t="shared" si="372"/>
        <v>104326.02662481107</v>
      </c>
      <c r="BK417" s="49">
        <f t="shared" si="373"/>
        <v>166643.67215795227</v>
      </c>
      <c r="BL417" s="1">
        <v>15</v>
      </c>
      <c r="BM417" s="1">
        <f t="shared" si="340"/>
        <v>36</v>
      </c>
      <c r="BN417" s="56">
        <f t="shared" si="341"/>
        <v>49198.141210374648</v>
      </c>
      <c r="BO417" s="15">
        <f t="shared" si="374"/>
        <v>79487.280753109168</v>
      </c>
      <c r="BP417" s="49">
        <f t="shared" si="375"/>
        <v>128685.42196348382</v>
      </c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</row>
    <row r="418" spans="1:146" ht="15.6" hidden="1" x14ac:dyDescent="0.3">
      <c r="A418" t="s">
        <v>152</v>
      </c>
      <c r="B418" s="106">
        <v>302</v>
      </c>
      <c r="C418" s="97">
        <v>6</v>
      </c>
      <c r="D418" s="116"/>
      <c r="E418" s="98">
        <f t="shared" si="342"/>
        <v>20.399999999999999</v>
      </c>
      <c r="F418" s="99">
        <f t="shared" si="328"/>
        <v>49171.608478802991</v>
      </c>
      <c r="G418" s="99">
        <f t="shared" si="343"/>
        <v>44483.634533508703</v>
      </c>
      <c r="H418" s="100">
        <f t="shared" si="344"/>
        <v>93655.243012311694</v>
      </c>
      <c r="I418" s="97">
        <v>15</v>
      </c>
      <c r="J418" s="116"/>
      <c r="K418" s="98">
        <f t="shared" si="345"/>
        <v>51</v>
      </c>
      <c r="L418" s="99">
        <f t="shared" si="346"/>
        <v>122929.02119700747</v>
      </c>
      <c r="M418" s="99">
        <f t="shared" si="347"/>
        <v>105268.33899384562</v>
      </c>
      <c r="N418" s="100">
        <f t="shared" si="348"/>
        <v>228197.3601908531</v>
      </c>
      <c r="O418" s="116">
        <v>14</v>
      </c>
      <c r="P418" s="116"/>
      <c r="Q418" s="98">
        <f t="shared" si="349"/>
        <v>47.6</v>
      </c>
      <c r="R418" s="99">
        <f t="shared" si="329"/>
        <v>80472.479452054788</v>
      </c>
      <c r="S418" s="427">
        <f t="shared" si="350"/>
        <v>109495.83294431705</v>
      </c>
      <c r="T418" s="99">
        <f t="shared" si="351"/>
        <v>189968.31239637185</v>
      </c>
      <c r="U418" s="98">
        <v>16</v>
      </c>
      <c r="V418" s="99">
        <f t="shared" si="352"/>
        <v>54.4</v>
      </c>
      <c r="W418" s="99">
        <f t="shared" si="330"/>
        <v>91968.547945205471</v>
      </c>
      <c r="X418" s="99">
        <f t="shared" si="353"/>
        <v>130594.57735262632</v>
      </c>
      <c r="Y418" s="99">
        <f t="shared" si="354"/>
        <v>222563.12529783178</v>
      </c>
      <c r="Z418" s="98">
        <v>14</v>
      </c>
      <c r="AA418" s="99">
        <f t="shared" si="355"/>
        <v>47.6</v>
      </c>
      <c r="AB418" s="99">
        <f t="shared" si="331"/>
        <v>80382.556765163288</v>
      </c>
      <c r="AC418" s="99">
        <f t="shared" si="356"/>
        <v>114471.1350207603</v>
      </c>
      <c r="AD418" s="99">
        <f t="shared" si="357"/>
        <v>194853.69178592358</v>
      </c>
      <c r="AE418" s="98">
        <v>11</v>
      </c>
      <c r="AF418" s="99">
        <f t="shared" si="358"/>
        <v>37.4</v>
      </c>
      <c r="AG418" s="99">
        <f t="shared" si="332"/>
        <v>72180.255054432346</v>
      </c>
      <c r="AH418" s="99">
        <f t="shared" si="359"/>
        <v>94741.232670863435</v>
      </c>
      <c r="AI418" s="99">
        <f t="shared" si="360"/>
        <v>166921.48772529577</v>
      </c>
      <c r="AJ418" s="98">
        <v>12</v>
      </c>
      <c r="AK418" s="99">
        <f t="shared" si="361"/>
        <v>40.799999999999997</v>
      </c>
      <c r="AL418" s="99"/>
      <c r="AM418" s="99">
        <f t="shared" si="333"/>
        <v>78736.366972477073</v>
      </c>
      <c r="AN418" s="99">
        <f t="shared" si="362"/>
        <v>99728.091298644198</v>
      </c>
      <c r="AO418" s="99">
        <f t="shared" si="363"/>
        <v>178464.45827112126</v>
      </c>
      <c r="AP418" s="188">
        <v>9</v>
      </c>
      <c r="AQ418" s="188">
        <f t="shared" si="364"/>
        <v>30.599999999999998</v>
      </c>
      <c r="AR418" s="196"/>
      <c r="AS418" s="197">
        <f t="shared" si="334"/>
        <v>59052.275229357801</v>
      </c>
      <c r="AT418" s="179">
        <f t="shared" si="365"/>
        <v>72186.088209972106</v>
      </c>
      <c r="AU418" s="180">
        <f t="shared" si="366"/>
        <v>131238.3634393299</v>
      </c>
      <c r="AV418" s="1">
        <v>13</v>
      </c>
      <c r="AW418" s="1">
        <f t="shared" si="367"/>
        <v>44.199999999999996</v>
      </c>
      <c r="AX418" s="55"/>
      <c r="AY418" s="56">
        <f t="shared" si="335"/>
        <v>85295.240698557347</v>
      </c>
      <c r="AZ418" s="15">
        <f t="shared" si="368"/>
        <v>103144.98193645498</v>
      </c>
      <c r="BA418" s="49">
        <f t="shared" si="369"/>
        <v>188440.22263501232</v>
      </c>
      <c r="BB418" s="1">
        <v>13</v>
      </c>
      <c r="BC418" s="1">
        <f t="shared" si="336"/>
        <v>31.2</v>
      </c>
      <c r="BD418" s="56">
        <f t="shared" si="337"/>
        <v>85295.240698557347</v>
      </c>
      <c r="BE418" s="15">
        <f t="shared" si="370"/>
        <v>63985.601709443581</v>
      </c>
      <c r="BF418" s="49">
        <f t="shared" si="371"/>
        <v>149280.84240800093</v>
      </c>
      <c r="BG418" s="1">
        <v>15</v>
      </c>
      <c r="BH418" s="1">
        <f t="shared" si="338"/>
        <v>36</v>
      </c>
      <c r="BI418" s="56">
        <f t="shared" si="339"/>
        <v>49198.141210374648</v>
      </c>
      <c r="BJ418" s="15">
        <f t="shared" si="372"/>
        <v>82362.65259853506</v>
      </c>
      <c r="BK418" s="49">
        <f t="shared" si="373"/>
        <v>131560.79380890972</v>
      </c>
      <c r="BL418" s="1">
        <v>17</v>
      </c>
      <c r="BM418" s="1">
        <f t="shared" si="340"/>
        <v>40.799999999999997</v>
      </c>
      <c r="BN418" s="56">
        <f t="shared" si="341"/>
        <v>55757.893371757928</v>
      </c>
      <c r="BO418" s="15">
        <f t="shared" si="374"/>
        <v>90085.584853523716</v>
      </c>
      <c r="BP418" s="49">
        <f t="shared" si="375"/>
        <v>145843.47822528164</v>
      </c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</row>
    <row r="419" spans="1:146" ht="15.6" hidden="1" x14ac:dyDescent="0.3">
      <c r="A419" t="s">
        <v>152</v>
      </c>
      <c r="B419" s="106">
        <v>401</v>
      </c>
      <c r="C419" s="97">
        <v>5</v>
      </c>
      <c r="D419" s="116"/>
      <c r="E419" s="98">
        <f t="shared" si="342"/>
        <v>17</v>
      </c>
      <c r="F419" s="99">
        <f t="shared" si="328"/>
        <v>40976.340399002496</v>
      </c>
      <c r="G419" s="99">
        <f t="shared" si="343"/>
        <v>37069.695444590587</v>
      </c>
      <c r="H419" s="100">
        <f t="shared" si="344"/>
        <v>78046.035843593083</v>
      </c>
      <c r="I419" s="97">
        <v>6</v>
      </c>
      <c r="J419" s="116"/>
      <c r="K419" s="98">
        <f t="shared" si="345"/>
        <v>20.399999999999999</v>
      </c>
      <c r="L419" s="99">
        <f t="shared" si="346"/>
        <v>49171.608478802991</v>
      </c>
      <c r="M419" s="99">
        <f t="shared" si="347"/>
        <v>42107.335597538244</v>
      </c>
      <c r="N419" s="100">
        <f t="shared" si="348"/>
        <v>91278.944076341228</v>
      </c>
      <c r="O419" s="116">
        <v>5</v>
      </c>
      <c r="P419" s="116"/>
      <c r="Q419" s="98">
        <f t="shared" si="349"/>
        <v>17</v>
      </c>
      <c r="R419" s="99">
        <f t="shared" si="329"/>
        <v>28740.17123287671</v>
      </c>
      <c r="S419" s="427">
        <f t="shared" si="350"/>
        <v>39105.654622970374</v>
      </c>
      <c r="T419" s="99">
        <f t="shared" si="351"/>
        <v>67845.825855847084</v>
      </c>
      <c r="U419" s="98">
        <v>7</v>
      </c>
      <c r="V419" s="99">
        <f t="shared" si="352"/>
        <v>23.8</v>
      </c>
      <c r="W419" s="99">
        <f t="shared" si="330"/>
        <v>40236.239726027394</v>
      </c>
      <c r="X419" s="99">
        <f t="shared" si="353"/>
        <v>57135.12759177402</v>
      </c>
      <c r="Y419" s="99">
        <f t="shared" si="354"/>
        <v>97371.367317801414</v>
      </c>
      <c r="Z419" s="98">
        <v>9</v>
      </c>
      <c r="AA419" s="99">
        <f t="shared" si="355"/>
        <v>30.599999999999998</v>
      </c>
      <c r="AB419" s="99">
        <f t="shared" si="331"/>
        <v>51674.500777604968</v>
      </c>
      <c r="AC419" s="99">
        <f t="shared" si="356"/>
        <v>73588.586799060184</v>
      </c>
      <c r="AD419" s="99">
        <f t="shared" si="357"/>
        <v>125263.08757666516</v>
      </c>
      <c r="AE419" s="98">
        <v>8</v>
      </c>
      <c r="AF419" s="99">
        <f t="shared" si="358"/>
        <v>27.2</v>
      </c>
      <c r="AG419" s="99">
        <f t="shared" si="332"/>
        <v>52494.730948678072</v>
      </c>
      <c r="AH419" s="99">
        <f t="shared" si="359"/>
        <v>68902.714669718858</v>
      </c>
      <c r="AI419" s="99">
        <f t="shared" si="360"/>
        <v>121397.44561839693</v>
      </c>
      <c r="AJ419" s="98">
        <v>7</v>
      </c>
      <c r="AK419" s="99">
        <f t="shared" si="361"/>
        <v>23.8</v>
      </c>
      <c r="AL419" s="99"/>
      <c r="AM419" s="99">
        <f t="shared" si="333"/>
        <v>45929.547400611627</v>
      </c>
      <c r="AN419" s="99">
        <f t="shared" si="362"/>
        <v>58174.719924209123</v>
      </c>
      <c r="AO419" s="99">
        <f t="shared" si="363"/>
        <v>104104.26732482074</v>
      </c>
      <c r="AP419" s="188">
        <v>10</v>
      </c>
      <c r="AQ419" s="188">
        <f t="shared" si="364"/>
        <v>34</v>
      </c>
      <c r="AR419" s="196"/>
      <c r="AS419" s="197">
        <f t="shared" si="334"/>
        <v>65613.639143730892</v>
      </c>
      <c r="AT419" s="179">
        <f t="shared" si="365"/>
        <v>80206.764677746789</v>
      </c>
      <c r="AU419" s="180">
        <f t="shared" si="366"/>
        <v>145820.40382147767</v>
      </c>
      <c r="AV419" s="1">
        <v>7</v>
      </c>
      <c r="AW419" s="1">
        <f t="shared" si="367"/>
        <v>23.8</v>
      </c>
      <c r="AX419" s="55"/>
      <c r="AY419" s="56">
        <f t="shared" si="335"/>
        <v>45928.206529992414</v>
      </c>
      <c r="AZ419" s="15">
        <f t="shared" si="368"/>
        <v>55539.605658091146</v>
      </c>
      <c r="BA419" s="49">
        <f t="shared" si="369"/>
        <v>101467.81218808357</v>
      </c>
      <c r="BB419" s="1">
        <v>9</v>
      </c>
      <c r="BC419" s="1">
        <f t="shared" si="336"/>
        <v>21.599999999999998</v>
      </c>
      <c r="BD419" s="56">
        <f t="shared" si="337"/>
        <v>59050.551252847392</v>
      </c>
      <c r="BE419" s="15">
        <f t="shared" si="370"/>
        <v>44297.724260384013</v>
      </c>
      <c r="BF419" s="49">
        <f t="shared" si="371"/>
        <v>103348.27551323141</v>
      </c>
      <c r="BG419" s="1">
        <v>9</v>
      </c>
      <c r="BH419" s="1">
        <f t="shared" si="338"/>
        <v>21.599999999999998</v>
      </c>
      <c r="BI419" s="56">
        <f t="shared" si="339"/>
        <v>29518.884726224784</v>
      </c>
      <c r="BJ419" s="15">
        <f t="shared" si="372"/>
        <v>49417.591559121029</v>
      </c>
      <c r="BK419" s="49">
        <f t="shared" si="373"/>
        <v>78936.476285345809</v>
      </c>
      <c r="BL419" s="1">
        <v>11</v>
      </c>
      <c r="BM419" s="1">
        <f t="shared" si="340"/>
        <v>26.4</v>
      </c>
      <c r="BN419" s="56">
        <f t="shared" si="341"/>
        <v>36078.636887608074</v>
      </c>
      <c r="BO419" s="15">
        <f t="shared" si="374"/>
        <v>58290.672552280055</v>
      </c>
      <c r="BP419" s="49">
        <f t="shared" si="375"/>
        <v>94369.309439888137</v>
      </c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</row>
    <row r="420" spans="1:146" ht="15.6" hidden="1" x14ac:dyDescent="0.3">
      <c r="A420" t="s">
        <v>152</v>
      </c>
      <c r="B420" s="106">
        <v>402</v>
      </c>
      <c r="C420" s="97">
        <v>4</v>
      </c>
      <c r="D420" s="116"/>
      <c r="E420" s="98">
        <f t="shared" si="342"/>
        <v>13.6</v>
      </c>
      <c r="F420" s="99">
        <f t="shared" si="328"/>
        <v>32781.072319201994</v>
      </c>
      <c r="G420" s="99">
        <f t="shared" si="343"/>
        <v>29655.756355672471</v>
      </c>
      <c r="H420" s="100">
        <f t="shared" si="344"/>
        <v>62436.828674874465</v>
      </c>
      <c r="I420" s="97">
        <v>4</v>
      </c>
      <c r="J420" s="116"/>
      <c r="K420" s="98">
        <f t="shared" si="345"/>
        <v>13.6</v>
      </c>
      <c r="L420" s="99">
        <f t="shared" si="346"/>
        <v>32781.072319201994</v>
      </c>
      <c r="M420" s="99">
        <f t="shared" si="347"/>
        <v>28071.557065025499</v>
      </c>
      <c r="N420" s="100">
        <f t="shared" si="348"/>
        <v>60852.62938422749</v>
      </c>
      <c r="O420" s="116">
        <v>3</v>
      </c>
      <c r="P420" s="116"/>
      <c r="Q420" s="98">
        <f t="shared" si="349"/>
        <v>10.199999999999999</v>
      </c>
      <c r="R420" s="99">
        <f t="shared" si="329"/>
        <v>17244.102739726026</v>
      </c>
      <c r="S420" s="427">
        <f t="shared" si="350"/>
        <v>23463.392773782223</v>
      </c>
      <c r="T420" s="99">
        <f t="shared" si="351"/>
        <v>40707.495513508249</v>
      </c>
      <c r="U420" s="98">
        <v>1</v>
      </c>
      <c r="V420" s="99">
        <f t="shared" si="352"/>
        <v>3.4</v>
      </c>
      <c r="W420" s="99">
        <f t="shared" si="330"/>
        <v>5748.034246575342</v>
      </c>
      <c r="X420" s="99">
        <f t="shared" si="353"/>
        <v>8162.1610845391451</v>
      </c>
      <c r="Y420" s="99">
        <f t="shared" si="354"/>
        <v>13910.195331114486</v>
      </c>
      <c r="Z420" s="98">
        <v>3</v>
      </c>
      <c r="AA420" s="99">
        <f t="shared" si="355"/>
        <v>10.199999999999999</v>
      </c>
      <c r="AB420" s="99">
        <f t="shared" si="331"/>
        <v>17224.833592534989</v>
      </c>
      <c r="AC420" s="99">
        <f t="shared" si="356"/>
        <v>24529.528933020061</v>
      </c>
      <c r="AD420" s="99">
        <f t="shared" si="357"/>
        <v>41754.362525555051</v>
      </c>
      <c r="AE420" s="98">
        <v>2</v>
      </c>
      <c r="AF420" s="99">
        <f t="shared" si="358"/>
        <v>6.8</v>
      </c>
      <c r="AG420" s="99">
        <f t="shared" si="332"/>
        <v>13123.682737169518</v>
      </c>
      <c r="AH420" s="99">
        <f t="shared" si="359"/>
        <v>17225.678667429715</v>
      </c>
      <c r="AI420" s="99">
        <f t="shared" si="360"/>
        <v>30349.361404599233</v>
      </c>
      <c r="AJ420" s="98">
        <v>3</v>
      </c>
      <c r="AK420" s="99">
        <f t="shared" si="361"/>
        <v>10.199999999999999</v>
      </c>
      <c r="AL420" s="99"/>
      <c r="AM420" s="99">
        <f t="shared" si="333"/>
        <v>19684.091743119268</v>
      </c>
      <c r="AN420" s="99">
        <f t="shared" si="362"/>
        <v>24932.02282466105</v>
      </c>
      <c r="AO420" s="99">
        <f t="shared" si="363"/>
        <v>44616.114567780314</v>
      </c>
      <c r="AP420" s="188">
        <v>2</v>
      </c>
      <c r="AQ420" s="188">
        <f t="shared" si="364"/>
        <v>6.8</v>
      </c>
      <c r="AR420" s="196"/>
      <c r="AS420" s="197">
        <f t="shared" si="334"/>
        <v>13122.72782874618</v>
      </c>
      <c r="AT420" s="179">
        <f t="shared" si="365"/>
        <v>16041.352935549357</v>
      </c>
      <c r="AU420" s="180">
        <f t="shared" si="366"/>
        <v>29164.080764295537</v>
      </c>
      <c r="AV420" s="1">
        <v>3</v>
      </c>
      <c r="AW420" s="1">
        <f t="shared" si="367"/>
        <v>10.199999999999999</v>
      </c>
      <c r="AX420" s="55"/>
      <c r="AY420" s="56">
        <f t="shared" si="335"/>
        <v>19683.517084282463</v>
      </c>
      <c r="AZ420" s="15">
        <f t="shared" si="368"/>
        <v>23802.688139181919</v>
      </c>
      <c r="BA420" s="49">
        <f t="shared" si="369"/>
        <v>43486.205223464378</v>
      </c>
      <c r="BB420" s="1">
        <v>2</v>
      </c>
      <c r="BC420" s="1">
        <f t="shared" si="336"/>
        <v>4.8</v>
      </c>
      <c r="BD420" s="56">
        <f t="shared" si="337"/>
        <v>13122.344722854976</v>
      </c>
      <c r="BE420" s="15">
        <f t="shared" si="370"/>
        <v>9843.9387245297821</v>
      </c>
      <c r="BF420" s="49">
        <f t="shared" si="371"/>
        <v>22966.283447384758</v>
      </c>
      <c r="BG420" s="1">
        <v>3</v>
      </c>
      <c r="BH420" s="1">
        <f t="shared" si="338"/>
        <v>7.1999999999999993</v>
      </c>
      <c r="BI420" s="56">
        <f t="shared" si="339"/>
        <v>9839.6282420749285</v>
      </c>
      <c r="BJ420" s="15">
        <f t="shared" si="372"/>
        <v>16472.530519707008</v>
      </c>
      <c r="BK420" s="49">
        <f t="shared" si="373"/>
        <v>26312.158761781939</v>
      </c>
      <c r="BL420" s="1">
        <v>3</v>
      </c>
      <c r="BM420" s="1">
        <f t="shared" si="340"/>
        <v>7.1999999999999993</v>
      </c>
      <c r="BN420" s="56">
        <f t="shared" si="341"/>
        <v>9839.6282420749285</v>
      </c>
      <c r="BO420" s="15">
        <f t="shared" si="374"/>
        <v>15897.456150621832</v>
      </c>
      <c r="BP420" s="49">
        <f t="shared" si="375"/>
        <v>25737.084392696761</v>
      </c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</row>
    <row r="421" spans="1:146" ht="15.6" hidden="1" x14ac:dyDescent="0.3">
      <c r="A421" t="s">
        <v>152</v>
      </c>
      <c r="B421" s="106">
        <v>403</v>
      </c>
      <c r="C421" s="97">
        <v>1</v>
      </c>
      <c r="D421" s="116"/>
      <c r="E421" s="98">
        <f t="shared" si="342"/>
        <v>3.4</v>
      </c>
      <c r="F421" s="99">
        <f t="shared" si="328"/>
        <v>8195.2680798004985</v>
      </c>
      <c r="G421" s="99">
        <f t="shared" si="343"/>
        <v>7413.9390889181177</v>
      </c>
      <c r="H421" s="100">
        <f t="shared" si="344"/>
        <v>15609.207168718616</v>
      </c>
      <c r="I421" s="97">
        <v>2</v>
      </c>
      <c r="J421" s="116"/>
      <c r="K421" s="98">
        <f t="shared" si="345"/>
        <v>6.8</v>
      </c>
      <c r="L421" s="99">
        <f t="shared" si="346"/>
        <v>16390.536159600997</v>
      </c>
      <c r="M421" s="99">
        <f t="shared" si="347"/>
        <v>14035.77853251275</v>
      </c>
      <c r="N421" s="100">
        <f t="shared" si="348"/>
        <v>30426.314692113745</v>
      </c>
      <c r="O421" s="116">
        <v>1</v>
      </c>
      <c r="P421" s="116"/>
      <c r="Q421" s="98">
        <f t="shared" si="349"/>
        <v>3.4</v>
      </c>
      <c r="R421" s="99">
        <f t="shared" si="329"/>
        <v>5748.034246575342</v>
      </c>
      <c r="S421" s="427">
        <f t="shared" si="350"/>
        <v>7821.1309245940747</v>
      </c>
      <c r="T421" s="99">
        <f t="shared" si="351"/>
        <v>13569.165171169418</v>
      </c>
      <c r="U421" s="98">
        <v>2</v>
      </c>
      <c r="V421" s="99">
        <f t="shared" si="352"/>
        <v>6.8</v>
      </c>
      <c r="W421" s="99">
        <f t="shared" si="330"/>
        <v>11496.068493150684</v>
      </c>
      <c r="X421" s="99">
        <f t="shared" si="353"/>
        <v>16324.32216907829</v>
      </c>
      <c r="Y421" s="99">
        <f t="shared" si="354"/>
        <v>27820.390662228972</v>
      </c>
      <c r="Z421" s="98">
        <v>4</v>
      </c>
      <c r="AA421" s="99">
        <f t="shared" si="355"/>
        <v>13.6</v>
      </c>
      <c r="AB421" s="99">
        <f t="shared" si="331"/>
        <v>22966.444790046651</v>
      </c>
      <c r="AC421" s="99">
        <f t="shared" si="356"/>
        <v>32706.038577360083</v>
      </c>
      <c r="AD421" s="99">
        <f t="shared" si="357"/>
        <v>55672.483367406734</v>
      </c>
      <c r="AE421" s="98">
        <v>-1</v>
      </c>
      <c r="AF421" s="99">
        <f t="shared" si="358"/>
        <v>-3.4</v>
      </c>
      <c r="AG421" s="99">
        <f t="shared" si="332"/>
        <v>-6561.841368584759</v>
      </c>
      <c r="AH421" s="99">
        <f t="shared" si="359"/>
        <v>-8612.8393337148573</v>
      </c>
      <c r="AI421" s="99">
        <f t="shared" si="360"/>
        <v>-15174.680702299616</v>
      </c>
      <c r="AJ421" s="98">
        <v>1</v>
      </c>
      <c r="AK421" s="99">
        <f t="shared" si="361"/>
        <v>3.4</v>
      </c>
      <c r="AL421" s="99"/>
      <c r="AM421" s="99">
        <f t="shared" si="333"/>
        <v>6561.3639143730898</v>
      </c>
      <c r="AN421" s="99">
        <f t="shared" si="362"/>
        <v>8310.6742748870165</v>
      </c>
      <c r="AO421" s="99">
        <f t="shared" si="363"/>
        <v>14872.038189260107</v>
      </c>
      <c r="AP421" s="188">
        <v>3</v>
      </c>
      <c r="AQ421" s="188">
        <f t="shared" si="364"/>
        <v>10.199999999999999</v>
      </c>
      <c r="AR421" s="196"/>
      <c r="AS421" s="197">
        <f t="shared" si="334"/>
        <v>19684.091743119268</v>
      </c>
      <c r="AT421" s="179">
        <f t="shared" si="365"/>
        <v>24062.029403324035</v>
      </c>
      <c r="AU421" s="180">
        <f t="shared" si="366"/>
        <v>43746.1211464433</v>
      </c>
      <c r="AV421" s="1">
        <v>0</v>
      </c>
      <c r="AW421" s="1">
        <f t="shared" si="367"/>
        <v>0</v>
      </c>
      <c r="AX421" s="55"/>
      <c r="AY421" s="56">
        <f t="shared" si="335"/>
        <v>0</v>
      </c>
      <c r="AZ421" s="15">
        <f t="shared" si="368"/>
        <v>0</v>
      </c>
      <c r="BA421" s="49">
        <f t="shared" si="369"/>
        <v>0</v>
      </c>
      <c r="BB421" s="1">
        <v>1</v>
      </c>
      <c r="BC421" s="1">
        <f t="shared" si="336"/>
        <v>2.4</v>
      </c>
      <c r="BD421" s="56">
        <f t="shared" si="337"/>
        <v>6561.1723614274879</v>
      </c>
      <c r="BE421" s="15">
        <f t="shared" si="370"/>
        <v>4921.9693622648911</v>
      </c>
      <c r="BF421" s="49">
        <f t="shared" si="371"/>
        <v>11483.141723692379</v>
      </c>
      <c r="BG421" s="1">
        <v>2</v>
      </c>
      <c r="BH421" s="1">
        <f t="shared" si="338"/>
        <v>4.8</v>
      </c>
      <c r="BI421" s="56">
        <f t="shared" si="339"/>
        <v>6559.752161383286</v>
      </c>
      <c r="BJ421" s="15">
        <f t="shared" si="372"/>
        <v>10981.687013138007</v>
      </c>
      <c r="BK421" s="49">
        <f t="shared" si="373"/>
        <v>17541.439174521292</v>
      </c>
      <c r="BL421" s="1">
        <v>1</v>
      </c>
      <c r="BM421" s="1">
        <f t="shared" si="340"/>
        <v>2.4</v>
      </c>
      <c r="BN421" s="56">
        <f t="shared" si="341"/>
        <v>3279.876080691643</v>
      </c>
      <c r="BO421" s="15">
        <f t="shared" si="374"/>
        <v>5299.1520502072781</v>
      </c>
      <c r="BP421" s="49">
        <f t="shared" si="375"/>
        <v>8579.0281308989215</v>
      </c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</row>
    <row r="422" spans="1:146" ht="15.6" hidden="1" x14ac:dyDescent="0.3">
      <c r="A422" t="s">
        <v>152</v>
      </c>
      <c r="B422" s="106">
        <v>404</v>
      </c>
      <c r="C422" s="97">
        <v>2</v>
      </c>
      <c r="D422" s="116"/>
      <c r="E422" s="98">
        <f t="shared" si="342"/>
        <v>6.8</v>
      </c>
      <c r="F422" s="99">
        <f t="shared" si="328"/>
        <v>16390.536159600997</v>
      </c>
      <c r="G422" s="99">
        <f t="shared" si="343"/>
        <v>14827.878177836235</v>
      </c>
      <c r="H422" s="100">
        <f t="shared" si="344"/>
        <v>31218.414337437232</v>
      </c>
      <c r="I422" s="97">
        <v>4</v>
      </c>
      <c r="J422" s="116"/>
      <c r="K422" s="98">
        <f t="shared" si="345"/>
        <v>13.6</v>
      </c>
      <c r="L422" s="99">
        <f t="shared" si="346"/>
        <v>32781.072319201994</v>
      </c>
      <c r="M422" s="99">
        <f t="shared" si="347"/>
        <v>28071.557065025499</v>
      </c>
      <c r="N422" s="100">
        <f t="shared" si="348"/>
        <v>60852.62938422749</v>
      </c>
      <c r="O422" s="116">
        <v>2</v>
      </c>
      <c r="P422" s="116"/>
      <c r="Q422" s="98">
        <f t="shared" si="349"/>
        <v>6.8</v>
      </c>
      <c r="R422" s="99">
        <f t="shared" si="329"/>
        <v>11496.068493150684</v>
      </c>
      <c r="S422" s="427">
        <f t="shared" si="350"/>
        <v>15642.261849188149</v>
      </c>
      <c r="T422" s="99">
        <f t="shared" si="351"/>
        <v>27138.330342338835</v>
      </c>
      <c r="U422" s="98">
        <v>3</v>
      </c>
      <c r="V422" s="99">
        <f t="shared" si="352"/>
        <v>10.199999999999999</v>
      </c>
      <c r="W422" s="99">
        <f t="shared" si="330"/>
        <v>17244.102739726026</v>
      </c>
      <c r="X422" s="99">
        <f t="shared" si="353"/>
        <v>24486.483253617436</v>
      </c>
      <c r="Y422" s="99">
        <f t="shared" si="354"/>
        <v>41730.585993343462</v>
      </c>
      <c r="Z422" s="98">
        <v>3</v>
      </c>
      <c r="AA422" s="99">
        <f t="shared" si="355"/>
        <v>10.199999999999999</v>
      </c>
      <c r="AB422" s="99">
        <f t="shared" si="331"/>
        <v>17224.833592534989</v>
      </c>
      <c r="AC422" s="99">
        <f t="shared" si="356"/>
        <v>24529.528933020061</v>
      </c>
      <c r="AD422" s="99">
        <f t="shared" si="357"/>
        <v>41754.362525555051</v>
      </c>
      <c r="AE422" s="98">
        <v>3</v>
      </c>
      <c r="AF422" s="99">
        <f t="shared" si="358"/>
        <v>10.199999999999999</v>
      </c>
      <c r="AG422" s="99">
        <f t="shared" si="332"/>
        <v>19685.524105754273</v>
      </c>
      <c r="AH422" s="99">
        <f t="shared" si="359"/>
        <v>25838.51800114457</v>
      </c>
      <c r="AI422" s="99">
        <f t="shared" si="360"/>
        <v>45524.042106898843</v>
      </c>
      <c r="AJ422" s="98">
        <v>3</v>
      </c>
      <c r="AK422" s="99">
        <f t="shared" si="361"/>
        <v>10.199999999999999</v>
      </c>
      <c r="AL422" s="99"/>
      <c r="AM422" s="99">
        <f t="shared" si="333"/>
        <v>19684.091743119268</v>
      </c>
      <c r="AN422" s="99">
        <f t="shared" si="362"/>
        <v>24932.02282466105</v>
      </c>
      <c r="AO422" s="99">
        <f t="shared" si="363"/>
        <v>44616.114567780314</v>
      </c>
      <c r="AP422" s="188">
        <v>2</v>
      </c>
      <c r="AQ422" s="188">
        <f t="shared" si="364"/>
        <v>6.8</v>
      </c>
      <c r="AR422" s="196"/>
      <c r="AS422" s="197">
        <f t="shared" si="334"/>
        <v>13122.72782874618</v>
      </c>
      <c r="AT422" s="179">
        <f t="shared" si="365"/>
        <v>16041.352935549357</v>
      </c>
      <c r="AU422" s="180">
        <f t="shared" si="366"/>
        <v>29164.080764295537</v>
      </c>
      <c r="AV422" s="1">
        <v>3</v>
      </c>
      <c r="AW422" s="1">
        <f t="shared" si="367"/>
        <v>10.199999999999999</v>
      </c>
      <c r="AX422" s="55"/>
      <c r="AY422" s="56">
        <f t="shared" si="335"/>
        <v>19683.517084282463</v>
      </c>
      <c r="AZ422" s="15">
        <f t="shared" si="368"/>
        <v>23802.688139181919</v>
      </c>
      <c r="BA422" s="49">
        <f t="shared" si="369"/>
        <v>43486.205223464378</v>
      </c>
      <c r="BB422" s="1">
        <v>3</v>
      </c>
      <c r="BC422" s="1">
        <f t="shared" si="336"/>
        <v>7.1999999999999993</v>
      </c>
      <c r="BD422" s="56">
        <f t="shared" si="337"/>
        <v>19683.517084282463</v>
      </c>
      <c r="BE422" s="15">
        <f t="shared" si="370"/>
        <v>14765.90808679467</v>
      </c>
      <c r="BF422" s="49">
        <f t="shared" si="371"/>
        <v>34449.425171077135</v>
      </c>
      <c r="BG422" s="1">
        <v>3</v>
      </c>
      <c r="BH422" s="1">
        <f t="shared" si="338"/>
        <v>7.1999999999999993</v>
      </c>
      <c r="BI422" s="56">
        <f t="shared" si="339"/>
        <v>9839.6282420749285</v>
      </c>
      <c r="BJ422" s="15">
        <f t="shared" si="372"/>
        <v>16472.530519707008</v>
      </c>
      <c r="BK422" s="49">
        <f t="shared" si="373"/>
        <v>26312.158761781939</v>
      </c>
      <c r="BL422" s="1">
        <v>3</v>
      </c>
      <c r="BM422" s="1">
        <f t="shared" si="340"/>
        <v>7.1999999999999993</v>
      </c>
      <c r="BN422" s="56">
        <f t="shared" si="341"/>
        <v>9839.6282420749285</v>
      </c>
      <c r="BO422" s="15">
        <f t="shared" si="374"/>
        <v>15897.456150621832</v>
      </c>
      <c r="BP422" s="49">
        <f t="shared" si="375"/>
        <v>25737.084392696761</v>
      </c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</row>
    <row r="423" spans="1:146" ht="15.6" hidden="1" x14ac:dyDescent="0.3">
      <c r="A423" t="s">
        <v>152</v>
      </c>
      <c r="B423" s="106">
        <v>501</v>
      </c>
      <c r="C423" s="97">
        <v>1</v>
      </c>
      <c r="D423" s="116"/>
      <c r="E423" s="98">
        <f t="shared" si="342"/>
        <v>3.4</v>
      </c>
      <c r="F423" s="99">
        <f t="shared" si="328"/>
        <v>8195.2680798004985</v>
      </c>
      <c r="G423" s="99">
        <f t="shared" si="343"/>
        <v>7413.9390889181177</v>
      </c>
      <c r="H423" s="100">
        <f t="shared" si="344"/>
        <v>15609.207168718616</v>
      </c>
      <c r="I423" s="97">
        <v>1</v>
      </c>
      <c r="J423" s="116"/>
      <c r="K423" s="98">
        <f t="shared" si="345"/>
        <v>3.4</v>
      </c>
      <c r="L423" s="99">
        <f t="shared" si="346"/>
        <v>8195.2680798004985</v>
      </c>
      <c r="M423" s="99">
        <f t="shared" si="347"/>
        <v>7017.8892662563749</v>
      </c>
      <c r="N423" s="100">
        <f t="shared" si="348"/>
        <v>15213.157346056872</v>
      </c>
      <c r="O423" s="116">
        <v>2</v>
      </c>
      <c r="P423" s="116"/>
      <c r="Q423" s="98">
        <f t="shared" si="349"/>
        <v>6.8</v>
      </c>
      <c r="R423" s="99">
        <f t="shared" si="329"/>
        <v>11496.068493150684</v>
      </c>
      <c r="S423" s="427">
        <f t="shared" si="350"/>
        <v>15642.261849188149</v>
      </c>
      <c r="T423" s="99">
        <f t="shared" si="351"/>
        <v>27138.330342338835</v>
      </c>
      <c r="U423" s="98">
        <v>3</v>
      </c>
      <c r="V423" s="99">
        <f t="shared" si="352"/>
        <v>10.199999999999999</v>
      </c>
      <c r="W423" s="99">
        <f t="shared" si="330"/>
        <v>17244.102739726026</v>
      </c>
      <c r="X423" s="99">
        <f t="shared" si="353"/>
        <v>24486.483253617436</v>
      </c>
      <c r="Y423" s="99">
        <f t="shared" si="354"/>
        <v>41730.585993343462</v>
      </c>
      <c r="Z423" s="98">
        <v>3</v>
      </c>
      <c r="AA423" s="99">
        <f t="shared" si="355"/>
        <v>10.199999999999999</v>
      </c>
      <c r="AB423" s="99">
        <f t="shared" si="331"/>
        <v>17224.833592534989</v>
      </c>
      <c r="AC423" s="99">
        <f t="shared" si="356"/>
        <v>24529.528933020061</v>
      </c>
      <c r="AD423" s="99">
        <f t="shared" si="357"/>
        <v>41754.362525555051</v>
      </c>
      <c r="AE423" s="98">
        <v>3</v>
      </c>
      <c r="AF423" s="99">
        <f t="shared" si="358"/>
        <v>10.199999999999999</v>
      </c>
      <c r="AG423" s="99">
        <f t="shared" si="332"/>
        <v>19685.524105754273</v>
      </c>
      <c r="AH423" s="99">
        <f t="shared" si="359"/>
        <v>25838.51800114457</v>
      </c>
      <c r="AI423" s="99">
        <f t="shared" si="360"/>
        <v>45524.042106898843</v>
      </c>
      <c r="AJ423" s="98">
        <v>2</v>
      </c>
      <c r="AK423" s="99">
        <f t="shared" si="361"/>
        <v>6.8</v>
      </c>
      <c r="AL423" s="99"/>
      <c r="AM423" s="99">
        <f t="shared" si="333"/>
        <v>13122.72782874618</v>
      </c>
      <c r="AN423" s="99">
        <f t="shared" si="362"/>
        <v>16621.348549774033</v>
      </c>
      <c r="AO423" s="99">
        <f t="shared" si="363"/>
        <v>29744.076378520214</v>
      </c>
      <c r="AP423" s="188">
        <v>3</v>
      </c>
      <c r="AQ423" s="188">
        <f t="shared" si="364"/>
        <v>10.199999999999999</v>
      </c>
      <c r="AR423" s="196"/>
      <c r="AS423" s="197">
        <f t="shared" si="334"/>
        <v>19684.091743119268</v>
      </c>
      <c r="AT423" s="179">
        <f t="shared" si="365"/>
        <v>24062.029403324035</v>
      </c>
      <c r="AU423" s="180">
        <f t="shared" si="366"/>
        <v>43746.1211464433</v>
      </c>
      <c r="AV423" s="1">
        <v>3</v>
      </c>
      <c r="AW423" s="1">
        <f t="shared" si="367"/>
        <v>10.199999999999999</v>
      </c>
      <c r="AX423" s="55"/>
      <c r="AY423" s="56">
        <f t="shared" si="335"/>
        <v>19683.517084282463</v>
      </c>
      <c r="AZ423" s="15">
        <f t="shared" si="368"/>
        <v>23802.688139181919</v>
      </c>
      <c r="BA423" s="49">
        <f t="shared" si="369"/>
        <v>43486.205223464378</v>
      </c>
      <c r="BB423" s="1">
        <v>3</v>
      </c>
      <c r="BC423" s="1">
        <f t="shared" si="336"/>
        <v>7.1999999999999993</v>
      </c>
      <c r="BD423" s="56">
        <f t="shared" si="337"/>
        <v>19683.517084282463</v>
      </c>
      <c r="BE423" s="15">
        <f t="shared" si="370"/>
        <v>14765.90808679467</v>
      </c>
      <c r="BF423" s="49">
        <f t="shared" si="371"/>
        <v>34449.425171077135</v>
      </c>
      <c r="BG423" s="1">
        <v>2</v>
      </c>
      <c r="BH423" s="1">
        <f t="shared" si="338"/>
        <v>4.8</v>
      </c>
      <c r="BI423" s="56">
        <f t="shared" si="339"/>
        <v>6559.752161383286</v>
      </c>
      <c r="BJ423" s="15">
        <f t="shared" si="372"/>
        <v>10981.687013138007</v>
      </c>
      <c r="BK423" s="49">
        <f t="shared" si="373"/>
        <v>17541.439174521292</v>
      </c>
      <c r="BL423" s="1">
        <v>3</v>
      </c>
      <c r="BM423" s="1">
        <f t="shared" si="340"/>
        <v>7.1999999999999993</v>
      </c>
      <c r="BN423" s="56">
        <f t="shared" si="341"/>
        <v>9839.6282420749285</v>
      </c>
      <c r="BO423" s="15">
        <f t="shared" si="374"/>
        <v>15897.456150621832</v>
      </c>
      <c r="BP423" s="49">
        <f t="shared" si="375"/>
        <v>25737.084392696761</v>
      </c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</row>
    <row r="424" spans="1:146" ht="15.6" hidden="1" x14ac:dyDescent="0.3">
      <c r="A424" t="s">
        <v>152</v>
      </c>
      <c r="B424" s="106">
        <v>502</v>
      </c>
      <c r="C424" s="97">
        <v>4</v>
      </c>
      <c r="D424" s="116"/>
      <c r="E424" s="98">
        <f t="shared" si="342"/>
        <v>13.6</v>
      </c>
      <c r="F424" s="99">
        <f t="shared" si="328"/>
        <v>32781.072319201994</v>
      </c>
      <c r="G424" s="99">
        <f t="shared" si="343"/>
        <v>29655.756355672471</v>
      </c>
      <c r="H424" s="100">
        <f t="shared" si="344"/>
        <v>62436.828674874465</v>
      </c>
      <c r="I424" s="97">
        <v>4</v>
      </c>
      <c r="J424" s="116"/>
      <c r="K424" s="98">
        <f t="shared" si="345"/>
        <v>13.6</v>
      </c>
      <c r="L424" s="99">
        <f t="shared" si="346"/>
        <v>32781.072319201994</v>
      </c>
      <c r="M424" s="99">
        <f t="shared" si="347"/>
        <v>28071.557065025499</v>
      </c>
      <c r="N424" s="100">
        <f t="shared" si="348"/>
        <v>60852.62938422749</v>
      </c>
      <c r="O424" s="116">
        <v>3</v>
      </c>
      <c r="P424" s="116"/>
      <c r="Q424" s="98">
        <f t="shared" si="349"/>
        <v>10.199999999999999</v>
      </c>
      <c r="R424" s="99">
        <f t="shared" si="329"/>
        <v>17244.102739726026</v>
      </c>
      <c r="S424" s="427">
        <f t="shared" si="350"/>
        <v>23463.392773782223</v>
      </c>
      <c r="T424" s="99">
        <f t="shared" si="351"/>
        <v>40707.495513508249</v>
      </c>
      <c r="U424" s="98">
        <v>7</v>
      </c>
      <c r="V424" s="99">
        <f t="shared" si="352"/>
        <v>23.8</v>
      </c>
      <c r="W424" s="99">
        <f t="shared" si="330"/>
        <v>40236.239726027394</v>
      </c>
      <c r="X424" s="99">
        <f t="shared" si="353"/>
        <v>57135.12759177402</v>
      </c>
      <c r="Y424" s="99">
        <f t="shared" si="354"/>
        <v>97371.367317801414</v>
      </c>
      <c r="Z424" s="98">
        <v>10</v>
      </c>
      <c r="AA424" s="99">
        <f t="shared" si="355"/>
        <v>34</v>
      </c>
      <c r="AB424" s="99">
        <f t="shared" si="331"/>
        <v>57416.111975116633</v>
      </c>
      <c r="AC424" s="99">
        <f t="shared" si="356"/>
        <v>81765.096443400209</v>
      </c>
      <c r="AD424" s="99">
        <f t="shared" si="357"/>
        <v>139181.20841851685</v>
      </c>
      <c r="AE424" s="98">
        <v>12</v>
      </c>
      <c r="AF424" s="99">
        <f t="shared" si="358"/>
        <v>40.799999999999997</v>
      </c>
      <c r="AG424" s="99">
        <f t="shared" si="332"/>
        <v>78742.096423017094</v>
      </c>
      <c r="AH424" s="99">
        <f t="shared" si="359"/>
        <v>103354.07200457828</v>
      </c>
      <c r="AI424" s="99">
        <f t="shared" si="360"/>
        <v>182096.16842759537</v>
      </c>
      <c r="AJ424" s="98">
        <v>4</v>
      </c>
      <c r="AK424" s="99">
        <f t="shared" si="361"/>
        <v>13.6</v>
      </c>
      <c r="AL424" s="99"/>
      <c r="AM424" s="99">
        <f t="shared" si="333"/>
        <v>26245.455657492359</v>
      </c>
      <c r="AN424" s="99">
        <f t="shared" si="362"/>
        <v>33242.697099548066</v>
      </c>
      <c r="AO424" s="99">
        <f t="shared" si="363"/>
        <v>59488.152757040429</v>
      </c>
      <c r="AP424" s="188">
        <v>7</v>
      </c>
      <c r="AQ424" s="188">
        <f t="shared" si="364"/>
        <v>23.8</v>
      </c>
      <c r="AR424" s="196"/>
      <c r="AS424" s="197">
        <f t="shared" si="334"/>
        <v>45929.547400611627</v>
      </c>
      <c r="AT424" s="179">
        <f t="shared" si="365"/>
        <v>56144.735274422754</v>
      </c>
      <c r="AU424" s="180">
        <f t="shared" si="366"/>
        <v>102074.28267503438</v>
      </c>
      <c r="AV424" s="1">
        <v>8</v>
      </c>
      <c r="AW424" s="1">
        <f t="shared" si="367"/>
        <v>27.2</v>
      </c>
      <c r="AX424" s="55"/>
      <c r="AY424" s="56">
        <f t="shared" si="335"/>
        <v>52489.378891419903</v>
      </c>
      <c r="AZ424" s="15">
        <f t="shared" si="368"/>
        <v>63473.835037818448</v>
      </c>
      <c r="BA424" s="49">
        <f t="shared" si="369"/>
        <v>115963.21392923835</v>
      </c>
      <c r="BB424" s="1">
        <v>5</v>
      </c>
      <c r="BC424" s="1">
        <f t="shared" si="336"/>
        <v>12</v>
      </c>
      <c r="BD424" s="56">
        <f t="shared" si="337"/>
        <v>32805.861807137437</v>
      </c>
      <c r="BE424" s="15">
        <f t="shared" si="370"/>
        <v>24609.846811324453</v>
      </c>
      <c r="BF424" s="49">
        <f t="shared" si="371"/>
        <v>57415.708618461889</v>
      </c>
      <c r="BG424" s="1">
        <v>4</v>
      </c>
      <c r="BH424" s="1">
        <f t="shared" si="338"/>
        <v>9.6</v>
      </c>
      <c r="BI424" s="56">
        <f t="shared" si="339"/>
        <v>13119.504322766572</v>
      </c>
      <c r="BJ424" s="15">
        <f t="shared" si="372"/>
        <v>21963.374026276015</v>
      </c>
      <c r="BK424" s="49">
        <f t="shared" si="373"/>
        <v>35082.878349042585</v>
      </c>
      <c r="BL424" s="1">
        <v>8</v>
      </c>
      <c r="BM424" s="1">
        <f t="shared" si="340"/>
        <v>19.2</v>
      </c>
      <c r="BN424" s="56">
        <f t="shared" si="341"/>
        <v>26239.008645533144</v>
      </c>
      <c r="BO424" s="15">
        <f t="shared" si="374"/>
        <v>42393.216401658225</v>
      </c>
      <c r="BP424" s="49">
        <f t="shared" si="375"/>
        <v>68632.225047191372</v>
      </c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</row>
    <row r="425" spans="1:146" ht="15.6" hidden="1" x14ac:dyDescent="0.3">
      <c r="A425" t="s">
        <v>152</v>
      </c>
      <c r="B425" s="106">
        <v>503</v>
      </c>
      <c r="C425" s="97">
        <v>4</v>
      </c>
      <c r="D425" s="116"/>
      <c r="E425" s="98">
        <f t="shared" si="342"/>
        <v>13.6</v>
      </c>
      <c r="F425" s="99">
        <f t="shared" si="328"/>
        <v>32781.072319201994</v>
      </c>
      <c r="G425" s="99">
        <f t="shared" si="343"/>
        <v>29655.756355672471</v>
      </c>
      <c r="H425" s="100">
        <f t="shared" si="344"/>
        <v>62436.828674874465</v>
      </c>
      <c r="I425" s="97">
        <v>4</v>
      </c>
      <c r="J425" s="116"/>
      <c r="K425" s="98">
        <f t="shared" si="345"/>
        <v>13.6</v>
      </c>
      <c r="L425" s="99">
        <f t="shared" si="346"/>
        <v>32781.072319201994</v>
      </c>
      <c r="M425" s="99">
        <f t="shared" si="347"/>
        <v>28071.557065025499</v>
      </c>
      <c r="N425" s="100">
        <f t="shared" si="348"/>
        <v>60852.62938422749</v>
      </c>
      <c r="O425" s="116">
        <v>2</v>
      </c>
      <c r="P425" s="116"/>
      <c r="Q425" s="98">
        <f t="shared" si="349"/>
        <v>6.8</v>
      </c>
      <c r="R425" s="99">
        <f t="shared" si="329"/>
        <v>11496.068493150684</v>
      </c>
      <c r="S425" s="427">
        <f t="shared" si="350"/>
        <v>15642.261849188149</v>
      </c>
      <c r="T425" s="99">
        <f t="shared" si="351"/>
        <v>27138.330342338835</v>
      </c>
      <c r="U425" s="98">
        <v>6</v>
      </c>
      <c r="V425" s="99">
        <f t="shared" si="352"/>
        <v>20.399999999999999</v>
      </c>
      <c r="W425" s="99">
        <f t="shared" si="330"/>
        <v>34488.205479452052</v>
      </c>
      <c r="X425" s="99">
        <f t="shared" si="353"/>
        <v>48972.966507234873</v>
      </c>
      <c r="Y425" s="99">
        <f t="shared" si="354"/>
        <v>83461.171986686924</v>
      </c>
      <c r="Z425" s="98">
        <v>8</v>
      </c>
      <c r="AA425" s="99">
        <f t="shared" si="355"/>
        <v>27.2</v>
      </c>
      <c r="AB425" s="99">
        <f t="shared" si="331"/>
        <v>45932.889580093302</v>
      </c>
      <c r="AC425" s="99">
        <f t="shared" si="356"/>
        <v>65412.077154720166</v>
      </c>
      <c r="AD425" s="99">
        <f t="shared" si="357"/>
        <v>111344.96673481347</v>
      </c>
      <c r="AE425" s="98">
        <v>5</v>
      </c>
      <c r="AF425" s="99">
        <f t="shared" si="358"/>
        <v>17</v>
      </c>
      <c r="AG425" s="99">
        <f t="shared" si="332"/>
        <v>32809.206842923792</v>
      </c>
      <c r="AH425" s="99">
        <f t="shared" si="359"/>
        <v>43064.196668574288</v>
      </c>
      <c r="AI425" s="99">
        <f t="shared" si="360"/>
        <v>75873.40351149808</v>
      </c>
      <c r="AJ425" s="98">
        <v>5</v>
      </c>
      <c r="AK425" s="99">
        <f t="shared" si="361"/>
        <v>17</v>
      </c>
      <c r="AL425" s="99"/>
      <c r="AM425" s="99">
        <f t="shared" si="333"/>
        <v>32806.819571865446</v>
      </c>
      <c r="AN425" s="99">
        <f t="shared" si="362"/>
        <v>41553.371374435083</v>
      </c>
      <c r="AO425" s="99">
        <f t="shared" si="363"/>
        <v>74360.190946300529</v>
      </c>
      <c r="AP425" s="188">
        <v>4</v>
      </c>
      <c r="AQ425" s="188">
        <f t="shared" si="364"/>
        <v>13.6</v>
      </c>
      <c r="AR425" s="196"/>
      <c r="AS425" s="197">
        <f t="shared" si="334"/>
        <v>26245.455657492359</v>
      </c>
      <c r="AT425" s="179">
        <f t="shared" si="365"/>
        <v>32082.705871098715</v>
      </c>
      <c r="AU425" s="180">
        <f t="shared" si="366"/>
        <v>58328.161528591074</v>
      </c>
      <c r="AV425" s="1">
        <v>5</v>
      </c>
      <c r="AW425" s="1">
        <f t="shared" si="367"/>
        <v>17</v>
      </c>
      <c r="AX425" s="55"/>
      <c r="AY425" s="56">
        <f t="shared" si="335"/>
        <v>32805.861807137437</v>
      </c>
      <c r="AZ425" s="15">
        <f t="shared" si="368"/>
        <v>39671.146898636536</v>
      </c>
      <c r="BA425" s="49">
        <f t="shared" si="369"/>
        <v>72477.008705773973</v>
      </c>
      <c r="BB425" s="1">
        <v>5</v>
      </c>
      <c r="BC425" s="1">
        <f t="shared" si="336"/>
        <v>12</v>
      </c>
      <c r="BD425" s="56">
        <f t="shared" si="337"/>
        <v>32805.861807137437</v>
      </c>
      <c r="BE425" s="15">
        <f t="shared" si="370"/>
        <v>24609.846811324453</v>
      </c>
      <c r="BF425" s="49">
        <f t="shared" si="371"/>
        <v>57415.708618461889</v>
      </c>
      <c r="BG425" s="1">
        <v>6</v>
      </c>
      <c r="BH425" s="1">
        <f t="shared" si="338"/>
        <v>14.399999999999999</v>
      </c>
      <c r="BI425" s="56">
        <f t="shared" si="339"/>
        <v>19679.256484149857</v>
      </c>
      <c r="BJ425" s="15">
        <f t="shared" si="372"/>
        <v>32945.061039414017</v>
      </c>
      <c r="BK425" s="49">
        <f t="shared" si="373"/>
        <v>52624.317523563877</v>
      </c>
      <c r="BL425" s="1">
        <v>4</v>
      </c>
      <c r="BM425" s="1">
        <f t="shared" si="340"/>
        <v>9.6</v>
      </c>
      <c r="BN425" s="56">
        <f t="shared" si="341"/>
        <v>13119.504322766572</v>
      </c>
      <c r="BO425" s="15">
        <f t="shared" si="374"/>
        <v>21196.608200829112</v>
      </c>
      <c r="BP425" s="49">
        <f t="shared" si="375"/>
        <v>34316.112523595686</v>
      </c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</row>
    <row r="426" spans="1:146" ht="15.6" hidden="1" x14ac:dyDescent="0.3">
      <c r="A426" t="s">
        <v>152</v>
      </c>
      <c r="B426" s="106">
        <v>504</v>
      </c>
      <c r="C426" s="97">
        <v>0</v>
      </c>
      <c r="D426" s="116"/>
      <c r="E426" s="98">
        <f t="shared" si="342"/>
        <v>0</v>
      </c>
      <c r="F426" s="99">
        <f t="shared" si="328"/>
        <v>0</v>
      </c>
      <c r="G426" s="99">
        <f t="shared" si="343"/>
        <v>0</v>
      </c>
      <c r="H426" s="100">
        <f t="shared" si="344"/>
        <v>0</v>
      </c>
      <c r="I426" s="97">
        <v>0</v>
      </c>
      <c r="J426" s="116"/>
      <c r="K426" s="98">
        <f t="shared" si="345"/>
        <v>0</v>
      </c>
      <c r="L426" s="99">
        <f t="shared" si="346"/>
        <v>0</v>
      </c>
      <c r="M426" s="99">
        <f t="shared" si="347"/>
        <v>0</v>
      </c>
      <c r="N426" s="100">
        <f t="shared" si="348"/>
        <v>0</v>
      </c>
      <c r="O426" s="116">
        <v>0</v>
      </c>
      <c r="P426" s="116"/>
      <c r="Q426" s="98">
        <f t="shared" si="349"/>
        <v>0</v>
      </c>
      <c r="R426" s="99">
        <f t="shared" si="329"/>
        <v>0</v>
      </c>
      <c r="S426" s="427">
        <f t="shared" si="350"/>
        <v>0</v>
      </c>
      <c r="T426" s="99">
        <f t="shared" si="351"/>
        <v>0</v>
      </c>
      <c r="U426" s="98">
        <v>1</v>
      </c>
      <c r="V426" s="99">
        <f t="shared" si="352"/>
        <v>3.4</v>
      </c>
      <c r="W426" s="99">
        <f t="shared" si="330"/>
        <v>5748.034246575342</v>
      </c>
      <c r="X426" s="99">
        <f t="shared" si="353"/>
        <v>8162.1610845391451</v>
      </c>
      <c r="Y426" s="99">
        <f t="shared" si="354"/>
        <v>13910.195331114486</v>
      </c>
      <c r="Z426" s="98">
        <v>2</v>
      </c>
      <c r="AA426" s="99">
        <f t="shared" si="355"/>
        <v>6.8</v>
      </c>
      <c r="AB426" s="99">
        <f t="shared" si="331"/>
        <v>11483.222395023326</v>
      </c>
      <c r="AC426" s="99">
        <f t="shared" si="356"/>
        <v>16353.019288680041</v>
      </c>
      <c r="AD426" s="99">
        <f t="shared" si="357"/>
        <v>27836.241683703367</v>
      </c>
      <c r="AE426" s="98">
        <v>5</v>
      </c>
      <c r="AF426" s="99">
        <f t="shared" si="358"/>
        <v>17</v>
      </c>
      <c r="AG426" s="99">
        <f t="shared" si="332"/>
        <v>32809.206842923792</v>
      </c>
      <c r="AH426" s="99">
        <f t="shared" si="359"/>
        <v>43064.196668574288</v>
      </c>
      <c r="AI426" s="99">
        <f t="shared" si="360"/>
        <v>75873.40351149808</v>
      </c>
      <c r="AJ426" s="98">
        <v>4</v>
      </c>
      <c r="AK426" s="99">
        <f t="shared" si="361"/>
        <v>13.6</v>
      </c>
      <c r="AL426" s="99"/>
      <c r="AM426" s="99">
        <f t="shared" si="333"/>
        <v>26245.455657492359</v>
      </c>
      <c r="AN426" s="99">
        <f t="shared" si="362"/>
        <v>33242.697099548066</v>
      </c>
      <c r="AO426" s="99">
        <f t="shared" si="363"/>
        <v>59488.152757040429</v>
      </c>
      <c r="AP426" s="188">
        <v>2</v>
      </c>
      <c r="AQ426" s="188">
        <f t="shared" si="364"/>
        <v>6.8</v>
      </c>
      <c r="AR426" s="196"/>
      <c r="AS426" s="197">
        <f t="shared" si="334"/>
        <v>13122.72782874618</v>
      </c>
      <c r="AT426" s="179">
        <f t="shared" si="365"/>
        <v>16041.352935549357</v>
      </c>
      <c r="AU426" s="180">
        <f t="shared" si="366"/>
        <v>29164.080764295537</v>
      </c>
      <c r="AV426" s="1">
        <v>4</v>
      </c>
      <c r="AW426" s="1">
        <f t="shared" si="367"/>
        <v>13.6</v>
      </c>
      <c r="AX426" s="55"/>
      <c r="AY426" s="56">
        <f t="shared" si="335"/>
        <v>26244.689445709952</v>
      </c>
      <c r="AZ426" s="15">
        <f t="shared" si="368"/>
        <v>31736.917518909224</v>
      </c>
      <c r="BA426" s="49">
        <f t="shared" si="369"/>
        <v>57981.606964619175</v>
      </c>
      <c r="BB426" s="1">
        <v>1</v>
      </c>
      <c r="BC426" s="1">
        <f t="shared" si="336"/>
        <v>2.4</v>
      </c>
      <c r="BD426" s="56">
        <f t="shared" si="337"/>
        <v>6561.1723614274879</v>
      </c>
      <c r="BE426" s="15">
        <f t="shared" si="370"/>
        <v>4921.9693622648911</v>
      </c>
      <c r="BF426" s="49">
        <f t="shared" si="371"/>
        <v>11483.141723692379</v>
      </c>
      <c r="BG426" s="1">
        <v>0</v>
      </c>
      <c r="BH426" s="1">
        <f t="shared" si="338"/>
        <v>0</v>
      </c>
      <c r="BI426" s="56">
        <f t="shared" si="339"/>
        <v>0</v>
      </c>
      <c r="BJ426" s="15">
        <f t="shared" si="372"/>
        <v>0</v>
      </c>
      <c r="BK426" s="49">
        <f t="shared" si="373"/>
        <v>0</v>
      </c>
      <c r="BL426" s="1">
        <v>0</v>
      </c>
      <c r="BM426" s="1">
        <f t="shared" si="340"/>
        <v>0</v>
      </c>
      <c r="BN426" s="56">
        <f t="shared" si="341"/>
        <v>0</v>
      </c>
      <c r="BO426" s="15">
        <f t="shared" si="374"/>
        <v>0</v>
      </c>
      <c r="BP426" s="49">
        <f t="shared" si="375"/>
        <v>0</v>
      </c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</row>
    <row r="427" spans="1:146" ht="15.6" hidden="1" x14ac:dyDescent="0.3">
      <c r="A427" t="s">
        <v>152</v>
      </c>
      <c r="B427" s="106">
        <v>601</v>
      </c>
      <c r="C427" s="97">
        <v>5</v>
      </c>
      <c r="D427" s="116"/>
      <c r="E427" s="98">
        <f t="shared" si="342"/>
        <v>17</v>
      </c>
      <c r="F427" s="99">
        <f t="shared" si="328"/>
        <v>40976.340399002496</v>
      </c>
      <c r="G427" s="99">
        <f t="shared" si="343"/>
        <v>37069.695444590587</v>
      </c>
      <c r="H427" s="100">
        <f t="shared" si="344"/>
        <v>78046.035843593083</v>
      </c>
      <c r="I427" s="97">
        <v>10</v>
      </c>
      <c r="J427" s="116"/>
      <c r="K427" s="98">
        <f t="shared" si="345"/>
        <v>34</v>
      </c>
      <c r="L427" s="99">
        <f t="shared" si="346"/>
        <v>81952.680798004993</v>
      </c>
      <c r="M427" s="99">
        <f t="shared" si="347"/>
        <v>70178.892662563754</v>
      </c>
      <c r="N427" s="100">
        <f t="shared" si="348"/>
        <v>152131.57346056873</v>
      </c>
      <c r="O427" s="116">
        <v>8</v>
      </c>
      <c r="P427" s="116"/>
      <c r="Q427" s="98">
        <f t="shared" si="349"/>
        <v>27.2</v>
      </c>
      <c r="R427" s="99">
        <f t="shared" si="329"/>
        <v>45984.273972602736</v>
      </c>
      <c r="S427" s="427">
        <f t="shared" si="350"/>
        <v>62569.047396752598</v>
      </c>
      <c r="T427" s="99">
        <f t="shared" si="351"/>
        <v>108553.32136935534</v>
      </c>
      <c r="U427" s="98">
        <v>6</v>
      </c>
      <c r="V427" s="99">
        <f t="shared" si="352"/>
        <v>20.399999999999999</v>
      </c>
      <c r="W427" s="99">
        <f t="shared" si="330"/>
        <v>34488.205479452052</v>
      </c>
      <c r="X427" s="99">
        <f t="shared" si="353"/>
        <v>48972.966507234873</v>
      </c>
      <c r="Y427" s="99">
        <f t="shared" si="354"/>
        <v>83461.171986686924</v>
      </c>
      <c r="Z427" s="98">
        <v>7</v>
      </c>
      <c r="AA427" s="99">
        <f t="shared" si="355"/>
        <v>23.8</v>
      </c>
      <c r="AB427" s="99">
        <f t="shared" si="331"/>
        <v>40191.278382581644</v>
      </c>
      <c r="AC427" s="99">
        <f t="shared" si="356"/>
        <v>57235.567510380148</v>
      </c>
      <c r="AD427" s="99">
        <f t="shared" si="357"/>
        <v>97426.845892961792</v>
      </c>
      <c r="AE427" s="98">
        <v>7</v>
      </c>
      <c r="AF427" s="99">
        <f t="shared" si="358"/>
        <v>23.8</v>
      </c>
      <c r="AG427" s="99">
        <f t="shared" si="332"/>
        <v>45932.88958009331</v>
      </c>
      <c r="AH427" s="99">
        <f t="shared" si="359"/>
        <v>60289.875336004006</v>
      </c>
      <c r="AI427" s="99">
        <f t="shared" si="360"/>
        <v>106222.76491609731</v>
      </c>
      <c r="AJ427" s="98">
        <v>7</v>
      </c>
      <c r="AK427" s="99">
        <f t="shared" si="361"/>
        <v>23.8</v>
      </c>
      <c r="AL427" s="99"/>
      <c r="AM427" s="99">
        <f t="shared" si="333"/>
        <v>45929.547400611627</v>
      </c>
      <c r="AN427" s="99">
        <f t="shared" si="362"/>
        <v>58174.719924209123</v>
      </c>
      <c r="AO427" s="99">
        <f t="shared" si="363"/>
        <v>104104.26732482074</v>
      </c>
      <c r="AP427" s="188">
        <v>7</v>
      </c>
      <c r="AQ427" s="188">
        <f t="shared" si="364"/>
        <v>23.8</v>
      </c>
      <c r="AR427" s="196"/>
      <c r="AS427" s="197">
        <f t="shared" si="334"/>
        <v>45929.547400611627</v>
      </c>
      <c r="AT427" s="179">
        <f t="shared" si="365"/>
        <v>56144.735274422754</v>
      </c>
      <c r="AU427" s="180">
        <f t="shared" si="366"/>
        <v>102074.28267503438</v>
      </c>
      <c r="AV427" s="1">
        <v>6</v>
      </c>
      <c r="AW427" s="1">
        <f t="shared" si="367"/>
        <v>20.399999999999999</v>
      </c>
      <c r="AX427" s="55"/>
      <c r="AY427" s="56">
        <f t="shared" si="335"/>
        <v>39367.034168564925</v>
      </c>
      <c r="AZ427" s="15">
        <f t="shared" si="368"/>
        <v>47605.376278363838</v>
      </c>
      <c r="BA427" s="49">
        <f t="shared" si="369"/>
        <v>86972.410446928756</v>
      </c>
      <c r="BB427" s="1">
        <v>8</v>
      </c>
      <c r="BC427" s="1">
        <f t="shared" si="336"/>
        <v>19.2</v>
      </c>
      <c r="BD427" s="56">
        <f t="shared" si="337"/>
        <v>52489.378891419903</v>
      </c>
      <c r="BE427" s="15">
        <f t="shared" si="370"/>
        <v>39375.754898119128</v>
      </c>
      <c r="BF427" s="49">
        <f t="shared" si="371"/>
        <v>91865.133789539032</v>
      </c>
      <c r="BG427" s="1">
        <v>8</v>
      </c>
      <c r="BH427" s="1">
        <f t="shared" si="338"/>
        <v>19.2</v>
      </c>
      <c r="BI427" s="56">
        <f t="shared" si="339"/>
        <v>26239.008645533144</v>
      </c>
      <c r="BJ427" s="15">
        <f t="shared" si="372"/>
        <v>43926.74805255203</v>
      </c>
      <c r="BK427" s="49">
        <f t="shared" si="373"/>
        <v>70165.75669808517</v>
      </c>
      <c r="BL427" s="1">
        <v>8</v>
      </c>
      <c r="BM427" s="1">
        <f t="shared" si="340"/>
        <v>19.2</v>
      </c>
      <c r="BN427" s="56">
        <f t="shared" si="341"/>
        <v>26239.008645533144</v>
      </c>
      <c r="BO427" s="15">
        <f t="shared" si="374"/>
        <v>42393.216401658225</v>
      </c>
      <c r="BP427" s="49">
        <f t="shared" si="375"/>
        <v>68632.225047191372</v>
      </c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</row>
    <row r="428" spans="1:146" ht="15.6" hidden="1" x14ac:dyDescent="0.3">
      <c r="A428" t="s">
        <v>152</v>
      </c>
      <c r="B428" s="106">
        <v>602</v>
      </c>
      <c r="C428" s="97">
        <v>4</v>
      </c>
      <c r="D428" s="116"/>
      <c r="E428" s="98">
        <f t="shared" si="342"/>
        <v>13.6</v>
      </c>
      <c r="F428" s="99">
        <f t="shared" si="328"/>
        <v>32781.072319201994</v>
      </c>
      <c r="G428" s="99">
        <f t="shared" si="343"/>
        <v>29655.756355672471</v>
      </c>
      <c r="H428" s="100">
        <f t="shared" si="344"/>
        <v>62436.828674874465</v>
      </c>
      <c r="I428" s="97">
        <v>4</v>
      </c>
      <c r="J428" s="116"/>
      <c r="K428" s="98">
        <f t="shared" si="345"/>
        <v>13.6</v>
      </c>
      <c r="L428" s="99">
        <f t="shared" si="346"/>
        <v>32781.072319201994</v>
      </c>
      <c r="M428" s="99">
        <f t="shared" si="347"/>
        <v>28071.557065025499</v>
      </c>
      <c r="N428" s="100">
        <f t="shared" si="348"/>
        <v>60852.62938422749</v>
      </c>
      <c r="O428" s="116">
        <v>5</v>
      </c>
      <c r="P428" s="116"/>
      <c r="Q428" s="98">
        <f t="shared" si="349"/>
        <v>17</v>
      </c>
      <c r="R428" s="99">
        <f t="shared" si="329"/>
        <v>28740.17123287671</v>
      </c>
      <c r="S428" s="427">
        <f t="shared" si="350"/>
        <v>39105.654622970374</v>
      </c>
      <c r="T428" s="99">
        <f t="shared" si="351"/>
        <v>67845.825855847084</v>
      </c>
      <c r="U428" s="98">
        <v>6</v>
      </c>
      <c r="V428" s="99">
        <f t="shared" si="352"/>
        <v>20.399999999999999</v>
      </c>
      <c r="W428" s="99">
        <f t="shared" si="330"/>
        <v>34488.205479452052</v>
      </c>
      <c r="X428" s="99">
        <f t="shared" si="353"/>
        <v>48972.966507234873</v>
      </c>
      <c r="Y428" s="99">
        <f t="shared" si="354"/>
        <v>83461.171986686924</v>
      </c>
      <c r="Z428" s="98">
        <v>6</v>
      </c>
      <c r="AA428" s="99">
        <f t="shared" si="355"/>
        <v>20.399999999999999</v>
      </c>
      <c r="AB428" s="99">
        <f t="shared" si="331"/>
        <v>34449.667185069979</v>
      </c>
      <c r="AC428" s="99">
        <f t="shared" si="356"/>
        <v>49059.057866040122</v>
      </c>
      <c r="AD428" s="99">
        <f t="shared" si="357"/>
        <v>83508.725051110101</v>
      </c>
      <c r="AE428" s="98">
        <v>7</v>
      </c>
      <c r="AF428" s="99">
        <f t="shared" si="358"/>
        <v>23.8</v>
      </c>
      <c r="AG428" s="99">
        <f t="shared" si="332"/>
        <v>45932.88958009331</v>
      </c>
      <c r="AH428" s="99">
        <f t="shared" si="359"/>
        <v>60289.875336004006</v>
      </c>
      <c r="AI428" s="99">
        <f t="shared" si="360"/>
        <v>106222.76491609731</v>
      </c>
      <c r="AJ428" s="98">
        <v>5</v>
      </c>
      <c r="AK428" s="99">
        <f t="shared" si="361"/>
        <v>17</v>
      </c>
      <c r="AL428" s="99"/>
      <c r="AM428" s="99">
        <f t="shared" si="333"/>
        <v>32806.819571865446</v>
      </c>
      <c r="AN428" s="99">
        <f t="shared" si="362"/>
        <v>41553.371374435083</v>
      </c>
      <c r="AO428" s="99">
        <f t="shared" si="363"/>
        <v>74360.190946300529</v>
      </c>
      <c r="AP428" s="188">
        <v>7</v>
      </c>
      <c r="AQ428" s="188">
        <f t="shared" si="364"/>
        <v>23.8</v>
      </c>
      <c r="AR428" s="196"/>
      <c r="AS428" s="197">
        <f t="shared" si="334"/>
        <v>45929.547400611627</v>
      </c>
      <c r="AT428" s="179">
        <f t="shared" si="365"/>
        <v>56144.735274422754</v>
      </c>
      <c r="AU428" s="180">
        <f t="shared" si="366"/>
        <v>102074.28267503438</v>
      </c>
      <c r="AV428" s="1">
        <v>2</v>
      </c>
      <c r="AW428" s="1">
        <f t="shared" si="367"/>
        <v>6.8</v>
      </c>
      <c r="AX428" s="55"/>
      <c r="AY428" s="56">
        <f t="shared" si="335"/>
        <v>13122.344722854976</v>
      </c>
      <c r="AZ428" s="15">
        <f t="shared" si="368"/>
        <v>15868.458759454612</v>
      </c>
      <c r="BA428" s="49">
        <f t="shared" si="369"/>
        <v>28990.803482309588</v>
      </c>
      <c r="BB428" s="1">
        <v>0</v>
      </c>
      <c r="BC428" s="1">
        <f t="shared" si="336"/>
        <v>0</v>
      </c>
      <c r="BD428" s="56">
        <f t="shared" si="337"/>
        <v>0</v>
      </c>
      <c r="BE428" s="15">
        <f t="shared" si="370"/>
        <v>0</v>
      </c>
      <c r="BF428" s="49">
        <f t="shared" si="371"/>
        <v>0</v>
      </c>
      <c r="BG428" s="1">
        <v>0</v>
      </c>
      <c r="BH428" s="1">
        <f t="shared" si="338"/>
        <v>0</v>
      </c>
      <c r="BI428" s="56">
        <f t="shared" si="339"/>
        <v>0</v>
      </c>
      <c r="BJ428" s="15">
        <f t="shared" si="372"/>
        <v>0</v>
      </c>
      <c r="BK428" s="49">
        <f t="shared" si="373"/>
        <v>0</v>
      </c>
      <c r="BL428" s="1">
        <v>0</v>
      </c>
      <c r="BM428" s="1">
        <f t="shared" si="340"/>
        <v>0</v>
      </c>
      <c r="BN428" s="56">
        <f t="shared" si="341"/>
        <v>0</v>
      </c>
      <c r="BO428" s="15">
        <f t="shared" si="374"/>
        <v>0</v>
      </c>
      <c r="BP428" s="49">
        <f t="shared" si="375"/>
        <v>0</v>
      </c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</row>
    <row r="429" spans="1:146" ht="15.6" hidden="1" x14ac:dyDescent="0.3">
      <c r="A429" t="s">
        <v>152</v>
      </c>
      <c r="B429" s="107">
        <v>603</v>
      </c>
      <c r="C429" s="97">
        <v>4</v>
      </c>
      <c r="D429" s="116"/>
      <c r="E429" s="98">
        <f t="shared" si="342"/>
        <v>13.6</v>
      </c>
      <c r="F429" s="99">
        <f t="shared" si="328"/>
        <v>32781.072319201994</v>
      </c>
      <c r="G429" s="99">
        <f t="shared" si="343"/>
        <v>29655.756355672471</v>
      </c>
      <c r="H429" s="100">
        <f t="shared" si="344"/>
        <v>62436.828674874465</v>
      </c>
      <c r="I429" s="97">
        <v>4</v>
      </c>
      <c r="J429" s="116"/>
      <c r="K429" s="98">
        <f t="shared" si="345"/>
        <v>13.6</v>
      </c>
      <c r="L429" s="99">
        <f t="shared" si="346"/>
        <v>32781.072319201994</v>
      </c>
      <c r="M429" s="99">
        <f t="shared" si="347"/>
        <v>28071.557065025499</v>
      </c>
      <c r="N429" s="100">
        <f t="shared" si="348"/>
        <v>60852.62938422749</v>
      </c>
      <c r="O429" s="116">
        <v>5</v>
      </c>
      <c r="P429" s="116"/>
      <c r="Q429" s="98">
        <f t="shared" si="349"/>
        <v>17</v>
      </c>
      <c r="R429" s="99">
        <f t="shared" si="329"/>
        <v>28740.17123287671</v>
      </c>
      <c r="S429" s="427">
        <f t="shared" si="350"/>
        <v>39105.654622970374</v>
      </c>
      <c r="T429" s="99">
        <f t="shared" si="351"/>
        <v>67845.825855847084</v>
      </c>
      <c r="U429" s="98">
        <v>9</v>
      </c>
      <c r="V429" s="99">
        <f t="shared" si="352"/>
        <v>30.599999999999998</v>
      </c>
      <c r="W429" s="99">
        <f t="shared" si="330"/>
        <v>51732.308219178078</v>
      </c>
      <c r="X429" s="99">
        <f t="shared" si="353"/>
        <v>73459.449760852309</v>
      </c>
      <c r="Y429" s="99">
        <f t="shared" si="354"/>
        <v>125191.75798003038</v>
      </c>
      <c r="Z429" s="98">
        <v>9</v>
      </c>
      <c r="AA429" s="99">
        <f t="shared" si="355"/>
        <v>30.599999999999998</v>
      </c>
      <c r="AB429" s="99">
        <f t="shared" si="331"/>
        <v>51674.500777604968</v>
      </c>
      <c r="AC429" s="99">
        <f t="shared" si="356"/>
        <v>73588.586799060184</v>
      </c>
      <c r="AD429" s="99">
        <f t="shared" si="357"/>
        <v>125263.08757666516</v>
      </c>
      <c r="AE429" s="98">
        <v>8</v>
      </c>
      <c r="AF429" s="99">
        <f t="shared" si="358"/>
        <v>27.2</v>
      </c>
      <c r="AG429" s="99">
        <f t="shared" si="332"/>
        <v>52494.730948678072</v>
      </c>
      <c r="AH429" s="99">
        <f t="shared" si="359"/>
        <v>68902.714669718858</v>
      </c>
      <c r="AI429" s="99">
        <f t="shared" si="360"/>
        <v>121397.44561839693</v>
      </c>
      <c r="AJ429" s="98">
        <v>8</v>
      </c>
      <c r="AK429" s="99">
        <f t="shared" si="361"/>
        <v>27.2</v>
      </c>
      <c r="AL429" s="99"/>
      <c r="AM429" s="99">
        <f t="shared" si="333"/>
        <v>52490.911314984718</v>
      </c>
      <c r="AN429" s="99">
        <f t="shared" si="362"/>
        <v>66485.394199096132</v>
      </c>
      <c r="AO429" s="99">
        <f t="shared" si="363"/>
        <v>118976.30551408086</v>
      </c>
      <c r="AP429" s="188">
        <v>11</v>
      </c>
      <c r="AQ429" s="188">
        <f t="shared" si="364"/>
        <v>37.4</v>
      </c>
      <c r="AR429" s="196"/>
      <c r="AS429" s="197">
        <f t="shared" si="334"/>
        <v>72175.00305810399</v>
      </c>
      <c r="AT429" s="179">
        <f t="shared" si="365"/>
        <v>88227.441145521458</v>
      </c>
      <c r="AU429" s="180">
        <f t="shared" si="366"/>
        <v>160402.44420362543</v>
      </c>
      <c r="AV429" s="1">
        <v>14</v>
      </c>
      <c r="AW429" s="1">
        <f t="shared" si="367"/>
        <v>47.6</v>
      </c>
      <c r="AX429" s="55"/>
      <c r="AY429" s="56">
        <f t="shared" si="335"/>
        <v>91856.413059984829</v>
      </c>
      <c r="AZ429" s="15">
        <f t="shared" si="368"/>
        <v>111079.21131618229</v>
      </c>
      <c r="BA429" s="49">
        <f t="shared" si="369"/>
        <v>202935.62437616714</v>
      </c>
      <c r="BB429" s="1">
        <v>10</v>
      </c>
      <c r="BC429" s="1">
        <f t="shared" si="336"/>
        <v>24</v>
      </c>
      <c r="BD429" s="56">
        <f t="shared" si="337"/>
        <v>65611.723614274873</v>
      </c>
      <c r="BE429" s="15">
        <f t="shared" si="370"/>
        <v>49219.693622648905</v>
      </c>
      <c r="BF429" s="49">
        <f t="shared" si="371"/>
        <v>114831.41723692378</v>
      </c>
      <c r="BG429" s="1">
        <v>9</v>
      </c>
      <c r="BH429" s="1">
        <f t="shared" si="338"/>
        <v>21.599999999999998</v>
      </c>
      <c r="BI429" s="56">
        <f t="shared" si="339"/>
        <v>29518.884726224784</v>
      </c>
      <c r="BJ429" s="15">
        <f t="shared" si="372"/>
        <v>49417.591559121029</v>
      </c>
      <c r="BK429" s="49">
        <f t="shared" si="373"/>
        <v>78936.476285345809</v>
      </c>
      <c r="BL429" s="1">
        <v>11</v>
      </c>
      <c r="BM429" s="1">
        <f t="shared" si="340"/>
        <v>26.4</v>
      </c>
      <c r="BN429" s="56">
        <f t="shared" si="341"/>
        <v>36078.636887608074</v>
      </c>
      <c r="BO429" s="15">
        <f t="shared" si="374"/>
        <v>58290.672552280055</v>
      </c>
      <c r="BP429" s="49">
        <f t="shared" si="375"/>
        <v>94369.309439888137</v>
      </c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</row>
    <row r="430" spans="1:146" ht="15.6" hidden="1" x14ac:dyDescent="0.3">
      <c r="A430" t="s">
        <v>152</v>
      </c>
      <c r="B430" s="106">
        <v>701</v>
      </c>
      <c r="C430" s="97">
        <v>7</v>
      </c>
      <c r="D430" s="116"/>
      <c r="E430" s="98">
        <f t="shared" si="342"/>
        <v>23.8</v>
      </c>
      <c r="F430" s="99">
        <f t="shared" si="328"/>
        <v>57366.876558603486</v>
      </c>
      <c r="G430" s="99">
        <f t="shared" si="343"/>
        <v>51897.573622426826</v>
      </c>
      <c r="H430" s="100">
        <f t="shared" si="344"/>
        <v>109264.45018103032</v>
      </c>
      <c r="I430" s="97">
        <v>8</v>
      </c>
      <c r="J430" s="116"/>
      <c r="K430" s="98">
        <f t="shared" si="345"/>
        <v>27.2</v>
      </c>
      <c r="L430" s="99">
        <f t="shared" si="346"/>
        <v>65562.144638403988</v>
      </c>
      <c r="M430" s="99">
        <f t="shared" si="347"/>
        <v>56143.114130050999</v>
      </c>
      <c r="N430" s="100">
        <f t="shared" si="348"/>
        <v>121705.25876845498</v>
      </c>
      <c r="O430" s="116">
        <v>7</v>
      </c>
      <c r="P430" s="116"/>
      <c r="Q430" s="98">
        <f t="shared" si="349"/>
        <v>23.8</v>
      </c>
      <c r="R430" s="99">
        <f t="shared" si="329"/>
        <v>40236.239726027394</v>
      </c>
      <c r="S430" s="427">
        <f t="shared" si="350"/>
        <v>54747.916472158526</v>
      </c>
      <c r="T430" s="99">
        <f t="shared" si="351"/>
        <v>94984.156198185927</v>
      </c>
      <c r="U430" s="98">
        <v>12</v>
      </c>
      <c r="V430" s="99">
        <f t="shared" si="352"/>
        <v>40.799999999999997</v>
      </c>
      <c r="W430" s="99">
        <f t="shared" si="330"/>
        <v>68976.410958904104</v>
      </c>
      <c r="X430" s="99">
        <f t="shared" si="353"/>
        <v>97945.933014469745</v>
      </c>
      <c r="Y430" s="99">
        <f t="shared" si="354"/>
        <v>166922.34397337385</v>
      </c>
      <c r="Z430" s="98">
        <v>7</v>
      </c>
      <c r="AA430" s="99">
        <f t="shared" si="355"/>
        <v>23.8</v>
      </c>
      <c r="AB430" s="99">
        <f t="shared" si="331"/>
        <v>40191.278382581644</v>
      </c>
      <c r="AC430" s="99">
        <f t="shared" si="356"/>
        <v>57235.567510380148</v>
      </c>
      <c r="AD430" s="99">
        <f t="shared" si="357"/>
        <v>97426.845892961792</v>
      </c>
      <c r="AE430" s="98">
        <v>8</v>
      </c>
      <c r="AF430" s="99">
        <f t="shared" si="358"/>
        <v>27.2</v>
      </c>
      <c r="AG430" s="99">
        <f t="shared" si="332"/>
        <v>52494.730948678072</v>
      </c>
      <c r="AH430" s="99">
        <f t="shared" si="359"/>
        <v>68902.714669718858</v>
      </c>
      <c r="AI430" s="99">
        <f t="shared" si="360"/>
        <v>121397.44561839693</v>
      </c>
      <c r="AJ430" s="98">
        <v>8</v>
      </c>
      <c r="AK430" s="99">
        <f t="shared" si="361"/>
        <v>27.2</v>
      </c>
      <c r="AL430" s="99"/>
      <c r="AM430" s="99">
        <f t="shared" si="333"/>
        <v>52490.911314984718</v>
      </c>
      <c r="AN430" s="99">
        <f t="shared" si="362"/>
        <v>66485.394199096132</v>
      </c>
      <c r="AO430" s="99">
        <f t="shared" si="363"/>
        <v>118976.30551408086</v>
      </c>
      <c r="AP430" s="188">
        <v>11</v>
      </c>
      <c r="AQ430" s="188">
        <f t="shared" si="364"/>
        <v>37.4</v>
      </c>
      <c r="AR430" s="196"/>
      <c r="AS430" s="197">
        <f t="shared" si="334"/>
        <v>72175.00305810399</v>
      </c>
      <c r="AT430" s="179">
        <f t="shared" si="365"/>
        <v>88227.441145521458</v>
      </c>
      <c r="AU430" s="180">
        <f t="shared" si="366"/>
        <v>160402.44420362543</v>
      </c>
      <c r="AV430" s="1">
        <v>17</v>
      </c>
      <c r="AW430" s="1">
        <f t="shared" si="367"/>
        <v>57.8</v>
      </c>
      <c r="AX430" s="55"/>
      <c r="AY430" s="56">
        <f t="shared" si="335"/>
        <v>111539.9301442673</v>
      </c>
      <c r="AZ430" s="15">
        <f t="shared" si="368"/>
        <v>134881.89945536421</v>
      </c>
      <c r="BA430" s="49">
        <f t="shared" si="369"/>
        <v>246421.82959963151</v>
      </c>
      <c r="BB430" s="1">
        <v>17</v>
      </c>
      <c r="BC430" s="1">
        <f t="shared" si="336"/>
        <v>40.799999999999997</v>
      </c>
      <c r="BD430" s="56">
        <f t="shared" si="337"/>
        <v>111539.9301442673</v>
      </c>
      <c r="BE430" s="15">
        <f t="shared" si="370"/>
        <v>83673.479158503134</v>
      </c>
      <c r="BF430" s="49">
        <f t="shared" si="371"/>
        <v>195213.40930277045</v>
      </c>
      <c r="BG430" s="1">
        <v>18</v>
      </c>
      <c r="BH430" s="1">
        <f t="shared" si="338"/>
        <v>43.199999999999996</v>
      </c>
      <c r="BI430" s="56">
        <f t="shared" si="339"/>
        <v>59037.769452449567</v>
      </c>
      <c r="BJ430" s="15">
        <f t="shared" si="372"/>
        <v>98835.183118242057</v>
      </c>
      <c r="BK430" s="49">
        <f t="shared" si="373"/>
        <v>157872.95257069162</v>
      </c>
      <c r="BL430" s="1">
        <v>23</v>
      </c>
      <c r="BM430" s="1">
        <f t="shared" si="340"/>
        <v>55.199999999999996</v>
      </c>
      <c r="BN430" s="56">
        <f t="shared" si="341"/>
        <v>75437.149855907788</v>
      </c>
      <c r="BO430" s="15">
        <f t="shared" si="374"/>
        <v>121880.49715476739</v>
      </c>
      <c r="BP430" s="49">
        <f t="shared" si="375"/>
        <v>197317.64701067517</v>
      </c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</row>
    <row r="431" spans="1:146" ht="15.6" hidden="1" x14ac:dyDescent="0.3">
      <c r="A431" t="s">
        <v>152</v>
      </c>
      <c r="B431" s="107">
        <v>702</v>
      </c>
      <c r="C431" s="97">
        <v>9</v>
      </c>
      <c r="D431" s="116"/>
      <c r="E431" s="98">
        <f t="shared" si="342"/>
        <v>30.599999999999998</v>
      </c>
      <c r="F431" s="99">
        <f t="shared" si="328"/>
        <v>73757.41271820449</v>
      </c>
      <c r="G431" s="99">
        <f t="shared" si="343"/>
        <v>66725.45180026305</v>
      </c>
      <c r="H431" s="100">
        <f t="shared" si="344"/>
        <v>140482.86451846754</v>
      </c>
      <c r="I431" s="97">
        <v>7</v>
      </c>
      <c r="J431" s="116"/>
      <c r="K431" s="98">
        <f t="shared" si="345"/>
        <v>23.8</v>
      </c>
      <c r="L431" s="99">
        <f t="shared" si="346"/>
        <v>57366.876558603486</v>
      </c>
      <c r="M431" s="99">
        <f t="shared" si="347"/>
        <v>49125.224863794625</v>
      </c>
      <c r="N431" s="100">
        <f t="shared" si="348"/>
        <v>106492.10142239812</v>
      </c>
      <c r="O431" s="116">
        <v>9</v>
      </c>
      <c r="P431" s="116"/>
      <c r="Q431" s="98">
        <f t="shared" si="349"/>
        <v>30.599999999999998</v>
      </c>
      <c r="R431" s="99">
        <f t="shared" si="329"/>
        <v>51732.308219178078</v>
      </c>
      <c r="S431" s="427">
        <f t="shared" si="350"/>
        <v>70390.17832134667</v>
      </c>
      <c r="T431" s="99">
        <f t="shared" si="351"/>
        <v>122122.48654052475</v>
      </c>
      <c r="U431" s="98">
        <v>8</v>
      </c>
      <c r="V431" s="99">
        <f t="shared" si="352"/>
        <v>27.2</v>
      </c>
      <c r="W431" s="99">
        <f t="shared" si="330"/>
        <v>45984.273972602736</v>
      </c>
      <c r="X431" s="99">
        <f t="shared" si="353"/>
        <v>65297.288676313161</v>
      </c>
      <c r="Y431" s="99">
        <f t="shared" si="354"/>
        <v>111281.56264891589</v>
      </c>
      <c r="Z431" s="98">
        <v>10</v>
      </c>
      <c r="AA431" s="99">
        <f t="shared" si="355"/>
        <v>34</v>
      </c>
      <c r="AB431" s="99">
        <f t="shared" si="331"/>
        <v>57416.111975116633</v>
      </c>
      <c r="AC431" s="99">
        <f t="shared" si="356"/>
        <v>81765.096443400209</v>
      </c>
      <c r="AD431" s="99">
        <f t="shared" si="357"/>
        <v>139181.20841851685</v>
      </c>
      <c r="AE431" s="98">
        <v>8</v>
      </c>
      <c r="AF431" s="99">
        <f t="shared" si="358"/>
        <v>27.2</v>
      </c>
      <c r="AG431" s="99">
        <f t="shared" si="332"/>
        <v>52494.730948678072</v>
      </c>
      <c r="AH431" s="99">
        <f t="shared" si="359"/>
        <v>68902.714669718858</v>
      </c>
      <c r="AI431" s="99">
        <f t="shared" si="360"/>
        <v>121397.44561839693</v>
      </c>
      <c r="AJ431" s="98">
        <v>10</v>
      </c>
      <c r="AK431" s="99">
        <f t="shared" si="361"/>
        <v>34</v>
      </c>
      <c r="AL431" s="99"/>
      <c r="AM431" s="99">
        <f t="shared" si="333"/>
        <v>65613.639143730892</v>
      </c>
      <c r="AN431" s="99">
        <f t="shared" si="362"/>
        <v>83106.742748870165</v>
      </c>
      <c r="AO431" s="99">
        <f t="shared" si="363"/>
        <v>148720.38189260106</v>
      </c>
      <c r="AP431" s="188">
        <v>10</v>
      </c>
      <c r="AQ431" s="188">
        <f t="shared" si="364"/>
        <v>34</v>
      </c>
      <c r="AR431" s="196"/>
      <c r="AS431" s="197">
        <f t="shared" si="334"/>
        <v>65613.639143730892</v>
      </c>
      <c r="AT431" s="179">
        <f t="shared" si="365"/>
        <v>80206.764677746789</v>
      </c>
      <c r="AU431" s="180">
        <f t="shared" si="366"/>
        <v>145820.40382147767</v>
      </c>
      <c r="AV431" s="1">
        <v>9</v>
      </c>
      <c r="AW431" s="1">
        <f t="shared" si="367"/>
        <v>30.599999999999998</v>
      </c>
      <c r="AX431" s="55"/>
      <c r="AY431" s="56">
        <f t="shared" si="335"/>
        <v>59050.551252847392</v>
      </c>
      <c r="AZ431" s="15">
        <f t="shared" si="368"/>
        <v>71408.064417545756</v>
      </c>
      <c r="BA431" s="49">
        <f t="shared" si="369"/>
        <v>130458.61567039315</v>
      </c>
      <c r="BB431" s="1">
        <v>9</v>
      </c>
      <c r="BC431" s="1">
        <f t="shared" si="336"/>
        <v>21.599999999999998</v>
      </c>
      <c r="BD431" s="56">
        <f t="shared" si="337"/>
        <v>59050.551252847392</v>
      </c>
      <c r="BE431" s="15">
        <f t="shared" si="370"/>
        <v>44297.724260384013</v>
      </c>
      <c r="BF431" s="49">
        <f t="shared" si="371"/>
        <v>103348.27551323141</v>
      </c>
      <c r="BG431" s="1">
        <v>8</v>
      </c>
      <c r="BH431" s="1">
        <f t="shared" si="338"/>
        <v>19.2</v>
      </c>
      <c r="BI431" s="56">
        <f t="shared" si="339"/>
        <v>26239.008645533144</v>
      </c>
      <c r="BJ431" s="15">
        <f t="shared" si="372"/>
        <v>43926.74805255203</v>
      </c>
      <c r="BK431" s="49">
        <f t="shared" si="373"/>
        <v>70165.75669808517</v>
      </c>
      <c r="BL431" s="1">
        <v>8</v>
      </c>
      <c r="BM431" s="1">
        <f t="shared" si="340"/>
        <v>19.2</v>
      </c>
      <c r="BN431" s="56">
        <f t="shared" si="341"/>
        <v>26239.008645533144</v>
      </c>
      <c r="BO431" s="15">
        <f t="shared" si="374"/>
        <v>42393.216401658225</v>
      </c>
      <c r="BP431" s="49">
        <f t="shared" si="375"/>
        <v>68632.225047191372</v>
      </c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</row>
    <row r="432" spans="1:146" ht="15.6" hidden="1" x14ac:dyDescent="0.3">
      <c r="A432" t="s">
        <v>152</v>
      </c>
      <c r="B432" s="106">
        <v>801</v>
      </c>
      <c r="C432" s="97">
        <v>9</v>
      </c>
      <c r="D432" s="116"/>
      <c r="E432" s="98">
        <f t="shared" si="342"/>
        <v>30.599999999999998</v>
      </c>
      <c r="F432" s="99">
        <f t="shared" si="328"/>
        <v>73757.41271820449</v>
      </c>
      <c r="G432" s="99">
        <f t="shared" si="343"/>
        <v>66725.45180026305</v>
      </c>
      <c r="H432" s="100">
        <f t="shared" si="344"/>
        <v>140482.86451846754</v>
      </c>
      <c r="I432" s="97">
        <v>9</v>
      </c>
      <c r="J432" s="116"/>
      <c r="K432" s="98">
        <f t="shared" si="345"/>
        <v>30.599999999999998</v>
      </c>
      <c r="L432" s="99">
        <f t="shared" si="346"/>
        <v>73757.41271820449</v>
      </c>
      <c r="M432" s="99">
        <f t="shared" si="347"/>
        <v>63161.003396307366</v>
      </c>
      <c r="N432" s="100">
        <f t="shared" si="348"/>
        <v>136918.41611451184</v>
      </c>
      <c r="O432" s="116">
        <v>7</v>
      </c>
      <c r="P432" s="116"/>
      <c r="Q432" s="98">
        <f t="shared" si="349"/>
        <v>23.8</v>
      </c>
      <c r="R432" s="99">
        <f t="shared" si="329"/>
        <v>40236.239726027394</v>
      </c>
      <c r="S432" s="427">
        <f t="shared" si="350"/>
        <v>54747.916472158526</v>
      </c>
      <c r="T432" s="99">
        <f t="shared" si="351"/>
        <v>94984.156198185927</v>
      </c>
      <c r="U432" s="98">
        <v>10</v>
      </c>
      <c r="V432" s="99">
        <f t="shared" si="352"/>
        <v>34</v>
      </c>
      <c r="W432" s="99">
        <f t="shared" si="330"/>
        <v>57480.34246575342</v>
      </c>
      <c r="X432" s="99">
        <f t="shared" si="353"/>
        <v>81621.610845391464</v>
      </c>
      <c r="Y432" s="99">
        <f t="shared" si="354"/>
        <v>139101.9533111449</v>
      </c>
      <c r="Z432" s="98">
        <v>12</v>
      </c>
      <c r="AA432" s="99">
        <f t="shared" si="355"/>
        <v>40.799999999999997</v>
      </c>
      <c r="AB432" s="99">
        <f t="shared" si="331"/>
        <v>68899.334370139957</v>
      </c>
      <c r="AC432" s="99">
        <f t="shared" si="356"/>
        <v>98118.115732080245</v>
      </c>
      <c r="AD432" s="99">
        <f t="shared" si="357"/>
        <v>167017.4501022202</v>
      </c>
      <c r="AE432" s="98">
        <v>12</v>
      </c>
      <c r="AF432" s="99">
        <f t="shared" si="358"/>
        <v>40.799999999999997</v>
      </c>
      <c r="AG432" s="99">
        <f t="shared" si="332"/>
        <v>78742.096423017094</v>
      </c>
      <c r="AH432" s="99">
        <f t="shared" si="359"/>
        <v>103354.07200457828</v>
      </c>
      <c r="AI432" s="99">
        <f t="shared" si="360"/>
        <v>182096.16842759537</v>
      </c>
      <c r="AJ432" s="98">
        <v>13</v>
      </c>
      <c r="AK432" s="99">
        <f t="shared" si="361"/>
        <v>44.199999999999996</v>
      </c>
      <c r="AL432" s="99"/>
      <c r="AM432" s="99">
        <f t="shared" si="333"/>
        <v>85297.730886850157</v>
      </c>
      <c r="AN432" s="99">
        <f t="shared" si="362"/>
        <v>108038.76557353121</v>
      </c>
      <c r="AO432" s="99">
        <f t="shared" si="363"/>
        <v>193336.49646038137</v>
      </c>
      <c r="AP432" s="188">
        <v>13</v>
      </c>
      <c r="AQ432" s="188">
        <f t="shared" si="364"/>
        <v>44.199999999999996</v>
      </c>
      <c r="AR432" s="196"/>
      <c r="AS432" s="197">
        <f t="shared" si="334"/>
        <v>85297.730886850157</v>
      </c>
      <c r="AT432" s="179">
        <f t="shared" si="365"/>
        <v>104268.79408107081</v>
      </c>
      <c r="AU432" s="180">
        <f t="shared" si="366"/>
        <v>189566.52496792097</v>
      </c>
      <c r="AV432" s="1">
        <v>15</v>
      </c>
      <c r="AW432" s="1">
        <f t="shared" si="367"/>
        <v>51</v>
      </c>
      <c r="AX432" s="55"/>
      <c r="AY432" s="56">
        <f t="shared" si="335"/>
        <v>98417.58542141231</v>
      </c>
      <c r="AZ432" s="15">
        <f t="shared" si="368"/>
        <v>119013.44069590959</v>
      </c>
      <c r="BA432" s="49">
        <f t="shared" si="369"/>
        <v>217431.02611732192</v>
      </c>
      <c r="BB432" s="1">
        <v>13</v>
      </c>
      <c r="BC432" s="1">
        <f t="shared" si="336"/>
        <v>31.2</v>
      </c>
      <c r="BD432" s="56">
        <f t="shared" si="337"/>
        <v>85295.240698557347</v>
      </c>
      <c r="BE432" s="15">
        <f t="shared" si="370"/>
        <v>63985.601709443581</v>
      </c>
      <c r="BF432" s="49">
        <f t="shared" si="371"/>
        <v>149280.84240800093</v>
      </c>
      <c r="BG432" s="1">
        <v>16</v>
      </c>
      <c r="BH432" s="1">
        <f t="shared" si="338"/>
        <v>38.4</v>
      </c>
      <c r="BI432" s="56">
        <f t="shared" si="339"/>
        <v>52478.017291066288</v>
      </c>
      <c r="BJ432" s="15">
        <f t="shared" si="372"/>
        <v>87853.496105104059</v>
      </c>
      <c r="BK432" s="49">
        <f t="shared" si="373"/>
        <v>140331.51339617034</v>
      </c>
      <c r="BL432" s="1">
        <v>14</v>
      </c>
      <c r="BM432" s="1">
        <f t="shared" si="340"/>
        <v>33.6</v>
      </c>
      <c r="BN432" s="56">
        <f t="shared" si="341"/>
        <v>45918.265129683001</v>
      </c>
      <c r="BO432" s="15">
        <f t="shared" si="374"/>
        <v>74188.1287029019</v>
      </c>
      <c r="BP432" s="49">
        <f t="shared" si="375"/>
        <v>120106.3938325849</v>
      </c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</row>
    <row r="433" spans="1:146" ht="15.6" hidden="1" x14ac:dyDescent="0.3">
      <c r="A433" t="s">
        <v>152</v>
      </c>
      <c r="B433" s="106">
        <v>802</v>
      </c>
      <c r="C433" s="97">
        <v>6</v>
      </c>
      <c r="D433" s="116"/>
      <c r="E433" s="98">
        <f t="shared" si="342"/>
        <v>20.399999999999999</v>
      </c>
      <c r="F433" s="99">
        <f t="shared" si="328"/>
        <v>49171.608478802991</v>
      </c>
      <c r="G433" s="99">
        <f t="shared" si="343"/>
        <v>44483.634533508703</v>
      </c>
      <c r="H433" s="100">
        <f t="shared" si="344"/>
        <v>93655.243012311694</v>
      </c>
      <c r="I433" s="97">
        <v>4</v>
      </c>
      <c r="J433" s="116"/>
      <c r="K433" s="98">
        <f t="shared" si="345"/>
        <v>13.6</v>
      </c>
      <c r="L433" s="99">
        <f t="shared" si="346"/>
        <v>32781.072319201994</v>
      </c>
      <c r="M433" s="99">
        <f t="shared" si="347"/>
        <v>28071.557065025499</v>
      </c>
      <c r="N433" s="100">
        <f t="shared" si="348"/>
        <v>60852.62938422749</v>
      </c>
      <c r="O433" s="116">
        <v>5</v>
      </c>
      <c r="P433" s="116"/>
      <c r="Q433" s="98">
        <f t="shared" si="349"/>
        <v>17</v>
      </c>
      <c r="R433" s="99">
        <f t="shared" si="329"/>
        <v>28740.17123287671</v>
      </c>
      <c r="S433" s="427">
        <f t="shared" si="350"/>
        <v>39105.654622970374</v>
      </c>
      <c r="T433" s="99">
        <f t="shared" si="351"/>
        <v>67845.825855847084</v>
      </c>
      <c r="U433" s="98">
        <v>6</v>
      </c>
      <c r="V433" s="99">
        <f t="shared" si="352"/>
        <v>20.399999999999999</v>
      </c>
      <c r="W433" s="99">
        <f t="shared" si="330"/>
        <v>34488.205479452052</v>
      </c>
      <c r="X433" s="99">
        <f t="shared" si="353"/>
        <v>48972.966507234873</v>
      </c>
      <c r="Y433" s="99">
        <f t="shared" si="354"/>
        <v>83461.171986686924</v>
      </c>
      <c r="Z433" s="98">
        <v>6</v>
      </c>
      <c r="AA433" s="99">
        <f t="shared" si="355"/>
        <v>20.399999999999999</v>
      </c>
      <c r="AB433" s="99">
        <f t="shared" si="331"/>
        <v>34449.667185069979</v>
      </c>
      <c r="AC433" s="99">
        <f t="shared" si="356"/>
        <v>49059.057866040122</v>
      </c>
      <c r="AD433" s="99">
        <f t="shared" si="357"/>
        <v>83508.725051110101</v>
      </c>
      <c r="AE433" s="98">
        <v>6</v>
      </c>
      <c r="AF433" s="99">
        <f t="shared" si="358"/>
        <v>20.399999999999999</v>
      </c>
      <c r="AG433" s="99">
        <f t="shared" si="332"/>
        <v>39371.048211508547</v>
      </c>
      <c r="AH433" s="99">
        <f t="shared" si="359"/>
        <v>51677.03600228914</v>
      </c>
      <c r="AI433" s="99">
        <f t="shared" si="360"/>
        <v>91048.084213797687</v>
      </c>
      <c r="AJ433" s="98">
        <v>7</v>
      </c>
      <c r="AK433" s="99">
        <f t="shared" si="361"/>
        <v>23.8</v>
      </c>
      <c r="AL433" s="99"/>
      <c r="AM433" s="99">
        <f t="shared" si="333"/>
        <v>45929.547400611627</v>
      </c>
      <c r="AN433" s="99">
        <f t="shared" si="362"/>
        <v>58174.719924209123</v>
      </c>
      <c r="AO433" s="99">
        <f t="shared" si="363"/>
        <v>104104.26732482074</v>
      </c>
      <c r="AP433" s="188">
        <v>8</v>
      </c>
      <c r="AQ433" s="188">
        <f t="shared" si="364"/>
        <v>27.2</v>
      </c>
      <c r="AR433" s="196"/>
      <c r="AS433" s="197">
        <f t="shared" si="334"/>
        <v>52490.911314984718</v>
      </c>
      <c r="AT433" s="179">
        <f t="shared" si="365"/>
        <v>64165.41174219743</v>
      </c>
      <c r="AU433" s="180">
        <f t="shared" si="366"/>
        <v>116656.32305718215</v>
      </c>
      <c r="AV433" s="1">
        <v>9</v>
      </c>
      <c r="AW433" s="1">
        <f t="shared" si="367"/>
        <v>30.599999999999998</v>
      </c>
      <c r="AX433" s="55"/>
      <c r="AY433" s="56">
        <f t="shared" si="335"/>
        <v>59050.551252847392</v>
      </c>
      <c r="AZ433" s="15">
        <f t="shared" si="368"/>
        <v>71408.064417545756</v>
      </c>
      <c r="BA433" s="49">
        <f t="shared" si="369"/>
        <v>130458.61567039315</v>
      </c>
      <c r="BB433" s="1">
        <v>8</v>
      </c>
      <c r="BC433" s="1">
        <f t="shared" si="336"/>
        <v>19.2</v>
      </c>
      <c r="BD433" s="56">
        <f t="shared" si="337"/>
        <v>52489.378891419903</v>
      </c>
      <c r="BE433" s="15">
        <f t="shared" si="370"/>
        <v>39375.754898119128</v>
      </c>
      <c r="BF433" s="49">
        <f t="shared" si="371"/>
        <v>91865.133789539032</v>
      </c>
      <c r="BG433" s="1">
        <v>7</v>
      </c>
      <c r="BH433" s="1">
        <f t="shared" si="338"/>
        <v>16.8</v>
      </c>
      <c r="BI433" s="56">
        <f t="shared" si="339"/>
        <v>22959.1325648415</v>
      </c>
      <c r="BJ433" s="15">
        <f t="shared" si="372"/>
        <v>38435.90454598303</v>
      </c>
      <c r="BK433" s="49">
        <f t="shared" si="373"/>
        <v>61395.037110824531</v>
      </c>
      <c r="BL433" s="1">
        <v>9</v>
      </c>
      <c r="BM433" s="1">
        <f t="shared" si="340"/>
        <v>21.599999999999998</v>
      </c>
      <c r="BN433" s="56">
        <f t="shared" si="341"/>
        <v>29518.884726224784</v>
      </c>
      <c r="BO433" s="15">
        <f t="shared" si="374"/>
        <v>47692.368451865499</v>
      </c>
      <c r="BP433" s="49">
        <f t="shared" si="375"/>
        <v>77211.253178090279</v>
      </c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</row>
    <row r="434" spans="1:146" ht="15.6" hidden="1" x14ac:dyDescent="0.3">
      <c r="A434" t="s">
        <v>152</v>
      </c>
      <c r="B434" s="106">
        <v>803</v>
      </c>
      <c r="C434" s="97">
        <v>2</v>
      </c>
      <c r="D434" s="116"/>
      <c r="E434" s="98">
        <f t="shared" si="342"/>
        <v>6.8</v>
      </c>
      <c r="F434" s="99">
        <f t="shared" si="328"/>
        <v>16390.536159600997</v>
      </c>
      <c r="G434" s="99">
        <f t="shared" si="343"/>
        <v>14827.878177836235</v>
      </c>
      <c r="H434" s="100">
        <f t="shared" si="344"/>
        <v>31218.414337437232</v>
      </c>
      <c r="I434" s="97">
        <v>2</v>
      </c>
      <c r="J434" s="116"/>
      <c r="K434" s="98">
        <f t="shared" si="345"/>
        <v>6.8</v>
      </c>
      <c r="L434" s="99">
        <f t="shared" si="346"/>
        <v>16390.536159600997</v>
      </c>
      <c r="M434" s="99">
        <f t="shared" si="347"/>
        <v>14035.77853251275</v>
      </c>
      <c r="N434" s="100">
        <f t="shared" si="348"/>
        <v>30426.314692113745</v>
      </c>
      <c r="O434" s="116">
        <v>2</v>
      </c>
      <c r="P434" s="116"/>
      <c r="Q434" s="98">
        <f t="shared" si="349"/>
        <v>6.8</v>
      </c>
      <c r="R434" s="99">
        <f t="shared" si="329"/>
        <v>11496.068493150684</v>
      </c>
      <c r="S434" s="427">
        <f t="shared" si="350"/>
        <v>15642.261849188149</v>
      </c>
      <c r="T434" s="99">
        <f t="shared" si="351"/>
        <v>27138.330342338835</v>
      </c>
      <c r="U434" s="98">
        <v>1</v>
      </c>
      <c r="V434" s="99">
        <f t="shared" si="352"/>
        <v>3.4</v>
      </c>
      <c r="W434" s="99">
        <f t="shared" si="330"/>
        <v>5748.034246575342</v>
      </c>
      <c r="X434" s="99">
        <f t="shared" si="353"/>
        <v>8162.1610845391451</v>
      </c>
      <c r="Y434" s="99">
        <f t="shared" si="354"/>
        <v>13910.195331114486</v>
      </c>
      <c r="Z434" s="98">
        <v>0</v>
      </c>
      <c r="AA434" s="99">
        <f t="shared" si="355"/>
        <v>0</v>
      </c>
      <c r="AB434" s="99">
        <f t="shared" si="331"/>
        <v>0</v>
      </c>
      <c r="AC434" s="99">
        <f t="shared" si="356"/>
        <v>0</v>
      </c>
      <c r="AD434" s="99">
        <f t="shared" si="357"/>
        <v>0</v>
      </c>
      <c r="AE434" s="98">
        <v>0</v>
      </c>
      <c r="AF434" s="99">
        <f t="shared" si="358"/>
        <v>0</v>
      </c>
      <c r="AG434" s="99">
        <f t="shared" si="332"/>
        <v>0</v>
      </c>
      <c r="AH434" s="99">
        <f t="shared" si="359"/>
        <v>0</v>
      </c>
      <c r="AI434" s="99">
        <f t="shared" si="360"/>
        <v>0</v>
      </c>
      <c r="AJ434" s="98">
        <v>0</v>
      </c>
      <c r="AK434" s="99">
        <f t="shared" si="361"/>
        <v>0</v>
      </c>
      <c r="AL434" s="99"/>
      <c r="AM434" s="99">
        <f t="shared" si="333"/>
        <v>0</v>
      </c>
      <c r="AN434" s="99">
        <f t="shared" si="362"/>
        <v>0</v>
      </c>
      <c r="AO434" s="99">
        <f t="shared" si="363"/>
        <v>0</v>
      </c>
      <c r="AP434" s="188">
        <v>0</v>
      </c>
      <c r="AQ434" s="188">
        <f t="shared" si="364"/>
        <v>0</v>
      </c>
      <c r="AR434" s="196"/>
      <c r="AS434" s="197">
        <f t="shared" si="334"/>
        <v>0</v>
      </c>
      <c r="AT434" s="179">
        <f t="shared" si="365"/>
        <v>0</v>
      </c>
      <c r="AU434" s="180">
        <f t="shared" si="366"/>
        <v>0</v>
      </c>
      <c r="AV434" s="1">
        <v>0</v>
      </c>
      <c r="AW434" s="1">
        <f t="shared" si="367"/>
        <v>0</v>
      </c>
      <c r="AX434" s="55"/>
      <c r="AY434" s="56">
        <f t="shared" si="335"/>
        <v>0</v>
      </c>
      <c r="AZ434" s="15">
        <f t="shared" si="368"/>
        <v>0</v>
      </c>
      <c r="BA434" s="49">
        <f t="shared" si="369"/>
        <v>0</v>
      </c>
      <c r="BB434" s="1">
        <v>1</v>
      </c>
      <c r="BC434" s="1">
        <f t="shared" si="336"/>
        <v>2.4</v>
      </c>
      <c r="BD434" s="56">
        <f t="shared" si="337"/>
        <v>6561.1723614274879</v>
      </c>
      <c r="BE434" s="15">
        <f t="shared" si="370"/>
        <v>4921.9693622648911</v>
      </c>
      <c r="BF434" s="49">
        <f t="shared" si="371"/>
        <v>11483.141723692379</v>
      </c>
      <c r="BG434" s="1">
        <v>0</v>
      </c>
      <c r="BH434" s="1">
        <f t="shared" si="338"/>
        <v>0</v>
      </c>
      <c r="BI434" s="56">
        <f t="shared" si="339"/>
        <v>0</v>
      </c>
      <c r="BJ434" s="15">
        <f t="shared" si="372"/>
        <v>0</v>
      </c>
      <c r="BK434" s="49">
        <f t="shared" si="373"/>
        <v>0</v>
      </c>
      <c r="BL434" s="1">
        <v>1</v>
      </c>
      <c r="BM434" s="1">
        <f t="shared" si="340"/>
        <v>2.4</v>
      </c>
      <c r="BN434" s="56">
        <f t="shared" si="341"/>
        <v>3279.876080691643</v>
      </c>
      <c r="BO434" s="15">
        <f t="shared" si="374"/>
        <v>5299.1520502072781</v>
      </c>
      <c r="BP434" s="49">
        <f t="shared" si="375"/>
        <v>8579.0281308989215</v>
      </c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</row>
    <row r="435" spans="1:146" ht="15.6" hidden="1" x14ac:dyDescent="0.3">
      <c r="A435" t="s">
        <v>152</v>
      </c>
      <c r="B435" s="106">
        <v>901</v>
      </c>
      <c r="C435" s="97">
        <v>6</v>
      </c>
      <c r="D435" s="116"/>
      <c r="E435" s="98">
        <f t="shared" si="342"/>
        <v>20.399999999999999</v>
      </c>
      <c r="F435" s="99">
        <f t="shared" si="328"/>
        <v>49171.608478802991</v>
      </c>
      <c r="G435" s="99">
        <f t="shared" si="343"/>
        <v>44483.634533508703</v>
      </c>
      <c r="H435" s="100">
        <f>+G435+F435</f>
        <v>93655.243012311694</v>
      </c>
      <c r="I435" s="97">
        <v>6</v>
      </c>
      <c r="J435" s="116"/>
      <c r="K435" s="98">
        <f t="shared" si="345"/>
        <v>20.399999999999999</v>
      </c>
      <c r="L435" s="99">
        <f t="shared" si="346"/>
        <v>49171.608478802991</v>
      </c>
      <c r="M435" s="99">
        <f t="shared" si="347"/>
        <v>42107.335597538244</v>
      </c>
      <c r="N435" s="100">
        <f t="shared" si="348"/>
        <v>91278.944076341228</v>
      </c>
      <c r="O435" s="116">
        <v>5</v>
      </c>
      <c r="P435" s="116"/>
      <c r="Q435" s="98">
        <f t="shared" si="349"/>
        <v>17</v>
      </c>
      <c r="R435" s="99">
        <f t="shared" si="329"/>
        <v>28740.17123287671</v>
      </c>
      <c r="S435" s="427">
        <f t="shared" si="350"/>
        <v>39105.654622970374</v>
      </c>
      <c r="T435" s="99">
        <f t="shared" si="351"/>
        <v>67845.825855847084</v>
      </c>
      <c r="U435" s="98">
        <v>4</v>
      </c>
      <c r="V435" s="99">
        <f t="shared" si="352"/>
        <v>13.6</v>
      </c>
      <c r="W435" s="99">
        <f t="shared" si="330"/>
        <v>22992.136986301368</v>
      </c>
      <c r="X435" s="99">
        <f t="shared" si="353"/>
        <v>32648.64433815658</v>
      </c>
      <c r="Y435" s="99">
        <f t="shared" si="354"/>
        <v>55640.781324457945</v>
      </c>
      <c r="Z435" s="98">
        <v>0</v>
      </c>
      <c r="AA435" s="99">
        <f t="shared" si="355"/>
        <v>0</v>
      </c>
      <c r="AB435" s="99">
        <f t="shared" si="331"/>
        <v>0</v>
      </c>
      <c r="AC435" s="99">
        <f t="shared" si="356"/>
        <v>0</v>
      </c>
      <c r="AD435" s="99">
        <f t="shared" si="357"/>
        <v>0</v>
      </c>
      <c r="AE435" s="98">
        <v>0</v>
      </c>
      <c r="AF435" s="99">
        <f t="shared" si="358"/>
        <v>0</v>
      </c>
      <c r="AG435" s="99">
        <f t="shared" si="332"/>
        <v>0</v>
      </c>
      <c r="AH435" s="99">
        <f t="shared" si="359"/>
        <v>0</v>
      </c>
      <c r="AI435" s="99">
        <f t="shared" si="360"/>
        <v>0</v>
      </c>
      <c r="AJ435" s="98">
        <v>0</v>
      </c>
      <c r="AK435" s="99">
        <f t="shared" si="361"/>
        <v>0</v>
      </c>
      <c r="AL435" s="99"/>
      <c r="AM435" s="99">
        <f t="shared" si="333"/>
        <v>0</v>
      </c>
      <c r="AN435" s="99">
        <f t="shared" si="362"/>
        <v>0</v>
      </c>
      <c r="AO435" s="99">
        <f t="shared" si="363"/>
        <v>0</v>
      </c>
      <c r="AP435" s="188">
        <v>0</v>
      </c>
      <c r="AQ435" s="188">
        <f t="shared" si="364"/>
        <v>0</v>
      </c>
      <c r="AR435" s="196"/>
      <c r="AS435" s="197">
        <f t="shared" si="334"/>
        <v>0</v>
      </c>
      <c r="AT435" s="179">
        <f t="shared" si="365"/>
        <v>0</v>
      </c>
      <c r="AU435" s="180">
        <f t="shared" si="366"/>
        <v>0</v>
      </c>
      <c r="AV435" s="1">
        <v>0</v>
      </c>
      <c r="AW435" s="1">
        <f t="shared" si="367"/>
        <v>0</v>
      </c>
      <c r="AX435" s="55"/>
      <c r="AY435" s="56">
        <f t="shared" si="335"/>
        <v>0</v>
      </c>
      <c r="AZ435" s="15">
        <f t="shared" si="368"/>
        <v>0</v>
      </c>
      <c r="BA435" s="49">
        <f t="shared" si="369"/>
        <v>0</v>
      </c>
      <c r="BB435" s="1">
        <v>0</v>
      </c>
      <c r="BC435" s="1">
        <f t="shared" si="336"/>
        <v>0</v>
      </c>
      <c r="BD435" s="56">
        <f t="shared" si="337"/>
        <v>0</v>
      </c>
      <c r="BE435" s="15">
        <f t="shared" si="370"/>
        <v>0</v>
      </c>
      <c r="BF435" s="49">
        <f t="shared" si="371"/>
        <v>0</v>
      </c>
      <c r="BG435" s="1">
        <v>5</v>
      </c>
      <c r="BH435" s="1">
        <f t="shared" si="338"/>
        <v>12</v>
      </c>
      <c r="BI435" s="56">
        <f t="shared" si="339"/>
        <v>16399.380403458214</v>
      </c>
      <c r="BJ435" s="15">
        <f t="shared" si="372"/>
        <v>27454.217532845018</v>
      </c>
      <c r="BK435" s="49">
        <f t="shared" si="373"/>
        <v>43853.597936303231</v>
      </c>
      <c r="BL435" s="1">
        <v>1</v>
      </c>
      <c r="BM435" s="1">
        <f t="shared" si="340"/>
        <v>2.4</v>
      </c>
      <c r="BN435" s="56">
        <f t="shared" si="341"/>
        <v>3279.876080691643</v>
      </c>
      <c r="BO435" s="15">
        <f t="shared" si="374"/>
        <v>5299.1520502072781</v>
      </c>
      <c r="BP435" s="49">
        <f t="shared" si="375"/>
        <v>8579.0281308989215</v>
      </c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</row>
    <row r="436" spans="1:146" ht="15.6" hidden="1" x14ac:dyDescent="0.3">
      <c r="A436" t="s">
        <v>152</v>
      </c>
      <c r="B436" s="106">
        <v>902</v>
      </c>
      <c r="C436" s="97">
        <v>12</v>
      </c>
      <c r="D436" s="116"/>
      <c r="E436" s="98">
        <f t="shared" si="342"/>
        <v>40.799999999999997</v>
      </c>
      <c r="F436" s="99">
        <f t="shared" si="328"/>
        <v>98343.216957605982</v>
      </c>
      <c r="G436" s="99">
        <f t="shared" si="343"/>
        <v>88967.269067017405</v>
      </c>
      <c r="H436" s="100">
        <f t="shared" si="344"/>
        <v>187310.48602462339</v>
      </c>
      <c r="I436" s="97">
        <v>10</v>
      </c>
      <c r="J436" s="116"/>
      <c r="K436" s="98">
        <f t="shared" si="345"/>
        <v>34</v>
      </c>
      <c r="L436" s="99">
        <f t="shared" si="346"/>
        <v>81952.680798004993</v>
      </c>
      <c r="M436" s="99">
        <f t="shared" si="347"/>
        <v>70178.892662563754</v>
      </c>
      <c r="N436" s="100">
        <f t="shared" si="348"/>
        <v>152131.57346056873</v>
      </c>
      <c r="O436" s="116">
        <v>13</v>
      </c>
      <c r="P436" s="116"/>
      <c r="Q436" s="98">
        <f t="shared" si="349"/>
        <v>44.199999999999996</v>
      </c>
      <c r="R436" s="99">
        <f t="shared" si="329"/>
        <v>74724.445205479438</v>
      </c>
      <c r="S436" s="427">
        <f t="shared" si="350"/>
        <v>101674.70201972296</v>
      </c>
      <c r="T436" s="99">
        <f t="shared" si="351"/>
        <v>176399.14722520241</v>
      </c>
      <c r="U436" s="98">
        <v>14</v>
      </c>
      <c r="V436" s="99">
        <f t="shared" si="352"/>
        <v>47.6</v>
      </c>
      <c r="W436" s="99">
        <f t="shared" si="330"/>
        <v>80472.479452054788</v>
      </c>
      <c r="X436" s="99">
        <f t="shared" si="353"/>
        <v>114270.25518354804</v>
      </c>
      <c r="Y436" s="99">
        <f t="shared" si="354"/>
        <v>194742.73463560283</v>
      </c>
      <c r="Z436" s="98">
        <v>18</v>
      </c>
      <c r="AA436" s="99">
        <f t="shared" si="355"/>
        <v>61.199999999999996</v>
      </c>
      <c r="AB436" s="99">
        <f t="shared" si="331"/>
        <v>103349.00155520994</v>
      </c>
      <c r="AC436" s="99">
        <f t="shared" si="356"/>
        <v>147177.17359812037</v>
      </c>
      <c r="AD436" s="99">
        <f t="shared" si="357"/>
        <v>250526.17515333032</v>
      </c>
      <c r="AE436" s="98">
        <v>17</v>
      </c>
      <c r="AF436" s="99">
        <f t="shared" si="358"/>
        <v>57.8</v>
      </c>
      <c r="AG436" s="99">
        <f t="shared" si="332"/>
        <v>111551.30326594089</v>
      </c>
      <c r="AH436" s="99">
        <f t="shared" si="359"/>
        <v>146418.26867315258</v>
      </c>
      <c r="AI436" s="99">
        <f t="shared" si="360"/>
        <v>257969.57193909347</v>
      </c>
      <c r="AJ436" s="98">
        <v>18</v>
      </c>
      <c r="AK436" s="99">
        <f t="shared" si="361"/>
        <v>61.199999999999996</v>
      </c>
      <c r="AL436" s="99"/>
      <c r="AM436" s="99">
        <f t="shared" si="333"/>
        <v>118104.5504587156</v>
      </c>
      <c r="AN436" s="99">
        <f t="shared" si="362"/>
        <v>149592.1369479663</v>
      </c>
      <c r="AO436" s="99">
        <f t="shared" si="363"/>
        <v>267696.68740668189</v>
      </c>
      <c r="AP436" s="188">
        <v>16</v>
      </c>
      <c r="AQ436" s="188">
        <f t="shared" si="364"/>
        <v>54.4</v>
      </c>
      <c r="AR436" s="196"/>
      <c r="AS436" s="197">
        <f t="shared" si="334"/>
        <v>104981.82262996944</v>
      </c>
      <c r="AT436" s="179">
        <f t="shared" si="365"/>
        <v>128330.82348439486</v>
      </c>
      <c r="AU436" s="180">
        <f t="shared" si="366"/>
        <v>233312.6461143643</v>
      </c>
      <c r="AV436" s="1">
        <v>20</v>
      </c>
      <c r="AW436" s="1">
        <f t="shared" si="367"/>
        <v>68</v>
      </c>
      <c r="AX436" s="55"/>
      <c r="AY436" s="56">
        <f t="shared" si="335"/>
        <v>131223.44722854975</v>
      </c>
      <c r="AZ436" s="15">
        <f t="shared" si="368"/>
        <v>158684.58759454614</v>
      </c>
      <c r="BA436" s="49">
        <f t="shared" si="369"/>
        <v>289908.03482309589</v>
      </c>
      <c r="BB436" s="1">
        <v>20</v>
      </c>
      <c r="BC436" s="1">
        <f t="shared" si="336"/>
        <v>48</v>
      </c>
      <c r="BD436" s="56">
        <f t="shared" si="337"/>
        <v>131223.44722854975</v>
      </c>
      <c r="BE436" s="15">
        <f t="shared" si="370"/>
        <v>98439.38724529781</v>
      </c>
      <c r="BF436" s="49">
        <f t="shared" si="371"/>
        <v>229662.83447384756</v>
      </c>
      <c r="BG436" s="1">
        <v>18</v>
      </c>
      <c r="BH436" s="1">
        <f t="shared" si="338"/>
        <v>43.199999999999996</v>
      </c>
      <c r="BI436" s="56">
        <f t="shared" si="339"/>
        <v>59037.769452449567</v>
      </c>
      <c r="BJ436" s="15">
        <f t="shared" si="372"/>
        <v>98835.183118242057</v>
      </c>
      <c r="BK436" s="49">
        <f t="shared" si="373"/>
        <v>157872.95257069162</v>
      </c>
      <c r="BL436" s="1">
        <v>18</v>
      </c>
      <c r="BM436" s="1">
        <f t="shared" si="340"/>
        <v>43.199999999999996</v>
      </c>
      <c r="BN436" s="56">
        <f t="shared" si="341"/>
        <v>59037.769452449567</v>
      </c>
      <c r="BO436" s="15">
        <f t="shared" si="374"/>
        <v>95384.736903730998</v>
      </c>
      <c r="BP436" s="49">
        <f t="shared" si="375"/>
        <v>154422.50635618056</v>
      </c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</row>
    <row r="437" spans="1:146" ht="15.6" hidden="1" x14ac:dyDescent="0.3">
      <c r="A437" t="s">
        <v>152</v>
      </c>
      <c r="B437" s="106">
        <v>1001</v>
      </c>
      <c r="C437" s="97">
        <v>8</v>
      </c>
      <c r="D437" s="116"/>
      <c r="E437" s="98">
        <f t="shared" si="342"/>
        <v>27.2</v>
      </c>
      <c r="F437" s="99">
        <f t="shared" si="328"/>
        <v>65562.144638403988</v>
      </c>
      <c r="G437" s="99">
        <f t="shared" si="343"/>
        <v>59311.512711344942</v>
      </c>
      <c r="H437" s="100">
        <f t="shared" si="344"/>
        <v>124873.65734974893</v>
      </c>
      <c r="I437" s="97">
        <v>9</v>
      </c>
      <c r="J437" s="116"/>
      <c r="K437" s="98">
        <f t="shared" si="345"/>
        <v>30.599999999999998</v>
      </c>
      <c r="L437" s="99">
        <f t="shared" si="346"/>
        <v>73757.41271820449</v>
      </c>
      <c r="M437" s="99">
        <f t="shared" si="347"/>
        <v>63161.003396307366</v>
      </c>
      <c r="N437" s="100">
        <f t="shared" si="348"/>
        <v>136918.41611451184</v>
      </c>
      <c r="O437" s="116">
        <v>9</v>
      </c>
      <c r="P437" s="116"/>
      <c r="Q437" s="98">
        <f t="shared" si="349"/>
        <v>30.599999999999998</v>
      </c>
      <c r="R437" s="99">
        <f t="shared" si="329"/>
        <v>51732.308219178078</v>
      </c>
      <c r="S437" s="427">
        <f t="shared" si="350"/>
        <v>70390.17832134667</v>
      </c>
      <c r="T437" s="99">
        <f t="shared" si="351"/>
        <v>122122.48654052475</v>
      </c>
      <c r="U437" s="98">
        <v>10</v>
      </c>
      <c r="V437" s="99">
        <f t="shared" si="352"/>
        <v>34</v>
      </c>
      <c r="W437" s="99">
        <f t="shared" si="330"/>
        <v>57480.34246575342</v>
      </c>
      <c r="X437" s="99">
        <f t="shared" si="353"/>
        <v>81621.610845391464</v>
      </c>
      <c r="Y437" s="99">
        <f t="shared" si="354"/>
        <v>139101.9533111449</v>
      </c>
      <c r="Z437" s="98">
        <v>13</v>
      </c>
      <c r="AA437" s="99">
        <f t="shared" si="355"/>
        <v>44.199999999999996</v>
      </c>
      <c r="AB437" s="99">
        <f t="shared" si="331"/>
        <v>74640.945567651623</v>
      </c>
      <c r="AC437" s="99">
        <f t="shared" si="356"/>
        <v>106294.62537642027</v>
      </c>
      <c r="AD437" s="99">
        <f t="shared" si="357"/>
        <v>180935.57094407189</v>
      </c>
      <c r="AE437" s="98">
        <v>13</v>
      </c>
      <c r="AF437" s="99">
        <f t="shared" si="358"/>
        <v>44.199999999999996</v>
      </c>
      <c r="AG437" s="99">
        <f t="shared" si="332"/>
        <v>85303.937791601871</v>
      </c>
      <c r="AH437" s="99">
        <f t="shared" si="359"/>
        <v>111966.91133829314</v>
      </c>
      <c r="AI437" s="99">
        <f t="shared" si="360"/>
        <v>197270.84912989501</v>
      </c>
      <c r="AJ437" s="98">
        <v>12</v>
      </c>
      <c r="AK437" s="99">
        <f t="shared" si="361"/>
        <v>40.799999999999997</v>
      </c>
      <c r="AL437" s="99"/>
      <c r="AM437" s="99">
        <f t="shared" si="333"/>
        <v>78736.366972477073</v>
      </c>
      <c r="AN437" s="99">
        <f t="shared" si="362"/>
        <v>99728.091298644198</v>
      </c>
      <c r="AO437" s="99">
        <f t="shared" si="363"/>
        <v>178464.45827112126</v>
      </c>
      <c r="AP437" s="188">
        <v>11</v>
      </c>
      <c r="AQ437" s="188">
        <f t="shared" si="364"/>
        <v>37.4</v>
      </c>
      <c r="AR437" s="196"/>
      <c r="AS437" s="197">
        <f t="shared" si="334"/>
        <v>72175.00305810399</v>
      </c>
      <c r="AT437" s="179">
        <f t="shared" si="365"/>
        <v>88227.441145521458</v>
      </c>
      <c r="AU437" s="180">
        <f t="shared" si="366"/>
        <v>160402.44420362543</v>
      </c>
      <c r="AV437" s="1">
        <v>11</v>
      </c>
      <c r="AW437" s="1">
        <f t="shared" si="367"/>
        <v>37.4</v>
      </c>
      <c r="AX437" s="55"/>
      <c r="AY437" s="56">
        <f t="shared" si="335"/>
        <v>72172.895975702369</v>
      </c>
      <c r="AZ437" s="15">
        <f t="shared" si="368"/>
        <v>87276.523177000374</v>
      </c>
      <c r="BA437" s="49">
        <f t="shared" si="369"/>
        <v>159449.41915270273</v>
      </c>
      <c r="BB437" s="1">
        <v>11</v>
      </c>
      <c r="BC437" s="1">
        <f t="shared" si="336"/>
        <v>26.4</v>
      </c>
      <c r="BD437" s="56">
        <f t="shared" si="337"/>
        <v>72172.895975702369</v>
      </c>
      <c r="BE437" s="15">
        <f t="shared" si="370"/>
        <v>54141.662984913797</v>
      </c>
      <c r="BF437" s="49">
        <f t="shared" si="371"/>
        <v>126314.55896061617</v>
      </c>
      <c r="BG437" s="1">
        <v>10</v>
      </c>
      <c r="BH437" s="1">
        <f t="shared" si="338"/>
        <v>24</v>
      </c>
      <c r="BI437" s="56">
        <f t="shared" si="339"/>
        <v>32798.760806916427</v>
      </c>
      <c r="BJ437" s="15">
        <f t="shared" si="372"/>
        <v>54908.435065690035</v>
      </c>
      <c r="BK437" s="49">
        <f t="shared" si="373"/>
        <v>87707.195872606462</v>
      </c>
      <c r="BL437" s="1">
        <v>11</v>
      </c>
      <c r="BM437" s="1">
        <f t="shared" si="340"/>
        <v>26.4</v>
      </c>
      <c r="BN437" s="56">
        <f t="shared" si="341"/>
        <v>36078.636887608074</v>
      </c>
      <c r="BO437" s="15">
        <f t="shared" si="374"/>
        <v>58290.672552280055</v>
      </c>
      <c r="BP437" s="49">
        <f t="shared" si="375"/>
        <v>94369.309439888137</v>
      </c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</row>
    <row r="438" spans="1:146" ht="15.6" hidden="1" x14ac:dyDescent="0.3">
      <c r="A438" t="s">
        <v>152</v>
      </c>
      <c r="B438" s="106">
        <v>1002</v>
      </c>
      <c r="C438" s="97">
        <v>6</v>
      </c>
      <c r="D438" s="116"/>
      <c r="E438" s="98">
        <f t="shared" si="342"/>
        <v>20.399999999999999</v>
      </c>
      <c r="F438" s="99">
        <f t="shared" si="328"/>
        <v>49171.608478802991</v>
      </c>
      <c r="G438" s="99">
        <f t="shared" si="343"/>
        <v>44483.634533508703</v>
      </c>
      <c r="H438" s="100">
        <f t="shared" si="344"/>
        <v>93655.243012311694</v>
      </c>
      <c r="I438" s="97">
        <v>8</v>
      </c>
      <c r="J438" s="116"/>
      <c r="K438" s="98">
        <f t="shared" si="345"/>
        <v>27.2</v>
      </c>
      <c r="L438" s="99">
        <f t="shared" si="346"/>
        <v>65562.144638403988</v>
      </c>
      <c r="M438" s="99">
        <f t="shared" si="347"/>
        <v>56143.114130050999</v>
      </c>
      <c r="N438" s="100">
        <f t="shared" si="348"/>
        <v>121705.25876845498</v>
      </c>
      <c r="O438" s="116">
        <v>7</v>
      </c>
      <c r="P438" s="116"/>
      <c r="Q438" s="98">
        <f t="shared" si="349"/>
        <v>23.8</v>
      </c>
      <c r="R438" s="99">
        <f t="shared" si="329"/>
        <v>40236.239726027394</v>
      </c>
      <c r="S438" s="427">
        <f t="shared" si="350"/>
        <v>54747.916472158526</v>
      </c>
      <c r="T438" s="99">
        <f t="shared" si="351"/>
        <v>94984.156198185927</v>
      </c>
      <c r="U438" s="98">
        <v>8</v>
      </c>
      <c r="V438" s="99">
        <f t="shared" si="352"/>
        <v>27.2</v>
      </c>
      <c r="W438" s="99">
        <f t="shared" si="330"/>
        <v>45984.273972602736</v>
      </c>
      <c r="X438" s="99">
        <f t="shared" si="353"/>
        <v>65297.288676313161</v>
      </c>
      <c r="Y438" s="99">
        <f t="shared" si="354"/>
        <v>111281.56264891589</v>
      </c>
      <c r="Z438" s="98">
        <v>10</v>
      </c>
      <c r="AA438" s="99">
        <f t="shared" si="355"/>
        <v>34</v>
      </c>
      <c r="AB438" s="99">
        <f t="shared" si="331"/>
        <v>57416.111975116633</v>
      </c>
      <c r="AC438" s="99">
        <f t="shared" si="356"/>
        <v>81765.096443400209</v>
      </c>
      <c r="AD438" s="99">
        <f t="shared" si="357"/>
        <v>139181.20841851685</v>
      </c>
      <c r="AE438" s="98">
        <v>8</v>
      </c>
      <c r="AF438" s="99">
        <f t="shared" si="358"/>
        <v>27.2</v>
      </c>
      <c r="AG438" s="99">
        <f t="shared" si="332"/>
        <v>52494.730948678072</v>
      </c>
      <c r="AH438" s="99">
        <f t="shared" si="359"/>
        <v>68902.714669718858</v>
      </c>
      <c r="AI438" s="99">
        <f t="shared" si="360"/>
        <v>121397.44561839693</v>
      </c>
      <c r="AJ438" s="98">
        <v>8</v>
      </c>
      <c r="AK438" s="99">
        <f t="shared" si="361"/>
        <v>27.2</v>
      </c>
      <c r="AL438" s="99"/>
      <c r="AM438" s="99">
        <f t="shared" si="333"/>
        <v>52490.911314984718</v>
      </c>
      <c r="AN438" s="99">
        <f t="shared" si="362"/>
        <v>66485.394199096132</v>
      </c>
      <c r="AO438" s="99">
        <f t="shared" si="363"/>
        <v>118976.30551408086</v>
      </c>
      <c r="AP438" s="188">
        <v>11</v>
      </c>
      <c r="AQ438" s="188">
        <f t="shared" si="364"/>
        <v>37.4</v>
      </c>
      <c r="AR438" s="196"/>
      <c r="AS438" s="197">
        <f t="shared" si="334"/>
        <v>72175.00305810399</v>
      </c>
      <c r="AT438" s="179">
        <f t="shared" si="365"/>
        <v>88227.441145521458</v>
      </c>
      <c r="AU438" s="180">
        <f t="shared" si="366"/>
        <v>160402.44420362543</v>
      </c>
      <c r="AV438" s="1">
        <v>6</v>
      </c>
      <c r="AW438" s="1">
        <f t="shared" si="367"/>
        <v>20.399999999999999</v>
      </c>
      <c r="AX438" s="55"/>
      <c r="AY438" s="56">
        <f t="shared" si="335"/>
        <v>39367.034168564925</v>
      </c>
      <c r="AZ438" s="15">
        <f t="shared" si="368"/>
        <v>47605.376278363838</v>
      </c>
      <c r="BA438" s="49">
        <f t="shared" si="369"/>
        <v>86972.410446928756</v>
      </c>
      <c r="BB438" s="1">
        <v>8</v>
      </c>
      <c r="BC438" s="1">
        <f t="shared" si="336"/>
        <v>19.2</v>
      </c>
      <c r="BD438" s="56">
        <f t="shared" si="337"/>
        <v>52489.378891419903</v>
      </c>
      <c r="BE438" s="15">
        <f t="shared" si="370"/>
        <v>39375.754898119128</v>
      </c>
      <c r="BF438" s="49">
        <f t="shared" si="371"/>
        <v>91865.133789539032</v>
      </c>
      <c r="BG438" s="1">
        <v>9</v>
      </c>
      <c r="BH438" s="1">
        <f t="shared" si="338"/>
        <v>21.599999999999998</v>
      </c>
      <c r="BI438" s="56">
        <f t="shared" si="339"/>
        <v>29518.884726224784</v>
      </c>
      <c r="BJ438" s="15">
        <f t="shared" si="372"/>
        <v>49417.591559121029</v>
      </c>
      <c r="BK438" s="49">
        <f t="shared" si="373"/>
        <v>78936.476285345809</v>
      </c>
      <c r="BL438" s="1">
        <v>8</v>
      </c>
      <c r="BM438" s="1">
        <f t="shared" si="340"/>
        <v>19.2</v>
      </c>
      <c r="BN438" s="56">
        <f t="shared" si="341"/>
        <v>26239.008645533144</v>
      </c>
      <c r="BO438" s="15">
        <f t="shared" si="374"/>
        <v>42393.216401658225</v>
      </c>
      <c r="BP438" s="49">
        <f t="shared" si="375"/>
        <v>68632.225047191372</v>
      </c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</row>
    <row r="439" spans="1:146" ht="15.6" hidden="1" x14ac:dyDescent="0.3">
      <c r="A439" t="s">
        <v>152</v>
      </c>
      <c r="B439" s="106">
        <v>1003</v>
      </c>
      <c r="C439" s="97">
        <v>3</v>
      </c>
      <c r="D439" s="116"/>
      <c r="E439" s="98">
        <f t="shared" si="342"/>
        <v>10.199999999999999</v>
      </c>
      <c r="F439" s="99">
        <f t="shared" si="328"/>
        <v>24585.804239401496</v>
      </c>
      <c r="G439" s="99">
        <f t="shared" si="343"/>
        <v>22241.817266754351</v>
      </c>
      <c r="H439" s="100">
        <f t="shared" si="344"/>
        <v>46827.621506155847</v>
      </c>
      <c r="I439" s="97">
        <v>4</v>
      </c>
      <c r="J439" s="116"/>
      <c r="K439" s="98">
        <f t="shared" si="345"/>
        <v>13.6</v>
      </c>
      <c r="L439" s="99">
        <f t="shared" si="346"/>
        <v>32781.072319201994</v>
      </c>
      <c r="M439" s="99">
        <f t="shared" si="347"/>
        <v>28071.557065025499</v>
      </c>
      <c r="N439" s="100">
        <f t="shared" si="348"/>
        <v>60852.62938422749</v>
      </c>
      <c r="O439" s="116">
        <v>2</v>
      </c>
      <c r="P439" s="116"/>
      <c r="Q439" s="98">
        <f t="shared" si="349"/>
        <v>6.8</v>
      </c>
      <c r="R439" s="99">
        <f t="shared" si="329"/>
        <v>11496.068493150684</v>
      </c>
      <c r="S439" s="427">
        <f t="shared" si="350"/>
        <v>15642.261849188149</v>
      </c>
      <c r="T439" s="99">
        <f t="shared" si="351"/>
        <v>27138.330342338835</v>
      </c>
      <c r="U439" s="98">
        <v>5</v>
      </c>
      <c r="V439" s="99">
        <f t="shared" si="352"/>
        <v>17</v>
      </c>
      <c r="W439" s="99">
        <f t="shared" si="330"/>
        <v>28740.17123287671</v>
      </c>
      <c r="X439" s="99">
        <f t="shared" si="353"/>
        <v>40810.805422695732</v>
      </c>
      <c r="Y439" s="99">
        <f t="shared" si="354"/>
        <v>69550.976655572449</v>
      </c>
      <c r="Z439" s="98">
        <v>6</v>
      </c>
      <c r="AA439" s="99">
        <f t="shared" si="355"/>
        <v>20.399999999999999</v>
      </c>
      <c r="AB439" s="99">
        <f t="shared" si="331"/>
        <v>34449.667185069979</v>
      </c>
      <c r="AC439" s="99">
        <f t="shared" si="356"/>
        <v>49059.057866040122</v>
      </c>
      <c r="AD439" s="99">
        <f t="shared" si="357"/>
        <v>83508.725051110101</v>
      </c>
      <c r="AE439" s="98">
        <v>3</v>
      </c>
      <c r="AF439" s="99">
        <f t="shared" si="358"/>
        <v>10.199999999999999</v>
      </c>
      <c r="AG439" s="99">
        <f t="shared" si="332"/>
        <v>19685.524105754273</v>
      </c>
      <c r="AH439" s="99">
        <f t="shared" si="359"/>
        <v>25838.51800114457</v>
      </c>
      <c r="AI439" s="99">
        <f t="shared" si="360"/>
        <v>45524.042106898843</v>
      </c>
      <c r="AJ439" s="98">
        <v>3</v>
      </c>
      <c r="AK439" s="99">
        <f t="shared" si="361"/>
        <v>10.199999999999999</v>
      </c>
      <c r="AL439" s="99"/>
      <c r="AM439" s="99">
        <f t="shared" si="333"/>
        <v>19684.091743119268</v>
      </c>
      <c r="AN439" s="99">
        <f t="shared" si="362"/>
        <v>24932.02282466105</v>
      </c>
      <c r="AO439" s="99">
        <f t="shared" si="363"/>
        <v>44616.114567780314</v>
      </c>
      <c r="AP439" s="188">
        <v>3</v>
      </c>
      <c r="AQ439" s="188">
        <f t="shared" si="364"/>
        <v>10.199999999999999</v>
      </c>
      <c r="AR439" s="196"/>
      <c r="AS439" s="197">
        <f t="shared" si="334"/>
        <v>19684.091743119268</v>
      </c>
      <c r="AT439" s="179">
        <f t="shared" si="365"/>
        <v>24062.029403324035</v>
      </c>
      <c r="AU439" s="180">
        <f t="shared" si="366"/>
        <v>43746.1211464433</v>
      </c>
      <c r="AV439" s="1">
        <v>0</v>
      </c>
      <c r="AW439" s="1">
        <f t="shared" si="367"/>
        <v>0</v>
      </c>
      <c r="AX439" s="55"/>
      <c r="AY439" s="56">
        <f t="shared" si="335"/>
        <v>0</v>
      </c>
      <c r="AZ439" s="15">
        <f t="shared" si="368"/>
        <v>0</v>
      </c>
      <c r="BA439" s="49">
        <f t="shared" si="369"/>
        <v>0</v>
      </c>
      <c r="BB439" s="1">
        <v>0</v>
      </c>
      <c r="BC439" s="1">
        <f t="shared" si="336"/>
        <v>0</v>
      </c>
      <c r="BD439" s="56">
        <f t="shared" si="337"/>
        <v>0</v>
      </c>
      <c r="BE439" s="15">
        <f t="shared" si="370"/>
        <v>0</v>
      </c>
      <c r="BF439" s="49">
        <f t="shared" si="371"/>
        <v>0</v>
      </c>
      <c r="BG439" s="1">
        <v>1</v>
      </c>
      <c r="BH439" s="1">
        <f t="shared" si="338"/>
        <v>2.4</v>
      </c>
      <c r="BI439" s="56">
        <f t="shared" si="339"/>
        <v>3279.876080691643</v>
      </c>
      <c r="BJ439" s="15">
        <f t="shared" si="372"/>
        <v>5490.8435065690037</v>
      </c>
      <c r="BK439" s="49">
        <f t="shared" si="373"/>
        <v>8770.7195872606462</v>
      </c>
      <c r="BL439" s="1">
        <v>3</v>
      </c>
      <c r="BM439" s="1">
        <f t="shared" si="340"/>
        <v>7.1999999999999993</v>
      </c>
      <c r="BN439" s="56">
        <f t="shared" si="341"/>
        <v>9839.6282420749285</v>
      </c>
      <c r="BO439" s="15">
        <f t="shared" si="374"/>
        <v>15897.456150621832</v>
      </c>
      <c r="BP439" s="49">
        <f t="shared" si="375"/>
        <v>25737.084392696761</v>
      </c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</row>
    <row r="440" spans="1:146" ht="15.6" hidden="1" x14ac:dyDescent="0.3">
      <c r="A440" t="s">
        <v>152</v>
      </c>
      <c r="B440" s="106">
        <v>1004</v>
      </c>
      <c r="C440" s="97">
        <v>1</v>
      </c>
      <c r="D440" s="116"/>
      <c r="E440" s="98">
        <f t="shared" si="342"/>
        <v>3.4</v>
      </c>
      <c r="F440" s="99">
        <f t="shared" si="328"/>
        <v>8195.2680798004985</v>
      </c>
      <c r="G440" s="99">
        <f t="shared" si="343"/>
        <v>7413.9390889181177</v>
      </c>
      <c r="H440" s="100">
        <f t="shared" si="344"/>
        <v>15609.207168718616</v>
      </c>
      <c r="I440" s="97">
        <v>2</v>
      </c>
      <c r="J440" s="116"/>
      <c r="K440" s="98">
        <f t="shared" si="345"/>
        <v>6.8</v>
      </c>
      <c r="L440" s="99">
        <f t="shared" si="346"/>
        <v>16390.536159600997</v>
      </c>
      <c r="M440" s="99">
        <f t="shared" si="347"/>
        <v>14035.77853251275</v>
      </c>
      <c r="N440" s="100">
        <f t="shared" si="348"/>
        <v>30426.314692113745</v>
      </c>
      <c r="O440" s="116">
        <v>2</v>
      </c>
      <c r="P440" s="116"/>
      <c r="Q440" s="98">
        <f t="shared" si="349"/>
        <v>6.8</v>
      </c>
      <c r="R440" s="99">
        <f t="shared" si="329"/>
        <v>11496.068493150684</v>
      </c>
      <c r="S440" s="427">
        <f t="shared" si="350"/>
        <v>15642.261849188149</v>
      </c>
      <c r="T440" s="99">
        <f t="shared" si="351"/>
        <v>27138.330342338835</v>
      </c>
      <c r="U440" s="98">
        <v>2</v>
      </c>
      <c r="V440" s="99">
        <f t="shared" si="352"/>
        <v>6.8</v>
      </c>
      <c r="W440" s="99">
        <f t="shared" si="330"/>
        <v>11496.068493150684</v>
      </c>
      <c r="X440" s="99">
        <f t="shared" si="353"/>
        <v>16324.32216907829</v>
      </c>
      <c r="Y440" s="99">
        <f t="shared" si="354"/>
        <v>27820.390662228972</v>
      </c>
      <c r="Z440" s="98">
        <v>0</v>
      </c>
      <c r="AA440" s="99">
        <f t="shared" si="355"/>
        <v>0</v>
      </c>
      <c r="AB440" s="99">
        <f t="shared" si="331"/>
        <v>0</v>
      </c>
      <c r="AC440" s="99">
        <f t="shared" si="356"/>
        <v>0</v>
      </c>
      <c r="AD440" s="99">
        <f t="shared" si="357"/>
        <v>0</v>
      </c>
      <c r="AE440" s="98">
        <v>1</v>
      </c>
      <c r="AF440" s="99">
        <f t="shared" si="358"/>
        <v>3.4</v>
      </c>
      <c r="AG440" s="99">
        <f t="shared" si="332"/>
        <v>6561.841368584759</v>
      </c>
      <c r="AH440" s="99">
        <f t="shared" si="359"/>
        <v>8612.8393337148573</v>
      </c>
      <c r="AI440" s="99">
        <f t="shared" si="360"/>
        <v>15174.680702299616</v>
      </c>
      <c r="AJ440" s="98">
        <v>2</v>
      </c>
      <c r="AK440" s="99">
        <f t="shared" si="361"/>
        <v>6.8</v>
      </c>
      <c r="AL440" s="99"/>
      <c r="AM440" s="99">
        <f t="shared" si="333"/>
        <v>13122.72782874618</v>
      </c>
      <c r="AN440" s="99">
        <f t="shared" si="362"/>
        <v>16621.348549774033</v>
      </c>
      <c r="AO440" s="99">
        <f t="shared" si="363"/>
        <v>29744.076378520214</v>
      </c>
      <c r="AP440" s="188">
        <v>2</v>
      </c>
      <c r="AQ440" s="188">
        <f t="shared" si="364"/>
        <v>6.8</v>
      </c>
      <c r="AR440" s="196"/>
      <c r="AS440" s="197">
        <f t="shared" si="334"/>
        <v>13122.72782874618</v>
      </c>
      <c r="AT440" s="179">
        <f t="shared" si="365"/>
        <v>16041.352935549357</v>
      </c>
      <c r="AU440" s="180">
        <f t="shared" si="366"/>
        <v>29164.080764295537</v>
      </c>
      <c r="AV440" s="1">
        <v>3</v>
      </c>
      <c r="AW440" s="1">
        <f t="shared" si="367"/>
        <v>10.199999999999999</v>
      </c>
      <c r="AX440" s="55"/>
      <c r="AY440" s="56">
        <f t="shared" si="335"/>
        <v>19683.517084282463</v>
      </c>
      <c r="AZ440" s="15">
        <f t="shared" si="368"/>
        <v>23802.688139181919</v>
      </c>
      <c r="BA440" s="49">
        <f t="shared" si="369"/>
        <v>43486.205223464378</v>
      </c>
      <c r="BB440" s="1">
        <v>2</v>
      </c>
      <c r="BC440" s="1">
        <f t="shared" si="336"/>
        <v>4.8</v>
      </c>
      <c r="BD440" s="56">
        <f t="shared" si="337"/>
        <v>13122.344722854976</v>
      </c>
      <c r="BE440" s="15">
        <f t="shared" si="370"/>
        <v>9843.9387245297821</v>
      </c>
      <c r="BF440" s="49">
        <f t="shared" si="371"/>
        <v>22966.283447384758</v>
      </c>
      <c r="BG440" s="1">
        <v>2</v>
      </c>
      <c r="BH440" s="1">
        <f t="shared" si="338"/>
        <v>4.8</v>
      </c>
      <c r="BI440" s="56">
        <f t="shared" si="339"/>
        <v>6559.752161383286</v>
      </c>
      <c r="BJ440" s="15">
        <f t="shared" si="372"/>
        <v>10981.687013138007</v>
      </c>
      <c r="BK440" s="49">
        <f t="shared" si="373"/>
        <v>17541.439174521292</v>
      </c>
      <c r="BL440" s="1">
        <v>2</v>
      </c>
      <c r="BM440" s="1">
        <f t="shared" si="340"/>
        <v>4.8</v>
      </c>
      <c r="BN440" s="56">
        <f t="shared" si="341"/>
        <v>6559.752161383286</v>
      </c>
      <c r="BO440" s="15">
        <f t="shared" si="374"/>
        <v>10598.304100414556</v>
      </c>
      <c r="BP440" s="49">
        <f t="shared" si="375"/>
        <v>17158.056261797843</v>
      </c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</row>
    <row r="441" spans="1:146" ht="15.6" hidden="1" x14ac:dyDescent="0.3">
      <c r="A441" t="s">
        <v>152</v>
      </c>
      <c r="B441" s="106">
        <v>1101</v>
      </c>
      <c r="C441" s="97">
        <v>1</v>
      </c>
      <c r="D441" s="116"/>
      <c r="E441" s="98">
        <f t="shared" si="342"/>
        <v>3.4</v>
      </c>
      <c r="F441" s="99">
        <f t="shared" si="328"/>
        <v>8195.2680798004985</v>
      </c>
      <c r="G441" s="99">
        <f t="shared" si="343"/>
        <v>7413.9390889181177</v>
      </c>
      <c r="H441" s="100">
        <f t="shared" si="344"/>
        <v>15609.207168718616</v>
      </c>
      <c r="I441" s="97">
        <v>1</v>
      </c>
      <c r="J441" s="116"/>
      <c r="K441" s="98">
        <f t="shared" si="345"/>
        <v>3.4</v>
      </c>
      <c r="L441" s="99">
        <f t="shared" si="346"/>
        <v>8195.2680798004985</v>
      </c>
      <c r="M441" s="99">
        <f t="shared" si="347"/>
        <v>7017.8892662563749</v>
      </c>
      <c r="N441" s="100">
        <f t="shared" si="348"/>
        <v>15213.157346056872</v>
      </c>
      <c r="O441" s="116">
        <v>2</v>
      </c>
      <c r="P441" s="116"/>
      <c r="Q441" s="98">
        <f t="shared" si="349"/>
        <v>6.8</v>
      </c>
      <c r="R441" s="99">
        <f t="shared" si="329"/>
        <v>11496.068493150684</v>
      </c>
      <c r="S441" s="427">
        <f t="shared" si="350"/>
        <v>15642.261849188149</v>
      </c>
      <c r="T441" s="99">
        <f t="shared" si="351"/>
        <v>27138.330342338835</v>
      </c>
      <c r="U441" s="98">
        <v>1</v>
      </c>
      <c r="V441" s="99">
        <f t="shared" si="352"/>
        <v>3.4</v>
      </c>
      <c r="W441" s="99">
        <f t="shared" si="330"/>
        <v>5748.034246575342</v>
      </c>
      <c r="X441" s="99">
        <f t="shared" si="353"/>
        <v>8162.1610845391451</v>
      </c>
      <c r="Y441" s="99">
        <f t="shared" si="354"/>
        <v>13910.195331114486</v>
      </c>
      <c r="Z441" s="98">
        <v>2</v>
      </c>
      <c r="AA441" s="99">
        <f t="shared" si="355"/>
        <v>6.8</v>
      </c>
      <c r="AB441" s="99">
        <f t="shared" si="331"/>
        <v>11483.222395023326</v>
      </c>
      <c r="AC441" s="99">
        <f t="shared" si="356"/>
        <v>16353.019288680041</v>
      </c>
      <c r="AD441" s="99">
        <f t="shared" si="357"/>
        <v>27836.241683703367</v>
      </c>
      <c r="AE441" s="98">
        <v>4</v>
      </c>
      <c r="AF441" s="99">
        <f t="shared" si="358"/>
        <v>13.6</v>
      </c>
      <c r="AG441" s="99">
        <f t="shared" si="332"/>
        <v>26247.365474339036</v>
      </c>
      <c r="AH441" s="99">
        <f t="shared" si="359"/>
        <v>34451.357334859429</v>
      </c>
      <c r="AI441" s="99">
        <f t="shared" si="360"/>
        <v>60698.722809198465</v>
      </c>
      <c r="AJ441" s="98">
        <v>4</v>
      </c>
      <c r="AK441" s="99">
        <f t="shared" si="361"/>
        <v>13.6</v>
      </c>
      <c r="AL441" s="99"/>
      <c r="AM441" s="99">
        <f t="shared" si="333"/>
        <v>26245.455657492359</v>
      </c>
      <c r="AN441" s="99">
        <f t="shared" si="362"/>
        <v>33242.697099548066</v>
      </c>
      <c r="AO441" s="99">
        <f t="shared" si="363"/>
        <v>59488.152757040429</v>
      </c>
      <c r="AP441" s="188">
        <v>4</v>
      </c>
      <c r="AQ441" s="188">
        <f t="shared" si="364"/>
        <v>13.6</v>
      </c>
      <c r="AR441" s="196"/>
      <c r="AS441" s="197">
        <f t="shared" si="334"/>
        <v>26245.455657492359</v>
      </c>
      <c r="AT441" s="179">
        <f t="shared" si="365"/>
        <v>32082.705871098715</v>
      </c>
      <c r="AU441" s="180">
        <f t="shared" si="366"/>
        <v>58328.161528591074</v>
      </c>
      <c r="AV441" s="1">
        <v>2</v>
      </c>
      <c r="AW441" s="1">
        <f t="shared" si="367"/>
        <v>6.8</v>
      </c>
      <c r="AX441" s="55"/>
      <c r="AY441" s="56">
        <f t="shared" si="335"/>
        <v>13122.344722854976</v>
      </c>
      <c r="AZ441" s="15">
        <f t="shared" si="368"/>
        <v>15868.458759454612</v>
      </c>
      <c r="BA441" s="49">
        <f t="shared" si="369"/>
        <v>28990.803482309588</v>
      </c>
      <c r="BB441" s="1">
        <v>3</v>
      </c>
      <c r="BC441" s="1">
        <f t="shared" si="336"/>
        <v>7.1999999999999993</v>
      </c>
      <c r="BD441" s="56">
        <f t="shared" si="337"/>
        <v>19683.517084282463</v>
      </c>
      <c r="BE441" s="15">
        <f t="shared" si="370"/>
        <v>14765.90808679467</v>
      </c>
      <c r="BF441" s="49">
        <f t="shared" si="371"/>
        <v>34449.425171077135</v>
      </c>
      <c r="BG441" s="1">
        <v>2</v>
      </c>
      <c r="BH441" s="1">
        <f t="shared" si="338"/>
        <v>4.8</v>
      </c>
      <c r="BI441" s="56">
        <f t="shared" si="339"/>
        <v>6559.752161383286</v>
      </c>
      <c r="BJ441" s="15">
        <f t="shared" si="372"/>
        <v>10981.687013138007</v>
      </c>
      <c r="BK441" s="49">
        <f t="shared" si="373"/>
        <v>17541.439174521292</v>
      </c>
      <c r="BL441" s="1">
        <v>1</v>
      </c>
      <c r="BM441" s="1">
        <f t="shared" si="340"/>
        <v>2.4</v>
      </c>
      <c r="BN441" s="56">
        <f t="shared" si="341"/>
        <v>3279.876080691643</v>
      </c>
      <c r="BO441" s="15">
        <f t="shared" si="374"/>
        <v>5299.1520502072781</v>
      </c>
      <c r="BP441" s="49">
        <f t="shared" si="375"/>
        <v>8579.0281308989215</v>
      </c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</row>
    <row r="442" spans="1:146" ht="15.6" hidden="1" x14ac:dyDescent="0.3">
      <c r="A442" t="s">
        <v>152</v>
      </c>
      <c r="B442" s="107">
        <v>1102</v>
      </c>
      <c r="C442" s="97">
        <v>10</v>
      </c>
      <c r="D442" s="116"/>
      <c r="E442" s="98">
        <f t="shared" si="342"/>
        <v>34</v>
      </c>
      <c r="F442" s="99">
        <f t="shared" si="328"/>
        <v>81952.680798004993</v>
      </c>
      <c r="G442" s="99">
        <f t="shared" si="343"/>
        <v>74139.390889181173</v>
      </c>
      <c r="H442" s="100">
        <f t="shared" si="344"/>
        <v>156092.07168718617</v>
      </c>
      <c r="I442" s="97">
        <v>9</v>
      </c>
      <c r="J442" s="116"/>
      <c r="K442" s="98">
        <f t="shared" si="345"/>
        <v>30.599999999999998</v>
      </c>
      <c r="L442" s="99">
        <f t="shared" si="346"/>
        <v>73757.41271820449</v>
      </c>
      <c r="M442" s="99">
        <f t="shared" si="347"/>
        <v>63161.003396307366</v>
      </c>
      <c r="N442" s="100">
        <f t="shared" si="348"/>
        <v>136918.41611451184</v>
      </c>
      <c r="O442" s="116">
        <v>13</v>
      </c>
      <c r="P442" s="116"/>
      <c r="Q442" s="98">
        <f t="shared" si="349"/>
        <v>44.199999999999996</v>
      </c>
      <c r="R442" s="99">
        <f t="shared" si="329"/>
        <v>74724.445205479438</v>
      </c>
      <c r="S442" s="427">
        <f t="shared" si="350"/>
        <v>101674.70201972296</v>
      </c>
      <c r="T442" s="99">
        <f t="shared" si="351"/>
        <v>176399.14722520241</v>
      </c>
      <c r="U442" s="98">
        <v>17</v>
      </c>
      <c r="V442" s="99">
        <f t="shared" si="352"/>
        <v>57.8</v>
      </c>
      <c r="W442" s="99">
        <f t="shared" si="330"/>
        <v>97716.582191780821</v>
      </c>
      <c r="X442" s="99">
        <f t="shared" si="353"/>
        <v>138756.73843716548</v>
      </c>
      <c r="Y442" s="99">
        <f t="shared" si="354"/>
        <v>236473.3206289463</v>
      </c>
      <c r="Z442" s="98">
        <v>18</v>
      </c>
      <c r="AA442" s="99">
        <f t="shared" si="355"/>
        <v>61.199999999999996</v>
      </c>
      <c r="AB442" s="99">
        <f t="shared" si="331"/>
        <v>103349.00155520994</v>
      </c>
      <c r="AC442" s="99">
        <f t="shared" si="356"/>
        <v>147177.17359812037</v>
      </c>
      <c r="AD442" s="99">
        <f t="shared" si="357"/>
        <v>250526.17515333032</v>
      </c>
      <c r="AE442" s="98">
        <v>20</v>
      </c>
      <c r="AF442" s="99">
        <f t="shared" si="358"/>
        <v>68</v>
      </c>
      <c r="AG442" s="99">
        <f t="shared" si="332"/>
        <v>131236.82737169517</v>
      </c>
      <c r="AH442" s="99">
        <f t="shared" si="359"/>
        <v>172256.78667429715</v>
      </c>
      <c r="AI442" s="99">
        <f t="shared" si="360"/>
        <v>303493.61404599232</v>
      </c>
      <c r="AJ442" s="98">
        <v>15</v>
      </c>
      <c r="AK442" s="99">
        <f t="shared" si="361"/>
        <v>51</v>
      </c>
      <c r="AL442" s="99"/>
      <c r="AM442" s="99">
        <f t="shared" si="333"/>
        <v>98420.458715596353</v>
      </c>
      <c r="AN442" s="99">
        <f t="shared" si="362"/>
        <v>124660.11412330525</v>
      </c>
      <c r="AO442" s="99">
        <f t="shared" si="363"/>
        <v>223080.5728389016</v>
      </c>
      <c r="AP442" s="188">
        <v>16</v>
      </c>
      <c r="AQ442" s="188">
        <f t="shared" si="364"/>
        <v>54.4</v>
      </c>
      <c r="AR442" s="196"/>
      <c r="AS442" s="197">
        <f t="shared" si="334"/>
        <v>104981.82262996944</v>
      </c>
      <c r="AT442" s="179">
        <f t="shared" si="365"/>
        <v>128330.82348439486</v>
      </c>
      <c r="AU442" s="180">
        <f t="shared" si="366"/>
        <v>233312.6461143643</v>
      </c>
      <c r="AV442" s="1">
        <v>15</v>
      </c>
      <c r="AW442" s="1">
        <f t="shared" si="367"/>
        <v>51</v>
      </c>
      <c r="AX442" s="55"/>
      <c r="AY442" s="56">
        <f t="shared" si="335"/>
        <v>98417.58542141231</v>
      </c>
      <c r="AZ442" s="15">
        <f t="shared" si="368"/>
        <v>119013.44069590959</v>
      </c>
      <c r="BA442" s="49">
        <f t="shared" si="369"/>
        <v>217431.02611732192</v>
      </c>
      <c r="BB442" s="1">
        <v>5</v>
      </c>
      <c r="BC442" s="1">
        <f t="shared" si="336"/>
        <v>12</v>
      </c>
      <c r="BD442" s="56">
        <f t="shared" si="337"/>
        <v>32805.861807137437</v>
      </c>
      <c r="BE442" s="15">
        <f t="shared" si="370"/>
        <v>24609.846811324453</v>
      </c>
      <c r="BF442" s="49">
        <f t="shared" si="371"/>
        <v>57415.708618461889</v>
      </c>
      <c r="BG442" s="1">
        <v>11</v>
      </c>
      <c r="BH442" s="1">
        <f t="shared" si="338"/>
        <v>26.4</v>
      </c>
      <c r="BI442" s="56">
        <f t="shared" si="339"/>
        <v>36078.636887608074</v>
      </c>
      <c r="BJ442" s="15">
        <f t="shared" si="372"/>
        <v>60399.278572259042</v>
      </c>
      <c r="BK442" s="49">
        <f t="shared" si="373"/>
        <v>96477.915459867116</v>
      </c>
      <c r="BL442" s="1">
        <v>14</v>
      </c>
      <c r="BM442" s="1">
        <f t="shared" si="340"/>
        <v>33.6</v>
      </c>
      <c r="BN442" s="56">
        <f t="shared" si="341"/>
        <v>45918.265129683001</v>
      </c>
      <c r="BO442" s="15">
        <f t="shared" si="374"/>
        <v>74188.1287029019</v>
      </c>
      <c r="BP442" s="49">
        <f t="shared" si="375"/>
        <v>120106.3938325849</v>
      </c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</row>
    <row r="443" spans="1:146" ht="15.6" hidden="1" x14ac:dyDescent="0.3">
      <c r="A443" t="s">
        <v>152</v>
      </c>
      <c r="B443" s="106">
        <v>1103</v>
      </c>
      <c r="C443" s="97">
        <v>3</v>
      </c>
      <c r="D443" s="116"/>
      <c r="E443" s="98">
        <f t="shared" si="342"/>
        <v>10.199999999999999</v>
      </c>
      <c r="F443" s="99">
        <f t="shared" si="328"/>
        <v>24585.804239401496</v>
      </c>
      <c r="G443" s="99">
        <f t="shared" si="343"/>
        <v>22241.817266754351</v>
      </c>
      <c r="H443" s="100">
        <f t="shared" si="344"/>
        <v>46827.621506155847</v>
      </c>
      <c r="I443" s="97">
        <v>3</v>
      </c>
      <c r="J443" s="116"/>
      <c r="K443" s="98">
        <f t="shared" si="345"/>
        <v>10.199999999999999</v>
      </c>
      <c r="L443" s="99">
        <f t="shared" si="346"/>
        <v>24585.804239401496</v>
      </c>
      <c r="M443" s="99">
        <f t="shared" si="347"/>
        <v>21053.667798769122</v>
      </c>
      <c r="N443" s="100">
        <f t="shared" si="348"/>
        <v>45639.472038170614</v>
      </c>
      <c r="O443" s="116">
        <v>4</v>
      </c>
      <c r="P443" s="116"/>
      <c r="Q443" s="98">
        <f t="shared" si="349"/>
        <v>13.6</v>
      </c>
      <c r="R443" s="99">
        <f t="shared" si="329"/>
        <v>22992.136986301368</v>
      </c>
      <c r="S443" s="427">
        <f t="shared" si="350"/>
        <v>31284.523698376299</v>
      </c>
      <c r="T443" s="99">
        <f t="shared" si="351"/>
        <v>54276.66068467767</v>
      </c>
      <c r="U443" s="98">
        <v>4</v>
      </c>
      <c r="V443" s="99">
        <f t="shared" si="352"/>
        <v>13.6</v>
      </c>
      <c r="W443" s="99">
        <f t="shared" si="330"/>
        <v>22992.136986301368</v>
      </c>
      <c r="X443" s="99">
        <f t="shared" si="353"/>
        <v>32648.64433815658</v>
      </c>
      <c r="Y443" s="99">
        <f t="shared" si="354"/>
        <v>55640.781324457945</v>
      </c>
      <c r="Z443" s="98">
        <v>3</v>
      </c>
      <c r="AA443" s="99">
        <f t="shared" si="355"/>
        <v>10.199999999999999</v>
      </c>
      <c r="AB443" s="99">
        <f t="shared" si="331"/>
        <v>17224.833592534989</v>
      </c>
      <c r="AC443" s="99">
        <f t="shared" si="356"/>
        <v>24529.528933020061</v>
      </c>
      <c r="AD443" s="99">
        <f t="shared" si="357"/>
        <v>41754.362525555051</v>
      </c>
      <c r="AE443" s="98">
        <v>4</v>
      </c>
      <c r="AF443" s="99">
        <f t="shared" si="358"/>
        <v>13.6</v>
      </c>
      <c r="AG443" s="99">
        <f t="shared" si="332"/>
        <v>26247.365474339036</v>
      </c>
      <c r="AH443" s="99">
        <f t="shared" si="359"/>
        <v>34451.357334859429</v>
      </c>
      <c r="AI443" s="99">
        <f t="shared" si="360"/>
        <v>60698.722809198465</v>
      </c>
      <c r="AJ443" s="98">
        <v>4</v>
      </c>
      <c r="AK443" s="99">
        <f t="shared" si="361"/>
        <v>13.6</v>
      </c>
      <c r="AL443" s="99"/>
      <c r="AM443" s="99">
        <f t="shared" si="333"/>
        <v>26245.455657492359</v>
      </c>
      <c r="AN443" s="99">
        <f t="shared" si="362"/>
        <v>33242.697099548066</v>
      </c>
      <c r="AO443" s="99">
        <f t="shared" si="363"/>
        <v>59488.152757040429</v>
      </c>
      <c r="AP443" s="188">
        <v>5</v>
      </c>
      <c r="AQ443" s="188">
        <f t="shared" si="364"/>
        <v>17</v>
      </c>
      <c r="AR443" s="196"/>
      <c r="AS443" s="197">
        <f t="shared" si="334"/>
        <v>32806.819571865446</v>
      </c>
      <c r="AT443" s="179">
        <f t="shared" si="365"/>
        <v>40103.382338873394</v>
      </c>
      <c r="AU443" s="180">
        <f t="shared" si="366"/>
        <v>72910.201910738833</v>
      </c>
      <c r="AV443" s="1">
        <v>16</v>
      </c>
      <c r="AW443" s="1">
        <f t="shared" si="367"/>
        <v>54.4</v>
      </c>
      <c r="AX443" s="55"/>
      <c r="AY443" s="56">
        <f t="shared" si="335"/>
        <v>104978.75778283981</v>
      </c>
      <c r="AZ443" s="15">
        <f t="shared" si="368"/>
        <v>126947.6700756369</v>
      </c>
      <c r="BA443" s="49">
        <f t="shared" si="369"/>
        <v>231926.4278584767</v>
      </c>
      <c r="BB443" s="1">
        <v>3</v>
      </c>
      <c r="BC443" s="1">
        <f t="shared" si="336"/>
        <v>7.1999999999999993</v>
      </c>
      <c r="BD443" s="56">
        <f t="shared" si="337"/>
        <v>19683.517084282463</v>
      </c>
      <c r="BE443" s="15">
        <f t="shared" si="370"/>
        <v>14765.90808679467</v>
      </c>
      <c r="BF443" s="49">
        <f t="shared" si="371"/>
        <v>34449.425171077135</v>
      </c>
      <c r="BG443" s="1">
        <v>4</v>
      </c>
      <c r="BH443" s="1">
        <f t="shared" si="338"/>
        <v>9.6</v>
      </c>
      <c r="BI443" s="56">
        <f t="shared" si="339"/>
        <v>13119.504322766572</v>
      </c>
      <c r="BJ443" s="15">
        <f t="shared" si="372"/>
        <v>21963.374026276015</v>
      </c>
      <c r="BK443" s="49">
        <f t="shared" si="373"/>
        <v>35082.878349042585</v>
      </c>
      <c r="BL443" s="1">
        <v>4</v>
      </c>
      <c r="BM443" s="1">
        <f t="shared" si="340"/>
        <v>9.6</v>
      </c>
      <c r="BN443" s="56">
        <f t="shared" si="341"/>
        <v>13119.504322766572</v>
      </c>
      <c r="BO443" s="15">
        <f t="shared" si="374"/>
        <v>21196.608200829112</v>
      </c>
      <c r="BP443" s="49">
        <f t="shared" si="375"/>
        <v>34316.112523595686</v>
      </c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</row>
    <row r="444" spans="1:146" ht="15.6" hidden="1" x14ac:dyDescent="0.3">
      <c r="A444" t="s">
        <v>152</v>
      </c>
      <c r="B444" s="106">
        <v>1104</v>
      </c>
      <c r="C444" s="97">
        <v>9</v>
      </c>
      <c r="D444" s="116"/>
      <c r="E444" s="98">
        <f t="shared" si="342"/>
        <v>30.599999999999998</v>
      </c>
      <c r="F444" s="99">
        <f t="shared" si="328"/>
        <v>73757.41271820449</v>
      </c>
      <c r="G444" s="99">
        <f t="shared" si="343"/>
        <v>66725.45180026305</v>
      </c>
      <c r="H444" s="100">
        <f t="shared" si="344"/>
        <v>140482.86451846754</v>
      </c>
      <c r="I444" s="97">
        <v>10</v>
      </c>
      <c r="J444" s="116"/>
      <c r="K444" s="98">
        <f t="shared" si="345"/>
        <v>34</v>
      </c>
      <c r="L444" s="99">
        <f t="shared" si="346"/>
        <v>81952.680798004993</v>
      </c>
      <c r="M444" s="99">
        <f t="shared" si="347"/>
        <v>70178.892662563754</v>
      </c>
      <c r="N444" s="100">
        <f t="shared" si="348"/>
        <v>152131.57346056873</v>
      </c>
      <c r="O444" s="116">
        <v>5</v>
      </c>
      <c r="P444" s="116"/>
      <c r="Q444" s="98">
        <f t="shared" si="349"/>
        <v>17</v>
      </c>
      <c r="R444" s="99">
        <f t="shared" si="329"/>
        <v>28740.17123287671</v>
      </c>
      <c r="S444" s="427">
        <f t="shared" si="350"/>
        <v>39105.654622970374</v>
      </c>
      <c r="T444" s="99">
        <f t="shared" si="351"/>
        <v>67845.825855847084</v>
      </c>
      <c r="U444" s="98">
        <v>9</v>
      </c>
      <c r="V444" s="99">
        <f t="shared" si="352"/>
        <v>30.599999999999998</v>
      </c>
      <c r="W444" s="99">
        <f t="shared" si="330"/>
        <v>51732.308219178078</v>
      </c>
      <c r="X444" s="99">
        <f t="shared" si="353"/>
        <v>73459.449760852309</v>
      </c>
      <c r="Y444" s="99">
        <f t="shared" si="354"/>
        <v>125191.75798003038</v>
      </c>
      <c r="Z444" s="98">
        <v>10</v>
      </c>
      <c r="AA444" s="99">
        <f t="shared" si="355"/>
        <v>34</v>
      </c>
      <c r="AB444" s="99">
        <f t="shared" si="331"/>
        <v>57416.111975116633</v>
      </c>
      <c r="AC444" s="99">
        <f t="shared" si="356"/>
        <v>81765.096443400209</v>
      </c>
      <c r="AD444" s="99">
        <f t="shared" si="357"/>
        <v>139181.20841851685</v>
      </c>
      <c r="AE444" s="98">
        <v>9</v>
      </c>
      <c r="AF444" s="99">
        <f t="shared" si="358"/>
        <v>30.599999999999998</v>
      </c>
      <c r="AG444" s="99">
        <f t="shared" si="332"/>
        <v>59056.57231726282</v>
      </c>
      <c r="AH444" s="99">
        <f t="shared" si="359"/>
        <v>77515.554003433717</v>
      </c>
      <c r="AI444" s="99">
        <f t="shared" si="360"/>
        <v>136572.12632069655</v>
      </c>
      <c r="AJ444" s="98">
        <v>10</v>
      </c>
      <c r="AK444" s="99">
        <f t="shared" si="361"/>
        <v>34</v>
      </c>
      <c r="AL444" s="99"/>
      <c r="AM444" s="99">
        <f t="shared" si="333"/>
        <v>65613.639143730892</v>
      </c>
      <c r="AN444" s="99">
        <f t="shared" si="362"/>
        <v>83106.742748870165</v>
      </c>
      <c r="AO444" s="99">
        <f t="shared" si="363"/>
        <v>148720.38189260106</v>
      </c>
      <c r="AP444" s="188">
        <v>11</v>
      </c>
      <c r="AQ444" s="188">
        <f t="shared" si="364"/>
        <v>37.4</v>
      </c>
      <c r="AR444" s="196"/>
      <c r="AS444" s="197">
        <f t="shared" si="334"/>
        <v>72175.00305810399</v>
      </c>
      <c r="AT444" s="179">
        <f t="shared" si="365"/>
        <v>88227.441145521458</v>
      </c>
      <c r="AU444" s="180">
        <f t="shared" si="366"/>
        <v>160402.44420362543</v>
      </c>
      <c r="AV444" s="1">
        <v>11</v>
      </c>
      <c r="AW444" s="1">
        <f t="shared" si="367"/>
        <v>37.4</v>
      </c>
      <c r="AX444" s="55"/>
      <c r="AY444" s="56">
        <f t="shared" si="335"/>
        <v>72172.895975702369</v>
      </c>
      <c r="AZ444" s="15">
        <f t="shared" si="368"/>
        <v>87276.523177000374</v>
      </c>
      <c r="BA444" s="49">
        <f t="shared" si="369"/>
        <v>159449.41915270273</v>
      </c>
      <c r="BB444" s="1">
        <v>7</v>
      </c>
      <c r="BC444" s="1">
        <f t="shared" si="336"/>
        <v>16.8</v>
      </c>
      <c r="BD444" s="56">
        <f t="shared" si="337"/>
        <v>45928.206529992414</v>
      </c>
      <c r="BE444" s="15">
        <f t="shared" si="370"/>
        <v>34453.785535854237</v>
      </c>
      <c r="BF444" s="49">
        <f t="shared" si="371"/>
        <v>80381.992065846658</v>
      </c>
      <c r="BG444" s="1">
        <v>11</v>
      </c>
      <c r="BH444" s="1">
        <f t="shared" si="338"/>
        <v>26.4</v>
      </c>
      <c r="BI444" s="56">
        <f t="shared" si="339"/>
        <v>36078.636887608074</v>
      </c>
      <c r="BJ444" s="15">
        <f t="shared" si="372"/>
        <v>60399.278572259042</v>
      </c>
      <c r="BK444" s="49">
        <f t="shared" si="373"/>
        <v>96477.915459867116</v>
      </c>
      <c r="BL444" s="1">
        <v>8</v>
      </c>
      <c r="BM444" s="1">
        <f t="shared" si="340"/>
        <v>19.2</v>
      </c>
      <c r="BN444" s="56">
        <f t="shared" si="341"/>
        <v>26239.008645533144</v>
      </c>
      <c r="BO444" s="15">
        <f t="shared" si="374"/>
        <v>42393.216401658225</v>
      </c>
      <c r="BP444" s="49">
        <f t="shared" si="375"/>
        <v>68632.225047191372</v>
      </c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</row>
    <row r="445" spans="1:146" ht="15.6" hidden="1" x14ac:dyDescent="0.3">
      <c r="A445" t="s">
        <v>152</v>
      </c>
      <c r="B445" s="106">
        <v>1201</v>
      </c>
      <c r="C445" s="97">
        <v>7</v>
      </c>
      <c r="D445" s="116"/>
      <c r="E445" s="98">
        <f t="shared" si="342"/>
        <v>23.8</v>
      </c>
      <c r="F445" s="99">
        <f t="shared" si="328"/>
        <v>57366.876558603486</v>
      </c>
      <c r="G445" s="99">
        <f t="shared" si="343"/>
        <v>51897.573622426826</v>
      </c>
      <c r="H445" s="100">
        <f t="shared" si="344"/>
        <v>109264.45018103032</v>
      </c>
      <c r="I445" s="97">
        <v>6</v>
      </c>
      <c r="J445" s="116"/>
      <c r="K445" s="98">
        <f t="shared" si="345"/>
        <v>20.399999999999999</v>
      </c>
      <c r="L445" s="99">
        <f t="shared" si="346"/>
        <v>49171.608478802991</v>
      </c>
      <c r="M445" s="99">
        <f t="shared" si="347"/>
        <v>42107.335597538244</v>
      </c>
      <c r="N445" s="100">
        <f t="shared" si="348"/>
        <v>91278.944076341228</v>
      </c>
      <c r="O445" s="116">
        <v>7</v>
      </c>
      <c r="P445" s="116"/>
      <c r="Q445" s="98">
        <f t="shared" si="349"/>
        <v>23.8</v>
      </c>
      <c r="R445" s="99">
        <f t="shared" si="329"/>
        <v>40236.239726027394</v>
      </c>
      <c r="S445" s="427">
        <f t="shared" si="350"/>
        <v>54747.916472158526</v>
      </c>
      <c r="T445" s="99">
        <f t="shared" si="351"/>
        <v>94984.156198185927</v>
      </c>
      <c r="U445" s="98">
        <v>4</v>
      </c>
      <c r="V445" s="99">
        <f t="shared" si="352"/>
        <v>13.6</v>
      </c>
      <c r="W445" s="99">
        <f t="shared" si="330"/>
        <v>22992.136986301368</v>
      </c>
      <c r="X445" s="99">
        <f t="shared" si="353"/>
        <v>32648.64433815658</v>
      </c>
      <c r="Y445" s="99">
        <f t="shared" si="354"/>
        <v>55640.781324457945</v>
      </c>
      <c r="Z445" s="98">
        <v>2</v>
      </c>
      <c r="AA445" s="99">
        <f t="shared" si="355"/>
        <v>6.8</v>
      </c>
      <c r="AB445" s="99">
        <f t="shared" si="331"/>
        <v>11483.222395023326</v>
      </c>
      <c r="AC445" s="99">
        <f t="shared" si="356"/>
        <v>16353.019288680041</v>
      </c>
      <c r="AD445" s="99">
        <f t="shared" si="357"/>
        <v>27836.241683703367</v>
      </c>
      <c r="AE445" s="98">
        <v>9</v>
      </c>
      <c r="AF445" s="99">
        <f t="shared" si="358"/>
        <v>30.599999999999998</v>
      </c>
      <c r="AG445" s="99">
        <f t="shared" si="332"/>
        <v>59056.57231726282</v>
      </c>
      <c r="AH445" s="99">
        <f t="shared" si="359"/>
        <v>77515.554003433717</v>
      </c>
      <c r="AI445" s="99">
        <f t="shared" si="360"/>
        <v>136572.12632069655</v>
      </c>
      <c r="AJ445" s="98">
        <v>8</v>
      </c>
      <c r="AK445" s="99">
        <f t="shared" si="361"/>
        <v>27.2</v>
      </c>
      <c r="AL445" s="99"/>
      <c r="AM445" s="99">
        <f t="shared" si="333"/>
        <v>52490.911314984718</v>
      </c>
      <c r="AN445" s="99">
        <f t="shared" si="362"/>
        <v>66485.394199096132</v>
      </c>
      <c r="AO445" s="99">
        <f t="shared" si="363"/>
        <v>118976.30551408086</v>
      </c>
      <c r="AP445" s="188">
        <v>11</v>
      </c>
      <c r="AQ445" s="188">
        <f t="shared" si="364"/>
        <v>37.4</v>
      </c>
      <c r="AR445" s="196"/>
      <c r="AS445" s="197">
        <f t="shared" si="334"/>
        <v>72175.00305810399</v>
      </c>
      <c r="AT445" s="179">
        <f t="shared" si="365"/>
        <v>88227.441145521458</v>
      </c>
      <c r="AU445" s="180">
        <f t="shared" si="366"/>
        <v>160402.44420362543</v>
      </c>
      <c r="AV445" s="1">
        <v>13</v>
      </c>
      <c r="AW445" s="1">
        <f t="shared" si="367"/>
        <v>44.199999999999996</v>
      </c>
      <c r="AX445" s="55"/>
      <c r="AY445" s="56">
        <f t="shared" si="335"/>
        <v>85295.240698557347</v>
      </c>
      <c r="AZ445" s="15">
        <f t="shared" si="368"/>
        <v>103144.98193645498</v>
      </c>
      <c r="BA445" s="49">
        <f t="shared" si="369"/>
        <v>188440.22263501232</v>
      </c>
      <c r="BB445" s="1">
        <v>13</v>
      </c>
      <c r="BC445" s="1">
        <f t="shared" si="336"/>
        <v>31.2</v>
      </c>
      <c r="BD445" s="56">
        <f t="shared" si="337"/>
        <v>85295.240698557347</v>
      </c>
      <c r="BE445" s="15">
        <f t="shared" si="370"/>
        <v>63985.601709443581</v>
      </c>
      <c r="BF445" s="49">
        <f t="shared" si="371"/>
        <v>149280.84240800093</v>
      </c>
      <c r="BG445" s="1">
        <v>12</v>
      </c>
      <c r="BH445" s="1">
        <f t="shared" si="338"/>
        <v>28.799999999999997</v>
      </c>
      <c r="BI445" s="56">
        <f t="shared" si="339"/>
        <v>39358.512968299714</v>
      </c>
      <c r="BJ445" s="15">
        <f t="shared" si="372"/>
        <v>65890.122078828033</v>
      </c>
      <c r="BK445" s="49">
        <f t="shared" si="373"/>
        <v>105248.63504712775</v>
      </c>
      <c r="BL445" s="1">
        <v>13</v>
      </c>
      <c r="BM445" s="1">
        <f t="shared" si="340"/>
        <v>31.2</v>
      </c>
      <c r="BN445" s="56">
        <f t="shared" si="341"/>
        <v>42638.389048991354</v>
      </c>
      <c r="BO445" s="15">
        <f t="shared" si="374"/>
        <v>68888.976652694619</v>
      </c>
      <c r="BP445" s="49">
        <f t="shared" si="375"/>
        <v>111527.36570168598</v>
      </c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</row>
    <row r="446" spans="1:146" ht="15.6" hidden="1" x14ac:dyDescent="0.3">
      <c r="A446" t="s">
        <v>152</v>
      </c>
      <c r="B446" s="106">
        <v>1202</v>
      </c>
      <c r="C446" s="97">
        <v>4</v>
      </c>
      <c r="D446" s="116"/>
      <c r="E446" s="98">
        <f t="shared" si="342"/>
        <v>13.6</v>
      </c>
      <c r="F446" s="99">
        <f t="shared" si="328"/>
        <v>32781.072319201994</v>
      </c>
      <c r="G446" s="99">
        <f t="shared" si="343"/>
        <v>29655.756355672471</v>
      </c>
      <c r="H446" s="100">
        <f t="shared" si="344"/>
        <v>62436.828674874465</v>
      </c>
      <c r="I446" s="97">
        <v>3</v>
      </c>
      <c r="J446" s="116"/>
      <c r="K446" s="98">
        <f t="shared" si="345"/>
        <v>10.199999999999999</v>
      </c>
      <c r="L446" s="99">
        <f t="shared" si="346"/>
        <v>24585.804239401496</v>
      </c>
      <c r="M446" s="99">
        <f t="shared" si="347"/>
        <v>21053.667798769122</v>
      </c>
      <c r="N446" s="100">
        <f t="shared" si="348"/>
        <v>45639.472038170614</v>
      </c>
      <c r="O446" s="117">
        <v>2</v>
      </c>
      <c r="P446" s="117"/>
      <c r="Q446" s="35">
        <f t="shared" si="349"/>
        <v>6.8</v>
      </c>
      <c r="R446" s="99">
        <f t="shared" si="329"/>
        <v>11496.068493150684</v>
      </c>
      <c r="S446" s="427">
        <f t="shared" si="350"/>
        <v>15642.261849188149</v>
      </c>
      <c r="T446" s="105">
        <f t="shared" si="351"/>
        <v>27138.330342338835</v>
      </c>
      <c r="U446" s="98">
        <v>1</v>
      </c>
      <c r="V446" s="99">
        <f t="shared" si="352"/>
        <v>3.4</v>
      </c>
      <c r="W446" s="99">
        <f t="shared" si="330"/>
        <v>5748.034246575342</v>
      </c>
      <c r="X446" s="99">
        <f t="shared" si="353"/>
        <v>8162.1610845391451</v>
      </c>
      <c r="Y446" s="99">
        <f t="shared" si="354"/>
        <v>13910.195331114486</v>
      </c>
      <c r="Z446" s="98">
        <v>0</v>
      </c>
      <c r="AA446" s="99">
        <f t="shared" si="355"/>
        <v>0</v>
      </c>
      <c r="AB446" s="99">
        <f t="shared" si="331"/>
        <v>0</v>
      </c>
      <c r="AC446" s="99">
        <f t="shared" si="356"/>
        <v>0</v>
      </c>
      <c r="AD446" s="99">
        <f t="shared" si="357"/>
        <v>0</v>
      </c>
      <c r="AE446" s="98">
        <v>0</v>
      </c>
      <c r="AF446" s="99">
        <f t="shared" si="358"/>
        <v>0</v>
      </c>
      <c r="AG446" s="99">
        <f t="shared" si="332"/>
        <v>0</v>
      </c>
      <c r="AH446" s="99">
        <f t="shared" si="359"/>
        <v>0</v>
      </c>
      <c r="AI446" s="99">
        <f t="shared" si="360"/>
        <v>0</v>
      </c>
      <c r="AJ446" s="98">
        <v>0</v>
      </c>
      <c r="AK446" s="99">
        <f t="shared" si="361"/>
        <v>0</v>
      </c>
      <c r="AL446" s="99"/>
      <c r="AM446" s="99">
        <f t="shared" si="333"/>
        <v>0</v>
      </c>
      <c r="AN446" s="99">
        <f t="shared" si="362"/>
        <v>0</v>
      </c>
      <c r="AO446" s="99">
        <f t="shared" si="363"/>
        <v>0</v>
      </c>
      <c r="AP446" s="188">
        <v>1</v>
      </c>
      <c r="AQ446" s="188">
        <f t="shared" si="364"/>
        <v>3.4</v>
      </c>
      <c r="AR446" s="196"/>
      <c r="AS446" s="197">
        <f t="shared" si="334"/>
        <v>6561.3639143730898</v>
      </c>
      <c r="AT446" s="179">
        <f t="shared" si="365"/>
        <v>8020.6764677746787</v>
      </c>
      <c r="AU446" s="180">
        <f t="shared" si="366"/>
        <v>14582.040382147768</v>
      </c>
      <c r="AV446" s="1">
        <v>4</v>
      </c>
      <c r="AW446" s="1">
        <f t="shared" si="367"/>
        <v>13.6</v>
      </c>
      <c r="AX446" s="55"/>
      <c r="AY446" s="56">
        <f t="shared" si="335"/>
        <v>26244.689445709952</v>
      </c>
      <c r="AZ446" s="15">
        <f t="shared" si="368"/>
        <v>31736.917518909224</v>
      </c>
      <c r="BA446" s="49">
        <f t="shared" si="369"/>
        <v>57981.606964619175</v>
      </c>
      <c r="BB446" s="1">
        <v>4</v>
      </c>
      <c r="BC446" s="1">
        <f t="shared" si="336"/>
        <v>9.6</v>
      </c>
      <c r="BD446" s="56">
        <f t="shared" si="337"/>
        <v>26244.689445709952</v>
      </c>
      <c r="BE446" s="15">
        <f t="shared" si="370"/>
        <v>19687.877449059564</v>
      </c>
      <c r="BF446" s="49">
        <f t="shared" si="371"/>
        <v>45932.566894769516</v>
      </c>
      <c r="BG446" s="1">
        <v>3</v>
      </c>
      <c r="BH446" s="1">
        <f t="shared" si="338"/>
        <v>7.1999999999999993</v>
      </c>
      <c r="BI446" s="56">
        <f t="shared" si="339"/>
        <v>9839.6282420749285</v>
      </c>
      <c r="BJ446" s="15">
        <f t="shared" si="372"/>
        <v>16472.530519707008</v>
      </c>
      <c r="BK446" s="49">
        <f t="shared" si="373"/>
        <v>26312.158761781939</v>
      </c>
      <c r="BL446" s="1">
        <v>1</v>
      </c>
      <c r="BM446" s="1">
        <f t="shared" si="340"/>
        <v>2.4</v>
      </c>
      <c r="BN446" s="56">
        <f t="shared" si="341"/>
        <v>3279.876080691643</v>
      </c>
      <c r="BO446" s="15">
        <f t="shared" si="374"/>
        <v>5299.1520502072781</v>
      </c>
      <c r="BP446" s="49">
        <f t="shared" si="375"/>
        <v>8579.0281308989215</v>
      </c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</row>
    <row r="447" spans="1:146" ht="15.6" hidden="1" x14ac:dyDescent="0.3">
      <c r="A447" t="s">
        <v>152</v>
      </c>
      <c r="B447" s="106">
        <v>1203</v>
      </c>
      <c r="C447" s="97">
        <v>8</v>
      </c>
      <c r="D447" s="116"/>
      <c r="E447" s="98">
        <f t="shared" si="342"/>
        <v>27.2</v>
      </c>
      <c r="F447" s="99">
        <f t="shared" si="328"/>
        <v>65562.144638403988</v>
      </c>
      <c r="G447" s="99">
        <f t="shared" si="343"/>
        <v>59311.512711344942</v>
      </c>
      <c r="H447" s="100">
        <f t="shared" si="344"/>
        <v>124873.65734974893</v>
      </c>
      <c r="I447" s="97">
        <v>8</v>
      </c>
      <c r="J447" s="116"/>
      <c r="K447" s="98">
        <f t="shared" si="345"/>
        <v>27.2</v>
      </c>
      <c r="L447" s="99">
        <f t="shared" si="346"/>
        <v>65562.144638403988</v>
      </c>
      <c r="M447" s="99">
        <f t="shared" si="347"/>
        <v>56143.114130050999</v>
      </c>
      <c r="N447" s="100">
        <f t="shared" si="348"/>
        <v>121705.25876845498</v>
      </c>
      <c r="O447" s="116">
        <v>7</v>
      </c>
      <c r="P447" s="116"/>
      <c r="Q447" s="98">
        <f t="shared" si="349"/>
        <v>23.8</v>
      </c>
      <c r="R447" s="99">
        <f t="shared" si="329"/>
        <v>40236.239726027394</v>
      </c>
      <c r="S447" s="427">
        <f t="shared" si="350"/>
        <v>54747.916472158526</v>
      </c>
      <c r="T447" s="99">
        <f t="shared" si="351"/>
        <v>94984.156198185927</v>
      </c>
      <c r="U447" s="98">
        <v>1</v>
      </c>
      <c r="V447" s="99">
        <f t="shared" si="352"/>
        <v>3.4</v>
      </c>
      <c r="W447" s="99">
        <f t="shared" si="330"/>
        <v>5748.034246575342</v>
      </c>
      <c r="X447" s="99">
        <f t="shared" si="353"/>
        <v>8162.1610845391451</v>
      </c>
      <c r="Y447" s="99">
        <f t="shared" si="354"/>
        <v>13910.195331114486</v>
      </c>
      <c r="Z447" s="98">
        <v>0</v>
      </c>
      <c r="AA447" s="99">
        <f t="shared" si="355"/>
        <v>0</v>
      </c>
      <c r="AB447" s="99">
        <f t="shared" si="331"/>
        <v>0</v>
      </c>
      <c r="AC447" s="99">
        <f t="shared" si="356"/>
        <v>0</v>
      </c>
      <c r="AD447" s="99">
        <f t="shared" si="357"/>
        <v>0</v>
      </c>
      <c r="AE447" s="98">
        <v>1</v>
      </c>
      <c r="AF447" s="99">
        <f t="shared" si="358"/>
        <v>3.4</v>
      </c>
      <c r="AG447" s="99">
        <f t="shared" si="332"/>
        <v>6561.841368584759</v>
      </c>
      <c r="AH447" s="99">
        <f t="shared" si="359"/>
        <v>8612.8393337148573</v>
      </c>
      <c r="AI447" s="99">
        <f t="shared" si="360"/>
        <v>15174.680702299616</v>
      </c>
      <c r="AJ447" s="98">
        <v>0</v>
      </c>
      <c r="AK447" s="99">
        <f t="shared" si="361"/>
        <v>0</v>
      </c>
      <c r="AL447" s="99"/>
      <c r="AM447" s="99">
        <f t="shared" si="333"/>
        <v>0</v>
      </c>
      <c r="AN447" s="99">
        <f t="shared" si="362"/>
        <v>0</v>
      </c>
      <c r="AO447" s="99">
        <f t="shared" si="363"/>
        <v>0</v>
      </c>
      <c r="AP447" s="188">
        <v>4</v>
      </c>
      <c r="AQ447" s="188">
        <f t="shared" si="364"/>
        <v>13.6</v>
      </c>
      <c r="AR447" s="196"/>
      <c r="AS447" s="197">
        <f t="shared" si="334"/>
        <v>26245.455657492359</v>
      </c>
      <c r="AT447" s="179">
        <f t="shared" si="365"/>
        <v>32082.705871098715</v>
      </c>
      <c r="AU447" s="180">
        <f t="shared" si="366"/>
        <v>58328.161528591074</v>
      </c>
      <c r="AV447" s="1">
        <v>4</v>
      </c>
      <c r="AW447" s="1">
        <f t="shared" si="367"/>
        <v>13.6</v>
      </c>
      <c r="AX447" s="55"/>
      <c r="AY447" s="56">
        <f t="shared" si="335"/>
        <v>26244.689445709952</v>
      </c>
      <c r="AZ447" s="15">
        <f t="shared" si="368"/>
        <v>31736.917518909224</v>
      </c>
      <c r="BA447" s="49">
        <f t="shared" si="369"/>
        <v>57981.606964619175</v>
      </c>
      <c r="BB447" s="1">
        <v>3</v>
      </c>
      <c r="BC447" s="1">
        <f t="shared" si="336"/>
        <v>7.1999999999999993</v>
      </c>
      <c r="BD447" s="56">
        <f t="shared" si="337"/>
        <v>19683.517084282463</v>
      </c>
      <c r="BE447" s="15">
        <f t="shared" si="370"/>
        <v>14765.90808679467</v>
      </c>
      <c r="BF447" s="49">
        <f t="shared" si="371"/>
        <v>34449.425171077135</v>
      </c>
      <c r="BG447" s="1">
        <v>5</v>
      </c>
      <c r="BH447" s="1">
        <f t="shared" si="338"/>
        <v>12</v>
      </c>
      <c r="BI447" s="56">
        <f t="shared" si="339"/>
        <v>16399.380403458214</v>
      </c>
      <c r="BJ447" s="15">
        <f t="shared" si="372"/>
        <v>27454.217532845018</v>
      </c>
      <c r="BK447" s="49">
        <f t="shared" si="373"/>
        <v>43853.597936303231</v>
      </c>
      <c r="BL447" s="1">
        <v>6</v>
      </c>
      <c r="BM447" s="1">
        <f t="shared" si="340"/>
        <v>14.399999999999999</v>
      </c>
      <c r="BN447" s="56">
        <f t="shared" si="341"/>
        <v>19679.256484149857</v>
      </c>
      <c r="BO447" s="15">
        <f t="shared" si="374"/>
        <v>31794.912301243665</v>
      </c>
      <c r="BP447" s="49">
        <f t="shared" si="375"/>
        <v>51474.168785393522</v>
      </c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</row>
    <row r="448" spans="1:146" ht="15.6" hidden="1" x14ac:dyDescent="0.3">
      <c r="A448" t="s">
        <v>152</v>
      </c>
      <c r="B448" s="106">
        <v>1204</v>
      </c>
      <c r="C448" s="97">
        <v>5</v>
      </c>
      <c r="D448" s="116"/>
      <c r="E448" s="98">
        <f t="shared" si="342"/>
        <v>17</v>
      </c>
      <c r="F448" s="99">
        <f t="shared" si="328"/>
        <v>40976.340399002496</v>
      </c>
      <c r="G448" s="99">
        <f t="shared" si="343"/>
        <v>37069.695444590587</v>
      </c>
      <c r="H448" s="100">
        <f t="shared" si="344"/>
        <v>78046.035843593083</v>
      </c>
      <c r="I448" s="97">
        <v>3</v>
      </c>
      <c r="J448" s="116"/>
      <c r="K448" s="98">
        <f t="shared" si="345"/>
        <v>10.199999999999999</v>
      </c>
      <c r="L448" s="99">
        <f t="shared" si="346"/>
        <v>24585.804239401496</v>
      </c>
      <c r="M448" s="99">
        <f t="shared" si="347"/>
        <v>21053.667798769122</v>
      </c>
      <c r="N448" s="100">
        <f t="shared" si="348"/>
        <v>45639.472038170614</v>
      </c>
      <c r="O448" s="116">
        <v>4</v>
      </c>
      <c r="P448" s="116"/>
      <c r="Q448" s="98">
        <f t="shared" si="349"/>
        <v>13.6</v>
      </c>
      <c r="R448" s="99">
        <f t="shared" si="329"/>
        <v>22992.136986301368</v>
      </c>
      <c r="S448" s="427">
        <f t="shared" si="350"/>
        <v>31284.523698376299</v>
      </c>
      <c r="T448" s="99">
        <f t="shared" si="351"/>
        <v>54276.66068467767</v>
      </c>
      <c r="U448" s="98">
        <v>3</v>
      </c>
      <c r="V448" s="99">
        <f t="shared" si="352"/>
        <v>10.199999999999999</v>
      </c>
      <c r="W448" s="99">
        <f t="shared" si="330"/>
        <v>17244.102739726026</v>
      </c>
      <c r="X448" s="99">
        <f t="shared" si="353"/>
        <v>24486.483253617436</v>
      </c>
      <c r="Y448" s="99">
        <f t="shared" si="354"/>
        <v>41730.585993343462</v>
      </c>
      <c r="Z448" s="98">
        <v>0</v>
      </c>
      <c r="AA448" s="99">
        <f t="shared" si="355"/>
        <v>0</v>
      </c>
      <c r="AB448" s="99">
        <f t="shared" si="331"/>
        <v>0</v>
      </c>
      <c r="AC448" s="99">
        <f t="shared" si="356"/>
        <v>0</v>
      </c>
      <c r="AD448" s="99">
        <f t="shared" si="357"/>
        <v>0</v>
      </c>
      <c r="AE448" s="98">
        <v>0</v>
      </c>
      <c r="AF448" s="99">
        <f t="shared" si="358"/>
        <v>0</v>
      </c>
      <c r="AG448" s="99">
        <f t="shared" si="332"/>
        <v>0</v>
      </c>
      <c r="AH448" s="99">
        <f t="shared" si="359"/>
        <v>0</v>
      </c>
      <c r="AI448" s="99">
        <f t="shared" si="360"/>
        <v>0</v>
      </c>
      <c r="AJ448" s="98">
        <v>0</v>
      </c>
      <c r="AK448" s="99">
        <f t="shared" si="361"/>
        <v>0</v>
      </c>
      <c r="AL448" s="99"/>
      <c r="AM448" s="99">
        <f t="shared" si="333"/>
        <v>0</v>
      </c>
      <c r="AN448" s="99">
        <f t="shared" si="362"/>
        <v>0</v>
      </c>
      <c r="AO448" s="99">
        <f t="shared" si="363"/>
        <v>0</v>
      </c>
      <c r="AP448" s="188">
        <v>8</v>
      </c>
      <c r="AQ448" s="188">
        <f t="shared" si="364"/>
        <v>27.2</v>
      </c>
      <c r="AR448" s="196"/>
      <c r="AS448" s="197">
        <f t="shared" si="334"/>
        <v>52490.911314984718</v>
      </c>
      <c r="AT448" s="179">
        <f t="shared" si="365"/>
        <v>64165.41174219743</v>
      </c>
      <c r="AU448" s="180">
        <f t="shared" si="366"/>
        <v>116656.32305718215</v>
      </c>
      <c r="AV448" s="1">
        <v>10</v>
      </c>
      <c r="AW448" s="1">
        <f t="shared" si="367"/>
        <v>34</v>
      </c>
      <c r="AX448" s="55"/>
      <c r="AY448" s="56">
        <f t="shared" si="335"/>
        <v>65611.723614274873</v>
      </c>
      <c r="AZ448" s="15">
        <f t="shared" si="368"/>
        <v>79342.293797273072</v>
      </c>
      <c r="BA448" s="49">
        <f t="shared" si="369"/>
        <v>144954.01741154795</v>
      </c>
      <c r="BB448" s="1">
        <v>9</v>
      </c>
      <c r="BC448" s="1">
        <f t="shared" si="336"/>
        <v>21.599999999999998</v>
      </c>
      <c r="BD448" s="56">
        <f t="shared" si="337"/>
        <v>59050.551252847392</v>
      </c>
      <c r="BE448" s="15">
        <f t="shared" si="370"/>
        <v>44297.724260384013</v>
      </c>
      <c r="BF448" s="49">
        <f t="shared" si="371"/>
        <v>103348.27551323141</v>
      </c>
      <c r="BG448" s="1">
        <v>10</v>
      </c>
      <c r="BH448" s="1">
        <f t="shared" si="338"/>
        <v>24</v>
      </c>
      <c r="BI448" s="56">
        <f t="shared" si="339"/>
        <v>32798.760806916427</v>
      </c>
      <c r="BJ448" s="15">
        <f t="shared" si="372"/>
        <v>54908.435065690035</v>
      </c>
      <c r="BK448" s="49">
        <f t="shared" si="373"/>
        <v>87707.195872606462</v>
      </c>
      <c r="BL448" s="1">
        <v>9</v>
      </c>
      <c r="BM448" s="1">
        <f t="shared" si="340"/>
        <v>21.599999999999998</v>
      </c>
      <c r="BN448" s="56">
        <f t="shared" si="341"/>
        <v>29518.884726224784</v>
      </c>
      <c r="BO448" s="15">
        <f t="shared" si="374"/>
        <v>47692.368451865499</v>
      </c>
      <c r="BP448" s="49">
        <f t="shared" si="375"/>
        <v>77211.253178090279</v>
      </c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</row>
    <row r="449" spans="1:146" ht="15.6" hidden="1" x14ac:dyDescent="0.3">
      <c r="A449" t="s">
        <v>152</v>
      </c>
      <c r="B449" s="107">
        <v>1301</v>
      </c>
      <c r="C449" s="97">
        <v>14</v>
      </c>
      <c r="D449" s="116"/>
      <c r="E449" s="98">
        <f t="shared" si="342"/>
        <v>47.6</v>
      </c>
      <c r="F449" s="99">
        <f t="shared" si="328"/>
        <v>114733.75311720697</v>
      </c>
      <c r="G449" s="99">
        <f t="shared" si="343"/>
        <v>103795.14724485365</v>
      </c>
      <c r="H449" s="100">
        <f t="shared" si="344"/>
        <v>218528.90036206064</v>
      </c>
      <c r="I449" s="97">
        <v>13</v>
      </c>
      <c r="J449" s="116"/>
      <c r="K449" s="98">
        <f t="shared" si="345"/>
        <v>44.199999999999996</v>
      </c>
      <c r="L449" s="99">
        <f t="shared" si="346"/>
        <v>106538.48503740648</v>
      </c>
      <c r="M449" s="99">
        <f t="shared" si="347"/>
        <v>91232.560461332861</v>
      </c>
      <c r="N449" s="100">
        <f t="shared" si="348"/>
        <v>197771.04549873935</v>
      </c>
      <c r="O449" s="116">
        <v>16</v>
      </c>
      <c r="P449" s="116"/>
      <c r="Q449" s="98">
        <f t="shared" si="349"/>
        <v>54.4</v>
      </c>
      <c r="R449" s="99">
        <f t="shared" si="329"/>
        <v>91968.547945205471</v>
      </c>
      <c r="S449" s="427">
        <f t="shared" si="350"/>
        <v>125138.0947935052</v>
      </c>
      <c r="T449" s="99">
        <f t="shared" si="351"/>
        <v>217106.64273871068</v>
      </c>
      <c r="U449" s="98">
        <v>13</v>
      </c>
      <c r="V449" s="99">
        <f t="shared" si="352"/>
        <v>44.199999999999996</v>
      </c>
      <c r="W449" s="99">
        <f t="shared" si="330"/>
        <v>74724.445205479438</v>
      </c>
      <c r="X449" s="99">
        <f t="shared" si="353"/>
        <v>106108.09409900889</v>
      </c>
      <c r="Y449" s="99">
        <f t="shared" si="354"/>
        <v>180832.53930448834</v>
      </c>
      <c r="Z449" s="98">
        <v>0</v>
      </c>
      <c r="AA449" s="99">
        <f t="shared" si="355"/>
        <v>0</v>
      </c>
      <c r="AB449" s="99">
        <f t="shared" si="331"/>
        <v>0</v>
      </c>
      <c r="AC449" s="99">
        <f t="shared" si="356"/>
        <v>0</v>
      </c>
      <c r="AD449" s="99">
        <f t="shared" si="357"/>
        <v>0</v>
      </c>
      <c r="AE449" s="98">
        <v>0</v>
      </c>
      <c r="AF449" s="99">
        <f t="shared" si="358"/>
        <v>0</v>
      </c>
      <c r="AG449" s="99">
        <f t="shared" si="332"/>
        <v>0</v>
      </c>
      <c r="AH449" s="99">
        <f t="shared" si="359"/>
        <v>0</v>
      </c>
      <c r="AI449" s="99">
        <f t="shared" si="360"/>
        <v>0</v>
      </c>
      <c r="AJ449" s="98">
        <v>0</v>
      </c>
      <c r="AK449" s="99">
        <f t="shared" si="361"/>
        <v>0</v>
      </c>
      <c r="AL449" s="99"/>
      <c r="AM449" s="99">
        <f t="shared" si="333"/>
        <v>0</v>
      </c>
      <c r="AN449" s="99">
        <f t="shared" si="362"/>
        <v>0</v>
      </c>
      <c r="AO449" s="99">
        <f t="shared" si="363"/>
        <v>0</v>
      </c>
      <c r="AP449" s="188">
        <v>0</v>
      </c>
      <c r="AQ449" s="188">
        <f t="shared" si="364"/>
        <v>0</v>
      </c>
      <c r="AR449" s="196"/>
      <c r="AS449" s="197">
        <f t="shared" si="334"/>
        <v>0</v>
      </c>
      <c r="AT449" s="179">
        <f t="shared" si="365"/>
        <v>0</v>
      </c>
      <c r="AU449" s="180">
        <f t="shared" si="366"/>
        <v>0</v>
      </c>
      <c r="AV449" s="1">
        <v>0</v>
      </c>
      <c r="AW449" s="1">
        <f t="shared" si="367"/>
        <v>0</v>
      </c>
      <c r="AX449" s="55"/>
      <c r="AY449" s="56">
        <f t="shared" si="335"/>
        <v>0</v>
      </c>
      <c r="AZ449" s="15">
        <f t="shared" si="368"/>
        <v>0</v>
      </c>
      <c r="BA449" s="49">
        <f t="shared" si="369"/>
        <v>0</v>
      </c>
      <c r="BB449" s="1">
        <v>5</v>
      </c>
      <c r="BC449" s="1">
        <f t="shared" si="336"/>
        <v>12</v>
      </c>
      <c r="BD449" s="56">
        <f t="shared" si="337"/>
        <v>32805.861807137437</v>
      </c>
      <c r="BE449" s="15">
        <f t="shared" si="370"/>
        <v>24609.846811324453</v>
      </c>
      <c r="BF449" s="49">
        <f t="shared" si="371"/>
        <v>57415.708618461889</v>
      </c>
      <c r="BG449" s="1">
        <v>6</v>
      </c>
      <c r="BH449" s="1">
        <f t="shared" si="338"/>
        <v>14.399999999999999</v>
      </c>
      <c r="BI449" s="56">
        <f t="shared" si="339"/>
        <v>19679.256484149857</v>
      </c>
      <c r="BJ449" s="15">
        <f t="shared" si="372"/>
        <v>32945.061039414017</v>
      </c>
      <c r="BK449" s="49">
        <f t="shared" si="373"/>
        <v>52624.317523563877</v>
      </c>
      <c r="BL449" s="1">
        <v>2</v>
      </c>
      <c r="BM449" s="1">
        <f t="shared" si="340"/>
        <v>4.8</v>
      </c>
      <c r="BN449" s="56">
        <f t="shared" si="341"/>
        <v>6559.752161383286</v>
      </c>
      <c r="BO449" s="15">
        <f t="shared" si="374"/>
        <v>10598.304100414556</v>
      </c>
      <c r="BP449" s="49">
        <f t="shared" si="375"/>
        <v>17158.056261797843</v>
      </c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</row>
    <row r="450" spans="1:146" ht="15.6" hidden="1" x14ac:dyDescent="0.3">
      <c r="A450" t="s">
        <v>152</v>
      </c>
      <c r="B450" s="107">
        <v>1302</v>
      </c>
      <c r="C450" s="97">
        <v>0</v>
      </c>
      <c r="D450" s="116"/>
      <c r="E450" s="98">
        <f t="shared" si="342"/>
        <v>0</v>
      </c>
      <c r="F450" s="99">
        <f t="shared" si="328"/>
        <v>0</v>
      </c>
      <c r="G450" s="99">
        <f t="shared" si="343"/>
        <v>0</v>
      </c>
      <c r="H450" s="100">
        <f t="shared" si="344"/>
        <v>0</v>
      </c>
      <c r="I450" s="97">
        <v>4</v>
      </c>
      <c r="J450" s="116"/>
      <c r="K450" s="98">
        <f t="shared" si="345"/>
        <v>13.6</v>
      </c>
      <c r="L450" s="99">
        <f t="shared" si="346"/>
        <v>32781.072319201994</v>
      </c>
      <c r="M450" s="99">
        <f t="shared" si="347"/>
        <v>28071.557065025499</v>
      </c>
      <c r="N450" s="100">
        <f t="shared" si="348"/>
        <v>60852.62938422749</v>
      </c>
      <c r="O450" s="116">
        <v>4</v>
      </c>
      <c r="P450" s="116"/>
      <c r="Q450" s="98">
        <f t="shared" si="349"/>
        <v>13.6</v>
      </c>
      <c r="R450" s="99">
        <f t="shared" si="329"/>
        <v>22992.136986301368</v>
      </c>
      <c r="S450" s="427">
        <f t="shared" si="350"/>
        <v>31284.523698376299</v>
      </c>
      <c r="T450" s="99">
        <f t="shared" si="351"/>
        <v>54276.66068467767</v>
      </c>
      <c r="U450" s="98">
        <v>6</v>
      </c>
      <c r="V450" s="99">
        <f t="shared" si="352"/>
        <v>20.399999999999999</v>
      </c>
      <c r="W450" s="99">
        <f t="shared" si="330"/>
        <v>34488.205479452052</v>
      </c>
      <c r="X450" s="99">
        <f t="shared" si="353"/>
        <v>48972.966507234873</v>
      </c>
      <c r="Y450" s="99">
        <f t="shared" si="354"/>
        <v>83461.171986686924</v>
      </c>
      <c r="Z450" s="98">
        <v>7</v>
      </c>
      <c r="AA450" s="99">
        <f t="shared" si="355"/>
        <v>23.8</v>
      </c>
      <c r="AB450" s="99">
        <f t="shared" si="331"/>
        <v>40191.278382581644</v>
      </c>
      <c r="AC450" s="99">
        <f t="shared" si="356"/>
        <v>57235.567510380148</v>
      </c>
      <c r="AD450" s="99">
        <f t="shared" si="357"/>
        <v>97426.845892961792</v>
      </c>
      <c r="AE450" s="98">
        <v>5</v>
      </c>
      <c r="AF450" s="99">
        <f t="shared" si="358"/>
        <v>17</v>
      </c>
      <c r="AG450" s="99">
        <f t="shared" si="332"/>
        <v>32809.206842923792</v>
      </c>
      <c r="AH450" s="99">
        <f t="shared" si="359"/>
        <v>43064.196668574288</v>
      </c>
      <c r="AI450" s="99">
        <f t="shared" si="360"/>
        <v>75873.40351149808</v>
      </c>
      <c r="AJ450" s="98">
        <v>5</v>
      </c>
      <c r="AK450" s="99">
        <f t="shared" si="361"/>
        <v>17</v>
      </c>
      <c r="AL450" s="99"/>
      <c r="AM450" s="99">
        <f t="shared" si="333"/>
        <v>32806.819571865446</v>
      </c>
      <c r="AN450" s="99">
        <f t="shared" si="362"/>
        <v>41553.371374435083</v>
      </c>
      <c r="AO450" s="99">
        <f t="shared" si="363"/>
        <v>74360.190946300529</v>
      </c>
      <c r="AP450" s="188">
        <v>7</v>
      </c>
      <c r="AQ450" s="188">
        <f t="shared" si="364"/>
        <v>23.8</v>
      </c>
      <c r="AR450" s="196"/>
      <c r="AS450" s="197">
        <f t="shared" si="334"/>
        <v>45929.547400611627</v>
      </c>
      <c r="AT450" s="179">
        <f t="shared" si="365"/>
        <v>56144.735274422754</v>
      </c>
      <c r="AU450" s="180">
        <f t="shared" si="366"/>
        <v>102074.28267503438</v>
      </c>
      <c r="AV450" s="1">
        <v>7</v>
      </c>
      <c r="AW450" s="1">
        <f t="shared" si="367"/>
        <v>23.8</v>
      </c>
      <c r="AX450" s="55"/>
      <c r="AY450" s="56">
        <f t="shared" si="335"/>
        <v>45928.206529992414</v>
      </c>
      <c r="AZ450" s="15">
        <f t="shared" si="368"/>
        <v>55539.605658091146</v>
      </c>
      <c r="BA450" s="49">
        <f t="shared" si="369"/>
        <v>101467.81218808357</v>
      </c>
      <c r="BB450" s="1">
        <v>7</v>
      </c>
      <c r="BC450" s="1">
        <f t="shared" si="336"/>
        <v>16.8</v>
      </c>
      <c r="BD450" s="56">
        <f t="shared" si="337"/>
        <v>45928.206529992414</v>
      </c>
      <c r="BE450" s="15">
        <f t="shared" si="370"/>
        <v>34453.785535854237</v>
      </c>
      <c r="BF450" s="49">
        <f t="shared" si="371"/>
        <v>80381.992065846658</v>
      </c>
      <c r="BG450" s="1">
        <v>10</v>
      </c>
      <c r="BH450" s="1">
        <f t="shared" si="338"/>
        <v>24</v>
      </c>
      <c r="BI450" s="56">
        <f t="shared" si="339"/>
        <v>32798.760806916427</v>
      </c>
      <c r="BJ450" s="15">
        <f t="shared" si="372"/>
        <v>54908.435065690035</v>
      </c>
      <c r="BK450" s="49">
        <f t="shared" si="373"/>
        <v>87707.195872606462</v>
      </c>
      <c r="BL450" s="1">
        <v>1</v>
      </c>
      <c r="BM450" s="1">
        <f t="shared" si="340"/>
        <v>2.4</v>
      </c>
      <c r="BN450" s="56">
        <f t="shared" si="341"/>
        <v>3279.876080691643</v>
      </c>
      <c r="BO450" s="15">
        <f t="shared" si="374"/>
        <v>5299.1520502072781</v>
      </c>
      <c r="BP450" s="49">
        <f t="shared" si="375"/>
        <v>8579.0281308989215</v>
      </c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</row>
    <row r="451" spans="1:146" ht="16.2" hidden="1" thickBot="1" x14ac:dyDescent="0.35">
      <c r="A451" t="s">
        <v>152</v>
      </c>
      <c r="C451" s="112">
        <f t="shared" ref="C451:BP451" si="376">SUM(C414:C450)</f>
        <v>193</v>
      </c>
      <c r="D451" s="449"/>
      <c r="E451" s="113">
        <f t="shared" si="376"/>
        <v>656.19999999999993</v>
      </c>
      <c r="F451" s="114">
        <f t="shared" si="376"/>
        <v>1581686.7394014965</v>
      </c>
      <c r="G451" s="114">
        <f t="shared" si="376"/>
        <v>1430890.2441611965</v>
      </c>
      <c r="H451" s="115">
        <f t="shared" si="376"/>
        <v>3012576.983562693</v>
      </c>
      <c r="I451" s="112">
        <v>212</v>
      </c>
      <c r="J451" s="449"/>
      <c r="K451" s="113">
        <f t="shared" si="376"/>
        <v>720.8000000000003</v>
      </c>
      <c r="L451" s="114">
        <f t="shared" si="376"/>
        <v>1737396.8329177061</v>
      </c>
      <c r="M451" s="114">
        <f t="shared" si="376"/>
        <v>1487792.5244463517</v>
      </c>
      <c r="N451" s="115">
        <f t="shared" si="376"/>
        <v>3225189.3573640576</v>
      </c>
      <c r="O451" s="108">
        <f t="shared" si="376"/>
        <v>208</v>
      </c>
      <c r="P451" s="108"/>
      <c r="Q451" s="8">
        <f t="shared" si="376"/>
        <v>707.2</v>
      </c>
      <c r="R451" s="16">
        <f t="shared" si="376"/>
        <v>1195591.1232876708</v>
      </c>
      <c r="S451" s="423">
        <f t="shared" si="376"/>
        <v>1626795.2323155678</v>
      </c>
      <c r="T451" s="16">
        <f t="shared" si="376"/>
        <v>2822386.355603239</v>
      </c>
      <c r="U451" s="108">
        <f t="shared" si="376"/>
        <v>240</v>
      </c>
      <c r="V451" s="8">
        <f t="shared" si="376"/>
        <v>816</v>
      </c>
      <c r="W451" s="16">
        <f t="shared" si="376"/>
        <v>1379528.2191780817</v>
      </c>
      <c r="X451" s="16">
        <f t="shared" si="376"/>
        <v>1958918.6602893951</v>
      </c>
      <c r="Y451" s="16">
        <f t="shared" si="376"/>
        <v>3338446.8794674771</v>
      </c>
      <c r="Z451" s="108">
        <f t="shared" si="376"/>
        <v>241</v>
      </c>
      <c r="AA451" s="8">
        <f t="shared" si="376"/>
        <v>819.4</v>
      </c>
      <c r="AB451" s="16">
        <f t="shared" si="376"/>
        <v>1383728.2986003112</v>
      </c>
      <c r="AC451" s="16">
        <f t="shared" si="376"/>
        <v>1970538.8242859456</v>
      </c>
      <c r="AD451" s="16">
        <f t="shared" si="376"/>
        <v>3354267.1228862563</v>
      </c>
      <c r="AE451" s="108">
        <f t="shared" si="376"/>
        <v>240</v>
      </c>
      <c r="AF451" s="8">
        <f t="shared" si="376"/>
        <v>816.00000000000011</v>
      </c>
      <c r="AG451" s="16">
        <f t="shared" si="376"/>
        <v>1574841.9284603419</v>
      </c>
      <c r="AH451" s="16">
        <f t="shared" si="376"/>
        <v>2067081.4400915659</v>
      </c>
      <c r="AI451" s="16">
        <f t="shared" si="376"/>
        <v>3641923.3685519081</v>
      </c>
      <c r="AJ451" s="108">
        <f t="shared" si="376"/>
        <v>228</v>
      </c>
      <c r="AK451" s="8">
        <f t="shared" si="376"/>
        <v>775.20000000000016</v>
      </c>
      <c r="AL451" s="8"/>
      <c r="AM451" s="16">
        <f t="shared" si="376"/>
        <v>1495990.9724770647</v>
      </c>
      <c r="AN451" s="16">
        <f t="shared" si="376"/>
        <v>1894833.7346742398</v>
      </c>
      <c r="AO451" s="16">
        <f t="shared" si="376"/>
        <v>3390824.7071513035</v>
      </c>
      <c r="AP451" s="181">
        <f t="shared" si="376"/>
        <v>261</v>
      </c>
      <c r="AQ451" s="199">
        <f t="shared" si="376"/>
        <v>887.39999999999986</v>
      </c>
      <c r="AR451" s="199"/>
      <c r="AS451" s="182">
        <f t="shared" si="376"/>
        <v>1712515.9816513769</v>
      </c>
      <c r="AT451" s="182">
        <f t="shared" si="376"/>
        <v>2093396.5580891904</v>
      </c>
      <c r="AU451" s="183">
        <f t="shared" si="376"/>
        <v>3805912.5397405671</v>
      </c>
      <c r="AV451" s="50">
        <f t="shared" si="376"/>
        <v>273</v>
      </c>
      <c r="AW451" s="51">
        <f t="shared" si="376"/>
        <v>928.19999999999993</v>
      </c>
      <c r="AX451" s="51"/>
      <c r="AY451" s="62">
        <f t="shared" si="376"/>
        <v>1791200.0546697041</v>
      </c>
      <c r="AZ451" s="62">
        <f t="shared" si="376"/>
        <v>2166044.6206655549</v>
      </c>
      <c r="BA451" s="63">
        <f t="shared" si="376"/>
        <v>3957244.6753352596</v>
      </c>
      <c r="BB451" s="50">
        <f t="shared" si="376"/>
        <v>252</v>
      </c>
      <c r="BC451" s="51">
        <f t="shared" si="376"/>
        <v>604.79999999999995</v>
      </c>
      <c r="BD451" s="62">
        <f t="shared" si="376"/>
        <v>1653415.4350797266</v>
      </c>
      <c r="BE451" s="62">
        <f t="shared" si="376"/>
        <v>1240336.2792907525</v>
      </c>
      <c r="BF451" s="63">
        <f t="shared" si="376"/>
        <v>2893751.7143704798</v>
      </c>
      <c r="BG451" s="50">
        <f t="shared" si="376"/>
        <v>262</v>
      </c>
      <c r="BH451" s="51">
        <f t="shared" si="376"/>
        <v>628.79999999999995</v>
      </c>
      <c r="BI451" s="62">
        <f t="shared" si="376"/>
        <v>859327.53314121033</v>
      </c>
      <c r="BJ451" s="62">
        <f t="shared" si="376"/>
        <v>1438600.9987210787</v>
      </c>
      <c r="BK451" s="63">
        <f t="shared" si="376"/>
        <v>2297928.5318622882</v>
      </c>
      <c r="BL451" s="50">
        <f t="shared" si="376"/>
        <v>258</v>
      </c>
      <c r="BM451" s="51">
        <f t="shared" si="376"/>
        <v>619.19999999999993</v>
      </c>
      <c r="BN451" s="62">
        <f t="shared" si="376"/>
        <v>846208.02881844388</v>
      </c>
      <c r="BO451" s="62">
        <f t="shared" si="376"/>
        <v>1367181.2289534779</v>
      </c>
      <c r="BP451" s="63">
        <f t="shared" si="376"/>
        <v>2213389.2577719218</v>
      </c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</row>
    <row r="452" spans="1:146" ht="16.2" hidden="1" thickTop="1" x14ac:dyDescent="0.3">
      <c r="A452" t="s">
        <v>152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421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176"/>
      <c r="AQ452" s="176"/>
      <c r="AR452" s="176"/>
      <c r="AS452" s="176"/>
      <c r="AT452" s="176"/>
      <c r="AU452" s="176"/>
      <c r="AV452" s="7">
        <v>4</v>
      </c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</row>
    <row r="453" spans="1:146" ht="15.6" hidden="1" x14ac:dyDescent="0.3">
      <c r="A453" t="s">
        <v>152</v>
      </c>
      <c r="C453" s="37" t="s">
        <v>156</v>
      </c>
      <c r="D453" s="37"/>
      <c r="E453" s="37"/>
      <c r="F453" s="17"/>
      <c r="G453" s="17"/>
      <c r="H453" s="17"/>
      <c r="I453" s="37" t="s">
        <v>176</v>
      </c>
      <c r="J453" s="37"/>
      <c r="K453" s="37"/>
      <c r="L453" s="17"/>
      <c r="M453" s="17"/>
      <c r="N453" s="17"/>
      <c r="O453" s="37" t="s">
        <v>177</v>
      </c>
      <c r="P453" s="37"/>
      <c r="Q453" s="37"/>
      <c r="R453" s="17"/>
      <c r="S453" s="424"/>
      <c r="T453" s="17"/>
      <c r="U453" s="37" t="s">
        <v>178</v>
      </c>
      <c r="V453" s="37"/>
      <c r="W453" s="17"/>
      <c r="X453" s="17"/>
      <c r="Y453" s="17"/>
      <c r="Z453" s="37" t="s">
        <v>179</v>
      </c>
      <c r="AA453" s="37"/>
      <c r="AB453" s="17"/>
      <c r="AC453" s="17"/>
      <c r="AD453" s="17"/>
      <c r="AE453" s="37" t="s">
        <v>180</v>
      </c>
      <c r="AF453" s="37"/>
      <c r="AG453" s="17"/>
      <c r="AH453" s="17"/>
      <c r="AI453" s="17"/>
      <c r="AJ453" s="37" t="s">
        <v>181</v>
      </c>
      <c r="AK453" s="37"/>
      <c r="AL453" s="37"/>
      <c r="AM453" s="17"/>
      <c r="AN453" s="17"/>
      <c r="AO453" s="17"/>
      <c r="AP453" s="184" t="s">
        <v>182</v>
      </c>
      <c r="AQ453" s="184"/>
      <c r="AR453" s="184"/>
      <c r="AS453" s="185"/>
      <c r="AT453" s="185"/>
      <c r="AU453" s="185"/>
      <c r="AV453" s="37" t="s">
        <v>183</v>
      </c>
      <c r="AW453" s="37"/>
      <c r="AX453" s="37"/>
      <c r="AY453" s="17"/>
      <c r="AZ453" s="17"/>
      <c r="BA453" s="17"/>
      <c r="BB453" s="37" t="s">
        <v>184</v>
      </c>
      <c r="BC453" s="37"/>
      <c r="BD453" s="17"/>
      <c r="BE453" s="17"/>
      <c r="BF453" s="17"/>
      <c r="BG453" s="37" t="s">
        <v>185</v>
      </c>
      <c r="BH453" s="37"/>
      <c r="BI453" s="17"/>
      <c r="BJ453" s="17"/>
      <c r="BK453" s="17"/>
      <c r="BL453" s="37" t="s">
        <v>186</v>
      </c>
      <c r="BM453" s="37"/>
      <c r="BN453" s="17"/>
      <c r="BO453" s="1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</row>
    <row r="454" spans="1:146" ht="15.6" hidden="1" x14ac:dyDescent="0.3">
      <c r="A454" t="s">
        <v>152</v>
      </c>
      <c r="C454" t="s">
        <v>42</v>
      </c>
      <c r="E454" s="13">
        <f>+'Vr M3 DE GAS'!X73</f>
        <v>2180.5703202700347</v>
      </c>
      <c r="I454" t="s">
        <v>42</v>
      </c>
      <c r="K454" s="13">
        <f>+'Vr M3 DE GAS'!$AG$62</f>
        <v>2064.0850783106985</v>
      </c>
      <c r="O454" t="s">
        <v>42</v>
      </c>
      <c r="Q454" s="13">
        <f>+'Vr M3 DE GAS'!$AG$63</f>
        <v>2300.3326248806102</v>
      </c>
      <c r="U454" t="s">
        <v>42</v>
      </c>
      <c r="V454" s="13">
        <f>+'Vr M3 DE GAS'!AG64</f>
        <v>2400.6356130997488</v>
      </c>
      <c r="Z454" t="s">
        <v>42</v>
      </c>
      <c r="AA454" s="13">
        <f>'Vr M3 DE GAS'!AG65</f>
        <v>2404.8557777470651</v>
      </c>
      <c r="AE454" t="s">
        <v>42</v>
      </c>
      <c r="AF454" s="13">
        <f>+'Vr M3 DE GAS'!$AG$66</f>
        <v>2533.1880393278993</v>
      </c>
      <c r="AJ454" t="s">
        <v>42</v>
      </c>
      <c r="AK454" s="13">
        <f>+'Vr M3 DE GAS'!AG67</f>
        <v>2444.3159632020638</v>
      </c>
      <c r="AL454" s="13"/>
      <c r="AP454" s="173" t="s">
        <v>42</v>
      </c>
      <c r="AQ454" s="186">
        <f>+'Vr M3 DE GAS'!AG68</f>
        <v>2359.0224905219643</v>
      </c>
      <c r="AR454" s="186"/>
      <c r="AS454" s="173"/>
      <c r="AT454" s="173"/>
      <c r="AU454" s="173"/>
      <c r="AV454" t="s">
        <v>42</v>
      </c>
      <c r="AW454" s="41">
        <f>+'Vr M3 DE GAS'!$AG$69</f>
        <v>2333.5968763903843</v>
      </c>
      <c r="AX454" s="41"/>
      <c r="BB454" t="s">
        <v>42</v>
      </c>
      <c r="BC454" s="41">
        <f>+'Vr M3 DE GAS'!$AG$70</f>
        <v>2244.5348939933028</v>
      </c>
      <c r="BG454" t="s">
        <v>42</v>
      </c>
      <c r="BH454" s="41">
        <f>+'Vr M3 DE GAS'!$AG$71</f>
        <v>2287.8514610704183</v>
      </c>
      <c r="BL454" t="s">
        <v>42</v>
      </c>
      <c r="BM454" s="41">
        <f>+'Vr M3 DE GAS'!$AG$72</f>
        <v>2207.9800209196992</v>
      </c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</row>
    <row r="455" spans="1:146" ht="15.6" hidden="1" x14ac:dyDescent="0.3">
      <c r="A455" t="s">
        <v>152</v>
      </c>
      <c r="C455" t="s">
        <v>43</v>
      </c>
      <c r="E455" s="13">
        <f>+'Vr M3 DE AGUA'!N22</f>
        <v>8195.2680798004985</v>
      </c>
      <c r="I455" t="s">
        <v>43</v>
      </c>
      <c r="K455" s="13">
        <f>+'Vr M3 DE AGUA'!N$22</f>
        <v>8195.2680798004985</v>
      </c>
      <c r="O455" t="s">
        <v>43</v>
      </c>
      <c r="Q455" s="13">
        <f>+'Vr M3 DE AGUA'!N$23</f>
        <v>8211.4774951076324</v>
      </c>
      <c r="U455" t="s">
        <v>43</v>
      </c>
      <c r="V455" s="13">
        <f>+'Vr M3 DE AGUA'!N23</f>
        <v>8211.4774951076324</v>
      </c>
      <c r="Z455" t="s">
        <v>43</v>
      </c>
      <c r="AA455" s="13">
        <f>+'Vr M3 DE AGUA'!N$24</f>
        <v>8202.3017107309479</v>
      </c>
      <c r="AE455" t="s">
        <v>43</v>
      </c>
      <c r="AF455" s="13">
        <f>+'Vr M3 DE AGUA'!$N$24</f>
        <v>8202.3017107309479</v>
      </c>
      <c r="AJ455" t="s">
        <v>43</v>
      </c>
      <c r="AK455" s="13">
        <f>+'Vr M3 DE AGUA'!N25</f>
        <v>8201.7048929663615</v>
      </c>
      <c r="AL455" s="13"/>
      <c r="AP455" s="173" t="s">
        <v>43</v>
      </c>
      <c r="AQ455" s="186">
        <f>+'Vr M3 DE AGUA'!N25</f>
        <v>8201.7048929663615</v>
      </c>
      <c r="AR455" s="186"/>
      <c r="AS455" s="173"/>
      <c r="AT455" s="173"/>
      <c r="AU455" s="173"/>
      <c r="AV455" t="s">
        <v>43</v>
      </c>
      <c r="AW455" s="13">
        <f>+'Vr M3 DE AGUA'!N26</f>
        <v>8201.4654517843592</v>
      </c>
      <c r="AX455" s="13"/>
      <c r="BB455" t="s">
        <v>43</v>
      </c>
      <c r="BC455" s="13">
        <f>+'Vr M3 DE AGUA'!$N$26</f>
        <v>8201.4654517843592</v>
      </c>
      <c r="BG455" t="s">
        <v>43</v>
      </c>
      <c r="BH455" s="41">
        <f>+'Vr M3 DE AGUA'!$N$27</f>
        <v>8199.6902017291068</v>
      </c>
      <c r="BL455" t="s">
        <v>43</v>
      </c>
      <c r="BM455" s="41">
        <f>+'Vr M3 DE AGUA'!$N$27</f>
        <v>8199.6902017291068</v>
      </c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</row>
    <row r="456" spans="1:146" ht="15.6" hidden="1" x14ac:dyDescent="0.3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421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176"/>
      <c r="AQ456" s="176"/>
      <c r="AR456" s="176"/>
      <c r="AS456" s="176"/>
      <c r="AT456" s="176"/>
      <c r="AU456" s="176"/>
      <c r="AV456" s="7">
        <v>7</v>
      </c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</row>
    <row r="457" spans="1:146" ht="15.6" hidden="1" x14ac:dyDescent="0.3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421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176"/>
      <c r="AQ457" s="176"/>
      <c r="AR457" s="176"/>
      <c r="AS457" s="176"/>
      <c r="AT457" s="176"/>
      <c r="AU457" s="176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</row>
    <row r="458" spans="1:146" ht="15.6" hidden="1" x14ac:dyDescent="0.3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421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176"/>
      <c r="AQ458" s="176"/>
      <c r="AR458" s="176"/>
      <c r="AS458" s="176"/>
      <c r="AT458" s="176"/>
      <c r="AU458" s="176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</row>
    <row r="459" spans="1:146" ht="18" hidden="1" x14ac:dyDescent="0.35">
      <c r="B459" s="32" t="s">
        <v>142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420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187"/>
      <c r="AQ459" s="187"/>
      <c r="AR459" s="187"/>
      <c r="AS459" s="187"/>
      <c r="AT459" s="187"/>
      <c r="AU459" s="187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2"/>
      <c r="BN459" s="2"/>
      <c r="BO459" s="2"/>
      <c r="BP459" s="2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</row>
    <row r="460" spans="1:146" ht="18.600000000000001" hidden="1" thickBot="1" x14ac:dyDescent="0.4">
      <c r="B460" s="32" t="s">
        <v>15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420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187"/>
      <c r="AQ460" s="187"/>
      <c r="AR460" s="187"/>
      <c r="AS460" s="187"/>
      <c r="AT460" s="187"/>
      <c r="AU460" s="187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2"/>
      <c r="BN460" s="2"/>
      <c r="BO460" s="2"/>
      <c r="BP460" s="2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</row>
    <row r="461" spans="1:146" ht="18.600000000000001" hidden="1" thickTop="1" x14ac:dyDescent="0.35">
      <c r="B461" s="2"/>
      <c r="C461" s="45" t="s">
        <v>169</v>
      </c>
      <c r="D461" s="46"/>
      <c r="E461" s="46"/>
      <c r="F461" s="46"/>
      <c r="G461" s="46"/>
      <c r="H461" s="47"/>
      <c r="I461" s="45" t="s">
        <v>1</v>
      </c>
      <c r="J461" s="46"/>
      <c r="K461" s="46"/>
      <c r="L461" s="46"/>
      <c r="M461" s="46"/>
      <c r="N461" s="47"/>
      <c r="O461" s="45" t="s">
        <v>2</v>
      </c>
      <c r="P461" s="46"/>
      <c r="Q461" s="46"/>
      <c r="R461" s="46"/>
      <c r="S461" s="426"/>
      <c r="T461" s="47"/>
      <c r="U461" s="45" t="s">
        <v>3</v>
      </c>
      <c r="V461" s="46"/>
      <c r="W461" s="46"/>
      <c r="X461" s="46"/>
      <c r="Y461" s="47"/>
      <c r="Z461" s="45" t="s">
        <v>4</v>
      </c>
      <c r="AA461" s="46"/>
      <c r="AB461" s="46"/>
      <c r="AC461" s="46"/>
      <c r="AD461" s="47"/>
      <c r="AE461" s="45" t="s">
        <v>5</v>
      </c>
      <c r="AF461" s="46"/>
      <c r="AG461" s="46"/>
      <c r="AH461" s="46"/>
      <c r="AI461" s="47"/>
      <c r="AJ461" s="45" t="s">
        <v>6</v>
      </c>
      <c r="AK461" s="46"/>
      <c r="AL461" s="46"/>
      <c r="AM461" s="46"/>
      <c r="AN461" s="46"/>
      <c r="AO461" s="47"/>
      <c r="AP461" s="169" t="s">
        <v>7</v>
      </c>
      <c r="AQ461" s="170"/>
      <c r="AR461" s="170"/>
      <c r="AS461" s="170"/>
      <c r="AT461" s="170"/>
      <c r="AU461" s="171"/>
      <c r="AV461" s="45" t="s">
        <v>8</v>
      </c>
      <c r="AW461" s="46"/>
      <c r="AX461" s="46"/>
      <c r="AY461" s="46"/>
      <c r="AZ461" s="46"/>
      <c r="BA461" s="47"/>
      <c r="BB461" s="45" t="s">
        <v>9</v>
      </c>
      <c r="BC461" s="46"/>
      <c r="BD461" s="46"/>
      <c r="BE461" s="46"/>
      <c r="BF461" s="47"/>
      <c r="BG461" s="45" t="s">
        <v>10</v>
      </c>
      <c r="BH461" s="46"/>
      <c r="BI461" s="46"/>
      <c r="BJ461" s="46"/>
      <c r="BK461" s="47"/>
      <c r="BL461" s="45" t="s">
        <v>11</v>
      </c>
      <c r="BM461" s="46"/>
      <c r="BN461" s="46"/>
      <c r="BO461" s="46"/>
      <c r="BP461" s="4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</row>
    <row r="462" spans="1:146" ht="16.2" hidden="1" thickBot="1" x14ac:dyDescent="0.35">
      <c r="C462" s="11" t="s">
        <v>147</v>
      </c>
      <c r="F462">
        <v>1</v>
      </c>
      <c r="H462" s="12"/>
      <c r="I462" s="11"/>
      <c r="N462" s="12"/>
      <c r="O462" s="11"/>
      <c r="T462" s="12"/>
      <c r="U462" s="11"/>
      <c r="Y462" s="12"/>
      <c r="Z462" s="11"/>
      <c r="AD462" s="12"/>
      <c r="AE462" s="11"/>
      <c r="AI462" s="12"/>
      <c r="AJ462" s="11"/>
      <c r="AO462" s="12"/>
      <c r="AP462" s="172" t="s">
        <v>147</v>
      </c>
      <c r="AQ462" s="173"/>
      <c r="AR462" s="173"/>
      <c r="AS462" s="200">
        <v>0.5</v>
      </c>
      <c r="AT462" s="173"/>
      <c r="AU462" s="174"/>
      <c r="AV462" s="11" t="s">
        <v>147</v>
      </c>
      <c r="AY462" s="20">
        <v>0.5</v>
      </c>
      <c r="BA462" s="12"/>
      <c r="BB462" s="11" t="s">
        <v>147</v>
      </c>
      <c r="BD462" s="20">
        <v>0.5</v>
      </c>
      <c r="BF462" s="12"/>
      <c r="BG462" s="11" t="s">
        <v>147</v>
      </c>
      <c r="BI462" s="20">
        <v>0.5</v>
      </c>
      <c r="BK462" s="12"/>
      <c r="BL462" s="11" t="s">
        <v>147</v>
      </c>
      <c r="BN462" s="20">
        <v>1</v>
      </c>
      <c r="BP462" s="12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</row>
    <row r="463" spans="1:146" ht="16.2" hidden="1" thickBot="1" x14ac:dyDescent="0.35">
      <c r="C463" s="7" t="s">
        <v>44</v>
      </c>
      <c r="D463" s="7"/>
      <c r="E463" s="7" t="s">
        <v>45</v>
      </c>
      <c r="F463" s="7" t="s">
        <v>47</v>
      </c>
      <c r="G463" s="7" t="s">
        <v>48</v>
      </c>
      <c r="H463" s="7" t="s">
        <v>49</v>
      </c>
      <c r="I463" s="7" t="s">
        <v>44</v>
      </c>
      <c r="J463" s="7"/>
      <c r="K463" s="7" t="s">
        <v>45</v>
      </c>
      <c r="L463" s="7" t="s">
        <v>47</v>
      </c>
      <c r="M463" s="7" t="s">
        <v>48</v>
      </c>
      <c r="N463" s="7" t="s">
        <v>49</v>
      </c>
      <c r="O463" s="7" t="s">
        <v>44</v>
      </c>
      <c r="P463" s="7"/>
      <c r="Q463" s="7" t="s">
        <v>45</v>
      </c>
      <c r="R463" s="7" t="s">
        <v>47</v>
      </c>
      <c r="S463" s="421" t="s">
        <v>48</v>
      </c>
      <c r="T463" s="7" t="s">
        <v>49</v>
      </c>
      <c r="U463" s="7" t="s">
        <v>44</v>
      </c>
      <c r="V463" s="7" t="s">
        <v>45</v>
      </c>
      <c r="W463" s="7" t="s">
        <v>47</v>
      </c>
      <c r="X463" s="7" t="s">
        <v>48</v>
      </c>
      <c r="Y463" s="7" t="s">
        <v>49</v>
      </c>
      <c r="Z463" s="7" t="s">
        <v>44</v>
      </c>
      <c r="AA463" s="7" t="s">
        <v>45</v>
      </c>
      <c r="AB463" s="7" t="s">
        <v>47</v>
      </c>
      <c r="AC463" s="7" t="s">
        <v>48</v>
      </c>
      <c r="AD463" s="7" t="s">
        <v>49</v>
      </c>
      <c r="AE463" s="7" t="s">
        <v>44</v>
      </c>
      <c r="AF463" s="7" t="s">
        <v>45</v>
      </c>
      <c r="AG463" s="7" t="s">
        <v>47</v>
      </c>
      <c r="AH463" s="7" t="s">
        <v>48</v>
      </c>
      <c r="AI463" s="7" t="s">
        <v>49</v>
      </c>
      <c r="AJ463" s="7" t="s">
        <v>44</v>
      </c>
      <c r="AK463" s="7" t="s">
        <v>45</v>
      </c>
      <c r="AL463" s="7"/>
      <c r="AM463" s="7" t="s">
        <v>47</v>
      </c>
      <c r="AN463" s="7" t="s">
        <v>48</v>
      </c>
      <c r="AO463" s="7" t="s">
        <v>49</v>
      </c>
      <c r="AP463" s="192" t="s">
        <v>44</v>
      </c>
      <c r="AQ463" s="193" t="s">
        <v>45</v>
      </c>
      <c r="AR463" s="193"/>
      <c r="AS463" s="193" t="s">
        <v>47</v>
      </c>
      <c r="AT463" s="193" t="s">
        <v>48</v>
      </c>
      <c r="AU463" s="194" t="s">
        <v>49</v>
      </c>
      <c r="AV463" s="59" t="s">
        <v>44</v>
      </c>
      <c r="AW463" s="58" t="s">
        <v>45</v>
      </c>
      <c r="AX463" s="58"/>
      <c r="AY463" s="58" t="s">
        <v>47</v>
      </c>
      <c r="AZ463" s="58" t="s">
        <v>48</v>
      </c>
      <c r="BA463" s="60" t="s">
        <v>49</v>
      </c>
      <c r="BB463" s="59" t="s">
        <v>44</v>
      </c>
      <c r="BC463" s="58" t="s">
        <v>45</v>
      </c>
      <c r="BD463" s="58" t="s">
        <v>47</v>
      </c>
      <c r="BE463" s="58" t="s">
        <v>48</v>
      </c>
      <c r="BF463" s="60" t="s">
        <v>49</v>
      </c>
      <c r="BG463" s="59" t="s">
        <v>44</v>
      </c>
      <c r="BH463" s="58" t="s">
        <v>45</v>
      </c>
      <c r="BI463" s="58" t="s">
        <v>47</v>
      </c>
      <c r="BJ463" s="58" t="s">
        <v>48</v>
      </c>
      <c r="BK463" s="60" t="s">
        <v>49</v>
      </c>
      <c r="BL463" s="59" t="s">
        <v>44</v>
      </c>
      <c r="BM463" s="58" t="s">
        <v>45</v>
      </c>
      <c r="BN463" s="58" t="s">
        <v>47</v>
      </c>
      <c r="BO463" s="58" t="s">
        <v>48</v>
      </c>
      <c r="BP463" s="60" t="s">
        <v>49</v>
      </c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</row>
    <row r="464" spans="1:146" ht="15.6" hidden="1" x14ac:dyDescent="0.3">
      <c r="A464" t="s">
        <v>153</v>
      </c>
      <c r="B464" s="8">
        <v>201</v>
      </c>
      <c r="C464" s="98">
        <v>3</v>
      </c>
      <c r="D464" s="98"/>
      <c r="E464" s="98">
        <f>+C464*$F$1</f>
        <v>10.199999999999999</v>
      </c>
      <c r="F464" s="99">
        <f t="shared" ref="F464:F495" si="377">+C464*E$500*G$935</f>
        <v>24585.804239401496</v>
      </c>
      <c r="G464" s="99">
        <f>+E464*$E$499</f>
        <v>22241.817266754351</v>
      </c>
      <c r="H464" s="99">
        <f>+G464+F464</f>
        <v>46827.621506155847</v>
      </c>
      <c r="I464" s="98">
        <v>5</v>
      </c>
      <c r="J464" s="98"/>
      <c r="K464" s="98">
        <f>+I464*$F$1</f>
        <v>17</v>
      </c>
      <c r="L464" s="99">
        <f>+I464*$K$500</f>
        <v>40976.340399002496</v>
      </c>
      <c r="M464" s="99">
        <f>+K464*$K$499</f>
        <v>35089.446331281877</v>
      </c>
      <c r="N464" s="99">
        <f>+M464+L464</f>
        <v>76065.786730284366</v>
      </c>
      <c r="O464" s="98">
        <v>5</v>
      </c>
      <c r="P464" s="98"/>
      <c r="Q464" s="98">
        <f>+O464*$F$1</f>
        <v>17</v>
      </c>
      <c r="R464" s="99">
        <f t="shared" ref="R464:R495" si="378">+O464*Q$500*S$935</f>
        <v>28740.17123287671</v>
      </c>
      <c r="S464" s="427">
        <f>+Q464*$Q$499</f>
        <v>39105.654622970374</v>
      </c>
      <c r="T464" s="99">
        <f>+S464+R464</f>
        <v>67845.825855847084</v>
      </c>
      <c r="U464" s="98">
        <v>8</v>
      </c>
      <c r="V464" s="99">
        <f>+U464*$F$1</f>
        <v>27.2</v>
      </c>
      <c r="W464" s="99">
        <f t="shared" ref="W464:W495" si="379">+U464*$V$500*$X$935</f>
        <v>45984.273972602736</v>
      </c>
      <c r="X464" s="99">
        <f>+V464*$V$499</f>
        <v>65297.288676313161</v>
      </c>
      <c r="Y464" s="99">
        <f>+X464+W464</f>
        <v>111281.56264891589</v>
      </c>
      <c r="Z464" s="98">
        <v>2</v>
      </c>
      <c r="AA464" s="99">
        <f>+Z464*$F$1</f>
        <v>6.8</v>
      </c>
      <c r="AB464" s="99">
        <f t="shared" ref="AB464:AB495" si="380">+Z464*$AA$500*$AC$935</f>
        <v>11483.222395023326</v>
      </c>
      <c r="AC464" s="99">
        <f>+AA464*$AA$499</f>
        <v>16353.019288680041</v>
      </c>
      <c r="AD464" s="99">
        <f>+AC464+AB464</f>
        <v>27836.241683703367</v>
      </c>
      <c r="AE464" s="98">
        <v>15</v>
      </c>
      <c r="AF464" s="99">
        <f>+AE464*$F$1</f>
        <v>51</v>
      </c>
      <c r="AG464" s="99">
        <f t="shared" ref="AG464:AG495" si="381">+AE464*$AF$500*$AI$935</f>
        <v>98427.620528771382</v>
      </c>
      <c r="AH464" s="99">
        <f>+AF464*$AF$499</f>
        <v>129192.59000572287</v>
      </c>
      <c r="AI464" s="99">
        <f>+AH464+AG464</f>
        <v>227620.21053449425</v>
      </c>
      <c r="AJ464" s="98">
        <v>9</v>
      </c>
      <c r="AK464" s="99">
        <f>+AJ464*$F$1</f>
        <v>30.599999999999998</v>
      </c>
      <c r="AL464" s="99"/>
      <c r="AM464" s="99">
        <f t="shared" ref="AM464:AM495" si="382">(+AJ464*$AK$500)*$AO$935</f>
        <v>59052.275229357801</v>
      </c>
      <c r="AN464" s="99">
        <f>+AK464*$AK$499</f>
        <v>74796.068473983149</v>
      </c>
      <c r="AO464" s="99">
        <f>+AN464+AM464</f>
        <v>133848.34370334094</v>
      </c>
      <c r="AP464" s="188">
        <v>8</v>
      </c>
      <c r="AQ464" s="188">
        <f>+AP464*$AT$1</f>
        <v>27.2</v>
      </c>
      <c r="AR464" s="196"/>
      <c r="AS464" s="197">
        <f t="shared" ref="AS464:AS495" si="383">(+AP464*$AQ$500)*AU$935</f>
        <v>52490.911314984718</v>
      </c>
      <c r="AT464" s="179">
        <f>+AQ464*AQ$499</f>
        <v>64165.41174219743</v>
      </c>
      <c r="AU464" s="180">
        <f>+AT464+AS464</f>
        <v>116656.32305718215</v>
      </c>
      <c r="AV464" s="1">
        <v>6</v>
      </c>
      <c r="AW464" s="1">
        <f>+AV464*$F$1</f>
        <v>20.399999999999999</v>
      </c>
      <c r="AX464" s="55"/>
      <c r="AY464" s="56">
        <f t="shared" ref="AY464:AY495" si="384">+AV464*$AW$500*$BA$935</f>
        <v>39367.034168564925</v>
      </c>
      <c r="AZ464" s="15">
        <f>+AW464*$AW$499</f>
        <v>47605.376278363838</v>
      </c>
      <c r="BA464" s="49">
        <f>+AZ464+AY464</f>
        <v>86972.410446928756</v>
      </c>
      <c r="BB464" s="1">
        <v>6</v>
      </c>
      <c r="BC464" s="1">
        <f t="shared" ref="BC464:BC495" si="385">+BB464*$BF$934</f>
        <v>14.399999999999999</v>
      </c>
      <c r="BD464" s="56">
        <f t="shared" ref="BD464:BD495" si="386">(+BB464*$BC$500)*$BF$935</f>
        <v>39367.034168564925</v>
      </c>
      <c r="BE464" s="15">
        <f>+BC464*BC$365</f>
        <v>29531.816173589341</v>
      </c>
      <c r="BF464" s="49">
        <f t="shared" ref="BF464:BF495" si="387">+BE464+BD464</f>
        <v>68898.85034215427</v>
      </c>
      <c r="BG464" s="1">
        <v>6</v>
      </c>
      <c r="BH464" s="1">
        <f t="shared" ref="BH464:BH495" si="388">+BG464*$BK$934</f>
        <v>14.399999999999999</v>
      </c>
      <c r="BI464" s="56">
        <f t="shared" ref="BI464:BI495" si="389">+BG464*$BH$500*$BK$935</f>
        <v>19679.256484149857</v>
      </c>
      <c r="BJ464" s="15">
        <f>+BH464*$BH$499</f>
        <v>32945.061039414017</v>
      </c>
      <c r="BK464" s="49">
        <f>+BJ464+BI464</f>
        <v>52624.317523563877</v>
      </c>
      <c r="BL464" s="123">
        <v>7</v>
      </c>
      <c r="BM464" s="1">
        <f t="shared" ref="BM464:BM495" si="390">+BL464*$BP$934</f>
        <v>16.8</v>
      </c>
      <c r="BN464" s="56">
        <f t="shared" ref="BN464:BN495" si="391">+BL464*$BM$500*$BP$935</f>
        <v>22959.1325648415</v>
      </c>
      <c r="BO464" s="15">
        <f>+BM464*$BM$499</f>
        <v>37094.06435145095</v>
      </c>
      <c r="BP464" s="49">
        <f>+BO464+BN464</f>
        <v>60053.196916292451</v>
      </c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</row>
    <row r="465" spans="1:146" ht="15.6" hidden="1" x14ac:dyDescent="0.3">
      <c r="A465" t="s">
        <v>153</v>
      </c>
      <c r="B465" s="8">
        <v>202</v>
      </c>
      <c r="C465" s="98">
        <v>2</v>
      </c>
      <c r="D465" s="98"/>
      <c r="E465" s="98">
        <f t="shared" ref="E465:E495" si="392">+C465*$F$1</f>
        <v>6.8</v>
      </c>
      <c r="F465" s="99">
        <f t="shared" si="377"/>
        <v>16390.536159600997</v>
      </c>
      <c r="G465" s="99">
        <f t="shared" ref="G465:G495" si="393">+E465*$E$499</f>
        <v>14827.878177836235</v>
      </c>
      <c r="H465" s="99">
        <f t="shared" ref="H465:H495" si="394">+G465+F465</f>
        <v>31218.414337437232</v>
      </c>
      <c r="I465" s="98">
        <v>2</v>
      </c>
      <c r="J465" s="98"/>
      <c r="K465" s="98">
        <f t="shared" ref="K465:K495" si="395">+I465*$F$1</f>
        <v>6.8</v>
      </c>
      <c r="L465" s="99">
        <f t="shared" ref="L465:L495" si="396">+I465*$K$500</f>
        <v>16390.536159600997</v>
      </c>
      <c r="M465" s="99">
        <f t="shared" ref="M465:M495" si="397">+K465*$K$499</f>
        <v>14035.77853251275</v>
      </c>
      <c r="N465" s="99">
        <f t="shared" ref="N465:N495" si="398">+M465+L465</f>
        <v>30426.314692113745</v>
      </c>
      <c r="O465" s="98">
        <v>2</v>
      </c>
      <c r="P465" s="98"/>
      <c r="Q465" s="98">
        <f t="shared" ref="Q465:Q495" si="399">+O465*$F$1</f>
        <v>6.8</v>
      </c>
      <c r="R465" s="99">
        <f t="shared" si="378"/>
        <v>11496.068493150684</v>
      </c>
      <c r="S465" s="427">
        <f t="shared" ref="S465:S495" si="400">+Q465*$Q$499</f>
        <v>15642.261849188149</v>
      </c>
      <c r="T465" s="99">
        <f t="shared" ref="T465:T495" si="401">+S465+R465</f>
        <v>27138.330342338835</v>
      </c>
      <c r="U465" s="98">
        <v>3</v>
      </c>
      <c r="V465" s="99">
        <f t="shared" ref="V465:V495" si="402">+U465*$F$1</f>
        <v>10.199999999999999</v>
      </c>
      <c r="W465" s="99">
        <f t="shared" si="379"/>
        <v>17244.102739726026</v>
      </c>
      <c r="X465" s="99">
        <f t="shared" ref="X465:X495" si="403">+V465*$V$499</f>
        <v>24486.483253617436</v>
      </c>
      <c r="Y465" s="99">
        <f t="shared" ref="Y465:Y495" si="404">+X465+W465</f>
        <v>41730.585993343462</v>
      </c>
      <c r="Z465" s="98">
        <v>4</v>
      </c>
      <c r="AA465" s="99">
        <f t="shared" ref="AA465:AA495" si="405">+Z465*$F$1</f>
        <v>13.6</v>
      </c>
      <c r="AB465" s="99">
        <f t="shared" si="380"/>
        <v>22966.444790046651</v>
      </c>
      <c r="AC465" s="99">
        <f t="shared" ref="AC465:AC495" si="406">+AA465*$AA$499</f>
        <v>32706.038577360083</v>
      </c>
      <c r="AD465" s="99">
        <f t="shared" ref="AD465:AD495" si="407">+AC465+AB465</f>
        <v>55672.483367406734</v>
      </c>
      <c r="AE465" s="98">
        <v>5</v>
      </c>
      <c r="AF465" s="99">
        <f t="shared" ref="AF465:AF495" si="408">+AE465*$F$1</f>
        <v>17</v>
      </c>
      <c r="AG465" s="99">
        <f t="shared" si="381"/>
        <v>32809.206842923792</v>
      </c>
      <c r="AH465" s="99">
        <f t="shared" ref="AH465:AH495" si="409">+AF465*$AF$499</f>
        <v>43064.196668574288</v>
      </c>
      <c r="AI465" s="99">
        <f t="shared" ref="AI465:AI495" si="410">+AH465+AG465</f>
        <v>75873.40351149808</v>
      </c>
      <c r="AJ465" s="98">
        <v>5</v>
      </c>
      <c r="AK465" s="99">
        <f t="shared" ref="AK465:AK495" si="411">+AJ465*$F$1</f>
        <v>17</v>
      </c>
      <c r="AL465" s="99"/>
      <c r="AM465" s="99">
        <f t="shared" si="382"/>
        <v>32806.819571865446</v>
      </c>
      <c r="AN465" s="99">
        <f t="shared" ref="AN465:AN495" si="412">+AK465*$AK$499</f>
        <v>41553.371374435083</v>
      </c>
      <c r="AO465" s="99">
        <f t="shared" ref="AO465:AO495" si="413">+AN465+AM465</f>
        <v>74360.190946300529</v>
      </c>
      <c r="AP465" s="188">
        <v>5</v>
      </c>
      <c r="AQ465" s="188">
        <f t="shared" ref="AQ465:AQ495" si="414">+AP465*$AT$1</f>
        <v>17</v>
      </c>
      <c r="AR465" s="196"/>
      <c r="AS465" s="197">
        <f t="shared" si="383"/>
        <v>32806.819571865446</v>
      </c>
      <c r="AT465" s="179">
        <f t="shared" ref="AT465:AT495" si="415">+AQ465*AQ$499</f>
        <v>40103.382338873394</v>
      </c>
      <c r="AU465" s="180">
        <f t="shared" ref="AU465:AU495" si="416">+AT465+AS465</f>
        <v>72910.201910738833</v>
      </c>
      <c r="AV465" s="1">
        <v>2</v>
      </c>
      <c r="AW465" s="1">
        <f t="shared" ref="AW465:AW495" si="417">+AV465*$F$1</f>
        <v>6.8</v>
      </c>
      <c r="AX465" s="55"/>
      <c r="AY465" s="56">
        <f t="shared" si="384"/>
        <v>13122.344722854976</v>
      </c>
      <c r="AZ465" s="15">
        <f t="shared" ref="AZ465:AZ495" si="418">+AW465*$AW$499</f>
        <v>15868.458759454612</v>
      </c>
      <c r="BA465" s="49">
        <f t="shared" ref="BA465:BA495" si="419">+AZ465+AY465</f>
        <v>28990.803482309588</v>
      </c>
      <c r="BB465" s="1">
        <v>4</v>
      </c>
      <c r="BC465" s="1">
        <f t="shared" si="385"/>
        <v>9.6</v>
      </c>
      <c r="BD465" s="56">
        <f t="shared" si="386"/>
        <v>26244.689445709952</v>
      </c>
      <c r="BE465" s="15">
        <f t="shared" ref="BE465:BE495" si="420">+BC465*BC$365</f>
        <v>19687.877449059564</v>
      </c>
      <c r="BF465" s="49">
        <f t="shared" si="387"/>
        <v>45932.566894769516</v>
      </c>
      <c r="BG465" s="1">
        <v>0</v>
      </c>
      <c r="BH465" s="1">
        <f t="shared" si="388"/>
        <v>0</v>
      </c>
      <c r="BI465" s="56">
        <f t="shared" si="389"/>
        <v>0</v>
      </c>
      <c r="BJ465" s="15">
        <f t="shared" ref="BJ465:BJ495" si="421">+BH465*$BH$499</f>
        <v>0</v>
      </c>
      <c r="BK465" s="49">
        <f t="shared" ref="BK465:BK495" si="422">+BJ465+BI465</f>
        <v>0</v>
      </c>
      <c r="BL465" s="123">
        <v>0</v>
      </c>
      <c r="BM465" s="1">
        <f t="shared" si="390"/>
        <v>0</v>
      </c>
      <c r="BN465" s="56">
        <f t="shared" si="391"/>
        <v>0</v>
      </c>
      <c r="BO465" s="15">
        <f t="shared" ref="BO465:BO495" si="423">+BM465*$BM$499</f>
        <v>0</v>
      </c>
      <c r="BP465" s="49">
        <f t="shared" ref="BP465:BP495" si="424">+BO465+BN465</f>
        <v>0</v>
      </c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</row>
    <row r="466" spans="1:146" ht="15.6" hidden="1" x14ac:dyDescent="0.3">
      <c r="A466" t="s">
        <v>153</v>
      </c>
      <c r="B466" s="8">
        <v>203</v>
      </c>
      <c r="C466" s="98">
        <v>5</v>
      </c>
      <c r="D466" s="98"/>
      <c r="E466" s="98">
        <f t="shared" si="392"/>
        <v>17</v>
      </c>
      <c r="F466" s="99">
        <f t="shared" si="377"/>
        <v>40976.340399002496</v>
      </c>
      <c r="G466" s="99">
        <f t="shared" si="393"/>
        <v>37069.695444590587</v>
      </c>
      <c r="H466" s="99">
        <f t="shared" si="394"/>
        <v>78046.035843593083</v>
      </c>
      <c r="I466" s="98">
        <v>5</v>
      </c>
      <c r="J466" s="98"/>
      <c r="K466" s="98">
        <f t="shared" si="395"/>
        <v>17</v>
      </c>
      <c r="L466" s="99">
        <f t="shared" si="396"/>
        <v>40976.340399002496</v>
      </c>
      <c r="M466" s="99">
        <f t="shared" si="397"/>
        <v>35089.446331281877</v>
      </c>
      <c r="N466" s="99">
        <f t="shared" si="398"/>
        <v>76065.786730284366</v>
      </c>
      <c r="O466" s="98">
        <v>6</v>
      </c>
      <c r="P466" s="98"/>
      <c r="Q466" s="98">
        <f t="shared" si="399"/>
        <v>20.399999999999999</v>
      </c>
      <c r="R466" s="99">
        <f t="shared" si="378"/>
        <v>34488.205479452052</v>
      </c>
      <c r="S466" s="427">
        <f t="shared" si="400"/>
        <v>46926.785547564446</v>
      </c>
      <c r="T466" s="99">
        <f t="shared" si="401"/>
        <v>81414.991027016498</v>
      </c>
      <c r="U466" s="98">
        <v>7</v>
      </c>
      <c r="V466" s="99">
        <f t="shared" si="402"/>
        <v>23.8</v>
      </c>
      <c r="W466" s="99">
        <f t="shared" si="379"/>
        <v>40236.239726027394</v>
      </c>
      <c r="X466" s="99">
        <f t="shared" si="403"/>
        <v>57135.12759177402</v>
      </c>
      <c r="Y466" s="99">
        <f t="shared" si="404"/>
        <v>97371.367317801414</v>
      </c>
      <c r="Z466" s="98">
        <v>6</v>
      </c>
      <c r="AA466" s="99">
        <f t="shared" si="405"/>
        <v>20.399999999999999</v>
      </c>
      <c r="AB466" s="99">
        <f t="shared" si="380"/>
        <v>34449.667185069979</v>
      </c>
      <c r="AC466" s="99">
        <f t="shared" si="406"/>
        <v>49059.057866040122</v>
      </c>
      <c r="AD466" s="99">
        <f t="shared" si="407"/>
        <v>83508.725051110101</v>
      </c>
      <c r="AE466" s="98">
        <v>6</v>
      </c>
      <c r="AF466" s="99">
        <f t="shared" si="408"/>
        <v>20.399999999999999</v>
      </c>
      <c r="AG466" s="99">
        <f t="shared" si="381"/>
        <v>39371.048211508547</v>
      </c>
      <c r="AH466" s="99">
        <f t="shared" si="409"/>
        <v>51677.03600228914</v>
      </c>
      <c r="AI466" s="99">
        <f t="shared" si="410"/>
        <v>91048.084213797687</v>
      </c>
      <c r="AJ466" s="98">
        <v>7</v>
      </c>
      <c r="AK466" s="99">
        <f t="shared" si="411"/>
        <v>23.8</v>
      </c>
      <c r="AL466" s="99"/>
      <c r="AM466" s="99">
        <f t="shared" si="382"/>
        <v>45929.547400611627</v>
      </c>
      <c r="AN466" s="99">
        <f t="shared" si="412"/>
        <v>58174.719924209123</v>
      </c>
      <c r="AO466" s="99">
        <f t="shared" si="413"/>
        <v>104104.26732482074</v>
      </c>
      <c r="AP466" s="188">
        <v>8</v>
      </c>
      <c r="AQ466" s="188">
        <f t="shared" si="414"/>
        <v>27.2</v>
      </c>
      <c r="AR466" s="196"/>
      <c r="AS466" s="197">
        <f t="shared" si="383"/>
        <v>52490.911314984718</v>
      </c>
      <c r="AT466" s="179">
        <f t="shared" si="415"/>
        <v>64165.41174219743</v>
      </c>
      <c r="AU466" s="180">
        <f t="shared" si="416"/>
        <v>116656.32305718215</v>
      </c>
      <c r="AV466" s="1">
        <v>7</v>
      </c>
      <c r="AW466" s="1">
        <f t="shared" si="417"/>
        <v>23.8</v>
      </c>
      <c r="AX466" s="55"/>
      <c r="AY466" s="56">
        <f t="shared" si="384"/>
        <v>45928.206529992414</v>
      </c>
      <c r="AZ466" s="15">
        <f t="shared" si="418"/>
        <v>55539.605658091146</v>
      </c>
      <c r="BA466" s="49">
        <f t="shared" si="419"/>
        <v>101467.81218808357</v>
      </c>
      <c r="BB466" s="1">
        <v>7</v>
      </c>
      <c r="BC466" s="1">
        <f t="shared" si="385"/>
        <v>16.8</v>
      </c>
      <c r="BD466" s="56">
        <f t="shared" si="386"/>
        <v>45928.206529992414</v>
      </c>
      <c r="BE466" s="15">
        <f t="shared" si="420"/>
        <v>34453.785535854237</v>
      </c>
      <c r="BF466" s="49">
        <f t="shared" si="387"/>
        <v>80381.992065846658</v>
      </c>
      <c r="BG466" s="1">
        <v>7</v>
      </c>
      <c r="BH466" s="1">
        <f t="shared" si="388"/>
        <v>16.8</v>
      </c>
      <c r="BI466" s="56">
        <f t="shared" si="389"/>
        <v>22959.1325648415</v>
      </c>
      <c r="BJ466" s="15">
        <f t="shared" si="421"/>
        <v>38435.90454598303</v>
      </c>
      <c r="BK466" s="49">
        <f t="shared" si="422"/>
        <v>61395.037110824531</v>
      </c>
      <c r="BL466" s="123">
        <v>7</v>
      </c>
      <c r="BM466" s="1">
        <f t="shared" si="390"/>
        <v>16.8</v>
      </c>
      <c r="BN466" s="56">
        <f t="shared" si="391"/>
        <v>22959.1325648415</v>
      </c>
      <c r="BO466" s="15">
        <f t="shared" si="423"/>
        <v>37094.06435145095</v>
      </c>
      <c r="BP466" s="49">
        <f t="shared" si="424"/>
        <v>60053.196916292451</v>
      </c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</row>
    <row r="467" spans="1:146" ht="15.6" hidden="1" x14ac:dyDescent="0.3">
      <c r="A467" t="s">
        <v>153</v>
      </c>
      <c r="B467" s="8">
        <v>204</v>
      </c>
      <c r="C467" s="98">
        <v>0</v>
      </c>
      <c r="D467" s="98"/>
      <c r="E467" s="98">
        <f t="shared" si="392"/>
        <v>0</v>
      </c>
      <c r="F467" s="99">
        <f t="shared" si="377"/>
        <v>0</v>
      </c>
      <c r="G467" s="99">
        <f t="shared" si="393"/>
        <v>0</v>
      </c>
      <c r="H467" s="99">
        <f t="shared" si="394"/>
        <v>0</v>
      </c>
      <c r="I467" s="98">
        <v>1</v>
      </c>
      <c r="J467" s="98"/>
      <c r="K467" s="98">
        <f t="shared" si="395"/>
        <v>3.4</v>
      </c>
      <c r="L467" s="99">
        <f t="shared" si="396"/>
        <v>8195.2680798004985</v>
      </c>
      <c r="M467" s="99">
        <f t="shared" si="397"/>
        <v>7017.8892662563749</v>
      </c>
      <c r="N467" s="99">
        <f t="shared" si="398"/>
        <v>15213.157346056872</v>
      </c>
      <c r="O467" s="98">
        <v>0</v>
      </c>
      <c r="P467" s="98"/>
      <c r="Q467" s="98">
        <f t="shared" si="399"/>
        <v>0</v>
      </c>
      <c r="R467" s="99">
        <f t="shared" si="378"/>
        <v>0</v>
      </c>
      <c r="S467" s="427">
        <f t="shared" si="400"/>
        <v>0</v>
      </c>
      <c r="T467" s="99">
        <f t="shared" si="401"/>
        <v>0</v>
      </c>
      <c r="U467" s="98">
        <v>1</v>
      </c>
      <c r="V467" s="99">
        <f t="shared" si="402"/>
        <v>3.4</v>
      </c>
      <c r="W467" s="99">
        <f t="shared" si="379"/>
        <v>5748.034246575342</v>
      </c>
      <c r="X467" s="99">
        <f t="shared" si="403"/>
        <v>8162.1610845391451</v>
      </c>
      <c r="Y467" s="99">
        <f t="shared" si="404"/>
        <v>13910.195331114486</v>
      </c>
      <c r="Z467" s="98">
        <v>0</v>
      </c>
      <c r="AA467" s="99">
        <f t="shared" si="405"/>
        <v>0</v>
      </c>
      <c r="AB467" s="99">
        <f t="shared" si="380"/>
        <v>0</v>
      </c>
      <c r="AC467" s="99">
        <f t="shared" si="406"/>
        <v>0</v>
      </c>
      <c r="AD467" s="99">
        <f t="shared" si="407"/>
        <v>0</v>
      </c>
      <c r="AE467" s="98">
        <v>0</v>
      </c>
      <c r="AF467" s="99">
        <f t="shared" si="408"/>
        <v>0</v>
      </c>
      <c r="AG467" s="99">
        <f t="shared" si="381"/>
        <v>0</v>
      </c>
      <c r="AH467" s="99">
        <f t="shared" si="409"/>
        <v>0</v>
      </c>
      <c r="AI467" s="99">
        <f t="shared" si="410"/>
        <v>0</v>
      </c>
      <c r="AJ467" s="98">
        <v>1</v>
      </c>
      <c r="AK467" s="99">
        <f t="shared" si="411"/>
        <v>3.4</v>
      </c>
      <c r="AL467" s="99"/>
      <c r="AM467" s="99">
        <f t="shared" si="382"/>
        <v>6561.3639143730898</v>
      </c>
      <c r="AN467" s="99">
        <f t="shared" si="412"/>
        <v>8310.6742748870165</v>
      </c>
      <c r="AO467" s="99">
        <f t="shared" si="413"/>
        <v>14872.038189260107</v>
      </c>
      <c r="AP467" s="188">
        <v>0</v>
      </c>
      <c r="AQ467" s="188">
        <f t="shared" si="414"/>
        <v>0</v>
      </c>
      <c r="AR467" s="196"/>
      <c r="AS467" s="197">
        <f t="shared" si="383"/>
        <v>0</v>
      </c>
      <c r="AT467" s="179">
        <f t="shared" si="415"/>
        <v>0</v>
      </c>
      <c r="AU467" s="180">
        <f t="shared" si="416"/>
        <v>0</v>
      </c>
      <c r="AV467" s="1">
        <v>0</v>
      </c>
      <c r="AW467" s="1">
        <f t="shared" si="417"/>
        <v>0</v>
      </c>
      <c r="AX467" s="55"/>
      <c r="AY467" s="56">
        <f t="shared" si="384"/>
        <v>0</v>
      </c>
      <c r="AZ467" s="15">
        <f t="shared" si="418"/>
        <v>0</v>
      </c>
      <c r="BA467" s="49">
        <f t="shared" si="419"/>
        <v>0</v>
      </c>
      <c r="BB467" s="1">
        <v>0</v>
      </c>
      <c r="BC467" s="1">
        <f t="shared" si="385"/>
        <v>0</v>
      </c>
      <c r="BD467" s="56">
        <f t="shared" si="386"/>
        <v>0</v>
      </c>
      <c r="BE467" s="15">
        <f t="shared" si="420"/>
        <v>0</v>
      </c>
      <c r="BF467" s="49">
        <f t="shared" si="387"/>
        <v>0</v>
      </c>
      <c r="BG467" s="1">
        <v>1</v>
      </c>
      <c r="BH467" s="1">
        <f t="shared" si="388"/>
        <v>2.4</v>
      </c>
      <c r="BI467" s="56">
        <f t="shared" si="389"/>
        <v>3279.876080691643</v>
      </c>
      <c r="BJ467" s="15">
        <f t="shared" si="421"/>
        <v>5490.8435065690037</v>
      </c>
      <c r="BK467" s="49">
        <f t="shared" si="422"/>
        <v>8770.7195872606462</v>
      </c>
      <c r="BL467" s="123">
        <v>0</v>
      </c>
      <c r="BM467" s="1">
        <f t="shared" si="390"/>
        <v>0</v>
      </c>
      <c r="BN467" s="56">
        <f t="shared" si="391"/>
        <v>0</v>
      </c>
      <c r="BO467" s="15">
        <f t="shared" si="423"/>
        <v>0</v>
      </c>
      <c r="BP467" s="49">
        <f t="shared" si="424"/>
        <v>0</v>
      </c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</row>
    <row r="468" spans="1:146" ht="15.6" hidden="1" x14ac:dyDescent="0.3">
      <c r="A468" t="s">
        <v>153</v>
      </c>
      <c r="B468" s="8">
        <v>301</v>
      </c>
      <c r="C468" s="98">
        <v>8</v>
      </c>
      <c r="D468" s="98"/>
      <c r="E468" s="98">
        <f t="shared" si="392"/>
        <v>27.2</v>
      </c>
      <c r="F468" s="99">
        <f t="shared" si="377"/>
        <v>65562.144638403988</v>
      </c>
      <c r="G468" s="99">
        <f t="shared" si="393"/>
        <v>59311.512711344942</v>
      </c>
      <c r="H468" s="99">
        <f t="shared" si="394"/>
        <v>124873.65734974893</v>
      </c>
      <c r="I468" s="98">
        <v>8</v>
      </c>
      <c r="J468" s="98"/>
      <c r="K468" s="98">
        <f t="shared" si="395"/>
        <v>27.2</v>
      </c>
      <c r="L468" s="99">
        <f t="shared" si="396"/>
        <v>65562.144638403988</v>
      </c>
      <c r="M468" s="99">
        <f t="shared" si="397"/>
        <v>56143.114130050999</v>
      </c>
      <c r="N468" s="99">
        <f t="shared" si="398"/>
        <v>121705.25876845498</v>
      </c>
      <c r="O468" s="98">
        <v>11</v>
      </c>
      <c r="P468" s="98"/>
      <c r="Q468" s="98">
        <f t="shared" si="399"/>
        <v>37.4</v>
      </c>
      <c r="R468" s="99">
        <f t="shared" si="378"/>
        <v>63228.376712328769</v>
      </c>
      <c r="S468" s="427">
        <f t="shared" si="400"/>
        <v>86032.440170534814</v>
      </c>
      <c r="T468" s="99">
        <f t="shared" si="401"/>
        <v>149260.81688286358</v>
      </c>
      <c r="U468" s="98">
        <v>8</v>
      </c>
      <c r="V468" s="99">
        <f t="shared" si="402"/>
        <v>27.2</v>
      </c>
      <c r="W468" s="99">
        <f t="shared" si="379"/>
        <v>45984.273972602736</v>
      </c>
      <c r="X468" s="99">
        <f t="shared" si="403"/>
        <v>65297.288676313161</v>
      </c>
      <c r="Y468" s="99">
        <f t="shared" si="404"/>
        <v>111281.56264891589</v>
      </c>
      <c r="Z468" s="98">
        <v>11</v>
      </c>
      <c r="AA468" s="99">
        <f t="shared" si="405"/>
        <v>37.4</v>
      </c>
      <c r="AB468" s="99">
        <f t="shared" si="380"/>
        <v>63157.723172628292</v>
      </c>
      <c r="AC468" s="99">
        <f t="shared" si="406"/>
        <v>89941.606087740234</v>
      </c>
      <c r="AD468" s="99">
        <f t="shared" si="407"/>
        <v>153099.32926036854</v>
      </c>
      <c r="AE468" s="98">
        <v>11</v>
      </c>
      <c r="AF468" s="99">
        <f t="shared" si="408"/>
        <v>37.4</v>
      </c>
      <c r="AG468" s="99">
        <f t="shared" si="381"/>
        <v>72180.255054432346</v>
      </c>
      <c r="AH468" s="99">
        <f t="shared" si="409"/>
        <v>94741.232670863435</v>
      </c>
      <c r="AI468" s="99">
        <f t="shared" si="410"/>
        <v>166921.48772529577</v>
      </c>
      <c r="AJ468" s="98">
        <v>12</v>
      </c>
      <c r="AK468" s="99">
        <f t="shared" si="411"/>
        <v>40.799999999999997</v>
      </c>
      <c r="AL468" s="99"/>
      <c r="AM468" s="99">
        <f t="shared" si="382"/>
        <v>78736.366972477073</v>
      </c>
      <c r="AN468" s="99">
        <f t="shared" si="412"/>
        <v>99728.091298644198</v>
      </c>
      <c r="AO468" s="99">
        <f t="shared" si="413"/>
        <v>178464.45827112126</v>
      </c>
      <c r="AP468" s="188">
        <v>12</v>
      </c>
      <c r="AQ468" s="188">
        <f t="shared" si="414"/>
        <v>40.799999999999997</v>
      </c>
      <c r="AR468" s="196"/>
      <c r="AS468" s="197">
        <f t="shared" si="383"/>
        <v>78736.366972477073</v>
      </c>
      <c r="AT468" s="179">
        <f t="shared" si="415"/>
        <v>96248.117613296141</v>
      </c>
      <c r="AU468" s="180">
        <f t="shared" si="416"/>
        <v>174984.4845857732</v>
      </c>
      <c r="AV468" s="1">
        <v>12</v>
      </c>
      <c r="AW468" s="1">
        <f t="shared" si="417"/>
        <v>40.799999999999997</v>
      </c>
      <c r="AX468" s="55"/>
      <c r="AY468" s="56">
        <f t="shared" si="384"/>
        <v>78734.068337129851</v>
      </c>
      <c r="AZ468" s="15">
        <f t="shared" si="418"/>
        <v>95210.752556727675</v>
      </c>
      <c r="BA468" s="49">
        <f t="shared" si="419"/>
        <v>173944.82089385751</v>
      </c>
      <c r="BB468" s="1">
        <v>10</v>
      </c>
      <c r="BC468" s="1">
        <f t="shared" si="385"/>
        <v>24</v>
      </c>
      <c r="BD468" s="56">
        <f t="shared" si="386"/>
        <v>65611.723614274873</v>
      </c>
      <c r="BE468" s="15">
        <f t="shared" si="420"/>
        <v>49219.693622648905</v>
      </c>
      <c r="BF468" s="49">
        <f t="shared" si="387"/>
        <v>114831.41723692378</v>
      </c>
      <c r="BG468" s="1">
        <v>8</v>
      </c>
      <c r="BH468" s="1">
        <f t="shared" si="388"/>
        <v>19.2</v>
      </c>
      <c r="BI468" s="56">
        <f t="shared" si="389"/>
        <v>26239.008645533144</v>
      </c>
      <c r="BJ468" s="15">
        <f t="shared" si="421"/>
        <v>43926.74805255203</v>
      </c>
      <c r="BK468" s="49">
        <f t="shared" si="422"/>
        <v>70165.75669808517</v>
      </c>
      <c r="BL468" s="123">
        <v>11</v>
      </c>
      <c r="BM468" s="1">
        <f t="shared" si="390"/>
        <v>26.4</v>
      </c>
      <c r="BN468" s="56">
        <f t="shared" si="391"/>
        <v>36078.636887608074</v>
      </c>
      <c r="BO468" s="15">
        <f t="shared" si="423"/>
        <v>58290.672552280055</v>
      </c>
      <c r="BP468" s="49">
        <f t="shared" si="424"/>
        <v>94369.309439888137</v>
      </c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</row>
    <row r="469" spans="1:146" ht="15.6" hidden="1" x14ac:dyDescent="0.3">
      <c r="A469" t="s">
        <v>153</v>
      </c>
      <c r="B469" s="8">
        <v>302</v>
      </c>
      <c r="C469" s="98">
        <v>1</v>
      </c>
      <c r="D469" s="98"/>
      <c r="E469" s="98">
        <f t="shared" si="392"/>
        <v>3.4</v>
      </c>
      <c r="F469" s="99">
        <f t="shared" si="377"/>
        <v>8195.2680798004985</v>
      </c>
      <c r="G469" s="99">
        <f t="shared" si="393"/>
        <v>7413.9390889181177</v>
      </c>
      <c r="H469" s="99">
        <f t="shared" si="394"/>
        <v>15609.207168718616</v>
      </c>
      <c r="I469" s="98">
        <v>2</v>
      </c>
      <c r="J469" s="98"/>
      <c r="K469" s="98">
        <f t="shared" si="395"/>
        <v>6.8</v>
      </c>
      <c r="L469" s="99">
        <f t="shared" si="396"/>
        <v>16390.536159600997</v>
      </c>
      <c r="M469" s="99">
        <f t="shared" si="397"/>
        <v>14035.77853251275</v>
      </c>
      <c r="N469" s="99">
        <f t="shared" si="398"/>
        <v>30426.314692113745</v>
      </c>
      <c r="O469" s="98">
        <v>2</v>
      </c>
      <c r="P469" s="98"/>
      <c r="Q469" s="98">
        <f t="shared" si="399"/>
        <v>6.8</v>
      </c>
      <c r="R469" s="99">
        <f t="shared" si="378"/>
        <v>11496.068493150684</v>
      </c>
      <c r="S469" s="427">
        <f t="shared" si="400"/>
        <v>15642.261849188149</v>
      </c>
      <c r="T469" s="99">
        <f t="shared" si="401"/>
        <v>27138.330342338835</v>
      </c>
      <c r="U469" s="98">
        <v>2</v>
      </c>
      <c r="V469" s="99">
        <f t="shared" si="402"/>
        <v>6.8</v>
      </c>
      <c r="W469" s="99">
        <f t="shared" si="379"/>
        <v>11496.068493150684</v>
      </c>
      <c r="X469" s="99">
        <f t="shared" si="403"/>
        <v>16324.32216907829</v>
      </c>
      <c r="Y469" s="99">
        <f t="shared" si="404"/>
        <v>27820.390662228972</v>
      </c>
      <c r="Z469" s="98">
        <v>4</v>
      </c>
      <c r="AA469" s="99">
        <f t="shared" si="405"/>
        <v>13.6</v>
      </c>
      <c r="AB469" s="99">
        <f t="shared" si="380"/>
        <v>22966.444790046651</v>
      </c>
      <c r="AC469" s="99">
        <f t="shared" si="406"/>
        <v>32706.038577360083</v>
      </c>
      <c r="AD469" s="99">
        <f t="shared" si="407"/>
        <v>55672.483367406734</v>
      </c>
      <c r="AE469" s="98">
        <v>3</v>
      </c>
      <c r="AF469" s="99">
        <f t="shared" si="408"/>
        <v>10.199999999999999</v>
      </c>
      <c r="AG469" s="99">
        <f t="shared" si="381"/>
        <v>19685.524105754273</v>
      </c>
      <c r="AH469" s="99">
        <f t="shared" si="409"/>
        <v>25838.51800114457</v>
      </c>
      <c r="AI469" s="99">
        <f t="shared" si="410"/>
        <v>45524.042106898843</v>
      </c>
      <c r="AJ469" s="98">
        <v>9</v>
      </c>
      <c r="AK469" s="99">
        <f t="shared" si="411"/>
        <v>30.599999999999998</v>
      </c>
      <c r="AL469" s="99"/>
      <c r="AM469" s="99">
        <f t="shared" si="382"/>
        <v>59052.275229357801</v>
      </c>
      <c r="AN469" s="99">
        <f t="shared" si="412"/>
        <v>74796.068473983149</v>
      </c>
      <c r="AO469" s="99">
        <f t="shared" si="413"/>
        <v>133848.34370334094</v>
      </c>
      <c r="AP469" s="188">
        <v>7</v>
      </c>
      <c r="AQ469" s="188">
        <f t="shared" si="414"/>
        <v>23.8</v>
      </c>
      <c r="AR469" s="196"/>
      <c r="AS469" s="197">
        <f t="shared" si="383"/>
        <v>45929.547400611627</v>
      </c>
      <c r="AT469" s="179">
        <f t="shared" si="415"/>
        <v>56144.735274422754</v>
      </c>
      <c r="AU469" s="180">
        <f t="shared" si="416"/>
        <v>102074.28267503438</v>
      </c>
      <c r="AV469" s="1">
        <v>3</v>
      </c>
      <c r="AW469" s="1">
        <f t="shared" si="417"/>
        <v>10.199999999999999</v>
      </c>
      <c r="AX469" s="55"/>
      <c r="AY469" s="56">
        <f t="shared" si="384"/>
        <v>19683.517084282463</v>
      </c>
      <c r="AZ469" s="15">
        <f t="shared" si="418"/>
        <v>23802.688139181919</v>
      </c>
      <c r="BA469" s="49">
        <f t="shared" si="419"/>
        <v>43486.205223464378</v>
      </c>
      <c r="BB469" s="1">
        <v>6</v>
      </c>
      <c r="BC469" s="1">
        <f t="shared" si="385"/>
        <v>14.399999999999999</v>
      </c>
      <c r="BD469" s="56">
        <f t="shared" si="386"/>
        <v>39367.034168564925</v>
      </c>
      <c r="BE469" s="15">
        <f t="shared" si="420"/>
        <v>29531.816173589341</v>
      </c>
      <c r="BF469" s="49">
        <f t="shared" si="387"/>
        <v>68898.85034215427</v>
      </c>
      <c r="BG469" s="1">
        <v>7</v>
      </c>
      <c r="BH469" s="1">
        <f t="shared" si="388"/>
        <v>16.8</v>
      </c>
      <c r="BI469" s="56">
        <f t="shared" si="389"/>
        <v>22959.1325648415</v>
      </c>
      <c r="BJ469" s="15">
        <f t="shared" si="421"/>
        <v>38435.90454598303</v>
      </c>
      <c r="BK469" s="49">
        <f t="shared" si="422"/>
        <v>61395.037110824531</v>
      </c>
      <c r="BL469" s="123">
        <v>6</v>
      </c>
      <c r="BM469" s="1">
        <f t="shared" si="390"/>
        <v>14.399999999999999</v>
      </c>
      <c r="BN469" s="56">
        <f t="shared" si="391"/>
        <v>19679.256484149857</v>
      </c>
      <c r="BO469" s="15">
        <f t="shared" si="423"/>
        <v>31794.912301243665</v>
      </c>
      <c r="BP469" s="49">
        <f t="shared" si="424"/>
        <v>51474.168785393522</v>
      </c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</row>
    <row r="470" spans="1:146" ht="15.6" hidden="1" x14ac:dyDescent="0.3">
      <c r="A470" t="s">
        <v>153</v>
      </c>
      <c r="B470" s="8">
        <v>303</v>
      </c>
      <c r="C470" s="98">
        <v>0</v>
      </c>
      <c r="D470" s="98"/>
      <c r="E470" s="98">
        <f t="shared" si="392"/>
        <v>0</v>
      </c>
      <c r="F470" s="99">
        <f t="shared" si="377"/>
        <v>0</v>
      </c>
      <c r="G470" s="99">
        <f t="shared" si="393"/>
        <v>0</v>
      </c>
      <c r="H470" s="99">
        <f t="shared" si="394"/>
        <v>0</v>
      </c>
      <c r="I470" s="98">
        <v>0</v>
      </c>
      <c r="J470" s="98"/>
      <c r="K470" s="98">
        <f t="shared" si="395"/>
        <v>0</v>
      </c>
      <c r="L470" s="99">
        <f t="shared" si="396"/>
        <v>0</v>
      </c>
      <c r="M470" s="99">
        <f t="shared" si="397"/>
        <v>0</v>
      </c>
      <c r="N470" s="99">
        <f t="shared" si="398"/>
        <v>0</v>
      </c>
      <c r="O470" s="98">
        <v>1</v>
      </c>
      <c r="P470" s="98"/>
      <c r="Q470" s="98">
        <f t="shared" si="399"/>
        <v>3.4</v>
      </c>
      <c r="R470" s="99">
        <f t="shared" si="378"/>
        <v>5748.034246575342</v>
      </c>
      <c r="S470" s="427">
        <f t="shared" si="400"/>
        <v>7821.1309245940747</v>
      </c>
      <c r="T470" s="99">
        <f t="shared" si="401"/>
        <v>13569.165171169418</v>
      </c>
      <c r="U470" s="98">
        <v>0</v>
      </c>
      <c r="V470" s="99">
        <f t="shared" si="402"/>
        <v>0</v>
      </c>
      <c r="W470" s="99">
        <f t="shared" si="379"/>
        <v>0</v>
      </c>
      <c r="X470" s="99">
        <f t="shared" si="403"/>
        <v>0</v>
      </c>
      <c r="Y470" s="99">
        <f t="shared" si="404"/>
        <v>0</v>
      </c>
      <c r="Z470" s="98">
        <v>0</v>
      </c>
      <c r="AA470" s="99">
        <f t="shared" si="405"/>
        <v>0</v>
      </c>
      <c r="AB470" s="99">
        <f t="shared" si="380"/>
        <v>0</v>
      </c>
      <c r="AC470" s="99">
        <f t="shared" si="406"/>
        <v>0</v>
      </c>
      <c r="AD470" s="99">
        <f t="shared" si="407"/>
        <v>0</v>
      </c>
      <c r="AE470" s="98">
        <v>1</v>
      </c>
      <c r="AF470" s="99">
        <f t="shared" si="408"/>
        <v>3.4</v>
      </c>
      <c r="AG470" s="99">
        <f t="shared" si="381"/>
        <v>6561.841368584759</v>
      </c>
      <c r="AH470" s="99">
        <f t="shared" si="409"/>
        <v>8612.8393337148573</v>
      </c>
      <c r="AI470" s="99">
        <f t="shared" si="410"/>
        <v>15174.680702299616</v>
      </c>
      <c r="AJ470" s="98">
        <v>0</v>
      </c>
      <c r="AK470" s="99">
        <f t="shared" si="411"/>
        <v>0</v>
      </c>
      <c r="AL470" s="99"/>
      <c r="AM470" s="99">
        <f t="shared" si="382"/>
        <v>0</v>
      </c>
      <c r="AN470" s="99">
        <f t="shared" si="412"/>
        <v>0</v>
      </c>
      <c r="AO470" s="99">
        <f t="shared" si="413"/>
        <v>0</v>
      </c>
      <c r="AP470" s="188">
        <v>0</v>
      </c>
      <c r="AQ470" s="188">
        <f t="shared" si="414"/>
        <v>0</v>
      </c>
      <c r="AR470" s="196"/>
      <c r="AS470" s="197">
        <f t="shared" si="383"/>
        <v>0</v>
      </c>
      <c r="AT470" s="179">
        <f t="shared" si="415"/>
        <v>0</v>
      </c>
      <c r="AU470" s="180">
        <f t="shared" si="416"/>
        <v>0</v>
      </c>
      <c r="AV470" s="1">
        <v>1</v>
      </c>
      <c r="AW470" s="1">
        <f t="shared" si="417"/>
        <v>3.4</v>
      </c>
      <c r="AX470" s="55"/>
      <c r="AY470" s="56">
        <f t="shared" si="384"/>
        <v>6561.1723614274879</v>
      </c>
      <c r="AZ470" s="15">
        <f t="shared" si="418"/>
        <v>7934.229379727306</v>
      </c>
      <c r="BA470" s="49">
        <f t="shared" si="419"/>
        <v>14495.401741154794</v>
      </c>
      <c r="BB470" s="1">
        <v>0</v>
      </c>
      <c r="BC470" s="1">
        <f t="shared" si="385"/>
        <v>0</v>
      </c>
      <c r="BD470" s="56">
        <f t="shared" si="386"/>
        <v>0</v>
      </c>
      <c r="BE470" s="15">
        <f t="shared" si="420"/>
        <v>0</v>
      </c>
      <c r="BF470" s="49">
        <f t="shared" si="387"/>
        <v>0</v>
      </c>
      <c r="BG470" s="1">
        <v>1</v>
      </c>
      <c r="BH470" s="1">
        <f t="shared" si="388"/>
        <v>2.4</v>
      </c>
      <c r="BI470" s="56">
        <f t="shared" si="389"/>
        <v>3279.876080691643</v>
      </c>
      <c r="BJ470" s="15">
        <f t="shared" si="421"/>
        <v>5490.8435065690037</v>
      </c>
      <c r="BK470" s="49">
        <f t="shared" si="422"/>
        <v>8770.7195872606462</v>
      </c>
      <c r="BL470" s="123">
        <v>0</v>
      </c>
      <c r="BM470" s="1">
        <f t="shared" si="390"/>
        <v>0</v>
      </c>
      <c r="BN470" s="56">
        <f t="shared" si="391"/>
        <v>0</v>
      </c>
      <c r="BO470" s="15">
        <f t="shared" si="423"/>
        <v>0</v>
      </c>
      <c r="BP470" s="49">
        <f t="shared" si="424"/>
        <v>0</v>
      </c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</row>
    <row r="471" spans="1:146" ht="15.6" hidden="1" x14ac:dyDescent="0.3">
      <c r="A471" t="s">
        <v>153</v>
      </c>
      <c r="B471" s="8">
        <v>401</v>
      </c>
      <c r="C471" s="98">
        <v>15</v>
      </c>
      <c r="D471" s="98"/>
      <c r="E471" s="98">
        <f t="shared" si="392"/>
        <v>51</v>
      </c>
      <c r="F471" s="99">
        <f t="shared" si="377"/>
        <v>122929.02119700747</v>
      </c>
      <c r="G471" s="99">
        <f t="shared" si="393"/>
        <v>111209.08633377177</v>
      </c>
      <c r="H471" s="99">
        <f t="shared" si="394"/>
        <v>234138.10753077926</v>
      </c>
      <c r="I471" s="98">
        <v>16</v>
      </c>
      <c r="J471" s="98"/>
      <c r="K471" s="98">
        <f t="shared" si="395"/>
        <v>54.4</v>
      </c>
      <c r="L471" s="99">
        <f t="shared" si="396"/>
        <v>131124.28927680798</v>
      </c>
      <c r="M471" s="99">
        <f t="shared" si="397"/>
        <v>112286.228260102</v>
      </c>
      <c r="N471" s="99">
        <f t="shared" si="398"/>
        <v>243410.51753690996</v>
      </c>
      <c r="O471" s="98">
        <v>15</v>
      </c>
      <c r="P471" s="98"/>
      <c r="Q471" s="98">
        <f t="shared" si="399"/>
        <v>51</v>
      </c>
      <c r="R471" s="99">
        <f t="shared" si="378"/>
        <v>86220.513698630137</v>
      </c>
      <c r="S471" s="427">
        <f t="shared" si="400"/>
        <v>117316.96386891112</v>
      </c>
      <c r="T471" s="99">
        <f t="shared" si="401"/>
        <v>203537.47756754124</v>
      </c>
      <c r="U471" s="98">
        <v>15</v>
      </c>
      <c r="V471" s="99">
        <f t="shared" si="402"/>
        <v>51</v>
      </c>
      <c r="W471" s="99">
        <f t="shared" si="379"/>
        <v>86220.513698630137</v>
      </c>
      <c r="X471" s="99">
        <f t="shared" si="403"/>
        <v>122432.41626808718</v>
      </c>
      <c r="Y471" s="99">
        <f t="shared" si="404"/>
        <v>208652.92996671732</v>
      </c>
      <c r="Z471" s="98">
        <v>20</v>
      </c>
      <c r="AA471" s="99">
        <f t="shared" si="405"/>
        <v>68</v>
      </c>
      <c r="AB471" s="99">
        <f t="shared" si="380"/>
        <v>114832.22395023327</v>
      </c>
      <c r="AC471" s="99">
        <f t="shared" si="406"/>
        <v>163530.19288680042</v>
      </c>
      <c r="AD471" s="99">
        <f t="shared" si="407"/>
        <v>278362.4168370337</v>
      </c>
      <c r="AE471" s="98">
        <v>19</v>
      </c>
      <c r="AF471" s="99">
        <f t="shared" si="408"/>
        <v>64.599999999999994</v>
      </c>
      <c r="AG471" s="99">
        <f t="shared" si="381"/>
        <v>124674.98600311042</v>
      </c>
      <c r="AH471" s="99">
        <f t="shared" si="409"/>
        <v>163643.94734058229</v>
      </c>
      <c r="AI471" s="99">
        <f t="shared" si="410"/>
        <v>288318.93334369268</v>
      </c>
      <c r="AJ471" s="98">
        <v>17</v>
      </c>
      <c r="AK471" s="99">
        <f t="shared" si="411"/>
        <v>57.8</v>
      </c>
      <c r="AL471" s="99"/>
      <c r="AM471" s="99">
        <f t="shared" si="382"/>
        <v>111543.18654434253</v>
      </c>
      <c r="AN471" s="99">
        <f t="shared" si="412"/>
        <v>141281.46267307928</v>
      </c>
      <c r="AO471" s="99">
        <f t="shared" si="413"/>
        <v>252824.64921742183</v>
      </c>
      <c r="AP471" s="188">
        <v>13</v>
      </c>
      <c r="AQ471" s="188">
        <f t="shared" si="414"/>
        <v>44.199999999999996</v>
      </c>
      <c r="AR471" s="196"/>
      <c r="AS471" s="197">
        <f t="shared" si="383"/>
        <v>85297.730886850157</v>
      </c>
      <c r="AT471" s="179">
        <f t="shared" si="415"/>
        <v>104268.79408107081</v>
      </c>
      <c r="AU471" s="180">
        <f t="shared" si="416"/>
        <v>189566.52496792097</v>
      </c>
      <c r="AV471" s="1">
        <v>24</v>
      </c>
      <c r="AW471" s="1">
        <f t="shared" si="417"/>
        <v>81.599999999999994</v>
      </c>
      <c r="AX471" s="55"/>
      <c r="AY471" s="56">
        <f t="shared" si="384"/>
        <v>157468.1366742597</v>
      </c>
      <c r="AZ471" s="15">
        <f t="shared" si="418"/>
        <v>190421.50511345535</v>
      </c>
      <c r="BA471" s="49">
        <f t="shared" si="419"/>
        <v>347889.64178771502</v>
      </c>
      <c r="BB471" s="1">
        <v>21</v>
      </c>
      <c r="BC471" s="1">
        <f t="shared" si="385"/>
        <v>50.4</v>
      </c>
      <c r="BD471" s="56">
        <f t="shared" si="386"/>
        <v>137784.61958997726</v>
      </c>
      <c r="BE471" s="15">
        <f t="shared" si="420"/>
        <v>103361.3566075627</v>
      </c>
      <c r="BF471" s="49">
        <f t="shared" si="387"/>
        <v>241145.97619753995</v>
      </c>
      <c r="BG471" s="1">
        <v>15</v>
      </c>
      <c r="BH471" s="1">
        <f t="shared" si="388"/>
        <v>36</v>
      </c>
      <c r="BI471" s="56">
        <f t="shared" si="389"/>
        <v>49198.141210374648</v>
      </c>
      <c r="BJ471" s="15">
        <f t="shared" si="421"/>
        <v>82362.65259853506</v>
      </c>
      <c r="BK471" s="49">
        <f t="shared" si="422"/>
        <v>131560.79380890972</v>
      </c>
      <c r="BL471" s="123">
        <v>25</v>
      </c>
      <c r="BM471" s="1">
        <f t="shared" si="390"/>
        <v>60</v>
      </c>
      <c r="BN471" s="56">
        <f t="shared" si="391"/>
        <v>81996.902017291068</v>
      </c>
      <c r="BO471" s="15">
        <f t="shared" si="423"/>
        <v>132478.80125518196</v>
      </c>
      <c r="BP471" s="49">
        <f t="shared" si="424"/>
        <v>214475.70327247301</v>
      </c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</row>
    <row r="472" spans="1:146" ht="15.6" hidden="1" x14ac:dyDescent="0.3">
      <c r="A472" t="s">
        <v>153</v>
      </c>
      <c r="B472" s="8">
        <v>402</v>
      </c>
      <c r="C472" s="98">
        <v>0</v>
      </c>
      <c r="D472" s="98"/>
      <c r="E472" s="98">
        <f t="shared" si="392"/>
        <v>0</v>
      </c>
      <c r="F472" s="99">
        <f t="shared" si="377"/>
        <v>0</v>
      </c>
      <c r="G472" s="99">
        <f t="shared" si="393"/>
        <v>0</v>
      </c>
      <c r="H472" s="99">
        <f t="shared" si="394"/>
        <v>0</v>
      </c>
      <c r="I472" s="98">
        <v>1</v>
      </c>
      <c r="J472" s="98"/>
      <c r="K472" s="98">
        <f t="shared" si="395"/>
        <v>3.4</v>
      </c>
      <c r="L472" s="99">
        <f t="shared" si="396"/>
        <v>8195.2680798004985</v>
      </c>
      <c r="M472" s="99">
        <f t="shared" si="397"/>
        <v>7017.8892662563749</v>
      </c>
      <c r="N472" s="99">
        <f t="shared" si="398"/>
        <v>15213.157346056872</v>
      </c>
      <c r="O472" s="98">
        <v>0</v>
      </c>
      <c r="P472" s="98"/>
      <c r="Q472" s="98">
        <f t="shared" si="399"/>
        <v>0</v>
      </c>
      <c r="R472" s="99">
        <f t="shared" si="378"/>
        <v>0</v>
      </c>
      <c r="S472" s="427">
        <f t="shared" si="400"/>
        <v>0</v>
      </c>
      <c r="T472" s="99">
        <f t="shared" si="401"/>
        <v>0</v>
      </c>
      <c r="U472" s="98">
        <v>1</v>
      </c>
      <c r="V472" s="99">
        <f t="shared" si="402"/>
        <v>3.4</v>
      </c>
      <c r="W472" s="99">
        <f t="shared" si="379"/>
        <v>5748.034246575342</v>
      </c>
      <c r="X472" s="99">
        <f t="shared" si="403"/>
        <v>8162.1610845391451</v>
      </c>
      <c r="Y472" s="99">
        <f t="shared" si="404"/>
        <v>13910.195331114486</v>
      </c>
      <c r="Z472" s="98">
        <v>1</v>
      </c>
      <c r="AA472" s="99">
        <f t="shared" si="405"/>
        <v>3.4</v>
      </c>
      <c r="AB472" s="99">
        <f t="shared" si="380"/>
        <v>5741.6111975116628</v>
      </c>
      <c r="AC472" s="99">
        <f t="shared" si="406"/>
        <v>8176.5096443400207</v>
      </c>
      <c r="AD472" s="99">
        <f t="shared" si="407"/>
        <v>13918.120841851684</v>
      </c>
      <c r="AE472" s="98">
        <v>0</v>
      </c>
      <c r="AF472" s="99">
        <f t="shared" si="408"/>
        <v>0</v>
      </c>
      <c r="AG472" s="99">
        <f t="shared" si="381"/>
        <v>0</v>
      </c>
      <c r="AH472" s="99">
        <f t="shared" si="409"/>
        <v>0</v>
      </c>
      <c r="AI472" s="99">
        <f t="shared" si="410"/>
        <v>0</v>
      </c>
      <c r="AJ472" s="98">
        <v>1</v>
      </c>
      <c r="AK472" s="99">
        <f t="shared" si="411"/>
        <v>3.4</v>
      </c>
      <c r="AL472" s="99"/>
      <c r="AM472" s="99">
        <f t="shared" si="382"/>
        <v>6561.3639143730898</v>
      </c>
      <c r="AN472" s="99">
        <f t="shared" si="412"/>
        <v>8310.6742748870165</v>
      </c>
      <c r="AO472" s="99">
        <f t="shared" si="413"/>
        <v>14872.038189260107</v>
      </c>
      <c r="AP472" s="188">
        <v>1</v>
      </c>
      <c r="AQ472" s="188">
        <f t="shared" si="414"/>
        <v>3.4</v>
      </c>
      <c r="AR472" s="196"/>
      <c r="AS472" s="197">
        <f t="shared" si="383"/>
        <v>6561.3639143730898</v>
      </c>
      <c r="AT472" s="179">
        <f t="shared" si="415"/>
        <v>8020.6764677746787</v>
      </c>
      <c r="AU472" s="180">
        <f t="shared" si="416"/>
        <v>14582.040382147768</v>
      </c>
      <c r="AV472" s="1">
        <v>1</v>
      </c>
      <c r="AW472" s="1">
        <f t="shared" si="417"/>
        <v>3.4</v>
      </c>
      <c r="AX472" s="55"/>
      <c r="AY472" s="56">
        <f t="shared" si="384"/>
        <v>6561.1723614274879</v>
      </c>
      <c r="AZ472" s="15">
        <f t="shared" si="418"/>
        <v>7934.229379727306</v>
      </c>
      <c r="BA472" s="49">
        <f t="shared" si="419"/>
        <v>14495.401741154794</v>
      </c>
      <c r="BB472" s="1">
        <v>1</v>
      </c>
      <c r="BC472" s="1">
        <f t="shared" si="385"/>
        <v>2.4</v>
      </c>
      <c r="BD472" s="56">
        <f t="shared" si="386"/>
        <v>6561.1723614274879</v>
      </c>
      <c r="BE472" s="15">
        <f t="shared" si="420"/>
        <v>4921.9693622648911</v>
      </c>
      <c r="BF472" s="49">
        <f t="shared" si="387"/>
        <v>11483.141723692379</v>
      </c>
      <c r="BG472" s="1">
        <v>2</v>
      </c>
      <c r="BH472" s="1">
        <f t="shared" si="388"/>
        <v>4.8</v>
      </c>
      <c r="BI472" s="56">
        <f t="shared" si="389"/>
        <v>6559.752161383286</v>
      </c>
      <c r="BJ472" s="15">
        <f t="shared" si="421"/>
        <v>10981.687013138007</v>
      </c>
      <c r="BK472" s="49">
        <f t="shared" si="422"/>
        <v>17541.439174521292</v>
      </c>
      <c r="BL472" s="123">
        <v>2</v>
      </c>
      <c r="BM472" s="1">
        <f t="shared" si="390"/>
        <v>4.8</v>
      </c>
      <c r="BN472" s="56">
        <f t="shared" si="391"/>
        <v>6559.752161383286</v>
      </c>
      <c r="BO472" s="15">
        <f t="shared" si="423"/>
        <v>10598.304100414556</v>
      </c>
      <c r="BP472" s="49">
        <f t="shared" si="424"/>
        <v>17158.056261797843</v>
      </c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</row>
    <row r="473" spans="1:146" ht="15.6" hidden="1" x14ac:dyDescent="0.3">
      <c r="A473" t="s">
        <v>153</v>
      </c>
      <c r="B473" s="8">
        <v>403</v>
      </c>
      <c r="C473" s="98">
        <v>7</v>
      </c>
      <c r="D473" s="98"/>
      <c r="E473" s="98">
        <f t="shared" si="392"/>
        <v>23.8</v>
      </c>
      <c r="F473" s="99">
        <f t="shared" si="377"/>
        <v>57366.876558603486</v>
      </c>
      <c r="G473" s="99">
        <f t="shared" si="393"/>
        <v>51897.573622426826</v>
      </c>
      <c r="H473" s="99">
        <f t="shared" si="394"/>
        <v>109264.45018103032</v>
      </c>
      <c r="I473" s="98">
        <v>6</v>
      </c>
      <c r="J473" s="98"/>
      <c r="K473" s="98">
        <f t="shared" si="395"/>
        <v>20.399999999999999</v>
      </c>
      <c r="L473" s="99">
        <f t="shared" si="396"/>
        <v>49171.608478802991</v>
      </c>
      <c r="M473" s="99">
        <f t="shared" si="397"/>
        <v>42107.335597538244</v>
      </c>
      <c r="N473" s="99">
        <f t="shared" si="398"/>
        <v>91278.944076341228</v>
      </c>
      <c r="O473" s="98">
        <v>6</v>
      </c>
      <c r="P473" s="98"/>
      <c r="Q473" s="98">
        <f t="shared" si="399"/>
        <v>20.399999999999999</v>
      </c>
      <c r="R473" s="99">
        <f t="shared" si="378"/>
        <v>34488.205479452052</v>
      </c>
      <c r="S473" s="427">
        <f t="shared" si="400"/>
        <v>46926.785547564446</v>
      </c>
      <c r="T473" s="99">
        <f t="shared" si="401"/>
        <v>81414.991027016498</v>
      </c>
      <c r="U473" s="98">
        <v>4</v>
      </c>
      <c r="V473" s="99">
        <f t="shared" si="402"/>
        <v>13.6</v>
      </c>
      <c r="W473" s="99">
        <f t="shared" si="379"/>
        <v>22992.136986301368</v>
      </c>
      <c r="X473" s="99">
        <f t="shared" si="403"/>
        <v>32648.64433815658</v>
      </c>
      <c r="Y473" s="99">
        <f t="shared" si="404"/>
        <v>55640.781324457945</v>
      </c>
      <c r="Z473" s="98">
        <v>3</v>
      </c>
      <c r="AA473" s="99">
        <f t="shared" si="405"/>
        <v>10.199999999999999</v>
      </c>
      <c r="AB473" s="99">
        <f t="shared" si="380"/>
        <v>17224.833592534989</v>
      </c>
      <c r="AC473" s="99">
        <f t="shared" si="406"/>
        <v>24529.528933020061</v>
      </c>
      <c r="AD473" s="99">
        <f t="shared" si="407"/>
        <v>41754.362525555051</v>
      </c>
      <c r="AE473" s="98">
        <v>2</v>
      </c>
      <c r="AF473" s="99">
        <f t="shared" si="408"/>
        <v>6.8</v>
      </c>
      <c r="AG473" s="99">
        <f t="shared" si="381"/>
        <v>13123.682737169518</v>
      </c>
      <c r="AH473" s="99">
        <f t="shared" si="409"/>
        <v>17225.678667429715</v>
      </c>
      <c r="AI473" s="99">
        <f t="shared" si="410"/>
        <v>30349.361404599233</v>
      </c>
      <c r="AJ473" s="98">
        <v>3</v>
      </c>
      <c r="AK473" s="99">
        <f t="shared" si="411"/>
        <v>10.199999999999999</v>
      </c>
      <c r="AL473" s="99"/>
      <c r="AM473" s="99">
        <f t="shared" si="382"/>
        <v>19684.091743119268</v>
      </c>
      <c r="AN473" s="99">
        <f t="shared" si="412"/>
        <v>24932.02282466105</v>
      </c>
      <c r="AO473" s="99">
        <f t="shared" si="413"/>
        <v>44616.114567780314</v>
      </c>
      <c r="AP473" s="188">
        <v>5</v>
      </c>
      <c r="AQ473" s="188">
        <f t="shared" si="414"/>
        <v>17</v>
      </c>
      <c r="AR473" s="196"/>
      <c r="AS473" s="197">
        <f t="shared" si="383"/>
        <v>32806.819571865446</v>
      </c>
      <c r="AT473" s="179">
        <f t="shared" si="415"/>
        <v>40103.382338873394</v>
      </c>
      <c r="AU473" s="180">
        <f t="shared" si="416"/>
        <v>72910.201910738833</v>
      </c>
      <c r="AV473" s="1">
        <v>4</v>
      </c>
      <c r="AW473" s="1">
        <f t="shared" si="417"/>
        <v>13.6</v>
      </c>
      <c r="AX473" s="55"/>
      <c r="AY473" s="56">
        <f t="shared" si="384"/>
        <v>26244.689445709952</v>
      </c>
      <c r="AZ473" s="15">
        <f t="shared" si="418"/>
        <v>31736.917518909224</v>
      </c>
      <c r="BA473" s="49">
        <f t="shared" si="419"/>
        <v>57981.606964619175</v>
      </c>
      <c r="BB473" s="1">
        <v>7</v>
      </c>
      <c r="BC473" s="1">
        <f t="shared" si="385"/>
        <v>16.8</v>
      </c>
      <c r="BD473" s="56">
        <f t="shared" si="386"/>
        <v>45928.206529992414</v>
      </c>
      <c r="BE473" s="15">
        <f t="shared" si="420"/>
        <v>34453.785535854237</v>
      </c>
      <c r="BF473" s="49">
        <f t="shared" si="387"/>
        <v>80381.992065846658</v>
      </c>
      <c r="BG473" s="1">
        <v>6</v>
      </c>
      <c r="BH473" s="1">
        <f t="shared" si="388"/>
        <v>14.399999999999999</v>
      </c>
      <c r="BI473" s="56">
        <f t="shared" si="389"/>
        <v>19679.256484149857</v>
      </c>
      <c r="BJ473" s="15">
        <f t="shared" si="421"/>
        <v>32945.061039414017</v>
      </c>
      <c r="BK473" s="49">
        <f t="shared" si="422"/>
        <v>52624.317523563877</v>
      </c>
      <c r="BL473" s="123">
        <v>5</v>
      </c>
      <c r="BM473" s="1">
        <f t="shared" si="390"/>
        <v>12</v>
      </c>
      <c r="BN473" s="56">
        <f t="shared" si="391"/>
        <v>16399.380403458214</v>
      </c>
      <c r="BO473" s="15">
        <f t="shared" si="423"/>
        <v>26495.76025103639</v>
      </c>
      <c r="BP473" s="49">
        <f t="shared" si="424"/>
        <v>42895.140654494608</v>
      </c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</row>
    <row r="474" spans="1:146" ht="15.6" hidden="1" x14ac:dyDescent="0.3">
      <c r="A474" t="s">
        <v>153</v>
      </c>
      <c r="B474" s="8">
        <v>501</v>
      </c>
      <c r="C474" s="98">
        <v>4</v>
      </c>
      <c r="D474" s="98"/>
      <c r="E474" s="98">
        <f t="shared" si="392"/>
        <v>13.6</v>
      </c>
      <c r="F474" s="99">
        <f t="shared" si="377"/>
        <v>32781.072319201994</v>
      </c>
      <c r="G474" s="99">
        <f t="shared" si="393"/>
        <v>29655.756355672471</v>
      </c>
      <c r="H474" s="99">
        <f t="shared" si="394"/>
        <v>62436.828674874465</v>
      </c>
      <c r="I474" s="98">
        <v>2</v>
      </c>
      <c r="J474" s="98"/>
      <c r="K474" s="98">
        <f t="shared" si="395"/>
        <v>6.8</v>
      </c>
      <c r="L474" s="99">
        <f t="shared" si="396"/>
        <v>16390.536159600997</v>
      </c>
      <c r="M474" s="99">
        <f t="shared" si="397"/>
        <v>14035.77853251275</v>
      </c>
      <c r="N474" s="99">
        <f t="shared" si="398"/>
        <v>30426.314692113745</v>
      </c>
      <c r="O474" s="98">
        <v>6</v>
      </c>
      <c r="P474" s="98"/>
      <c r="Q474" s="98">
        <f t="shared" si="399"/>
        <v>20.399999999999999</v>
      </c>
      <c r="R474" s="99">
        <f t="shared" si="378"/>
        <v>34488.205479452052</v>
      </c>
      <c r="S474" s="427">
        <f t="shared" si="400"/>
        <v>46926.785547564446</v>
      </c>
      <c r="T474" s="99">
        <f t="shared" si="401"/>
        <v>81414.991027016498</v>
      </c>
      <c r="U474" s="98">
        <v>6</v>
      </c>
      <c r="V474" s="99">
        <f t="shared" si="402"/>
        <v>20.399999999999999</v>
      </c>
      <c r="W474" s="99">
        <f t="shared" si="379"/>
        <v>34488.205479452052</v>
      </c>
      <c r="X474" s="99">
        <f t="shared" si="403"/>
        <v>48972.966507234873</v>
      </c>
      <c r="Y474" s="99">
        <f t="shared" si="404"/>
        <v>83461.171986686924</v>
      </c>
      <c r="Z474" s="98">
        <v>7</v>
      </c>
      <c r="AA474" s="99">
        <f t="shared" si="405"/>
        <v>23.8</v>
      </c>
      <c r="AB474" s="99">
        <f t="shared" si="380"/>
        <v>40191.278382581644</v>
      </c>
      <c r="AC474" s="99">
        <f t="shared" si="406"/>
        <v>57235.567510380148</v>
      </c>
      <c r="AD474" s="99">
        <f t="shared" si="407"/>
        <v>97426.845892961792</v>
      </c>
      <c r="AE474" s="98">
        <v>6</v>
      </c>
      <c r="AF474" s="99">
        <f t="shared" si="408"/>
        <v>20.399999999999999</v>
      </c>
      <c r="AG474" s="99">
        <f t="shared" si="381"/>
        <v>39371.048211508547</v>
      </c>
      <c r="AH474" s="99">
        <f t="shared" si="409"/>
        <v>51677.03600228914</v>
      </c>
      <c r="AI474" s="99">
        <f t="shared" si="410"/>
        <v>91048.084213797687</v>
      </c>
      <c r="AJ474" s="98">
        <v>6</v>
      </c>
      <c r="AK474" s="99">
        <f t="shared" si="411"/>
        <v>20.399999999999999</v>
      </c>
      <c r="AL474" s="99"/>
      <c r="AM474" s="99">
        <f t="shared" si="382"/>
        <v>39368.183486238537</v>
      </c>
      <c r="AN474" s="99">
        <f t="shared" si="412"/>
        <v>49864.045649322099</v>
      </c>
      <c r="AO474" s="99">
        <f t="shared" si="413"/>
        <v>89232.229135560628</v>
      </c>
      <c r="AP474" s="188">
        <v>5</v>
      </c>
      <c r="AQ474" s="188">
        <f t="shared" si="414"/>
        <v>17</v>
      </c>
      <c r="AR474" s="196"/>
      <c r="AS474" s="197">
        <f t="shared" si="383"/>
        <v>32806.819571865446</v>
      </c>
      <c r="AT474" s="179">
        <f t="shared" si="415"/>
        <v>40103.382338873394</v>
      </c>
      <c r="AU474" s="180">
        <f t="shared" si="416"/>
        <v>72910.201910738833</v>
      </c>
      <c r="AV474" s="1">
        <v>6</v>
      </c>
      <c r="AW474" s="1">
        <f t="shared" si="417"/>
        <v>20.399999999999999</v>
      </c>
      <c r="AX474" s="55"/>
      <c r="AY474" s="56">
        <f t="shared" si="384"/>
        <v>39367.034168564925</v>
      </c>
      <c r="AZ474" s="15">
        <f t="shared" si="418"/>
        <v>47605.376278363838</v>
      </c>
      <c r="BA474" s="49">
        <f t="shared" si="419"/>
        <v>86972.410446928756</v>
      </c>
      <c r="BB474" s="1">
        <v>6</v>
      </c>
      <c r="BC474" s="1">
        <f t="shared" si="385"/>
        <v>14.399999999999999</v>
      </c>
      <c r="BD474" s="56">
        <f t="shared" si="386"/>
        <v>39367.034168564925</v>
      </c>
      <c r="BE474" s="15">
        <f t="shared" si="420"/>
        <v>29531.816173589341</v>
      </c>
      <c r="BF474" s="49">
        <f t="shared" si="387"/>
        <v>68898.85034215427</v>
      </c>
      <c r="BG474" s="1">
        <v>5</v>
      </c>
      <c r="BH474" s="1">
        <f t="shared" si="388"/>
        <v>12</v>
      </c>
      <c r="BI474" s="56">
        <f t="shared" si="389"/>
        <v>16399.380403458214</v>
      </c>
      <c r="BJ474" s="15">
        <f t="shared" si="421"/>
        <v>27454.217532845018</v>
      </c>
      <c r="BK474" s="49">
        <f t="shared" si="422"/>
        <v>43853.597936303231</v>
      </c>
      <c r="BL474" s="123">
        <v>5</v>
      </c>
      <c r="BM474" s="1">
        <f t="shared" si="390"/>
        <v>12</v>
      </c>
      <c r="BN474" s="56">
        <f t="shared" si="391"/>
        <v>16399.380403458214</v>
      </c>
      <c r="BO474" s="15">
        <f t="shared" si="423"/>
        <v>26495.76025103639</v>
      </c>
      <c r="BP474" s="49">
        <f t="shared" si="424"/>
        <v>42895.140654494608</v>
      </c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</row>
    <row r="475" spans="1:146" ht="15.6" hidden="1" x14ac:dyDescent="0.3">
      <c r="A475" t="s">
        <v>153</v>
      </c>
      <c r="B475" s="8">
        <v>502</v>
      </c>
      <c r="C475" s="98">
        <v>3</v>
      </c>
      <c r="D475" s="98"/>
      <c r="E475" s="98">
        <f t="shared" si="392"/>
        <v>10.199999999999999</v>
      </c>
      <c r="F475" s="99">
        <f t="shared" si="377"/>
        <v>24585.804239401496</v>
      </c>
      <c r="G475" s="99">
        <f t="shared" si="393"/>
        <v>22241.817266754351</v>
      </c>
      <c r="H475" s="99">
        <f t="shared" si="394"/>
        <v>46827.621506155847</v>
      </c>
      <c r="I475" s="98">
        <v>3</v>
      </c>
      <c r="J475" s="98"/>
      <c r="K475" s="98">
        <f t="shared" si="395"/>
        <v>10.199999999999999</v>
      </c>
      <c r="L475" s="99">
        <f t="shared" si="396"/>
        <v>24585.804239401496</v>
      </c>
      <c r="M475" s="99">
        <f t="shared" si="397"/>
        <v>21053.667798769122</v>
      </c>
      <c r="N475" s="99">
        <f t="shared" si="398"/>
        <v>45639.472038170614</v>
      </c>
      <c r="O475" s="98">
        <v>5</v>
      </c>
      <c r="P475" s="98"/>
      <c r="Q475" s="98">
        <f t="shared" si="399"/>
        <v>17</v>
      </c>
      <c r="R475" s="99">
        <f t="shared" si="378"/>
        <v>28740.17123287671</v>
      </c>
      <c r="S475" s="427">
        <f t="shared" si="400"/>
        <v>39105.654622970374</v>
      </c>
      <c r="T475" s="99">
        <f t="shared" si="401"/>
        <v>67845.825855847084</v>
      </c>
      <c r="U475" s="98">
        <v>5</v>
      </c>
      <c r="V475" s="99">
        <f t="shared" si="402"/>
        <v>17</v>
      </c>
      <c r="W475" s="99">
        <f t="shared" si="379"/>
        <v>28740.17123287671</v>
      </c>
      <c r="X475" s="99">
        <f t="shared" si="403"/>
        <v>40810.805422695732</v>
      </c>
      <c r="Y475" s="99">
        <f t="shared" si="404"/>
        <v>69550.976655572449</v>
      </c>
      <c r="Z475" s="98">
        <v>4</v>
      </c>
      <c r="AA475" s="99">
        <f t="shared" si="405"/>
        <v>13.6</v>
      </c>
      <c r="AB475" s="99">
        <f t="shared" si="380"/>
        <v>22966.444790046651</v>
      </c>
      <c r="AC475" s="99">
        <f t="shared" si="406"/>
        <v>32706.038577360083</v>
      </c>
      <c r="AD475" s="99">
        <f t="shared" si="407"/>
        <v>55672.483367406734</v>
      </c>
      <c r="AE475" s="98">
        <v>5</v>
      </c>
      <c r="AF475" s="99">
        <f t="shared" si="408"/>
        <v>17</v>
      </c>
      <c r="AG475" s="99">
        <f t="shared" si="381"/>
        <v>32809.206842923792</v>
      </c>
      <c r="AH475" s="99">
        <f t="shared" si="409"/>
        <v>43064.196668574288</v>
      </c>
      <c r="AI475" s="99">
        <f t="shared" si="410"/>
        <v>75873.40351149808</v>
      </c>
      <c r="AJ475" s="98">
        <v>4</v>
      </c>
      <c r="AK475" s="99">
        <f t="shared" si="411"/>
        <v>13.6</v>
      </c>
      <c r="AL475" s="99"/>
      <c r="AM475" s="99">
        <f t="shared" si="382"/>
        <v>26245.455657492359</v>
      </c>
      <c r="AN475" s="99">
        <f t="shared" si="412"/>
        <v>33242.697099548066</v>
      </c>
      <c r="AO475" s="99">
        <f t="shared" si="413"/>
        <v>59488.152757040429</v>
      </c>
      <c r="AP475" s="188">
        <v>5</v>
      </c>
      <c r="AQ475" s="188">
        <f t="shared" si="414"/>
        <v>17</v>
      </c>
      <c r="AR475" s="196"/>
      <c r="AS475" s="197">
        <f t="shared" si="383"/>
        <v>32806.819571865446</v>
      </c>
      <c r="AT475" s="179">
        <f t="shared" si="415"/>
        <v>40103.382338873394</v>
      </c>
      <c r="AU475" s="180">
        <f t="shared" si="416"/>
        <v>72910.201910738833</v>
      </c>
      <c r="AV475" s="1">
        <v>4</v>
      </c>
      <c r="AW475" s="1">
        <f t="shared" si="417"/>
        <v>13.6</v>
      </c>
      <c r="AX475" s="55"/>
      <c r="AY475" s="56">
        <f t="shared" si="384"/>
        <v>26244.689445709952</v>
      </c>
      <c r="AZ475" s="15">
        <f t="shared" si="418"/>
        <v>31736.917518909224</v>
      </c>
      <c r="BA475" s="49">
        <f t="shared" si="419"/>
        <v>57981.606964619175</v>
      </c>
      <c r="BB475" s="1">
        <v>4</v>
      </c>
      <c r="BC475" s="1">
        <f t="shared" si="385"/>
        <v>9.6</v>
      </c>
      <c r="BD475" s="56">
        <f t="shared" si="386"/>
        <v>26244.689445709952</v>
      </c>
      <c r="BE475" s="15">
        <f t="shared" si="420"/>
        <v>19687.877449059564</v>
      </c>
      <c r="BF475" s="49">
        <f t="shared" si="387"/>
        <v>45932.566894769516</v>
      </c>
      <c r="BG475" s="1">
        <v>5</v>
      </c>
      <c r="BH475" s="1">
        <f t="shared" si="388"/>
        <v>12</v>
      </c>
      <c r="BI475" s="56">
        <f t="shared" si="389"/>
        <v>16399.380403458214</v>
      </c>
      <c r="BJ475" s="15">
        <f t="shared" si="421"/>
        <v>27454.217532845018</v>
      </c>
      <c r="BK475" s="49">
        <f t="shared" si="422"/>
        <v>43853.597936303231</v>
      </c>
      <c r="BL475" s="123">
        <v>4</v>
      </c>
      <c r="BM475" s="1">
        <f t="shared" si="390"/>
        <v>9.6</v>
      </c>
      <c r="BN475" s="56">
        <f t="shared" si="391"/>
        <v>13119.504322766572</v>
      </c>
      <c r="BO475" s="15">
        <f t="shared" si="423"/>
        <v>21196.608200829112</v>
      </c>
      <c r="BP475" s="49">
        <f t="shared" si="424"/>
        <v>34316.112523595686</v>
      </c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</row>
    <row r="476" spans="1:146" ht="15.6" hidden="1" x14ac:dyDescent="0.3">
      <c r="A476" t="s">
        <v>153</v>
      </c>
      <c r="B476" s="8">
        <v>601</v>
      </c>
      <c r="C476" s="98">
        <v>4</v>
      </c>
      <c r="D476" s="98"/>
      <c r="E476" s="98">
        <f t="shared" si="392"/>
        <v>13.6</v>
      </c>
      <c r="F476" s="99">
        <f t="shared" si="377"/>
        <v>32781.072319201994</v>
      </c>
      <c r="G476" s="99">
        <f t="shared" si="393"/>
        <v>29655.756355672471</v>
      </c>
      <c r="H476" s="99">
        <f t="shared" si="394"/>
        <v>62436.828674874465</v>
      </c>
      <c r="I476" s="98">
        <v>4</v>
      </c>
      <c r="J476" s="98"/>
      <c r="K476" s="98">
        <f t="shared" si="395"/>
        <v>13.6</v>
      </c>
      <c r="L476" s="99">
        <f t="shared" si="396"/>
        <v>32781.072319201994</v>
      </c>
      <c r="M476" s="99">
        <f t="shared" si="397"/>
        <v>28071.557065025499</v>
      </c>
      <c r="N476" s="99">
        <f t="shared" si="398"/>
        <v>60852.62938422749</v>
      </c>
      <c r="O476" s="98">
        <v>3</v>
      </c>
      <c r="P476" s="98"/>
      <c r="Q476" s="98">
        <f t="shared" si="399"/>
        <v>10.199999999999999</v>
      </c>
      <c r="R476" s="99">
        <f t="shared" si="378"/>
        <v>17244.102739726026</v>
      </c>
      <c r="S476" s="427">
        <f t="shared" si="400"/>
        <v>23463.392773782223</v>
      </c>
      <c r="T476" s="99">
        <f t="shared" si="401"/>
        <v>40707.495513508249</v>
      </c>
      <c r="U476" s="98">
        <v>5</v>
      </c>
      <c r="V476" s="99">
        <f t="shared" si="402"/>
        <v>17</v>
      </c>
      <c r="W476" s="99">
        <f t="shared" si="379"/>
        <v>28740.17123287671</v>
      </c>
      <c r="X476" s="99">
        <f t="shared" si="403"/>
        <v>40810.805422695732</v>
      </c>
      <c r="Y476" s="99">
        <f t="shared" si="404"/>
        <v>69550.976655572449</v>
      </c>
      <c r="Z476" s="98">
        <v>4</v>
      </c>
      <c r="AA476" s="99">
        <f t="shared" si="405"/>
        <v>13.6</v>
      </c>
      <c r="AB476" s="99">
        <f t="shared" si="380"/>
        <v>22966.444790046651</v>
      </c>
      <c r="AC476" s="99">
        <f t="shared" si="406"/>
        <v>32706.038577360083</v>
      </c>
      <c r="AD476" s="99">
        <f t="shared" si="407"/>
        <v>55672.483367406734</v>
      </c>
      <c r="AE476" s="98">
        <v>3</v>
      </c>
      <c r="AF476" s="99">
        <f t="shared" si="408"/>
        <v>10.199999999999999</v>
      </c>
      <c r="AG476" s="99">
        <f t="shared" si="381"/>
        <v>19685.524105754273</v>
      </c>
      <c r="AH476" s="99">
        <f t="shared" si="409"/>
        <v>25838.51800114457</v>
      </c>
      <c r="AI476" s="99">
        <f t="shared" si="410"/>
        <v>45524.042106898843</v>
      </c>
      <c r="AJ476" s="98">
        <v>4</v>
      </c>
      <c r="AK476" s="99">
        <f t="shared" si="411"/>
        <v>13.6</v>
      </c>
      <c r="AL476" s="99"/>
      <c r="AM476" s="99">
        <f t="shared" si="382"/>
        <v>26245.455657492359</v>
      </c>
      <c r="AN476" s="99">
        <f t="shared" si="412"/>
        <v>33242.697099548066</v>
      </c>
      <c r="AO476" s="99">
        <f t="shared" si="413"/>
        <v>59488.152757040429</v>
      </c>
      <c r="AP476" s="188">
        <v>3</v>
      </c>
      <c r="AQ476" s="188">
        <f t="shared" si="414"/>
        <v>10.199999999999999</v>
      </c>
      <c r="AR476" s="196"/>
      <c r="AS476" s="197">
        <f t="shared" si="383"/>
        <v>19684.091743119268</v>
      </c>
      <c r="AT476" s="179">
        <f t="shared" si="415"/>
        <v>24062.029403324035</v>
      </c>
      <c r="AU476" s="180">
        <f t="shared" si="416"/>
        <v>43746.1211464433</v>
      </c>
      <c r="AV476" s="1">
        <v>3</v>
      </c>
      <c r="AW476" s="1">
        <f t="shared" si="417"/>
        <v>10.199999999999999</v>
      </c>
      <c r="AX476" s="55"/>
      <c r="AY476" s="56">
        <f t="shared" si="384"/>
        <v>19683.517084282463</v>
      </c>
      <c r="AZ476" s="15">
        <f t="shared" si="418"/>
        <v>23802.688139181919</v>
      </c>
      <c r="BA476" s="49">
        <f t="shared" si="419"/>
        <v>43486.205223464378</v>
      </c>
      <c r="BB476" s="1">
        <v>3</v>
      </c>
      <c r="BC476" s="1">
        <f t="shared" si="385"/>
        <v>7.1999999999999993</v>
      </c>
      <c r="BD476" s="56">
        <f t="shared" si="386"/>
        <v>19683.517084282463</v>
      </c>
      <c r="BE476" s="15">
        <f t="shared" si="420"/>
        <v>14765.90808679467</v>
      </c>
      <c r="BF476" s="49">
        <f t="shared" si="387"/>
        <v>34449.425171077135</v>
      </c>
      <c r="BG476" s="1">
        <v>3</v>
      </c>
      <c r="BH476" s="1">
        <f t="shared" si="388"/>
        <v>7.1999999999999993</v>
      </c>
      <c r="BI476" s="56">
        <f t="shared" si="389"/>
        <v>9839.6282420749285</v>
      </c>
      <c r="BJ476" s="15">
        <f t="shared" si="421"/>
        <v>16472.530519707008</v>
      </c>
      <c r="BK476" s="49">
        <f t="shared" si="422"/>
        <v>26312.158761781939</v>
      </c>
      <c r="BL476" s="123">
        <v>3</v>
      </c>
      <c r="BM476" s="1">
        <f t="shared" si="390"/>
        <v>7.1999999999999993</v>
      </c>
      <c r="BN476" s="56">
        <f t="shared" si="391"/>
        <v>9839.6282420749285</v>
      </c>
      <c r="BO476" s="15">
        <f t="shared" si="423"/>
        <v>15897.456150621832</v>
      </c>
      <c r="BP476" s="49">
        <f t="shared" si="424"/>
        <v>25737.084392696761</v>
      </c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</row>
    <row r="477" spans="1:146" ht="15.6" hidden="1" x14ac:dyDescent="0.3">
      <c r="A477" t="s">
        <v>153</v>
      </c>
      <c r="B477" s="8">
        <v>602</v>
      </c>
      <c r="C477" s="98">
        <v>13</v>
      </c>
      <c r="D477" s="98"/>
      <c r="E477" s="98">
        <f t="shared" si="392"/>
        <v>44.199999999999996</v>
      </c>
      <c r="F477" s="99">
        <f t="shared" si="377"/>
        <v>106538.48503740648</v>
      </c>
      <c r="G477" s="99">
        <f t="shared" si="393"/>
        <v>96381.208155935528</v>
      </c>
      <c r="H477" s="99">
        <f t="shared" si="394"/>
        <v>202919.69319334201</v>
      </c>
      <c r="I477" s="98">
        <v>14</v>
      </c>
      <c r="J477" s="98"/>
      <c r="K477" s="98">
        <f t="shared" si="395"/>
        <v>47.6</v>
      </c>
      <c r="L477" s="99">
        <f t="shared" si="396"/>
        <v>114733.75311720697</v>
      </c>
      <c r="M477" s="99">
        <f t="shared" si="397"/>
        <v>98250.44972758925</v>
      </c>
      <c r="N477" s="99">
        <f t="shared" si="398"/>
        <v>212984.20284479624</v>
      </c>
      <c r="O477" s="98">
        <v>13</v>
      </c>
      <c r="P477" s="98"/>
      <c r="Q477" s="98">
        <f t="shared" si="399"/>
        <v>44.199999999999996</v>
      </c>
      <c r="R477" s="99">
        <f t="shared" si="378"/>
        <v>74724.445205479438</v>
      </c>
      <c r="S477" s="427">
        <f t="shared" si="400"/>
        <v>101674.70201972296</v>
      </c>
      <c r="T477" s="99">
        <f t="shared" si="401"/>
        <v>176399.14722520241</v>
      </c>
      <c r="U477" s="98">
        <v>15</v>
      </c>
      <c r="V477" s="99">
        <f t="shared" si="402"/>
        <v>51</v>
      </c>
      <c r="W477" s="99">
        <f t="shared" si="379"/>
        <v>86220.513698630137</v>
      </c>
      <c r="X477" s="99">
        <f t="shared" si="403"/>
        <v>122432.41626808718</v>
      </c>
      <c r="Y477" s="99">
        <f t="shared" si="404"/>
        <v>208652.92996671732</v>
      </c>
      <c r="Z477" s="98">
        <v>18</v>
      </c>
      <c r="AA477" s="99">
        <f t="shared" si="405"/>
        <v>61.199999999999996</v>
      </c>
      <c r="AB477" s="99">
        <f t="shared" si="380"/>
        <v>103349.00155520994</v>
      </c>
      <c r="AC477" s="99">
        <f t="shared" si="406"/>
        <v>147177.17359812037</v>
      </c>
      <c r="AD477" s="99">
        <f t="shared" si="407"/>
        <v>250526.17515333032</v>
      </c>
      <c r="AE477" s="98">
        <v>14</v>
      </c>
      <c r="AF477" s="99">
        <f t="shared" si="408"/>
        <v>47.6</v>
      </c>
      <c r="AG477" s="99">
        <f t="shared" si="381"/>
        <v>91865.779160186619</v>
      </c>
      <c r="AH477" s="99">
        <f t="shared" si="409"/>
        <v>120579.75067200801</v>
      </c>
      <c r="AI477" s="99">
        <f t="shared" si="410"/>
        <v>212445.52983219462</v>
      </c>
      <c r="AJ477" s="98">
        <v>15</v>
      </c>
      <c r="AK477" s="99">
        <f t="shared" si="411"/>
        <v>51</v>
      </c>
      <c r="AL477" s="99"/>
      <c r="AM477" s="99">
        <f t="shared" si="382"/>
        <v>98420.458715596353</v>
      </c>
      <c r="AN477" s="99">
        <f t="shared" si="412"/>
        <v>124660.11412330525</v>
      </c>
      <c r="AO477" s="99">
        <f t="shared" si="413"/>
        <v>223080.5728389016</v>
      </c>
      <c r="AP477" s="188">
        <v>19</v>
      </c>
      <c r="AQ477" s="188">
        <f t="shared" si="414"/>
        <v>64.599999999999994</v>
      </c>
      <c r="AR477" s="196"/>
      <c r="AS477" s="197">
        <f t="shared" si="383"/>
        <v>124665.9143730887</v>
      </c>
      <c r="AT477" s="179">
        <f t="shared" si="415"/>
        <v>152392.85288771888</v>
      </c>
      <c r="AU477" s="180">
        <f t="shared" si="416"/>
        <v>277058.76726080757</v>
      </c>
      <c r="AV477" s="1">
        <v>21</v>
      </c>
      <c r="AW477" s="1">
        <f t="shared" si="417"/>
        <v>71.399999999999991</v>
      </c>
      <c r="AX477" s="55"/>
      <c r="AY477" s="56">
        <f t="shared" si="384"/>
        <v>137784.61958997726</v>
      </c>
      <c r="AZ477" s="15">
        <f t="shared" si="418"/>
        <v>166618.81697427342</v>
      </c>
      <c r="BA477" s="49">
        <f t="shared" si="419"/>
        <v>304403.43656425067</v>
      </c>
      <c r="BB477" s="1">
        <v>20</v>
      </c>
      <c r="BC477" s="1">
        <f t="shared" si="385"/>
        <v>48</v>
      </c>
      <c r="BD477" s="56">
        <f t="shared" si="386"/>
        <v>131223.44722854975</v>
      </c>
      <c r="BE477" s="15">
        <f t="shared" si="420"/>
        <v>98439.38724529781</v>
      </c>
      <c r="BF477" s="49">
        <f t="shared" si="387"/>
        <v>229662.83447384756</v>
      </c>
      <c r="BG477" s="1">
        <v>16</v>
      </c>
      <c r="BH477" s="1">
        <f t="shared" si="388"/>
        <v>38.4</v>
      </c>
      <c r="BI477" s="56">
        <f t="shared" si="389"/>
        <v>52478.017291066288</v>
      </c>
      <c r="BJ477" s="15">
        <f t="shared" si="421"/>
        <v>87853.496105104059</v>
      </c>
      <c r="BK477" s="49">
        <f t="shared" si="422"/>
        <v>140331.51339617034</v>
      </c>
      <c r="BL477" s="123">
        <v>19</v>
      </c>
      <c r="BM477" s="1">
        <f t="shared" si="390"/>
        <v>45.6</v>
      </c>
      <c r="BN477" s="56">
        <f t="shared" si="391"/>
        <v>62317.645533141214</v>
      </c>
      <c r="BO477" s="15">
        <f t="shared" si="423"/>
        <v>100683.88895393828</v>
      </c>
      <c r="BP477" s="49">
        <f t="shared" si="424"/>
        <v>163001.53448707948</v>
      </c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</row>
    <row r="478" spans="1:146" ht="15.6" hidden="1" x14ac:dyDescent="0.3">
      <c r="A478" t="s">
        <v>153</v>
      </c>
      <c r="B478" s="8">
        <v>603</v>
      </c>
      <c r="C478" s="98">
        <v>6</v>
      </c>
      <c r="D478" s="98"/>
      <c r="E478" s="98">
        <f t="shared" si="392"/>
        <v>20.399999999999999</v>
      </c>
      <c r="F478" s="99">
        <f t="shared" si="377"/>
        <v>49171.608478802991</v>
      </c>
      <c r="G478" s="99">
        <f t="shared" si="393"/>
        <v>44483.634533508703</v>
      </c>
      <c r="H478" s="99">
        <f t="shared" si="394"/>
        <v>93655.243012311694</v>
      </c>
      <c r="I478" s="98">
        <v>0</v>
      </c>
      <c r="J478" s="98"/>
      <c r="K478" s="98">
        <f t="shared" si="395"/>
        <v>0</v>
      </c>
      <c r="L478" s="99">
        <f t="shared" si="396"/>
        <v>0</v>
      </c>
      <c r="M478" s="99">
        <f t="shared" si="397"/>
        <v>0</v>
      </c>
      <c r="N478" s="99">
        <f t="shared" si="398"/>
        <v>0</v>
      </c>
      <c r="O478" s="98">
        <v>0</v>
      </c>
      <c r="P478" s="98"/>
      <c r="Q478" s="98">
        <f t="shared" si="399"/>
        <v>0</v>
      </c>
      <c r="R478" s="99">
        <f t="shared" si="378"/>
        <v>0</v>
      </c>
      <c r="S478" s="427">
        <f t="shared" si="400"/>
        <v>0</v>
      </c>
      <c r="T478" s="99">
        <f t="shared" si="401"/>
        <v>0</v>
      </c>
      <c r="U478" s="98">
        <v>1</v>
      </c>
      <c r="V478" s="99">
        <f t="shared" si="402"/>
        <v>3.4</v>
      </c>
      <c r="W478" s="99">
        <f t="shared" si="379"/>
        <v>5748.034246575342</v>
      </c>
      <c r="X478" s="99">
        <f t="shared" si="403"/>
        <v>8162.1610845391451</v>
      </c>
      <c r="Y478" s="99">
        <f t="shared" si="404"/>
        <v>13910.195331114486</v>
      </c>
      <c r="Z478" s="98">
        <v>2</v>
      </c>
      <c r="AA478" s="99">
        <f t="shared" si="405"/>
        <v>6.8</v>
      </c>
      <c r="AB478" s="99">
        <f t="shared" si="380"/>
        <v>11483.222395023326</v>
      </c>
      <c r="AC478" s="99">
        <f t="shared" si="406"/>
        <v>16353.019288680041</v>
      </c>
      <c r="AD478" s="99">
        <f t="shared" si="407"/>
        <v>27836.241683703367</v>
      </c>
      <c r="AE478" s="98">
        <v>2</v>
      </c>
      <c r="AF478" s="99">
        <f t="shared" si="408"/>
        <v>6.8</v>
      </c>
      <c r="AG478" s="99">
        <f t="shared" si="381"/>
        <v>13123.682737169518</v>
      </c>
      <c r="AH478" s="99">
        <f t="shared" si="409"/>
        <v>17225.678667429715</v>
      </c>
      <c r="AI478" s="99">
        <f t="shared" si="410"/>
        <v>30349.361404599233</v>
      </c>
      <c r="AJ478" s="98">
        <v>1</v>
      </c>
      <c r="AK478" s="99">
        <f t="shared" si="411"/>
        <v>3.4</v>
      </c>
      <c r="AL478" s="99"/>
      <c r="AM478" s="99">
        <f t="shared" si="382"/>
        <v>6561.3639143730898</v>
      </c>
      <c r="AN478" s="99">
        <f t="shared" si="412"/>
        <v>8310.6742748870165</v>
      </c>
      <c r="AO478" s="99">
        <f t="shared" si="413"/>
        <v>14872.038189260107</v>
      </c>
      <c r="AP478" s="188">
        <v>3</v>
      </c>
      <c r="AQ478" s="188">
        <f t="shared" si="414"/>
        <v>10.199999999999999</v>
      </c>
      <c r="AR478" s="196"/>
      <c r="AS478" s="197">
        <f t="shared" si="383"/>
        <v>19684.091743119268</v>
      </c>
      <c r="AT478" s="179">
        <f t="shared" si="415"/>
        <v>24062.029403324035</v>
      </c>
      <c r="AU478" s="180">
        <f t="shared" si="416"/>
        <v>43746.1211464433</v>
      </c>
      <c r="AV478" s="1">
        <v>2</v>
      </c>
      <c r="AW478" s="1">
        <f t="shared" si="417"/>
        <v>6.8</v>
      </c>
      <c r="AX478" s="55"/>
      <c r="AY478" s="56">
        <f t="shared" si="384"/>
        <v>13122.344722854976</v>
      </c>
      <c r="AZ478" s="15">
        <f t="shared" si="418"/>
        <v>15868.458759454612</v>
      </c>
      <c r="BA478" s="49">
        <f t="shared" si="419"/>
        <v>28990.803482309588</v>
      </c>
      <c r="BB478" s="1">
        <v>3</v>
      </c>
      <c r="BC478" s="1">
        <f t="shared" si="385"/>
        <v>7.1999999999999993</v>
      </c>
      <c r="BD478" s="56">
        <f t="shared" si="386"/>
        <v>19683.517084282463</v>
      </c>
      <c r="BE478" s="15">
        <f t="shared" si="420"/>
        <v>14765.90808679467</v>
      </c>
      <c r="BF478" s="49">
        <f t="shared" si="387"/>
        <v>34449.425171077135</v>
      </c>
      <c r="BG478" s="1">
        <v>2</v>
      </c>
      <c r="BH478" s="1">
        <f t="shared" si="388"/>
        <v>4.8</v>
      </c>
      <c r="BI478" s="56">
        <f t="shared" si="389"/>
        <v>6559.752161383286</v>
      </c>
      <c r="BJ478" s="15">
        <f t="shared" si="421"/>
        <v>10981.687013138007</v>
      </c>
      <c r="BK478" s="49">
        <f t="shared" si="422"/>
        <v>17541.439174521292</v>
      </c>
      <c r="BL478" s="123">
        <v>2</v>
      </c>
      <c r="BM478" s="1">
        <f t="shared" si="390"/>
        <v>4.8</v>
      </c>
      <c r="BN478" s="56">
        <f t="shared" si="391"/>
        <v>6559.752161383286</v>
      </c>
      <c r="BO478" s="15">
        <f t="shared" si="423"/>
        <v>10598.304100414556</v>
      </c>
      <c r="BP478" s="49">
        <f t="shared" si="424"/>
        <v>17158.056261797843</v>
      </c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</row>
    <row r="479" spans="1:146" ht="15.6" hidden="1" x14ac:dyDescent="0.3">
      <c r="A479" t="s">
        <v>153</v>
      </c>
      <c r="B479" s="8">
        <v>701</v>
      </c>
      <c r="C479" s="98">
        <v>1</v>
      </c>
      <c r="D479" s="98"/>
      <c r="E479" s="98">
        <f t="shared" si="392"/>
        <v>3.4</v>
      </c>
      <c r="F479" s="99">
        <f t="shared" si="377"/>
        <v>8195.2680798004985</v>
      </c>
      <c r="G479" s="99">
        <f t="shared" si="393"/>
        <v>7413.9390889181177</v>
      </c>
      <c r="H479" s="99">
        <f t="shared" si="394"/>
        <v>15609.207168718616</v>
      </c>
      <c r="I479" s="98">
        <v>2</v>
      </c>
      <c r="J479" s="98"/>
      <c r="K479" s="98">
        <f t="shared" si="395"/>
        <v>6.8</v>
      </c>
      <c r="L479" s="99">
        <f t="shared" si="396"/>
        <v>16390.536159600997</v>
      </c>
      <c r="M479" s="99">
        <f t="shared" si="397"/>
        <v>14035.77853251275</v>
      </c>
      <c r="N479" s="99">
        <f t="shared" si="398"/>
        <v>30426.314692113745</v>
      </c>
      <c r="O479" s="98">
        <v>3</v>
      </c>
      <c r="P479" s="98"/>
      <c r="Q479" s="98">
        <f t="shared" si="399"/>
        <v>10.199999999999999</v>
      </c>
      <c r="R479" s="99">
        <f t="shared" si="378"/>
        <v>17244.102739726026</v>
      </c>
      <c r="S479" s="427">
        <f t="shared" si="400"/>
        <v>23463.392773782223</v>
      </c>
      <c r="T479" s="99">
        <f t="shared" si="401"/>
        <v>40707.495513508249</v>
      </c>
      <c r="U479" s="98">
        <v>3</v>
      </c>
      <c r="V479" s="99">
        <f t="shared" si="402"/>
        <v>10.199999999999999</v>
      </c>
      <c r="W479" s="99">
        <f t="shared" si="379"/>
        <v>17244.102739726026</v>
      </c>
      <c r="X479" s="99">
        <f t="shared" si="403"/>
        <v>24486.483253617436</v>
      </c>
      <c r="Y479" s="99">
        <f t="shared" si="404"/>
        <v>41730.585993343462</v>
      </c>
      <c r="Z479" s="98">
        <v>4</v>
      </c>
      <c r="AA479" s="99">
        <f t="shared" si="405"/>
        <v>13.6</v>
      </c>
      <c r="AB479" s="99">
        <f t="shared" si="380"/>
        <v>22966.444790046651</v>
      </c>
      <c r="AC479" s="99">
        <f t="shared" si="406"/>
        <v>32706.038577360083</v>
      </c>
      <c r="AD479" s="99">
        <f t="shared" si="407"/>
        <v>55672.483367406734</v>
      </c>
      <c r="AE479" s="98">
        <v>3</v>
      </c>
      <c r="AF479" s="99">
        <f t="shared" si="408"/>
        <v>10.199999999999999</v>
      </c>
      <c r="AG479" s="99">
        <f t="shared" si="381"/>
        <v>19685.524105754273</v>
      </c>
      <c r="AH479" s="99">
        <f t="shared" si="409"/>
        <v>25838.51800114457</v>
      </c>
      <c r="AI479" s="99">
        <f t="shared" si="410"/>
        <v>45524.042106898843</v>
      </c>
      <c r="AJ479" s="98">
        <v>3</v>
      </c>
      <c r="AK479" s="99">
        <f t="shared" si="411"/>
        <v>10.199999999999999</v>
      </c>
      <c r="AL479" s="99"/>
      <c r="AM479" s="99">
        <f t="shared" si="382"/>
        <v>19684.091743119268</v>
      </c>
      <c r="AN479" s="99">
        <f t="shared" si="412"/>
        <v>24932.02282466105</v>
      </c>
      <c r="AO479" s="99">
        <f t="shared" si="413"/>
        <v>44616.114567780314</v>
      </c>
      <c r="AP479" s="188">
        <v>7</v>
      </c>
      <c r="AQ479" s="188">
        <f t="shared" si="414"/>
        <v>23.8</v>
      </c>
      <c r="AR479" s="196"/>
      <c r="AS479" s="197">
        <f t="shared" si="383"/>
        <v>45929.547400611627</v>
      </c>
      <c r="AT479" s="179">
        <f t="shared" si="415"/>
        <v>56144.735274422754</v>
      </c>
      <c r="AU479" s="180">
        <f t="shared" si="416"/>
        <v>102074.28267503438</v>
      </c>
      <c r="AV479" s="1">
        <v>5</v>
      </c>
      <c r="AW479" s="1">
        <f t="shared" si="417"/>
        <v>17</v>
      </c>
      <c r="AX479" s="55"/>
      <c r="AY479" s="56">
        <f t="shared" si="384"/>
        <v>32805.861807137437</v>
      </c>
      <c r="AZ479" s="15">
        <f t="shared" si="418"/>
        <v>39671.146898636536</v>
      </c>
      <c r="BA479" s="49">
        <f t="shared" si="419"/>
        <v>72477.008705773973</v>
      </c>
      <c r="BB479" s="1">
        <v>3</v>
      </c>
      <c r="BC479" s="1">
        <f t="shared" si="385"/>
        <v>7.1999999999999993</v>
      </c>
      <c r="BD479" s="56">
        <f t="shared" si="386"/>
        <v>19683.517084282463</v>
      </c>
      <c r="BE479" s="15">
        <f t="shared" si="420"/>
        <v>14765.90808679467</v>
      </c>
      <c r="BF479" s="49">
        <f t="shared" si="387"/>
        <v>34449.425171077135</v>
      </c>
      <c r="BG479" s="1">
        <v>3</v>
      </c>
      <c r="BH479" s="1">
        <f t="shared" si="388"/>
        <v>7.1999999999999993</v>
      </c>
      <c r="BI479" s="56">
        <f t="shared" si="389"/>
        <v>9839.6282420749285</v>
      </c>
      <c r="BJ479" s="15">
        <f t="shared" si="421"/>
        <v>16472.530519707008</v>
      </c>
      <c r="BK479" s="49">
        <f t="shared" si="422"/>
        <v>26312.158761781939</v>
      </c>
      <c r="BL479" s="124">
        <v>4</v>
      </c>
      <c r="BM479" s="1">
        <f t="shared" si="390"/>
        <v>9.6</v>
      </c>
      <c r="BN479" s="56">
        <f t="shared" si="391"/>
        <v>13119.504322766572</v>
      </c>
      <c r="BO479" s="15">
        <f t="shared" si="423"/>
        <v>21196.608200829112</v>
      </c>
      <c r="BP479" s="49">
        <f t="shared" si="424"/>
        <v>34316.112523595686</v>
      </c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</row>
    <row r="480" spans="1:146" ht="15.6" hidden="1" x14ac:dyDescent="0.3">
      <c r="A480" t="s">
        <v>153</v>
      </c>
      <c r="B480" s="8">
        <v>702</v>
      </c>
      <c r="C480" s="98">
        <v>6</v>
      </c>
      <c r="D480" s="98"/>
      <c r="E480" s="98">
        <f t="shared" si="392"/>
        <v>20.399999999999999</v>
      </c>
      <c r="F480" s="99">
        <f t="shared" si="377"/>
        <v>49171.608478802991</v>
      </c>
      <c r="G480" s="99">
        <f t="shared" si="393"/>
        <v>44483.634533508703</v>
      </c>
      <c r="H480" s="99">
        <f t="shared" si="394"/>
        <v>93655.243012311694</v>
      </c>
      <c r="I480" s="98">
        <v>4</v>
      </c>
      <c r="J480" s="98"/>
      <c r="K480" s="98">
        <f t="shared" si="395"/>
        <v>13.6</v>
      </c>
      <c r="L480" s="99">
        <f t="shared" si="396"/>
        <v>32781.072319201994</v>
      </c>
      <c r="M480" s="99">
        <f t="shared" si="397"/>
        <v>28071.557065025499</v>
      </c>
      <c r="N480" s="99">
        <f t="shared" si="398"/>
        <v>60852.62938422749</v>
      </c>
      <c r="O480" s="98">
        <v>5</v>
      </c>
      <c r="P480" s="98"/>
      <c r="Q480" s="98">
        <f t="shared" si="399"/>
        <v>17</v>
      </c>
      <c r="R480" s="99">
        <f t="shared" si="378"/>
        <v>28740.17123287671</v>
      </c>
      <c r="S480" s="427">
        <f t="shared" si="400"/>
        <v>39105.654622970374</v>
      </c>
      <c r="T480" s="99">
        <f t="shared" si="401"/>
        <v>67845.825855847084</v>
      </c>
      <c r="U480" s="98">
        <v>6</v>
      </c>
      <c r="V480" s="99">
        <f t="shared" si="402"/>
        <v>20.399999999999999</v>
      </c>
      <c r="W480" s="99">
        <f t="shared" si="379"/>
        <v>34488.205479452052</v>
      </c>
      <c r="X480" s="99">
        <f t="shared" si="403"/>
        <v>48972.966507234873</v>
      </c>
      <c r="Y480" s="99">
        <f t="shared" si="404"/>
        <v>83461.171986686924</v>
      </c>
      <c r="Z480" s="98">
        <v>9</v>
      </c>
      <c r="AA480" s="99">
        <f t="shared" si="405"/>
        <v>30.599999999999998</v>
      </c>
      <c r="AB480" s="99">
        <f t="shared" si="380"/>
        <v>51674.500777604968</v>
      </c>
      <c r="AC480" s="99">
        <f t="shared" si="406"/>
        <v>73588.586799060184</v>
      </c>
      <c r="AD480" s="99">
        <f t="shared" si="407"/>
        <v>125263.08757666516</v>
      </c>
      <c r="AE480" s="98">
        <v>10</v>
      </c>
      <c r="AF480" s="99">
        <f t="shared" si="408"/>
        <v>34</v>
      </c>
      <c r="AG480" s="99">
        <f t="shared" si="381"/>
        <v>65618.413685847583</v>
      </c>
      <c r="AH480" s="99">
        <f t="shared" si="409"/>
        <v>86128.393337148576</v>
      </c>
      <c r="AI480" s="99">
        <f t="shared" si="410"/>
        <v>151746.80702299616</v>
      </c>
      <c r="AJ480" s="98">
        <v>9</v>
      </c>
      <c r="AK480" s="99">
        <f t="shared" si="411"/>
        <v>30.599999999999998</v>
      </c>
      <c r="AL480" s="99"/>
      <c r="AM480" s="99">
        <f t="shared" si="382"/>
        <v>59052.275229357801</v>
      </c>
      <c r="AN480" s="99">
        <f t="shared" si="412"/>
        <v>74796.068473983149</v>
      </c>
      <c r="AO480" s="99">
        <f t="shared" si="413"/>
        <v>133848.34370334094</v>
      </c>
      <c r="AP480" s="188">
        <v>9</v>
      </c>
      <c r="AQ480" s="188">
        <f t="shared" si="414"/>
        <v>30.599999999999998</v>
      </c>
      <c r="AR480" s="196"/>
      <c r="AS480" s="197">
        <f t="shared" si="383"/>
        <v>59052.275229357801</v>
      </c>
      <c r="AT480" s="179">
        <f t="shared" si="415"/>
        <v>72186.088209972106</v>
      </c>
      <c r="AU480" s="180">
        <f t="shared" si="416"/>
        <v>131238.3634393299</v>
      </c>
      <c r="AV480" s="1">
        <v>10</v>
      </c>
      <c r="AW480" s="1">
        <f t="shared" si="417"/>
        <v>34</v>
      </c>
      <c r="AX480" s="55"/>
      <c r="AY480" s="56">
        <f t="shared" si="384"/>
        <v>65611.723614274873</v>
      </c>
      <c r="AZ480" s="15">
        <f t="shared" si="418"/>
        <v>79342.293797273072</v>
      </c>
      <c r="BA480" s="49">
        <f t="shared" si="419"/>
        <v>144954.01741154795</v>
      </c>
      <c r="BB480" s="1">
        <v>7</v>
      </c>
      <c r="BC480" s="1">
        <f t="shared" si="385"/>
        <v>16.8</v>
      </c>
      <c r="BD480" s="56">
        <f t="shared" si="386"/>
        <v>45928.206529992414</v>
      </c>
      <c r="BE480" s="15">
        <f t="shared" si="420"/>
        <v>34453.785535854237</v>
      </c>
      <c r="BF480" s="49">
        <f t="shared" si="387"/>
        <v>80381.992065846658</v>
      </c>
      <c r="BG480" s="1">
        <v>6</v>
      </c>
      <c r="BH480" s="1">
        <f t="shared" si="388"/>
        <v>14.399999999999999</v>
      </c>
      <c r="BI480" s="56">
        <f t="shared" si="389"/>
        <v>19679.256484149857</v>
      </c>
      <c r="BJ480" s="15">
        <f t="shared" si="421"/>
        <v>32945.061039414017</v>
      </c>
      <c r="BK480" s="49">
        <f t="shared" si="422"/>
        <v>52624.317523563877</v>
      </c>
      <c r="BL480" s="123">
        <v>10</v>
      </c>
      <c r="BM480" s="1">
        <f t="shared" si="390"/>
        <v>24</v>
      </c>
      <c r="BN480" s="56">
        <f t="shared" si="391"/>
        <v>32798.760806916427</v>
      </c>
      <c r="BO480" s="15">
        <f t="shared" si="423"/>
        <v>52991.520502072781</v>
      </c>
      <c r="BP480" s="49">
        <f t="shared" si="424"/>
        <v>85790.281308989215</v>
      </c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</row>
    <row r="481" spans="1:146" ht="15.6" hidden="1" x14ac:dyDescent="0.3">
      <c r="A481" t="s">
        <v>153</v>
      </c>
      <c r="B481" s="8">
        <v>703</v>
      </c>
      <c r="C481" s="98">
        <v>3</v>
      </c>
      <c r="D481" s="98"/>
      <c r="E481" s="98">
        <f t="shared" si="392"/>
        <v>10.199999999999999</v>
      </c>
      <c r="F481" s="99">
        <f t="shared" si="377"/>
        <v>24585.804239401496</v>
      </c>
      <c r="G481" s="99">
        <f t="shared" si="393"/>
        <v>22241.817266754351</v>
      </c>
      <c r="H481" s="99">
        <f t="shared" si="394"/>
        <v>46827.621506155847</v>
      </c>
      <c r="I481" s="98">
        <v>3</v>
      </c>
      <c r="J481" s="98"/>
      <c r="K481" s="98">
        <f t="shared" si="395"/>
        <v>10.199999999999999</v>
      </c>
      <c r="L481" s="99">
        <f t="shared" si="396"/>
        <v>24585.804239401496</v>
      </c>
      <c r="M481" s="99">
        <f t="shared" si="397"/>
        <v>21053.667798769122</v>
      </c>
      <c r="N481" s="99">
        <f t="shared" si="398"/>
        <v>45639.472038170614</v>
      </c>
      <c r="O481" s="98">
        <v>2</v>
      </c>
      <c r="P481" s="98"/>
      <c r="Q481" s="98">
        <f t="shared" si="399"/>
        <v>6.8</v>
      </c>
      <c r="R481" s="99">
        <f t="shared" si="378"/>
        <v>11496.068493150684</v>
      </c>
      <c r="S481" s="427">
        <f t="shared" si="400"/>
        <v>15642.261849188149</v>
      </c>
      <c r="T481" s="99">
        <f t="shared" si="401"/>
        <v>27138.330342338835</v>
      </c>
      <c r="U481" s="98">
        <v>5</v>
      </c>
      <c r="V481" s="99">
        <f t="shared" si="402"/>
        <v>17</v>
      </c>
      <c r="W481" s="99">
        <f t="shared" si="379"/>
        <v>28740.17123287671</v>
      </c>
      <c r="X481" s="99">
        <f t="shared" si="403"/>
        <v>40810.805422695732</v>
      </c>
      <c r="Y481" s="99">
        <f t="shared" si="404"/>
        <v>69550.976655572449</v>
      </c>
      <c r="Z481" s="98">
        <v>2</v>
      </c>
      <c r="AA481" s="99">
        <f t="shared" si="405"/>
        <v>6.8</v>
      </c>
      <c r="AB481" s="99">
        <f t="shared" si="380"/>
        <v>11483.222395023326</v>
      </c>
      <c r="AC481" s="99">
        <f t="shared" si="406"/>
        <v>16353.019288680041</v>
      </c>
      <c r="AD481" s="99">
        <f t="shared" si="407"/>
        <v>27836.241683703367</v>
      </c>
      <c r="AE481" s="98">
        <v>4</v>
      </c>
      <c r="AF481" s="99">
        <f t="shared" si="408"/>
        <v>13.6</v>
      </c>
      <c r="AG481" s="99">
        <f t="shared" si="381"/>
        <v>26247.365474339036</v>
      </c>
      <c r="AH481" s="99">
        <f t="shared" si="409"/>
        <v>34451.357334859429</v>
      </c>
      <c r="AI481" s="99">
        <f t="shared" si="410"/>
        <v>60698.722809198465</v>
      </c>
      <c r="AJ481" s="98">
        <v>2</v>
      </c>
      <c r="AK481" s="99">
        <f t="shared" si="411"/>
        <v>6.8</v>
      </c>
      <c r="AL481" s="99"/>
      <c r="AM481" s="99">
        <f t="shared" si="382"/>
        <v>13122.72782874618</v>
      </c>
      <c r="AN481" s="99">
        <f t="shared" si="412"/>
        <v>16621.348549774033</v>
      </c>
      <c r="AO481" s="99">
        <f t="shared" si="413"/>
        <v>29744.076378520214</v>
      </c>
      <c r="AP481" s="188">
        <v>3</v>
      </c>
      <c r="AQ481" s="188">
        <f t="shared" si="414"/>
        <v>10.199999999999999</v>
      </c>
      <c r="AR481" s="196"/>
      <c r="AS481" s="197">
        <f t="shared" si="383"/>
        <v>19684.091743119268</v>
      </c>
      <c r="AT481" s="179">
        <f t="shared" si="415"/>
        <v>24062.029403324035</v>
      </c>
      <c r="AU481" s="180">
        <f t="shared" si="416"/>
        <v>43746.1211464433</v>
      </c>
      <c r="AV481" s="1">
        <v>3</v>
      </c>
      <c r="AW481" s="1">
        <f t="shared" si="417"/>
        <v>10.199999999999999</v>
      </c>
      <c r="AX481" s="55"/>
      <c r="AY481" s="56">
        <f t="shared" si="384"/>
        <v>19683.517084282463</v>
      </c>
      <c r="AZ481" s="15">
        <f t="shared" si="418"/>
        <v>23802.688139181919</v>
      </c>
      <c r="BA481" s="49">
        <f t="shared" si="419"/>
        <v>43486.205223464378</v>
      </c>
      <c r="BB481" s="1">
        <v>2</v>
      </c>
      <c r="BC481" s="1">
        <f t="shared" si="385"/>
        <v>4.8</v>
      </c>
      <c r="BD481" s="56">
        <f t="shared" si="386"/>
        <v>13122.344722854976</v>
      </c>
      <c r="BE481" s="15">
        <f t="shared" si="420"/>
        <v>9843.9387245297821</v>
      </c>
      <c r="BF481" s="49">
        <f t="shared" si="387"/>
        <v>22966.283447384758</v>
      </c>
      <c r="BG481" s="1">
        <v>2</v>
      </c>
      <c r="BH481" s="1">
        <f t="shared" si="388"/>
        <v>4.8</v>
      </c>
      <c r="BI481" s="56">
        <f t="shared" si="389"/>
        <v>6559.752161383286</v>
      </c>
      <c r="BJ481" s="15">
        <f t="shared" si="421"/>
        <v>10981.687013138007</v>
      </c>
      <c r="BK481" s="49">
        <f t="shared" si="422"/>
        <v>17541.439174521292</v>
      </c>
      <c r="BL481" s="124">
        <v>4</v>
      </c>
      <c r="BM481" s="1">
        <f t="shared" si="390"/>
        <v>9.6</v>
      </c>
      <c r="BN481" s="56">
        <f t="shared" si="391"/>
        <v>13119.504322766572</v>
      </c>
      <c r="BO481" s="15">
        <f t="shared" si="423"/>
        <v>21196.608200829112</v>
      </c>
      <c r="BP481" s="49">
        <f t="shared" si="424"/>
        <v>34316.112523595686</v>
      </c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</row>
    <row r="482" spans="1:146" ht="15.6" hidden="1" x14ac:dyDescent="0.3">
      <c r="A482" t="s">
        <v>153</v>
      </c>
      <c r="B482" s="8">
        <v>801</v>
      </c>
      <c r="C482" s="98">
        <v>6</v>
      </c>
      <c r="D482" s="98"/>
      <c r="E482" s="98">
        <f t="shared" si="392"/>
        <v>20.399999999999999</v>
      </c>
      <c r="F482" s="99">
        <f t="shared" si="377"/>
        <v>49171.608478802991</v>
      </c>
      <c r="G482" s="99">
        <f t="shared" si="393"/>
        <v>44483.634533508703</v>
      </c>
      <c r="H482" s="99">
        <f t="shared" si="394"/>
        <v>93655.243012311694</v>
      </c>
      <c r="I482" s="98">
        <v>4</v>
      </c>
      <c r="J482" s="98"/>
      <c r="K482" s="98">
        <f t="shared" si="395"/>
        <v>13.6</v>
      </c>
      <c r="L482" s="99">
        <f t="shared" si="396"/>
        <v>32781.072319201994</v>
      </c>
      <c r="M482" s="99">
        <f t="shared" si="397"/>
        <v>28071.557065025499</v>
      </c>
      <c r="N482" s="99">
        <f t="shared" si="398"/>
        <v>60852.62938422749</v>
      </c>
      <c r="O482" s="98">
        <v>9</v>
      </c>
      <c r="P482" s="98"/>
      <c r="Q482" s="98">
        <f t="shared" si="399"/>
        <v>30.599999999999998</v>
      </c>
      <c r="R482" s="99">
        <f t="shared" si="378"/>
        <v>51732.308219178078</v>
      </c>
      <c r="S482" s="427">
        <f t="shared" si="400"/>
        <v>70390.17832134667</v>
      </c>
      <c r="T482" s="99">
        <f t="shared" si="401"/>
        <v>122122.48654052475</v>
      </c>
      <c r="U482" s="98">
        <v>9</v>
      </c>
      <c r="V482" s="99">
        <f t="shared" si="402"/>
        <v>30.599999999999998</v>
      </c>
      <c r="W482" s="99">
        <f t="shared" si="379"/>
        <v>51732.308219178078</v>
      </c>
      <c r="X482" s="99">
        <f t="shared" si="403"/>
        <v>73459.449760852309</v>
      </c>
      <c r="Y482" s="99">
        <f t="shared" si="404"/>
        <v>125191.75798003038</v>
      </c>
      <c r="Z482" s="98">
        <v>0</v>
      </c>
      <c r="AA482" s="99">
        <f t="shared" si="405"/>
        <v>0</v>
      </c>
      <c r="AB482" s="99">
        <f t="shared" si="380"/>
        <v>0</v>
      </c>
      <c r="AC482" s="99">
        <f t="shared" si="406"/>
        <v>0</v>
      </c>
      <c r="AD482" s="99">
        <f t="shared" si="407"/>
        <v>0</v>
      </c>
      <c r="AE482" s="98">
        <v>0</v>
      </c>
      <c r="AF482" s="99">
        <f t="shared" si="408"/>
        <v>0</v>
      </c>
      <c r="AG482" s="99">
        <f t="shared" si="381"/>
        <v>0</v>
      </c>
      <c r="AH482" s="99">
        <f t="shared" si="409"/>
        <v>0</v>
      </c>
      <c r="AI482" s="99">
        <f t="shared" si="410"/>
        <v>0</v>
      </c>
      <c r="AJ482" s="98">
        <v>11</v>
      </c>
      <c r="AK482" s="99">
        <f t="shared" si="411"/>
        <v>37.4</v>
      </c>
      <c r="AL482" s="99"/>
      <c r="AM482" s="99">
        <f t="shared" si="382"/>
        <v>72175.00305810399</v>
      </c>
      <c r="AN482" s="99">
        <f t="shared" si="412"/>
        <v>91417.417023757182</v>
      </c>
      <c r="AO482" s="99">
        <f t="shared" si="413"/>
        <v>163592.42008186117</v>
      </c>
      <c r="AP482" s="188">
        <v>9</v>
      </c>
      <c r="AQ482" s="188">
        <f t="shared" si="414"/>
        <v>30.599999999999998</v>
      </c>
      <c r="AR482" s="196"/>
      <c r="AS482" s="197">
        <f t="shared" si="383"/>
        <v>59052.275229357801</v>
      </c>
      <c r="AT482" s="179">
        <f t="shared" si="415"/>
        <v>72186.088209972106</v>
      </c>
      <c r="AU482" s="180">
        <f t="shared" si="416"/>
        <v>131238.3634393299</v>
      </c>
      <c r="AV482" s="1">
        <v>0</v>
      </c>
      <c r="AW482" s="1">
        <f t="shared" si="417"/>
        <v>0</v>
      </c>
      <c r="AX482" s="55"/>
      <c r="AY482" s="56">
        <f t="shared" si="384"/>
        <v>0</v>
      </c>
      <c r="AZ482" s="15">
        <f t="shared" si="418"/>
        <v>0</v>
      </c>
      <c r="BA482" s="49">
        <f t="shared" si="419"/>
        <v>0</v>
      </c>
      <c r="BB482" s="1">
        <v>0</v>
      </c>
      <c r="BC482" s="1">
        <f t="shared" si="385"/>
        <v>0</v>
      </c>
      <c r="BD482" s="56">
        <f t="shared" si="386"/>
        <v>0</v>
      </c>
      <c r="BE482" s="15">
        <f t="shared" si="420"/>
        <v>0</v>
      </c>
      <c r="BF482" s="49">
        <f t="shared" si="387"/>
        <v>0</v>
      </c>
      <c r="BG482" s="1">
        <v>1</v>
      </c>
      <c r="BH482" s="1">
        <f t="shared" si="388"/>
        <v>2.4</v>
      </c>
      <c r="BI482" s="56">
        <f t="shared" si="389"/>
        <v>3279.876080691643</v>
      </c>
      <c r="BJ482" s="15">
        <f t="shared" si="421"/>
        <v>5490.8435065690037</v>
      </c>
      <c r="BK482" s="49">
        <f t="shared" si="422"/>
        <v>8770.7195872606462</v>
      </c>
      <c r="BL482" s="123">
        <v>0</v>
      </c>
      <c r="BM482" s="1">
        <f t="shared" si="390"/>
        <v>0</v>
      </c>
      <c r="BN482" s="56">
        <f t="shared" si="391"/>
        <v>0</v>
      </c>
      <c r="BO482" s="15">
        <f t="shared" si="423"/>
        <v>0</v>
      </c>
      <c r="BP482" s="49">
        <f t="shared" si="424"/>
        <v>0</v>
      </c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</row>
    <row r="483" spans="1:146" ht="15.6" hidden="1" x14ac:dyDescent="0.3">
      <c r="A483" t="s">
        <v>153</v>
      </c>
      <c r="B483" s="8">
        <v>802</v>
      </c>
      <c r="C483" s="98">
        <v>7</v>
      </c>
      <c r="D483" s="98"/>
      <c r="E483" s="98">
        <f t="shared" si="392"/>
        <v>23.8</v>
      </c>
      <c r="F483" s="99">
        <f t="shared" si="377"/>
        <v>57366.876558603486</v>
      </c>
      <c r="G483" s="99">
        <f t="shared" si="393"/>
        <v>51897.573622426826</v>
      </c>
      <c r="H483" s="99">
        <f t="shared" si="394"/>
        <v>109264.45018103032</v>
      </c>
      <c r="I483" s="98">
        <v>5</v>
      </c>
      <c r="J483" s="98"/>
      <c r="K483" s="98">
        <f t="shared" si="395"/>
        <v>17</v>
      </c>
      <c r="L483" s="99">
        <f t="shared" si="396"/>
        <v>40976.340399002496</v>
      </c>
      <c r="M483" s="99">
        <f t="shared" si="397"/>
        <v>35089.446331281877</v>
      </c>
      <c r="N483" s="99">
        <f t="shared" si="398"/>
        <v>76065.786730284366</v>
      </c>
      <c r="O483" s="98">
        <v>7</v>
      </c>
      <c r="P483" s="98"/>
      <c r="Q483" s="98">
        <f t="shared" si="399"/>
        <v>23.8</v>
      </c>
      <c r="R483" s="99">
        <f t="shared" si="378"/>
        <v>40236.239726027394</v>
      </c>
      <c r="S483" s="427">
        <f t="shared" si="400"/>
        <v>54747.916472158526</v>
      </c>
      <c r="T483" s="99">
        <f t="shared" si="401"/>
        <v>94984.156198185927</v>
      </c>
      <c r="U483" s="98">
        <v>8</v>
      </c>
      <c r="V483" s="99">
        <f t="shared" si="402"/>
        <v>27.2</v>
      </c>
      <c r="W483" s="99">
        <f t="shared" si="379"/>
        <v>45984.273972602736</v>
      </c>
      <c r="X483" s="99">
        <f t="shared" si="403"/>
        <v>65297.288676313161</v>
      </c>
      <c r="Y483" s="99">
        <f t="shared" si="404"/>
        <v>111281.56264891589</v>
      </c>
      <c r="Z483" s="98">
        <v>59</v>
      </c>
      <c r="AA483" s="99">
        <f t="shared" si="405"/>
        <v>200.6</v>
      </c>
      <c r="AB483" s="99">
        <f t="shared" si="380"/>
        <v>338755.06065318815</v>
      </c>
      <c r="AC483" s="99">
        <f t="shared" si="406"/>
        <v>482414.06901606126</v>
      </c>
      <c r="AD483" s="99">
        <f t="shared" si="407"/>
        <v>821169.12966924941</v>
      </c>
      <c r="AE483" s="98">
        <v>12</v>
      </c>
      <c r="AF483" s="99">
        <f t="shared" si="408"/>
        <v>40.799999999999997</v>
      </c>
      <c r="AG483" s="99">
        <f t="shared" si="381"/>
        <v>78742.096423017094</v>
      </c>
      <c r="AH483" s="99">
        <f t="shared" si="409"/>
        <v>103354.07200457828</v>
      </c>
      <c r="AI483" s="99">
        <f t="shared" si="410"/>
        <v>182096.16842759537</v>
      </c>
      <c r="AJ483" s="98">
        <v>11</v>
      </c>
      <c r="AK483" s="99">
        <f t="shared" si="411"/>
        <v>37.4</v>
      </c>
      <c r="AL483" s="99"/>
      <c r="AM483" s="99">
        <f t="shared" si="382"/>
        <v>72175.00305810399</v>
      </c>
      <c r="AN483" s="99">
        <f t="shared" si="412"/>
        <v>91417.417023757182</v>
      </c>
      <c r="AO483" s="99">
        <f t="shared" si="413"/>
        <v>163592.42008186117</v>
      </c>
      <c r="AP483" s="188">
        <v>12</v>
      </c>
      <c r="AQ483" s="188">
        <f t="shared" si="414"/>
        <v>40.799999999999997</v>
      </c>
      <c r="AR483" s="196"/>
      <c r="AS483" s="197">
        <f t="shared" si="383"/>
        <v>78736.366972477073</v>
      </c>
      <c r="AT483" s="179">
        <f t="shared" si="415"/>
        <v>96248.117613296141</v>
      </c>
      <c r="AU483" s="180">
        <f t="shared" si="416"/>
        <v>174984.4845857732</v>
      </c>
      <c r="AV483" s="1">
        <v>13</v>
      </c>
      <c r="AW483" s="1">
        <f t="shared" si="417"/>
        <v>44.199999999999996</v>
      </c>
      <c r="AX483" s="55"/>
      <c r="AY483" s="56">
        <f t="shared" si="384"/>
        <v>85295.240698557347</v>
      </c>
      <c r="AZ483" s="15">
        <f t="shared" si="418"/>
        <v>103144.98193645498</v>
      </c>
      <c r="BA483" s="49">
        <f t="shared" si="419"/>
        <v>188440.22263501232</v>
      </c>
      <c r="BB483" s="1">
        <v>15</v>
      </c>
      <c r="BC483" s="1">
        <f t="shared" si="385"/>
        <v>36</v>
      </c>
      <c r="BD483" s="56">
        <f t="shared" si="386"/>
        <v>98417.58542141231</v>
      </c>
      <c r="BE483" s="15">
        <f t="shared" si="420"/>
        <v>73829.540433973365</v>
      </c>
      <c r="BF483" s="49">
        <f t="shared" si="387"/>
        <v>172247.12585538568</v>
      </c>
      <c r="BG483" s="1">
        <v>15</v>
      </c>
      <c r="BH483" s="1">
        <f t="shared" si="388"/>
        <v>36</v>
      </c>
      <c r="BI483" s="56">
        <f t="shared" si="389"/>
        <v>49198.141210374648</v>
      </c>
      <c r="BJ483" s="15">
        <f t="shared" si="421"/>
        <v>82362.65259853506</v>
      </c>
      <c r="BK483" s="49">
        <f t="shared" si="422"/>
        <v>131560.79380890972</v>
      </c>
      <c r="BL483" s="123">
        <v>12</v>
      </c>
      <c r="BM483" s="1">
        <f t="shared" si="390"/>
        <v>28.799999999999997</v>
      </c>
      <c r="BN483" s="56">
        <f t="shared" si="391"/>
        <v>39358.512968299714</v>
      </c>
      <c r="BO483" s="15">
        <f t="shared" si="423"/>
        <v>63589.82460248733</v>
      </c>
      <c r="BP483" s="49">
        <f t="shared" si="424"/>
        <v>102948.33757078704</v>
      </c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</row>
    <row r="484" spans="1:146" ht="15.6" hidden="1" x14ac:dyDescent="0.3">
      <c r="A484" t="s">
        <v>153</v>
      </c>
      <c r="B484" s="8">
        <v>901</v>
      </c>
      <c r="C484" s="98">
        <v>17</v>
      </c>
      <c r="D484" s="98"/>
      <c r="E484" s="98">
        <f t="shared" si="392"/>
        <v>57.8</v>
      </c>
      <c r="F484" s="99">
        <f t="shared" si="377"/>
        <v>139319.55735660848</v>
      </c>
      <c r="G484" s="99">
        <f t="shared" si="393"/>
        <v>126036.96451160801</v>
      </c>
      <c r="H484" s="99">
        <f t="shared" si="394"/>
        <v>265356.52186821646</v>
      </c>
      <c r="I484" s="98">
        <v>13</v>
      </c>
      <c r="J484" s="98"/>
      <c r="K484" s="98">
        <f t="shared" si="395"/>
        <v>44.199999999999996</v>
      </c>
      <c r="L484" s="99">
        <f t="shared" si="396"/>
        <v>106538.48503740648</v>
      </c>
      <c r="M484" s="99">
        <f t="shared" si="397"/>
        <v>91232.560461332861</v>
      </c>
      <c r="N484" s="99">
        <f t="shared" si="398"/>
        <v>197771.04549873935</v>
      </c>
      <c r="O484" s="98">
        <v>18</v>
      </c>
      <c r="P484" s="98"/>
      <c r="Q484" s="98">
        <f t="shared" si="399"/>
        <v>61.199999999999996</v>
      </c>
      <c r="R484" s="99">
        <f t="shared" si="378"/>
        <v>103464.61643835616</v>
      </c>
      <c r="S484" s="427">
        <f t="shared" si="400"/>
        <v>140780.35664269334</v>
      </c>
      <c r="T484" s="99">
        <f t="shared" si="401"/>
        <v>244244.97308104951</v>
      </c>
      <c r="U484" s="98">
        <v>19</v>
      </c>
      <c r="V484" s="99">
        <f t="shared" si="402"/>
        <v>64.599999999999994</v>
      </c>
      <c r="W484" s="99">
        <f t="shared" si="379"/>
        <v>109212.6506849315</v>
      </c>
      <c r="X484" s="99">
        <f t="shared" si="403"/>
        <v>155081.06060624376</v>
      </c>
      <c r="Y484" s="99">
        <f t="shared" si="404"/>
        <v>264293.71129117528</v>
      </c>
      <c r="Z484" s="98">
        <v>23</v>
      </c>
      <c r="AA484" s="99">
        <f t="shared" si="405"/>
        <v>78.2</v>
      </c>
      <c r="AB484" s="99">
        <f t="shared" si="380"/>
        <v>132057.05754276825</v>
      </c>
      <c r="AC484" s="99">
        <f t="shared" si="406"/>
        <v>188059.72181982049</v>
      </c>
      <c r="AD484" s="99">
        <f t="shared" si="407"/>
        <v>320116.77936258877</v>
      </c>
      <c r="AE484" s="98">
        <v>21</v>
      </c>
      <c r="AF484" s="99">
        <f t="shared" si="408"/>
        <v>71.399999999999991</v>
      </c>
      <c r="AG484" s="99">
        <f t="shared" si="381"/>
        <v>137798.66874027994</v>
      </c>
      <c r="AH484" s="99">
        <f t="shared" si="409"/>
        <v>180869.62600801198</v>
      </c>
      <c r="AI484" s="99">
        <f t="shared" si="410"/>
        <v>318668.29474829196</v>
      </c>
      <c r="AJ484" s="98">
        <v>22</v>
      </c>
      <c r="AK484" s="99">
        <f t="shared" si="411"/>
        <v>74.8</v>
      </c>
      <c r="AL484" s="99"/>
      <c r="AM484" s="99">
        <f t="shared" si="382"/>
        <v>144350.00611620798</v>
      </c>
      <c r="AN484" s="99">
        <f t="shared" si="412"/>
        <v>182834.83404751436</v>
      </c>
      <c r="AO484" s="99">
        <f t="shared" si="413"/>
        <v>327184.84016372234</v>
      </c>
      <c r="AP484" s="188">
        <v>28</v>
      </c>
      <c r="AQ484" s="188">
        <f t="shared" si="414"/>
        <v>95.2</v>
      </c>
      <c r="AR484" s="196"/>
      <c r="AS484" s="197">
        <f t="shared" si="383"/>
        <v>183718.18960244651</v>
      </c>
      <c r="AT484" s="179">
        <f t="shared" si="415"/>
        <v>224578.94109769101</v>
      </c>
      <c r="AU484" s="180">
        <f t="shared" si="416"/>
        <v>408297.13070013752</v>
      </c>
      <c r="AV484" s="1">
        <v>29</v>
      </c>
      <c r="AW484" s="1">
        <f t="shared" si="417"/>
        <v>98.6</v>
      </c>
      <c r="AX484" s="55"/>
      <c r="AY484" s="56">
        <f t="shared" si="384"/>
        <v>190273.99848139717</v>
      </c>
      <c r="AZ484" s="15">
        <f t="shared" si="418"/>
        <v>230092.65201209189</v>
      </c>
      <c r="BA484" s="49">
        <f t="shared" si="419"/>
        <v>420366.65049348905</v>
      </c>
      <c r="BB484" s="1">
        <v>32</v>
      </c>
      <c r="BC484" s="1">
        <f t="shared" si="385"/>
        <v>76.8</v>
      </c>
      <c r="BD484" s="56">
        <f t="shared" si="386"/>
        <v>209957.51556567961</v>
      </c>
      <c r="BE484" s="15">
        <f t="shared" si="420"/>
        <v>157503.01959247651</v>
      </c>
      <c r="BF484" s="49">
        <f t="shared" si="387"/>
        <v>367460.53515815613</v>
      </c>
      <c r="BG484" s="1">
        <v>28</v>
      </c>
      <c r="BH484" s="1">
        <f t="shared" si="388"/>
        <v>67.2</v>
      </c>
      <c r="BI484" s="56">
        <f t="shared" si="389"/>
        <v>91836.530259366002</v>
      </c>
      <c r="BJ484" s="15">
        <f t="shared" si="421"/>
        <v>153743.61818393212</v>
      </c>
      <c r="BK484" s="49">
        <f t="shared" si="422"/>
        <v>245580.14844329812</v>
      </c>
      <c r="BL484" s="123">
        <v>32</v>
      </c>
      <c r="BM484" s="1">
        <f t="shared" si="390"/>
        <v>76.8</v>
      </c>
      <c r="BN484" s="56">
        <f t="shared" si="391"/>
        <v>104956.03458213258</v>
      </c>
      <c r="BO484" s="15">
        <f t="shared" si="423"/>
        <v>169572.8656066329</v>
      </c>
      <c r="BP484" s="49">
        <f t="shared" si="424"/>
        <v>274528.90018876549</v>
      </c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</row>
    <row r="485" spans="1:146" ht="15.6" hidden="1" x14ac:dyDescent="0.3">
      <c r="A485" t="s">
        <v>153</v>
      </c>
      <c r="B485" s="8">
        <v>902</v>
      </c>
      <c r="C485" s="98">
        <v>4</v>
      </c>
      <c r="D485" s="98"/>
      <c r="E485" s="98">
        <f t="shared" si="392"/>
        <v>13.6</v>
      </c>
      <c r="F485" s="99">
        <f t="shared" si="377"/>
        <v>32781.072319201994</v>
      </c>
      <c r="G485" s="99">
        <f t="shared" si="393"/>
        <v>29655.756355672471</v>
      </c>
      <c r="H485" s="99">
        <f t="shared" si="394"/>
        <v>62436.828674874465</v>
      </c>
      <c r="I485" s="98">
        <v>5</v>
      </c>
      <c r="J485" s="98"/>
      <c r="K485" s="98">
        <f t="shared" si="395"/>
        <v>17</v>
      </c>
      <c r="L485" s="99">
        <f t="shared" si="396"/>
        <v>40976.340399002496</v>
      </c>
      <c r="M485" s="99">
        <f t="shared" si="397"/>
        <v>35089.446331281877</v>
      </c>
      <c r="N485" s="99">
        <f t="shared" si="398"/>
        <v>76065.786730284366</v>
      </c>
      <c r="O485" s="98">
        <v>7</v>
      </c>
      <c r="P485" s="98"/>
      <c r="Q485" s="98">
        <f t="shared" si="399"/>
        <v>23.8</v>
      </c>
      <c r="R485" s="99">
        <f t="shared" si="378"/>
        <v>40236.239726027394</v>
      </c>
      <c r="S485" s="427">
        <f t="shared" si="400"/>
        <v>54747.916472158526</v>
      </c>
      <c r="T485" s="99">
        <f t="shared" si="401"/>
        <v>94984.156198185927</v>
      </c>
      <c r="U485" s="98">
        <v>7</v>
      </c>
      <c r="V485" s="99">
        <f t="shared" si="402"/>
        <v>23.8</v>
      </c>
      <c r="W485" s="99">
        <f t="shared" si="379"/>
        <v>40236.239726027394</v>
      </c>
      <c r="X485" s="99">
        <f t="shared" si="403"/>
        <v>57135.12759177402</v>
      </c>
      <c r="Y485" s="99">
        <f t="shared" si="404"/>
        <v>97371.367317801414</v>
      </c>
      <c r="Z485" s="98">
        <v>9</v>
      </c>
      <c r="AA485" s="99">
        <f t="shared" si="405"/>
        <v>30.599999999999998</v>
      </c>
      <c r="AB485" s="99">
        <f t="shared" si="380"/>
        <v>51674.500777604968</v>
      </c>
      <c r="AC485" s="99">
        <f t="shared" si="406"/>
        <v>73588.586799060184</v>
      </c>
      <c r="AD485" s="99">
        <f t="shared" si="407"/>
        <v>125263.08757666516</v>
      </c>
      <c r="AE485" s="98">
        <v>8</v>
      </c>
      <c r="AF485" s="99">
        <f t="shared" si="408"/>
        <v>27.2</v>
      </c>
      <c r="AG485" s="99">
        <f t="shared" si="381"/>
        <v>52494.730948678072</v>
      </c>
      <c r="AH485" s="99">
        <f t="shared" si="409"/>
        <v>68902.714669718858</v>
      </c>
      <c r="AI485" s="99">
        <f t="shared" si="410"/>
        <v>121397.44561839693</v>
      </c>
      <c r="AJ485" s="98">
        <v>8</v>
      </c>
      <c r="AK485" s="99">
        <f t="shared" si="411"/>
        <v>27.2</v>
      </c>
      <c r="AL485" s="99"/>
      <c r="AM485" s="99">
        <f t="shared" si="382"/>
        <v>52490.911314984718</v>
      </c>
      <c r="AN485" s="99">
        <f t="shared" si="412"/>
        <v>66485.394199096132</v>
      </c>
      <c r="AO485" s="99">
        <f t="shared" si="413"/>
        <v>118976.30551408086</v>
      </c>
      <c r="AP485" s="188">
        <v>10</v>
      </c>
      <c r="AQ485" s="188">
        <f t="shared" si="414"/>
        <v>34</v>
      </c>
      <c r="AR485" s="196"/>
      <c r="AS485" s="197">
        <f t="shared" si="383"/>
        <v>65613.639143730892</v>
      </c>
      <c r="AT485" s="179">
        <f t="shared" si="415"/>
        <v>80206.764677746789</v>
      </c>
      <c r="AU485" s="180">
        <f t="shared" si="416"/>
        <v>145820.40382147767</v>
      </c>
      <c r="AV485" s="1">
        <v>8</v>
      </c>
      <c r="AW485" s="1">
        <f t="shared" si="417"/>
        <v>27.2</v>
      </c>
      <c r="AX485" s="55"/>
      <c r="AY485" s="56">
        <f t="shared" si="384"/>
        <v>52489.378891419903</v>
      </c>
      <c r="AZ485" s="15">
        <f t="shared" si="418"/>
        <v>63473.835037818448</v>
      </c>
      <c r="BA485" s="49">
        <f t="shared" si="419"/>
        <v>115963.21392923835</v>
      </c>
      <c r="BB485" s="1">
        <v>5</v>
      </c>
      <c r="BC485" s="1">
        <f t="shared" si="385"/>
        <v>12</v>
      </c>
      <c r="BD485" s="56">
        <f t="shared" si="386"/>
        <v>32805.861807137437</v>
      </c>
      <c r="BE485" s="15">
        <f t="shared" si="420"/>
        <v>24609.846811324453</v>
      </c>
      <c r="BF485" s="49">
        <f t="shared" si="387"/>
        <v>57415.708618461889</v>
      </c>
      <c r="BG485" s="1">
        <v>7</v>
      </c>
      <c r="BH485" s="1">
        <f t="shared" si="388"/>
        <v>16.8</v>
      </c>
      <c r="BI485" s="56">
        <f t="shared" si="389"/>
        <v>22959.1325648415</v>
      </c>
      <c r="BJ485" s="15">
        <f t="shared" si="421"/>
        <v>38435.90454598303</v>
      </c>
      <c r="BK485" s="49">
        <f t="shared" si="422"/>
        <v>61395.037110824531</v>
      </c>
      <c r="BL485" s="123">
        <v>12</v>
      </c>
      <c r="BM485" s="1">
        <f t="shared" si="390"/>
        <v>28.799999999999997</v>
      </c>
      <c r="BN485" s="56">
        <f t="shared" si="391"/>
        <v>39358.512968299714</v>
      </c>
      <c r="BO485" s="15">
        <f t="shared" si="423"/>
        <v>63589.82460248733</v>
      </c>
      <c r="BP485" s="49">
        <f t="shared" si="424"/>
        <v>102948.33757078704</v>
      </c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</row>
    <row r="486" spans="1:146" ht="15.6" hidden="1" x14ac:dyDescent="0.3">
      <c r="A486" t="s">
        <v>153</v>
      </c>
      <c r="B486" s="8">
        <v>1001</v>
      </c>
      <c r="C486" s="98">
        <v>2</v>
      </c>
      <c r="D486" s="98"/>
      <c r="E486" s="98">
        <f t="shared" si="392"/>
        <v>6.8</v>
      </c>
      <c r="F486" s="99">
        <f t="shared" si="377"/>
        <v>16390.536159600997</v>
      </c>
      <c r="G486" s="99">
        <f t="shared" si="393"/>
        <v>14827.878177836235</v>
      </c>
      <c r="H486" s="99">
        <f t="shared" si="394"/>
        <v>31218.414337437232</v>
      </c>
      <c r="I486" s="98">
        <v>4</v>
      </c>
      <c r="J486" s="98"/>
      <c r="K486" s="98">
        <f t="shared" si="395"/>
        <v>13.6</v>
      </c>
      <c r="L486" s="99">
        <f t="shared" si="396"/>
        <v>32781.072319201994</v>
      </c>
      <c r="M486" s="99">
        <f t="shared" si="397"/>
        <v>28071.557065025499</v>
      </c>
      <c r="N486" s="99">
        <f t="shared" si="398"/>
        <v>60852.62938422749</v>
      </c>
      <c r="O486" s="98">
        <v>4</v>
      </c>
      <c r="P486" s="98"/>
      <c r="Q486" s="98">
        <f t="shared" si="399"/>
        <v>13.6</v>
      </c>
      <c r="R486" s="99">
        <f t="shared" si="378"/>
        <v>22992.136986301368</v>
      </c>
      <c r="S486" s="427">
        <f t="shared" si="400"/>
        <v>31284.523698376299</v>
      </c>
      <c r="T486" s="99">
        <f t="shared" si="401"/>
        <v>54276.66068467767</v>
      </c>
      <c r="U486" s="98">
        <v>6</v>
      </c>
      <c r="V486" s="99">
        <f t="shared" si="402"/>
        <v>20.399999999999999</v>
      </c>
      <c r="W486" s="99">
        <f t="shared" si="379"/>
        <v>34488.205479452052</v>
      </c>
      <c r="X486" s="99">
        <f t="shared" si="403"/>
        <v>48972.966507234873</v>
      </c>
      <c r="Y486" s="99">
        <f t="shared" si="404"/>
        <v>83461.171986686924</v>
      </c>
      <c r="Z486" s="98">
        <v>8</v>
      </c>
      <c r="AA486" s="99">
        <f t="shared" si="405"/>
        <v>27.2</v>
      </c>
      <c r="AB486" s="99">
        <f t="shared" si="380"/>
        <v>45932.889580093302</v>
      </c>
      <c r="AC486" s="99">
        <f t="shared" si="406"/>
        <v>65412.077154720166</v>
      </c>
      <c r="AD486" s="99">
        <f t="shared" si="407"/>
        <v>111344.96673481347</v>
      </c>
      <c r="AE486" s="98">
        <v>9</v>
      </c>
      <c r="AF486" s="99">
        <f t="shared" si="408"/>
        <v>30.599999999999998</v>
      </c>
      <c r="AG486" s="99">
        <f t="shared" si="381"/>
        <v>59056.57231726282</v>
      </c>
      <c r="AH486" s="99">
        <f t="shared" si="409"/>
        <v>77515.554003433717</v>
      </c>
      <c r="AI486" s="99">
        <f t="shared" si="410"/>
        <v>136572.12632069655</v>
      </c>
      <c r="AJ486" s="98">
        <v>6</v>
      </c>
      <c r="AK486" s="99">
        <f t="shared" si="411"/>
        <v>20.399999999999999</v>
      </c>
      <c r="AL486" s="99"/>
      <c r="AM486" s="99">
        <f t="shared" si="382"/>
        <v>39368.183486238537</v>
      </c>
      <c r="AN486" s="99">
        <f t="shared" si="412"/>
        <v>49864.045649322099</v>
      </c>
      <c r="AO486" s="99">
        <f t="shared" si="413"/>
        <v>89232.229135560628</v>
      </c>
      <c r="AP486" s="188">
        <v>8</v>
      </c>
      <c r="AQ486" s="188">
        <f t="shared" si="414"/>
        <v>27.2</v>
      </c>
      <c r="AR486" s="196"/>
      <c r="AS486" s="197">
        <f t="shared" si="383"/>
        <v>52490.911314984718</v>
      </c>
      <c r="AT486" s="179">
        <f t="shared" si="415"/>
        <v>64165.41174219743</v>
      </c>
      <c r="AU486" s="180">
        <f t="shared" si="416"/>
        <v>116656.32305718215</v>
      </c>
      <c r="AV486" s="1">
        <v>4</v>
      </c>
      <c r="AW486" s="1">
        <f t="shared" si="417"/>
        <v>13.6</v>
      </c>
      <c r="AX486" s="55"/>
      <c r="AY486" s="56">
        <f t="shared" si="384"/>
        <v>26244.689445709952</v>
      </c>
      <c r="AZ486" s="15">
        <f t="shared" si="418"/>
        <v>31736.917518909224</v>
      </c>
      <c r="BA486" s="49">
        <f t="shared" si="419"/>
        <v>57981.606964619175</v>
      </c>
      <c r="BB486" s="1">
        <v>9</v>
      </c>
      <c r="BC486" s="1">
        <f t="shared" si="385"/>
        <v>21.599999999999998</v>
      </c>
      <c r="BD486" s="56">
        <f t="shared" si="386"/>
        <v>59050.551252847392</v>
      </c>
      <c r="BE486" s="15">
        <f t="shared" si="420"/>
        <v>44297.724260384013</v>
      </c>
      <c r="BF486" s="49">
        <f t="shared" si="387"/>
        <v>103348.27551323141</v>
      </c>
      <c r="BG486" s="1">
        <v>6</v>
      </c>
      <c r="BH486" s="1">
        <f t="shared" si="388"/>
        <v>14.399999999999999</v>
      </c>
      <c r="BI486" s="56">
        <f t="shared" si="389"/>
        <v>19679.256484149857</v>
      </c>
      <c r="BJ486" s="15">
        <f t="shared" si="421"/>
        <v>32945.061039414017</v>
      </c>
      <c r="BK486" s="49">
        <f t="shared" si="422"/>
        <v>52624.317523563877</v>
      </c>
      <c r="BL486" s="123">
        <v>4</v>
      </c>
      <c r="BM486" s="1">
        <f t="shared" si="390"/>
        <v>9.6</v>
      </c>
      <c r="BN486" s="56">
        <f t="shared" si="391"/>
        <v>13119.504322766572</v>
      </c>
      <c r="BO486" s="15">
        <f t="shared" si="423"/>
        <v>21196.608200829112</v>
      </c>
      <c r="BP486" s="49">
        <f t="shared" si="424"/>
        <v>34316.112523595686</v>
      </c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</row>
    <row r="487" spans="1:146" ht="15.6" hidden="1" x14ac:dyDescent="0.3">
      <c r="A487" t="s">
        <v>153</v>
      </c>
      <c r="B487" s="8">
        <v>1002</v>
      </c>
      <c r="C487" s="98">
        <v>10</v>
      </c>
      <c r="D487" s="98"/>
      <c r="E487" s="98">
        <f t="shared" si="392"/>
        <v>34</v>
      </c>
      <c r="F487" s="99">
        <f t="shared" si="377"/>
        <v>81952.680798004993</v>
      </c>
      <c r="G487" s="99">
        <f t="shared" si="393"/>
        <v>74139.390889181173</v>
      </c>
      <c r="H487" s="99">
        <f t="shared" si="394"/>
        <v>156092.07168718617</v>
      </c>
      <c r="I487" s="98">
        <v>8</v>
      </c>
      <c r="J487" s="98"/>
      <c r="K487" s="98">
        <f t="shared" si="395"/>
        <v>27.2</v>
      </c>
      <c r="L487" s="99">
        <f t="shared" si="396"/>
        <v>65562.144638403988</v>
      </c>
      <c r="M487" s="99">
        <f t="shared" si="397"/>
        <v>56143.114130050999</v>
      </c>
      <c r="N487" s="99">
        <f t="shared" si="398"/>
        <v>121705.25876845498</v>
      </c>
      <c r="O487" s="98">
        <v>14</v>
      </c>
      <c r="P487" s="98"/>
      <c r="Q487" s="98">
        <f t="shared" si="399"/>
        <v>47.6</v>
      </c>
      <c r="R487" s="99">
        <f t="shared" si="378"/>
        <v>80472.479452054788</v>
      </c>
      <c r="S487" s="427">
        <f t="shared" si="400"/>
        <v>109495.83294431705</v>
      </c>
      <c r="T487" s="99">
        <f t="shared" si="401"/>
        <v>189968.31239637185</v>
      </c>
      <c r="U487" s="98">
        <v>15</v>
      </c>
      <c r="V487" s="99">
        <f t="shared" si="402"/>
        <v>51</v>
      </c>
      <c r="W487" s="99">
        <f t="shared" si="379"/>
        <v>86220.513698630137</v>
      </c>
      <c r="X487" s="99">
        <f t="shared" si="403"/>
        <v>122432.41626808718</v>
      </c>
      <c r="Y487" s="99">
        <f t="shared" si="404"/>
        <v>208652.92996671732</v>
      </c>
      <c r="Z487" s="98">
        <v>12</v>
      </c>
      <c r="AA487" s="99">
        <f t="shared" si="405"/>
        <v>40.799999999999997</v>
      </c>
      <c r="AB487" s="99">
        <f t="shared" si="380"/>
        <v>68899.334370139957</v>
      </c>
      <c r="AC487" s="99">
        <f t="shared" si="406"/>
        <v>98118.115732080245</v>
      </c>
      <c r="AD487" s="99">
        <f t="shared" si="407"/>
        <v>167017.4501022202</v>
      </c>
      <c r="AE487" s="98">
        <v>15</v>
      </c>
      <c r="AF487" s="99">
        <f t="shared" si="408"/>
        <v>51</v>
      </c>
      <c r="AG487" s="99">
        <f t="shared" si="381"/>
        <v>98427.620528771382</v>
      </c>
      <c r="AH487" s="99">
        <f t="shared" si="409"/>
        <v>129192.59000572287</v>
      </c>
      <c r="AI487" s="99">
        <f t="shared" si="410"/>
        <v>227620.21053449425</v>
      </c>
      <c r="AJ487" s="98">
        <v>13</v>
      </c>
      <c r="AK487" s="99">
        <f t="shared" si="411"/>
        <v>44.199999999999996</v>
      </c>
      <c r="AL487" s="99"/>
      <c r="AM487" s="99">
        <f t="shared" si="382"/>
        <v>85297.730886850157</v>
      </c>
      <c r="AN487" s="99">
        <f t="shared" si="412"/>
        <v>108038.76557353121</v>
      </c>
      <c r="AO487" s="99">
        <f t="shared" si="413"/>
        <v>193336.49646038137</v>
      </c>
      <c r="AP487" s="188">
        <v>14</v>
      </c>
      <c r="AQ487" s="188">
        <f t="shared" si="414"/>
        <v>47.6</v>
      </c>
      <c r="AR487" s="196"/>
      <c r="AS487" s="197">
        <f t="shared" si="383"/>
        <v>91859.094801223255</v>
      </c>
      <c r="AT487" s="179">
        <f t="shared" si="415"/>
        <v>112289.47054884551</v>
      </c>
      <c r="AU487" s="180">
        <f t="shared" si="416"/>
        <v>204148.56535006876</v>
      </c>
      <c r="AV487" s="1">
        <v>17</v>
      </c>
      <c r="AW487" s="1">
        <f t="shared" si="417"/>
        <v>57.8</v>
      </c>
      <c r="AX487" s="55"/>
      <c r="AY487" s="56">
        <f t="shared" si="384"/>
        <v>111539.9301442673</v>
      </c>
      <c r="AZ487" s="15">
        <f t="shared" si="418"/>
        <v>134881.89945536421</v>
      </c>
      <c r="BA487" s="49">
        <f t="shared" si="419"/>
        <v>246421.82959963151</v>
      </c>
      <c r="BB487" s="1">
        <v>19</v>
      </c>
      <c r="BC487" s="1">
        <f t="shared" si="385"/>
        <v>45.6</v>
      </c>
      <c r="BD487" s="56">
        <f t="shared" si="386"/>
        <v>124662.27486712225</v>
      </c>
      <c r="BE487" s="15">
        <f t="shared" si="420"/>
        <v>93517.417883032933</v>
      </c>
      <c r="BF487" s="49">
        <f t="shared" si="387"/>
        <v>218179.69275015517</v>
      </c>
      <c r="BG487" s="1">
        <v>18</v>
      </c>
      <c r="BH487" s="1">
        <f t="shared" si="388"/>
        <v>43.199999999999996</v>
      </c>
      <c r="BI487" s="56">
        <f t="shared" si="389"/>
        <v>59037.769452449567</v>
      </c>
      <c r="BJ487" s="15">
        <f t="shared" si="421"/>
        <v>98835.183118242057</v>
      </c>
      <c r="BK487" s="49">
        <f t="shared" si="422"/>
        <v>157872.95257069162</v>
      </c>
      <c r="BL487" s="123">
        <v>21</v>
      </c>
      <c r="BM487" s="1">
        <f t="shared" si="390"/>
        <v>50.4</v>
      </c>
      <c r="BN487" s="56">
        <f t="shared" si="391"/>
        <v>68877.397694524494</v>
      </c>
      <c r="BO487" s="15">
        <f t="shared" si="423"/>
        <v>111282.19305435284</v>
      </c>
      <c r="BP487" s="49">
        <f t="shared" si="424"/>
        <v>180159.59074887732</v>
      </c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</row>
    <row r="488" spans="1:146" ht="15.6" hidden="1" x14ac:dyDescent="0.3">
      <c r="A488" t="s">
        <v>153</v>
      </c>
      <c r="B488" s="8">
        <v>1101</v>
      </c>
      <c r="C488" s="98">
        <v>9</v>
      </c>
      <c r="D488" s="98"/>
      <c r="E488" s="98">
        <f t="shared" si="392"/>
        <v>30.599999999999998</v>
      </c>
      <c r="F488" s="99">
        <f t="shared" si="377"/>
        <v>73757.41271820449</v>
      </c>
      <c r="G488" s="99">
        <f t="shared" si="393"/>
        <v>66725.45180026305</v>
      </c>
      <c r="H488" s="99">
        <f t="shared" si="394"/>
        <v>140482.86451846754</v>
      </c>
      <c r="I488" s="98">
        <v>7</v>
      </c>
      <c r="J488" s="98"/>
      <c r="K488" s="98">
        <f t="shared" si="395"/>
        <v>23.8</v>
      </c>
      <c r="L488" s="99">
        <f t="shared" si="396"/>
        <v>57366.876558603486</v>
      </c>
      <c r="M488" s="99">
        <f t="shared" si="397"/>
        <v>49125.224863794625</v>
      </c>
      <c r="N488" s="99">
        <f t="shared" si="398"/>
        <v>106492.10142239812</v>
      </c>
      <c r="O488" s="98">
        <v>8</v>
      </c>
      <c r="P488" s="98"/>
      <c r="Q488" s="98">
        <f t="shared" si="399"/>
        <v>27.2</v>
      </c>
      <c r="R488" s="99">
        <f t="shared" si="378"/>
        <v>45984.273972602736</v>
      </c>
      <c r="S488" s="427">
        <f t="shared" si="400"/>
        <v>62569.047396752598</v>
      </c>
      <c r="T488" s="99">
        <f t="shared" si="401"/>
        <v>108553.32136935534</v>
      </c>
      <c r="U488" s="98">
        <v>10</v>
      </c>
      <c r="V488" s="99">
        <f t="shared" si="402"/>
        <v>34</v>
      </c>
      <c r="W488" s="99">
        <f t="shared" si="379"/>
        <v>57480.34246575342</v>
      </c>
      <c r="X488" s="99">
        <f t="shared" si="403"/>
        <v>81621.610845391464</v>
      </c>
      <c r="Y488" s="99">
        <f t="shared" si="404"/>
        <v>139101.9533111449</v>
      </c>
      <c r="Z488" s="98">
        <v>10</v>
      </c>
      <c r="AA488" s="99">
        <f t="shared" si="405"/>
        <v>34</v>
      </c>
      <c r="AB488" s="99">
        <f t="shared" si="380"/>
        <v>57416.111975116633</v>
      </c>
      <c r="AC488" s="99">
        <f t="shared" si="406"/>
        <v>81765.096443400209</v>
      </c>
      <c r="AD488" s="99">
        <f t="shared" si="407"/>
        <v>139181.20841851685</v>
      </c>
      <c r="AE488" s="98">
        <v>12</v>
      </c>
      <c r="AF488" s="99">
        <f t="shared" si="408"/>
        <v>40.799999999999997</v>
      </c>
      <c r="AG488" s="99">
        <f t="shared" si="381"/>
        <v>78742.096423017094</v>
      </c>
      <c r="AH488" s="99">
        <f t="shared" si="409"/>
        <v>103354.07200457828</v>
      </c>
      <c r="AI488" s="99">
        <f t="shared" si="410"/>
        <v>182096.16842759537</v>
      </c>
      <c r="AJ488" s="98">
        <v>11</v>
      </c>
      <c r="AK488" s="99">
        <f t="shared" si="411"/>
        <v>37.4</v>
      </c>
      <c r="AL488" s="99"/>
      <c r="AM488" s="99">
        <f t="shared" si="382"/>
        <v>72175.00305810399</v>
      </c>
      <c r="AN488" s="99">
        <f t="shared" si="412"/>
        <v>91417.417023757182</v>
      </c>
      <c r="AO488" s="99">
        <f t="shared" si="413"/>
        <v>163592.42008186117</v>
      </c>
      <c r="AP488" s="188">
        <v>12</v>
      </c>
      <c r="AQ488" s="188">
        <f t="shared" si="414"/>
        <v>40.799999999999997</v>
      </c>
      <c r="AR488" s="196"/>
      <c r="AS488" s="197">
        <f t="shared" si="383"/>
        <v>78736.366972477073</v>
      </c>
      <c r="AT488" s="179">
        <f t="shared" si="415"/>
        <v>96248.117613296141</v>
      </c>
      <c r="AU488" s="180">
        <f t="shared" si="416"/>
        <v>174984.4845857732</v>
      </c>
      <c r="AV488" s="1">
        <v>9</v>
      </c>
      <c r="AW488" s="1">
        <f t="shared" si="417"/>
        <v>30.599999999999998</v>
      </c>
      <c r="AX488" s="55"/>
      <c r="AY488" s="56">
        <f t="shared" si="384"/>
        <v>59050.551252847392</v>
      </c>
      <c r="AZ488" s="15">
        <f t="shared" si="418"/>
        <v>71408.064417545756</v>
      </c>
      <c r="BA488" s="49">
        <f t="shared" si="419"/>
        <v>130458.61567039315</v>
      </c>
      <c r="BB488" s="1">
        <v>9</v>
      </c>
      <c r="BC488" s="1">
        <f t="shared" si="385"/>
        <v>21.599999999999998</v>
      </c>
      <c r="BD488" s="56">
        <f t="shared" si="386"/>
        <v>59050.551252847392</v>
      </c>
      <c r="BE488" s="15">
        <f t="shared" si="420"/>
        <v>44297.724260384013</v>
      </c>
      <c r="BF488" s="49">
        <f t="shared" si="387"/>
        <v>103348.27551323141</v>
      </c>
      <c r="BG488" s="1">
        <v>9</v>
      </c>
      <c r="BH488" s="1">
        <f t="shared" si="388"/>
        <v>21.599999999999998</v>
      </c>
      <c r="BI488" s="56">
        <f t="shared" si="389"/>
        <v>29518.884726224784</v>
      </c>
      <c r="BJ488" s="15">
        <f t="shared" si="421"/>
        <v>49417.591559121029</v>
      </c>
      <c r="BK488" s="49">
        <f t="shared" si="422"/>
        <v>78936.476285345809</v>
      </c>
      <c r="BL488" s="123">
        <v>11</v>
      </c>
      <c r="BM488" s="1">
        <f t="shared" si="390"/>
        <v>26.4</v>
      </c>
      <c r="BN488" s="56">
        <f t="shared" si="391"/>
        <v>36078.636887608074</v>
      </c>
      <c r="BO488" s="15">
        <f t="shared" si="423"/>
        <v>58290.672552280055</v>
      </c>
      <c r="BP488" s="49">
        <f t="shared" si="424"/>
        <v>94369.309439888137</v>
      </c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</row>
    <row r="489" spans="1:146" ht="15.6" hidden="1" x14ac:dyDescent="0.3">
      <c r="A489" t="s">
        <v>153</v>
      </c>
      <c r="B489" s="8">
        <v>1102</v>
      </c>
      <c r="C489" s="98">
        <v>5</v>
      </c>
      <c r="D489" s="98"/>
      <c r="E489" s="98">
        <f t="shared" si="392"/>
        <v>17</v>
      </c>
      <c r="F489" s="99">
        <f t="shared" si="377"/>
        <v>40976.340399002496</v>
      </c>
      <c r="G489" s="99">
        <f t="shared" si="393"/>
        <v>37069.695444590587</v>
      </c>
      <c r="H489" s="99">
        <f t="shared" si="394"/>
        <v>78046.035843593083</v>
      </c>
      <c r="I489" s="98">
        <v>5</v>
      </c>
      <c r="J489" s="98"/>
      <c r="K489" s="98">
        <f t="shared" si="395"/>
        <v>17</v>
      </c>
      <c r="L489" s="99">
        <f t="shared" si="396"/>
        <v>40976.340399002496</v>
      </c>
      <c r="M489" s="99">
        <f t="shared" si="397"/>
        <v>35089.446331281877</v>
      </c>
      <c r="N489" s="99">
        <f t="shared" si="398"/>
        <v>76065.786730284366</v>
      </c>
      <c r="O489" s="98">
        <v>6</v>
      </c>
      <c r="P489" s="98"/>
      <c r="Q489" s="98">
        <f t="shared" si="399"/>
        <v>20.399999999999999</v>
      </c>
      <c r="R489" s="99">
        <f t="shared" si="378"/>
        <v>34488.205479452052</v>
      </c>
      <c r="S489" s="427">
        <f t="shared" si="400"/>
        <v>46926.785547564446</v>
      </c>
      <c r="T489" s="99">
        <f t="shared" si="401"/>
        <v>81414.991027016498</v>
      </c>
      <c r="U489" s="98">
        <v>6</v>
      </c>
      <c r="V489" s="99">
        <f t="shared" si="402"/>
        <v>20.399999999999999</v>
      </c>
      <c r="W489" s="99">
        <f t="shared" si="379"/>
        <v>34488.205479452052</v>
      </c>
      <c r="X489" s="99">
        <f t="shared" si="403"/>
        <v>48972.966507234873</v>
      </c>
      <c r="Y489" s="99">
        <f t="shared" si="404"/>
        <v>83461.171986686924</v>
      </c>
      <c r="Z489" s="98">
        <v>11</v>
      </c>
      <c r="AA489" s="99">
        <f t="shared" si="405"/>
        <v>37.4</v>
      </c>
      <c r="AB489" s="99">
        <f t="shared" si="380"/>
        <v>63157.723172628292</v>
      </c>
      <c r="AC489" s="99">
        <f t="shared" si="406"/>
        <v>89941.606087740234</v>
      </c>
      <c r="AD489" s="99">
        <f t="shared" si="407"/>
        <v>153099.32926036854</v>
      </c>
      <c r="AE489" s="98">
        <v>9</v>
      </c>
      <c r="AF489" s="99">
        <f t="shared" si="408"/>
        <v>30.599999999999998</v>
      </c>
      <c r="AG489" s="99">
        <f t="shared" si="381"/>
        <v>59056.57231726282</v>
      </c>
      <c r="AH489" s="99">
        <f t="shared" si="409"/>
        <v>77515.554003433717</v>
      </c>
      <c r="AI489" s="99">
        <f t="shared" si="410"/>
        <v>136572.12632069655</v>
      </c>
      <c r="AJ489" s="98">
        <v>10</v>
      </c>
      <c r="AK489" s="99">
        <f t="shared" si="411"/>
        <v>34</v>
      </c>
      <c r="AL489" s="99"/>
      <c r="AM489" s="99">
        <f t="shared" si="382"/>
        <v>65613.639143730892</v>
      </c>
      <c r="AN489" s="99">
        <f t="shared" si="412"/>
        <v>83106.742748870165</v>
      </c>
      <c r="AO489" s="99">
        <f t="shared" si="413"/>
        <v>148720.38189260106</v>
      </c>
      <c r="AP489" s="188">
        <v>10</v>
      </c>
      <c r="AQ489" s="188">
        <f t="shared" si="414"/>
        <v>34</v>
      </c>
      <c r="AR489" s="196"/>
      <c r="AS489" s="197">
        <f t="shared" si="383"/>
        <v>65613.639143730892</v>
      </c>
      <c r="AT489" s="179">
        <f t="shared" si="415"/>
        <v>80206.764677746789</v>
      </c>
      <c r="AU489" s="180">
        <f t="shared" si="416"/>
        <v>145820.40382147767</v>
      </c>
      <c r="AV489" s="1">
        <v>10</v>
      </c>
      <c r="AW489" s="1">
        <f t="shared" si="417"/>
        <v>34</v>
      </c>
      <c r="AX489" s="55"/>
      <c r="AY489" s="56">
        <f t="shared" si="384"/>
        <v>65611.723614274873</v>
      </c>
      <c r="AZ489" s="15">
        <f t="shared" si="418"/>
        <v>79342.293797273072</v>
      </c>
      <c r="BA489" s="49">
        <f t="shared" si="419"/>
        <v>144954.01741154795</v>
      </c>
      <c r="BB489" s="1">
        <v>13</v>
      </c>
      <c r="BC489" s="1">
        <f t="shared" si="385"/>
        <v>31.2</v>
      </c>
      <c r="BD489" s="56">
        <f t="shared" si="386"/>
        <v>85295.240698557347</v>
      </c>
      <c r="BE489" s="15">
        <f t="shared" si="420"/>
        <v>63985.601709443581</v>
      </c>
      <c r="BF489" s="49">
        <f t="shared" si="387"/>
        <v>149280.84240800093</v>
      </c>
      <c r="BG489" s="1">
        <v>15</v>
      </c>
      <c r="BH489" s="1">
        <f t="shared" si="388"/>
        <v>36</v>
      </c>
      <c r="BI489" s="56">
        <f t="shared" si="389"/>
        <v>49198.141210374648</v>
      </c>
      <c r="BJ489" s="15">
        <f t="shared" si="421"/>
        <v>82362.65259853506</v>
      </c>
      <c r="BK489" s="49">
        <f t="shared" si="422"/>
        <v>131560.79380890972</v>
      </c>
      <c r="BL489" s="123">
        <v>13</v>
      </c>
      <c r="BM489" s="1">
        <f t="shared" si="390"/>
        <v>31.2</v>
      </c>
      <c r="BN489" s="56">
        <f t="shared" si="391"/>
        <v>42638.389048991354</v>
      </c>
      <c r="BO489" s="15">
        <f t="shared" si="423"/>
        <v>68888.976652694619</v>
      </c>
      <c r="BP489" s="49">
        <f t="shared" si="424"/>
        <v>111527.36570168598</v>
      </c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</row>
    <row r="490" spans="1:146" ht="15.6" hidden="1" x14ac:dyDescent="0.3">
      <c r="A490" t="s">
        <v>153</v>
      </c>
      <c r="B490" s="8">
        <v>1201</v>
      </c>
      <c r="C490" s="98">
        <v>1</v>
      </c>
      <c r="D490" s="98"/>
      <c r="E490" s="98">
        <f t="shared" si="392"/>
        <v>3.4</v>
      </c>
      <c r="F490" s="99">
        <f t="shared" si="377"/>
        <v>8195.2680798004985</v>
      </c>
      <c r="G490" s="99">
        <f t="shared" si="393"/>
        <v>7413.9390889181177</v>
      </c>
      <c r="H490" s="99">
        <f t="shared" si="394"/>
        <v>15609.207168718616</v>
      </c>
      <c r="I490" s="98">
        <v>1</v>
      </c>
      <c r="J490" s="98"/>
      <c r="K490" s="98">
        <f t="shared" si="395"/>
        <v>3.4</v>
      </c>
      <c r="L490" s="99">
        <f t="shared" si="396"/>
        <v>8195.2680798004985</v>
      </c>
      <c r="M490" s="99">
        <f t="shared" si="397"/>
        <v>7017.8892662563749</v>
      </c>
      <c r="N490" s="99">
        <f t="shared" si="398"/>
        <v>15213.157346056872</v>
      </c>
      <c r="O490" s="98">
        <v>3</v>
      </c>
      <c r="P490" s="98"/>
      <c r="Q490" s="98">
        <f t="shared" si="399"/>
        <v>10.199999999999999</v>
      </c>
      <c r="R490" s="99">
        <f t="shared" si="378"/>
        <v>17244.102739726026</v>
      </c>
      <c r="S490" s="427">
        <f t="shared" si="400"/>
        <v>23463.392773782223</v>
      </c>
      <c r="T490" s="99">
        <f t="shared" si="401"/>
        <v>40707.495513508249</v>
      </c>
      <c r="U490" s="98">
        <v>7</v>
      </c>
      <c r="V490" s="99">
        <f t="shared" si="402"/>
        <v>23.8</v>
      </c>
      <c r="W490" s="99">
        <f t="shared" si="379"/>
        <v>40236.239726027394</v>
      </c>
      <c r="X490" s="99">
        <f t="shared" si="403"/>
        <v>57135.12759177402</v>
      </c>
      <c r="Y490" s="99">
        <f t="shared" si="404"/>
        <v>97371.367317801414</v>
      </c>
      <c r="Z490" s="98">
        <v>7</v>
      </c>
      <c r="AA490" s="99">
        <f t="shared" si="405"/>
        <v>23.8</v>
      </c>
      <c r="AB490" s="99">
        <f t="shared" si="380"/>
        <v>40191.278382581644</v>
      </c>
      <c r="AC490" s="99">
        <f t="shared" si="406"/>
        <v>57235.567510380148</v>
      </c>
      <c r="AD490" s="99">
        <f t="shared" si="407"/>
        <v>97426.845892961792</v>
      </c>
      <c r="AE490" s="98">
        <v>6</v>
      </c>
      <c r="AF490" s="99">
        <f t="shared" si="408"/>
        <v>20.399999999999999</v>
      </c>
      <c r="AG490" s="99">
        <f t="shared" si="381"/>
        <v>39371.048211508547</v>
      </c>
      <c r="AH490" s="99">
        <f t="shared" si="409"/>
        <v>51677.03600228914</v>
      </c>
      <c r="AI490" s="99">
        <f t="shared" si="410"/>
        <v>91048.084213797687</v>
      </c>
      <c r="AJ490" s="98">
        <v>6</v>
      </c>
      <c r="AK490" s="99">
        <f t="shared" si="411"/>
        <v>20.399999999999999</v>
      </c>
      <c r="AL490" s="99"/>
      <c r="AM490" s="99">
        <f t="shared" si="382"/>
        <v>39368.183486238537</v>
      </c>
      <c r="AN490" s="99">
        <f t="shared" si="412"/>
        <v>49864.045649322099</v>
      </c>
      <c r="AO490" s="99">
        <f t="shared" si="413"/>
        <v>89232.229135560628</v>
      </c>
      <c r="AP490" s="188">
        <v>6</v>
      </c>
      <c r="AQ490" s="188">
        <f t="shared" si="414"/>
        <v>20.399999999999999</v>
      </c>
      <c r="AR490" s="196"/>
      <c r="AS490" s="197">
        <f t="shared" si="383"/>
        <v>39368.183486238537</v>
      </c>
      <c r="AT490" s="179">
        <f t="shared" si="415"/>
        <v>48124.05880664807</v>
      </c>
      <c r="AU490" s="180">
        <f t="shared" si="416"/>
        <v>87492.2422928866</v>
      </c>
      <c r="AV490" s="1">
        <v>7</v>
      </c>
      <c r="AW490" s="1">
        <f t="shared" si="417"/>
        <v>23.8</v>
      </c>
      <c r="AX490" s="55"/>
      <c r="AY490" s="56">
        <f t="shared" si="384"/>
        <v>45928.206529992414</v>
      </c>
      <c r="AZ490" s="15">
        <f t="shared" si="418"/>
        <v>55539.605658091146</v>
      </c>
      <c r="BA490" s="49">
        <f t="shared" si="419"/>
        <v>101467.81218808357</v>
      </c>
      <c r="BB490" s="1">
        <v>7</v>
      </c>
      <c r="BC490" s="1">
        <f t="shared" si="385"/>
        <v>16.8</v>
      </c>
      <c r="BD490" s="56">
        <f t="shared" si="386"/>
        <v>45928.206529992414</v>
      </c>
      <c r="BE490" s="15">
        <f t="shared" si="420"/>
        <v>34453.785535854237</v>
      </c>
      <c r="BF490" s="49">
        <f t="shared" si="387"/>
        <v>80381.992065846658</v>
      </c>
      <c r="BG490" s="1">
        <v>7</v>
      </c>
      <c r="BH490" s="1">
        <f t="shared" si="388"/>
        <v>16.8</v>
      </c>
      <c r="BI490" s="56">
        <f t="shared" si="389"/>
        <v>22959.1325648415</v>
      </c>
      <c r="BJ490" s="15">
        <f t="shared" si="421"/>
        <v>38435.90454598303</v>
      </c>
      <c r="BK490" s="49">
        <f t="shared" si="422"/>
        <v>61395.037110824531</v>
      </c>
      <c r="BL490" s="123">
        <v>5</v>
      </c>
      <c r="BM490" s="1">
        <f t="shared" si="390"/>
        <v>12</v>
      </c>
      <c r="BN490" s="56">
        <f t="shared" si="391"/>
        <v>16399.380403458214</v>
      </c>
      <c r="BO490" s="15">
        <f t="shared" si="423"/>
        <v>26495.76025103639</v>
      </c>
      <c r="BP490" s="49">
        <f t="shared" si="424"/>
        <v>42895.140654494608</v>
      </c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</row>
    <row r="491" spans="1:146" ht="15.6" hidden="1" x14ac:dyDescent="0.3">
      <c r="A491" t="s">
        <v>153</v>
      </c>
      <c r="B491" s="8">
        <v>1202</v>
      </c>
      <c r="C491" s="98">
        <v>3</v>
      </c>
      <c r="D491" s="98"/>
      <c r="E491" s="98">
        <f t="shared" si="392"/>
        <v>10.199999999999999</v>
      </c>
      <c r="F491" s="99">
        <f t="shared" si="377"/>
        <v>24585.804239401496</v>
      </c>
      <c r="G491" s="99">
        <f t="shared" si="393"/>
        <v>22241.817266754351</v>
      </c>
      <c r="H491" s="99">
        <f t="shared" si="394"/>
        <v>46827.621506155847</v>
      </c>
      <c r="I491" s="98">
        <v>4</v>
      </c>
      <c r="J491" s="98"/>
      <c r="K491" s="98">
        <f t="shared" si="395"/>
        <v>13.6</v>
      </c>
      <c r="L491" s="99">
        <f t="shared" si="396"/>
        <v>32781.072319201994</v>
      </c>
      <c r="M491" s="99">
        <f t="shared" si="397"/>
        <v>28071.557065025499</v>
      </c>
      <c r="N491" s="99">
        <f t="shared" si="398"/>
        <v>60852.62938422749</v>
      </c>
      <c r="O491" s="98">
        <v>4</v>
      </c>
      <c r="P491" s="98"/>
      <c r="Q491" s="98">
        <f t="shared" si="399"/>
        <v>13.6</v>
      </c>
      <c r="R491" s="99">
        <f t="shared" si="378"/>
        <v>22992.136986301368</v>
      </c>
      <c r="S491" s="427">
        <f t="shared" si="400"/>
        <v>31284.523698376299</v>
      </c>
      <c r="T491" s="99">
        <f t="shared" si="401"/>
        <v>54276.66068467767</v>
      </c>
      <c r="U491" s="98">
        <v>6</v>
      </c>
      <c r="V491" s="99">
        <f t="shared" si="402"/>
        <v>20.399999999999999</v>
      </c>
      <c r="W491" s="99">
        <f t="shared" si="379"/>
        <v>34488.205479452052</v>
      </c>
      <c r="X491" s="99">
        <f t="shared" si="403"/>
        <v>48972.966507234873</v>
      </c>
      <c r="Y491" s="99">
        <f t="shared" si="404"/>
        <v>83461.171986686924</v>
      </c>
      <c r="Z491" s="98">
        <v>7</v>
      </c>
      <c r="AA491" s="99">
        <f t="shared" si="405"/>
        <v>23.8</v>
      </c>
      <c r="AB491" s="99">
        <f t="shared" si="380"/>
        <v>40191.278382581644</v>
      </c>
      <c r="AC491" s="99">
        <f t="shared" si="406"/>
        <v>57235.567510380148</v>
      </c>
      <c r="AD491" s="99">
        <f t="shared" si="407"/>
        <v>97426.845892961792</v>
      </c>
      <c r="AE491" s="98">
        <v>7</v>
      </c>
      <c r="AF491" s="99">
        <f t="shared" si="408"/>
        <v>23.8</v>
      </c>
      <c r="AG491" s="99">
        <f t="shared" si="381"/>
        <v>45932.88958009331</v>
      </c>
      <c r="AH491" s="99">
        <f t="shared" si="409"/>
        <v>60289.875336004006</v>
      </c>
      <c r="AI491" s="99">
        <f t="shared" si="410"/>
        <v>106222.76491609731</v>
      </c>
      <c r="AJ491" s="98">
        <v>7</v>
      </c>
      <c r="AK491" s="99">
        <f t="shared" si="411"/>
        <v>23.8</v>
      </c>
      <c r="AL491" s="99"/>
      <c r="AM491" s="99">
        <f t="shared" si="382"/>
        <v>45929.547400611627</v>
      </c>
      <c r="AN491" s="99">
        <f t="shared" si="412"/>
        <v>58174.719924209123</v>
      </c>
      <c r="AO491" s="99">
        <f t="shared" si="413"/>
        <v>104104.26732482074</v>
      </c>
      <c r="AP491" s="188">
        <v>7</v>
      </c>
      <c r="AQ491" s="188">
        <f t="shared" si="414"/>
        <v>23.8</v>
      </c>
      <c r="AR491" s="196"/>
      <c r="AS491" s="197">
        <f t="shared" si="383"/>
        <v>45929.547400611627</v>
      </c>
      <c r="AT491" s="179">
        <f t="shared" si="415"/>
        <v>56144.735274422754</v>
      </c>
      <c r="AU491" s="180">
        <f t="shared" si="416"/>
        <v>102074.28267503438</v>
      </c>
      <c r="AV491" s="1">
        <v>7</v>
      </c>
      <c r="AW491" s="1">
        <f t="shared" si="417"/>
        <v>23.8</v>
      </c>
      <c r="AX491" s="55"/>
      <c r="AY491" s="56">
        <f t="shared" si="384"/>
        <v>45928.206529992414</v>
      </c>
      <c r="AZ491" s="15">
        <f t="shared" si="418"/>
        <v>55539.605658091146</v>
      </c>
      <c r="BA491" s="49">
        <f t="shared" si="419"/>
        <v>101467.81218808357</v>
      </c>
      <c r="BB491" s="1">
        <v>8</v>
      </c>
      <c r="BC491" s="1">
        <f t="shared" si="385"/>
        <v>19.2</v>
      </c>
      <c r="BD491" s="56">
        <f t="shared" si="386"/>
        <v>52489.378891419903</v>
      </c>
      <c r="BE491" s="15">
        <f t="shared" si="420"/>
        <v>39375.754898119128</v>
      </c>
      <c r="BF491" s="49">
        <f t="shared" si="387"/>
        <v>91865.133789539032</v>
      </c>
      <c r="BG491" s="1">
        <v>7</v>
      </c>
      <c r="BH491" s="1">
        <f t="shared" si="388"/>
        <v>16.8</v>
      </c>
      <c r="BI491" s="56">
        <f t="shared" si="389"/>
        <v>22959.1325648415</v>
      </c>
      <c r="BJ491" s="15">
        <f t="shared" si="421"/>
        <v>38435.90454598303</v>
      </c>
      <c r="BK491" s="49">
        <f t="shared" si="422"/>
        <v>61395.037110824531</v>
      </c>
      <c r="BL491" s="123">
        <v>5</v>
      </c>
      <c r="BM491" s="1">
        <f t="shared" si="390"/>
        <v>12</v>
      </c>
      <c r="BN491" s="56">
        <f t="shared" si="391"/>
        <v>16399.380403458214</v>
      </c>
      <c r="BO491" s="15">
        <f t="shared" si="423"/>
        <v>26495.76025103639</v>
      </c>
      <c r="BP491" s="49">
        <f t="shared" si="424"/>
        <v>42895.140654494608</v>
      </c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</row>
    <row r="492" spans="1:146" ht="15.6" hidden="1" x14ac:dyDescent="0.3">
      <c r="A492" t="s">
        <v>153</v>
      </c>
      <c r="B492" s="8">
        <v>1203</v>
      </c>
      <c r="C492" s="98">
        <v>4</v>
      </c>
      <c r="D492" s="98"/>
      <c r="E492" s="98">
        <f t="shared" si="392"/>
        <v>13.6</v>
      </c>
      <c r="F492" s="99">
        <f t="shared" si="377"/>
        <v>32781.072319201994</v>
      </c>
      <c r="G492" s="99">
        <f t="shared" si="393"/>
        <v>29655.756355672471</v>
      </c>
      <c r="H492" s="99">
        <f t="shared" si="394"/>
        <v>62436.828674874465</v>
      </c>
      <c r="I492" s="98">
        <v>6</v>
      </c>
      <c r="J492" s="98"/>
      <c r="K492" s="98">
        <f t="shared" si="395"/>
        <v>20.399999999999999</v>
      </c>
      <c r="L492" s="99">
        <f t="shared" si="396"/>
        <v>49171.608478802991</v>
      </c>
      <c r="M492" s="99">
        <f t="shared" si="397"/>
        <v>42107.335597538244</v>
      </c>
      <c r="N492" s="99">
        <f t="shared" si="398"/>
        <v>91278.944076341228</v>
      </c>
      <c r="O492" s="98">
        <v>5</v>
      </c>
      <c r="P492" s="98"/>
      <c r="Q492" s="98">
        <f t="shared" si="399"/>
        <v>17</v>
      </c>
      <c r="R492" s="99">
        <f t="shared" si="378"/>
        <v>28740.17123287671</v>
      </c>
      <c r="S492" s="427">
        <f t="shared" si="400"/>
        <v>39105.654622970374</v>
      </c>
      <c r="T492" s="99">
        <f t="shared" si="401"/>
        <v>67845.825855847084</v>
      </c>
      <c r="U492" s="98">
        <v>4</v>
      </c>
      <c r="V492" s="99">
        <f t="shared" si="402"/>
        <v>13.6</v>
      </c>
      <c r="W492" s="99">
        <f t="shared" si="379"/>
        <v>22992.136986301368</v>
      </c>
      <c r="X492" s="99">
        <f t="shared" si="403"/>
        <v>32648.64433815658</v>
      </c>
      <c r="Y492" s="99">
        <f t="shared" si="404"/>
        <v>55640.781324457945</v>
      </c>
      <c r="Z492" s="98">
        <v>5</v>
      </c>
      <c r="AA492" s="99">
        <f t="shared" si="405"/>
        <v>17</v>
      </c>
      <c r="AB492" s="99">
        <f t="shared" si="380"/>
        <v>28708.055987558317</v>
      </c>
      <c r="AC492" s="99">
        <f t="shared" si="406"/>
        <v>40882.548221700104</v>
      </c>
      <c r="AD492" s="99">
        <f t="shared" si="407"/>
        <v>69590.604209258425</v>
      </c>
      <c r="AE492" s="98">
        <v>5</v>
      </c>
      <c r="AF492" s="99">
        <f t="shared" si="408"/>
        <v>17</v>
      </c>
      <c r="AG492" s="99">
        <f t="shared" si="381"/>
        <v>32809.206842923792</v>
      </c>
      <c r="AH492" s="99">
        <f t="shared" si="409"/>
        <v>43064.196668574288</v>
      </c>
      <c r="AI492" s="99">
        <f t="shared" si="410"/>
        <v>75873.40351149808</v>
      </c>
      <c r="AJ492" s="98">
        <v>2</v>
      </c>
      <c r="AK492" s="99">
        <f t="shared" si="411"/>
        <v>6.8</v>
      </c>
      <c r="AL492" s="99"/>
      <c r="AM492" s="99">
        <f t="shared" si="382"/>
        <v>13122.72782874618</v>
      </c>
      <c r="AN492" s="99">
        <f t="shared" si="412"/>
        <v>16621.348549774033</v>
      </c>
      <c r="AO492" s="99">
        <f t="shared" si="413"/>
        <v>29744.076378520214</v>
      </c>
      <c r="AP492" s="188">
        <v>0</v>
      </c>
      <c r="AQ492" s="188">
        <f t="shared" si="414"/>
        <v>0</v>
      </c>
      <c r="AR492" s="196"/>
      <c r="AS492" s="197">
        <f t="shared" si="383"/>
        <v>0</v>
      </c>
      <c r="AT492" s="179">
        <f t="shared" si="415"/>
        <v>0</v>
      </c>
      <c r="AU492" s="180">
        <f t="shared" si="416"/>
        <v>0</v>
      </c>
      <c r="AV492" s="1">
        <v>0</v>
      </c>
      <c r="AW492" s="1">
        <f t="shared" si="417"/>
        <v>0</v>
      </c>
      <c r="AX492" s="55"/>
      <c r="AY492" s="56">
        <f t="shared" si="384"/>
        <v>0</v>
      </c>
      <c r="AZ492" s="15">
        <f t="shared" si="418"/>
        <v>0</v>
      </c>
      <c r="BA492" s="49">
        <f t="shared" si="419"/>
        <v>0</v>
      </c>
      <c r="BB492" s="1">
        <v>0</v>
      </c>
      <c r="BC492" s="1">
        <f t="shared" si="385"/>
        <v>0</v>
      </c>
      <c r="BD492" s="56">
        <f t="shared" si="386"/>
        <v>0</v>
      </c>
      <c r="BE492" s="15">
        <f t="shared" si="420"/>
        <v>0</v>
      </c>
      <c r="BF492" s="49">
        <f t="shared" si="387"/>
        <v>0</v>
      </c>
      <c r="BG492" s="1">
        <v>0</v>
      </c>
      <c r="BH492" s="1">
        <f t="shared" si="388"/>
        <v>0</v>
      </c>
      <c r="BI492" s="56">
        <f t="shared" si="389"/>
        <v>0</v>
      </c>
      <c r="BJ492" s="15">
        <f t="shared" si="421"/>
        <v>0</v>
      </c>
      <c r="BK492" s="49">
        <f t="shared" si="422"/>
        <v>0</v>
      </c>
      <c r="BL492" s="124">
        <v>0</v>
      </c>
      <c r="BM492" s="1">
        <f t="shared" si="390"/>
        <v>0</v>
      </c>
      <c r="BN492" s="56">
        <f t="shared" si="391"/>
        <v>0</v>
      </c>
      <c r="BO492" s="15">
        <f t="shared" si="423"/>
        <v>0</v>
      </c>
      <c r="BP492" s="49">
        <f t="shared" si="424"/>
        <v>0</v>
      </c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</row>
    <row r="493" spans="1:146" ht="15.6" hidden="1" x14ac:dyDescent="0.3">
      <c r="A493" t="s">
        <v>153</v>
      </c>
      <c r="B493" s="8">
        <v>1204</v>
      </c>
      <c r="C493" s="98">
        <v>8</v>
      </c>
      <c r="D493" s="98"/>
      <c r="E493" s="98">
        <f t="shared" si="392"/>
        <v>27.2</v>
      </c>
      <c r="F493" s="99">
        <f t="shared" si="377"/>
        <v>65562.144638403988</v>
      </c>
      <c r="G493" s="99">
        <f t="shared" si="393"/>
        <v>59311.512711344942</v>
      </c>
      <c r="H493" s="99">
        <f t="shared" si="394"/>
        <v>124873.65734974893</v>
      </c>
      <c r="I493" s="98">
        <v>6</v>
      </c>
      <c r="J493" s="98"/>
      <c r="K493" s="98">
        <f t="shared" si="395"/>
        <v>20.399999999999999</v>
      </c>
      <c r="L493" s="99">
        <f t="shared" si="396"/>
        <v>49171.608478802991</v>
      </c>
      <c r="M493" s="99">
        <f t="shared" si="397"/>
        <v>42107.335597538244</v>
      </c>
      <c r="N493" s="99">
        <f t="shared" si="398"/>
        <v>91278.944076341228</v>
      </c>
      <c r="O493" s="98">
        <v>7</v>
      </c>
      <c r="P493" s="98"/>
      <c r="Q493" s="98">
        <f t="shared" si="399"/>
        <v>23.8</v>
      </c>
      <c r="R493" s="99">
        <f t="shared" si="378"/>
        <v>40236.239726027394</v>
      </c>
      <c r="S493" s="427">
        <f t="shared" si="400"/>
        <v>54747.916472158526</v>
      </c>
      <c r="T493" s="99">
        <f t="shared" si="401"/>
        <v>94984.156198185927</v>
      </c>
      <c r="U493" s="98">
        <v>7</v>
      </c>
      <c r="V493" s="99">
        <f t="shared" si="402"/>
        <v>23.8</v>
      </c>
      <c r="W493" s="99">
        <f t="shared" si="379"/>
        <v>40236.239726027394</v>
      </c>
      <c r="X493" s="99">
        <f t="shared" si="403"/>
        <v>57135.12759177402</v>
      </c>
      <c r="Y493" s="99">
        <f t="shared" si="404"/>
        <v>97371.367317801414</v>
      </c>
      <c r="Z493" s="98">
        <v>6</v>
      </c>
      <c r="AA493" s="99">
        <f t="shared" si="405"/>
        <v>20.399999999999999</v>
      </c>
      <c r="AB493" s="99">
        <f t="shared" si="380"/>
        <v>34449.667185069979</v>
      </c>
      <c r="AC493" s="99">
        <f t="shared" si="406"/>
        <v>49059.057866040122</v>
      </c>
      <c r="AD493" s="99">
        <f t="shared" si="407"/>
        <v>83508.725051110101</v>
      </c>
      <c r="AE493" s="98">
        <v>7</v>
      </c>
      <c r="AF493" s="99">
        <f t="shared" si="408"/>
        <v>23.8</v>
      </c>
      <c r="AG493" s="99">
        <f t="shared" si="381"/>
        <v>45932.88958009331</v>
      </c>
      <c r="AH493" s="99">
        <f t="shared" si="409"/>
        <v>60289.875336004006</v>
      </c>
      <c r="AI493" s="99">
        <f t="shared" si="410"/>
        <v>106222.76491609731</v>
      </c>
      <c r="AJ493" s="98">
        <v>6</v>
      </c>
      <c r="AK493" s="99">
        <f t="shared" si="411"/>
        <v>20.399999999999999</v>
      </c>
      <c r="AL493" s="99"/>
      <c r="AM493" s="99">
        <f t="shared" si="382"/>
        <v>39368.183486238537</v>
      </c>
      <c r="AN493" s="99">
        <f t="shared" si="412"/>
        <v>49864.045649322099</v>
      </c>
      <c r="AO493" s="99">
        <f t="shared" si="413"/>
        <v>89232.229135560628</v>
      </c>
      <c r="AP493" s="188">
        <v>7</v>
      </c>
      <c r="AQ493" s="188">
        <f t="shared" si="414"/>
        <v>23.8</v>
      </c>
      <c r="AR493" s="196"/>
      <c r="AS493" s="197">
        <f t="shared" si="383"/>
        <v>45929.547400611627</v>
      </c>
      <c r="AT493" s="179">
        <f t="shared" si="415"/>
        <v>56144.735274422754</v>
      </c>
      <c r="AU493" s="180">
        <f t="shared" si="416"/>
        <v>102074.28267503438</v>
      </c>
      <c r="AV493" s="1">
        <v>6</v>
      </c>
      <c r="AW493" s="1">
        <f t="shared" si="417"/>
        <v>20.399999999999999</v>
      </c>
      <c r="AX493" s="55"/>
      <c r="AY493" s="56">
        <f t="shared" si="384"/>
        <v>39367.034168564925</v>
      </c>
      <c r="AZ493" s="15">
        <f t="shared" si="418"/>
        <v>47605.376278363838</v>
      </c>
      <c r="BA493" s="49">
        <f t="shared" si="419"/>
        <v>86972.410446928756</v>
      </c>
      <c r="BB493" s="1">
        <v>7</v>
      </c>
      <c r="BC493" s="1">
        <f t="shared" si="385"/>
        <v>16.8</v>
      </c>
      <c r="BD493" s="56">
        <f t="shared" si="386"/>
        <v>45928.206529992414</v>
      </c>
      <c r="BE493" s="15">
        <f t="shared" si="420"/>
        <v>34453.785535854237</v>
      </c>
      <c r="BF493" s="49">
        <f t="shared" si="387"/>
        <v>80381.992065846658</v>
      </c>
      <c r="BG493" s="1">
        <v>8</v>
      </c>
      <c r="BH493" s="1">
        <f t="shared" si="388"/>
        <v>19.2</v>
      </c>
      <c r="BI493" s="56">
        <f t="shared" si="389"/>
        <v>26239.008645533144</v>
      </c>
      <c r="BJ493" s="15">
        <f t="shared" si="421"/>
        <v>43926.74805255203</v>
      </c>
      <c r="BK493" s="49">
        <f t="shared" si="422"/>
        <v>70165.75669808517</v>
      </c>
      <c r="BL493" s="123">
        <v>8</v>
      </c>
      <c r="BM493" s="1">
        <f t="shared" si="390"/>
        <v>19.2</v>
      </c>
      <c r="BN493" s="56">
        <f t="shared" si="391"/>
        <v>26239.008645533144</v>
      </c>
      <c r="BO493" s="15">
        <f t="shared" si="423"/>
        <v>42393.216401658225</v>
      </c>
      <c r="BP493" s="49">
        <f t="shared" si="424"/>
        <v>68632.225047191372</v>
      </c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</row>
    <row r="494" spans="1:146" ht="15.6" hidden="1" x14ac:dyDescent="0.3">
      <c r="A494" t="s">
        <v>153</v>
      </c>
      <c r="B494" s="8">
        <v>1301</v>
      </c>
      <c r="C494" s="98">
        <v>0</v>
      </c>
      <c r="D494" s="98"/>
      <c r="E494" s="98">
        <f t="shared" si="392"/>
        <v>0</v>
      </c>
      <c r="F494" s="99">
        <f t="shared" si="377"/>
        <v>0</v>
      </c>
      <c r="G494" s="99">
        <f t="shared" si="393"/>
        <v>0</v>
      </c>
      <c r="H494" s="99">
        <f t="shared" si="394"/>
        <v>0</v>
      </c>
      <c r="I494" s="98">
        <v>0</v>
      </c>
      <c r="J494" s="98"/>
      <c r="K494" s="98">
        <f t="shared" si="395"/>
        <v>0</v>
      </c>
      <c r="L494" s="99">
        <f t="shared" si="396"/>
        <v>0</v>
      </c>
      <c r="M494" s="99">
        <f t="shared" si="397"/>
        <v>0</v>
      </c>
      <c r="N494" s="99">
        <f t="shared" si="398"/>
        <v>0</v>
      </c>
      <c r="O494" s="98">
        <v>1</v>
      </c>
      <c r="P494" s="98"/>
      <c r="Q494" s="98">
        <f t="shared" si="399"/>
        <v>3.4</v>
      </c>
      <c r="R494" s="99">
        <f t="shared" si="378"/>
        <v>5748.034246575342</v>
      </c>
      <c r="S494" s="427">
        <f t="shared" si="400"/>
        <v>7821.1309245940747</v>
      </c>
      <c r="T494" s="99">
        <f t="shared" si="401"/>
        <v>13569.165171169418</v>
      </c>
      <c r="U494" s="98">
        <v>2</v>
      </c>
      <c r="V494" s="99">
        <f t="shared" si="402"/>
        <v>6.8</v>
      </c>
      <c r="W494" s="99">
        <f t="shared" si="379"/>
        <v>11496.068493150684</v>
      </c>
      <c r="X494" s="99">
        <f t="shared" si="403"/>
        <v>16324.32216907829</v>
      </c>
      <c r="Y494" s="99">
        <f t="shared" si="404"/>
        <v>27820.390662228972</v>
      </c>
      <c r="Z494" s="98">
        <v>1</v>
      </c>
      <c r="AA494" s="99">
        <f t="shared" si="405"/>
        <v>3.4</v>
      </c>
      <c r="AB494" s="99">
        <f t="shared" si="380"/>
        <v>5741.6111975116628</v>
      </c>
      <c r="AC494" s="99">
        <f t="shared" si="406"/>
        <v>8176.5096443400207</v>
      </c>
      <c r="AD494" s="99">
        <f t="shared" si="407"/>
        <v>13918.120841851684</v>
      </c>
      <c r="AE494" s="98">
        <v>1</v>
      </c>
      <c r="AF494" s="99">
        <f t="shared" si="408"/>
        <v>3.4</v>
      </c>
      <c r="AG494" s="99">
        <f t="shared" si="381"/>
        <v>6561.841368584759</v>
      </c>
      <c r="AH494" s="99">
        <f t="shared" si="409"/>
        <v>8612.8393337148573</v>
      </c>
      <c r="AI494" s="99">
        <f t="shared" si="410"/>
        <v>15174.680702299616</v>
      </c>
      <c r="AJ494" s="98">
        <v>1</v>
      </c>
      <c r="AK494" s="99">
        <f t="shared" si="411"/>
        <v>3.4</v>
      </c>
      <c r="AL494" s="99"/>
      <c r="AM494" s="99">
        <f t="shared" si="382"/>
        <v>6561.3639143730898</v>
      </c>
      <c r="AN494" s="99">
        <f t="shared" si="412"/>
        <v>8310.6742748870165</v>
      </c>
      <c r="AO494" s="99">
        <f t="shared" si="413"/>
        <v>14872.038189260107</v>
      </c>
      <c r="AP494" s="188">
        <v>1</v>
      </c>
      <c r="AQ494" s="188">
        <f t="shared" si="414"/>
        <v>3.4</v>
      </c>
      <c r="AR494" s="196"/>
      <c r="AS494" s="197">
        <f t="shared" si="383"/>
        <v>6561.3639143730898</v>
      </c>
      <c r="AT494" s="179">
        <f t="shared" si="415"/>
        <v>8020.6764677746787</v>
      </c>
      <c r="AU494" s="180">
        <f t="shared" si="416"/>
        <v>14582.040382147768</v>
      </c>
      <c r="AV494" s="1">
        <v>0</v>
      </c>
      <c r="AW494" s="1">
        <f t="shared" si="417"/>
        <v>0</v>
      </c>
      <c r="AX494" s="55"/>
      <c r="AY494" s="56">
        <f t="shared" si="384"/>
        <v>0</v>
      </c>
      <c r="AZ494" s="15">
        <f t="shared" si="418"/>
        <v>0</v>
      </c>
      <c r="BA494" s="49">
        <f t="shared" si="419"/>
        <v>0</v>
      </c>
      <c r="BB494" s="1">
        <v>1</v>
      </c>
      <c r="BC494" s="1">
        <f t="shared" si="385"/>
        <v>2.4</v>
      </c>
      <c r="BD494" s="56">
        <f t="shared" si="386"/>
        <v>6561.1723614274879</v>
      </c>
      <c r="BE494" s="15">
        <f t="shared" si="420"/>
        <v>4921.9693622648911</v>
      </c>
      <c r="BF494" s="49">
        <f t="shared" si="387"/>
        <v>11483.141723692379</v>
      </c>
      <c r="BG494" s="1">
        <v>0</v>
      </c>
      <c r="BH494" s="1">
        <f t="shared" si="388"/>
        <v>0</v>
      </c>
      <c r="BI494" s="56">
        <f t="shared" si="389"/>
        <v>0</v>
      </c>
      <c r="BJ494" s="15">
        <f t="shared" si="421"/>
        <v>0</v>
      </c>
      <c r="BK494" s="49">
        <f t="shared" si="422"/>
        <v>0</v>
      </c>
      <c r="BL494" s="123">
        <v>0</v>
      </c>
      <c r="BM494" s="1">
        <f t="shared" si="390"/>
        <v>0</v>
      </c>
      <c r="BN494" s="56">
        <f t="shared" si="391"/>
        <v>0</v>
      </c>
      <c r="BO494" s="15">
        <f t="shared" si="423"/>
        <v>0</v>
      </c>
      <c r="BP494" s="49">
        <f t="shared" si="424"/>
        <v>0</v>
      </c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</row>
    <row r="495" spans="1:146" ht="15.6" hidden="1" x14ac:dyDescent="0.3">
      <c r="A495" t="s">
        <v>153</v>
      </c>
      <c r="B495" s="8">
        <v>1302</v>
      </c>
      <c r="C495" s="98">
        <v>5</v>
      </c>
      <c r="D495" s="98"/>
      <c r="E495" s="98">
        <f t="shared" si="392"/>
        <v>17</v>
      </c>
      <c r="F495" s="99">
        <f t="shared" si="377"/>
        <v>40976.340399002496</v>
      </c>
      <c r="G495" s="99">
        <f t="shared" si="393"/>
        <v>37069.695444590587</v>
      </c>
      <c r="H495" s="99">
        <f t="shared" si="394"/>
        <v>78046.035843593083</v>
      </c>
      <c r="I495" s="98">
        <v>4</v>
      </c>
      <c r="J495" s="98"/>
      <c r="K495" s="98">
        <f t="shared" si="395"/>
        <v>13.6</v>
      </c>
      <c r="L495" s="99">
        <f t="shared" si="396"/>
        <v>32781.072319201994</v>
      </c>
      <c r="M495" s="99">
        <f t="shared" si="397"/>
        <v>28071.557065025499</v>
      </c>
      <c r="N495" s="99">
        <f t="shared" si="398"/>
        <v>60852.62938422749</v>
      </c>
      <c r="O495" s="98">
        <v>7</v>
      </c>
      <c r="P495" s="98"/>
      <c r="Q495" s="98">
        <f t="shared" si="399"/>
        <v>23.8</v>
      </c>
      <c r="R495" s="99">
        <f t="shared" si="378"/>
        <v>40236.239726027394</v>
      </c>
      <c r="S495" s="427">
        <f t="shared" si="400"/>
        <v>54747.916472158526</v>
      </c>
      <c r="T495" s="99">
        <f t="shared" si="401"/>
        <v>94984.156198185927</v>
      </c>
      <c r="U495" s="98">
        <v>7</v>
      </c>
      <c r="V495" s="99">
        <f t="shared" si="402"/>
        <v>23.8</v>
      </c>
      <c r="W495" s="99">
        <f t="shared" si="379"/>
        <v>40236.239726027394</v>
      </c>
      <c r="X495" s="99">
        <f t="shared" si="403"/>
        <v>57135.12759177402</v>
      </c>
      <c r="Y495" s="99">
        <f t="shared" si="404"/>
        <v>97371.367317801414</v>
      </c>
      <c r="Z495" s="98">
        <v>9</v>
      </c>
      <c r="AA495" s="99">
        <f t="shared" si="405"/>
        <v>30.599999999999998</v>
      </c>
      <c r="AB495" s="99">
        <f t="shared" si="380"/>
        <v>51674.500777604968</v>
      </c>
      <c r="AC495" s="99">
        <f t="shared" si="406"/>
        <v>73588.586799060184</v>
      </c>
      <c r="AD495" s="99">
        <f t="shared" si="407"/>
        <v>125263.08757666516</v>
      </c>
      <c r="AE495" s="98">
        <v>8</v>
      </c>
      <c r="AF495" s="99">
        <f t="shared" si="408"/>
        <v>27.2</v>
      </c>
      <c r="AG495" s="99">
        <f t="shared" si="381"/>
        <v>52494.730948678072</v>
      </c>
      <c r="AH495" s="99">
        <f t="shared" si="409"/>
        <v>68902.714669718858</v>
      </c>
      <c r="AI495" s="99">
        <f t="shared" si="410"/>
        <v>121397.44561839693</v>
      </c>
      <c r="AJ495" s="98">
        <v>7</v>
      </c>
      <c r="AK495" s="99">
        <f t="shared" si="411"/>
        <v>23.8</v>
      </c>
      <c r="AL495" s="99"/>
      <c r="AM495" s="99">
        <f t="shared" si="382"/>
        <v>45929.547400611627</v>
      </c>
      <c r="AN495" s="99">
        <f t="shared" si="412"/>
        <v>58174.719924209123</v>
      </c>
      <c r="AO495" s="99">
        <f t="shared" si="413"/>
        <v>104104.26732482074</v>
      </c>
      <c r="AP495" s="188">
        <v>5</v>
      </c>
      <c r="AQ495" s="188">
        <f t="shared" si="414"/>
        <v>17</v>
      </c>
      <c r="AR495" s="196"/>
      <c r="AS495" s="197">
        <f t="shared" si="383"/>
        <v>32806.819571865446</v>
      </c>
      <c r="AT495" s="179">
        <f t="shared" si="415"/>
        <v>40103.382338873394</v>
      </c>
      <c r="AU495" s="180">
        <f t="shared" si="416"/>
        <v>72910.201910738833</v>
      </c>
      <c r="AV495" s="1">
        <v>5</v>
      </c>
      <c r="AW495" s="1">
        <f t="shared" si="417"/>
        <v>17</v>
      </c>
      <c r="AX495" s="55"/>
      <c r="AY495" s="56">
        <f t="shared" si="384"/>
        <v>32805.861807137437</v>
      </c>
      <c r="AZ495" s="15">
        <f t="shared" si="418"/>
        <v>39671.146898636536</v>
      </c>
      <c r="BA495" s="49">
        <f t="shared" si="419"/>
        <v>72477.008705773973</v>
      </c>
      <c r="BB495" s="1">
        <v>5</v>
      </c>
      <c r="BC495" s="1">
        <f t="shared" si="385"/>
        <v>12</v>
      </c>
      <c r="BD495" s="56">
        <f t="shared" si="386"/>
        <v>32805.861807137437</v>
      </c>
      <c r="BE495" s="15">
        <f t="shared" si="420"/>
        <v>24609.846811324453</v>
      </c>
      <c r="BF495" s="49">
        <f t="shared" si="387"/>
        <v>57415.708618461889</v>
      </c>
      <c r="BG495" s="1">
        <v>1</v>
      </c>
      <c r="BH495" s="1">
        <f t="shared" si="388"/>
        <v>2.4</v>
      </c>
      <c r="BI495" s="56">
        <f t="shared" si="389"/>
        <v>3279.876080691643</v>
      </c>
      <c r="BJ495" s="15">
        <f t="shared" si="421"/>
        <v>5490.8435065690037</v>
      </c>
      <c r="BK495" s="49">
        <f t="shared" si="422"/>
        <v>8770.7195872606462</v>
      </c>
      <c r="BL495" s="123">
        <v>5</v>
      </c>
      <c r="BM495" s="1">
        <f t="shared" si="390"/>
        <v>12</v>
      </c>
      <c r="BN495" s="56">
        <f t="shared" si="391"/>
        <v>16399.380403458214</v>
      </c>
      <c r="BO495" s="15">
        <f t="shared" si="423"/>
        <v>26495.76025103639</v>
      </c>
      <c r="BP495" s="49">
        <f t="shared" si="424"/>
        <v>42895.140654494608</v>
      </c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</row>
    <row r="496" spans="1:146" ht="16.2" hidden="1" thickBot="1" x14ac:dyDescent="0.35">
      <c r="A496" t="s">
        <v>153</v>
      </c>
      <c r="C496" s="35">
        <f>SUM(C464:C495)</f>
        <v>162</v>
      </c>
      <c r="D496" s="35"/>
      <c r="E496" s="35">
        <f t="shared" ref="E496:Q496" si="425">SUM(E464:E495)</f>
        <v>550.80000000000007</v>
      </c>
      <c r="F496" s="105">
        <f t="shared" si="425"/>
        <v>1327633.4289276805</v>
      </c>
      <c r="G496" s="105">
        <f t="shared" si="425"/>
        <v>1201058.1324047348</v>
      </c>
      <c r="H496" s="105">
        <f t="shared" si="425"/>
        <v>2528691.5613324158</v>
      </c>
      <c r="I496" s="35">
        <f t="shared" si="425"/>
        <v>150</v>
      </c>
      <c r="J496" s="35"/>
      <c r="K496" s="35">
        <f t="shared" si="425"/>
        <v>510</v>
      </c>
      <c r="L496" s="105">
        <f t="shared" si="425"/>
        <v>1229290.2119700746</v>
      </c>
      <c r="M496" s="105">
        <f t="shared" si="425"/>
        <v>1052683.3899384567</v>
      </c>
      <c r="N496" s="105">
        <f t="shared" si="425"/>
        <v>2281973.601908531</v>
      </c>
      <c r="O496" s="8">
        <f t="shared" si="425"/>
        <v>185</v>
      </c>
      <c r="P496" s="8"/>
      <c r="Q496" s="8">
        <f t="shared" si="425"/>
        <v>629</v>
      </c>
      <c r="R496" s="40">
        <f>SUM(R464:R495)</f>
        <v>1063386.3356164382</v>
      </c>
      <c r="S496" s="425">
        <f>SUM(S464:S495)</f>
        <v>1446909.2210499039</v>
      </c>
      <c r="T496" s="40">
        <f>SUM(T464:T495)</f>
        <v>2510295.5566663416</v>
      </c>
      <c r="U496" s="8">
        <f t="shared" ref="U496:V496" si="426">SUM(U464:U495)</f>
        <v>208</v>
      </c>
      <c r="V496" s="8">
        <f t="shared" si="426"/>
        <v>707.1999999999997</v>
      </c>
      <c r="W496" s="40">
        <f>SUM(W464:W495)</f>
        <v>1195591.1232876712</v>
      </c>
      <c r="X496" s="40">
        <f>SUM(X464:X495)</f>
        <v>1697729.5055841422</v>
      </c>
      <c r="Y496" s="40">
        <f>SUM(Y464:Y495)</f>
        <v>2893320.6288718134</v>
      </c>
      <c r="Z496" s="8">
        <f t="shared" ref="Z496:AA496" si="427">SUM(Z464:Z495)</f>
        <v>268</v>
      </c>
      <c r="AA496" s="8">
        <f t="shared" si="427"/>
        <v>911.19999999999993</v>
      </c>
      <c r="AB496" s="40">
        <f>SUM(AB464:AB495)</f>
        <v>1538751.8009331259</v>
      </c>
      <c r="AC496" s="40">
        <f>SUM(AC464:AC495)</f>
        <v>2191304.5846831258</v>
      </c>
      <c r="AD496" s="40">
        <f>SUM(AD464:AD495)</f>
        <v>3730056.3856162503</v>
      </c>
      <c r="AE496" s="8">
        <f t="shared" ref="AE496:AF496" si="428">SUM(AE464:AE495)</f>
        <v>229</v>
      </c>
      <c r="AF496" s="8">
        <f t="shared" si="428"/>
        <v>778.59999999999991</v>
      </c>
      <c r="AG496" s="40">
        <f>SUM(AG464:AG495)</f>
        <v>1502661.6734059097</v>
      </c>
      <c r="AH496" s="40">
        <f>SUM(AH464:AH495)</f>
        <v>1972340.2074207023</v>
      </c>
      <c r="AI496" s="40">
        <f>SUM(AI464:AI495)</f>
        <v>3475001.880826612</v>
      </c>
      <c r="AJ496" s="8">
        <f t="shared" ref="AJ496:AK496" si="429">SUM(AJ464:AJ495)</f>
        <v>229</v>
      </c>
      <c r="AK496" s="8">
        <f t="shared" si="429"/>
        <v>778.5999999999998</v>
      </c>
      <c r="AL496" s="8"/>
      <c r="AM496" s="40">
        <f>SUM(AM464:AM495)</f>
        <v>1502552.3363914383</v>
      </c>
      <c r="AN496" s="40">
        <f>SUM(AN464:AN495)</f>
        <v>1903144.408949127</v>
      </c>
      <c r="AO496" s="40">
        <f>SUM(AO464:AO495)</f>
        <v>3405696.7453405648</v>
      </c>
      <c r="AP496" s="181">
        <f t="shared" ref="AP496:AQ496" si="430">SUM(AP464:AP495)</f>
        <v>242</v>
      </c>
      <c r="AQ496" s="199">
        <f t="shared" si="430"/>
        <v>822.8</v>
      </c>
      <c r="AR496" s="199"/>
      <c r="AS496" s="201">
        <f>SUM(AS464:AS495)</f>
        <v>1587850.0672782883</v>
      </c>
      <c r="AT496" s="201">
        <f>SUM(AT464:AT495)</f>
        <v>1941003.7052014717</v>
      </c>
      <c r="AU496" s="202">
        <f>SUM(AU464:AU495)</f>
        <v>3528853.7724797595</v>
      </c>
      <c r="AV496" s="50">
        <f t="shared" ref="AV496:AW496" si="431">SUM(AV464:AV495)</f>
        <v>229</v>
      </c>
      <c r="AW496" s="51">
        <f t="shared" si="431"/>
        <v>778.59999999999991</v>
      </c>
      <c r="AX496" s="51"/>
      <c r="AY496" s="62">
        <f>SUM(AY464:AY495)</f>
        <v>1502508.470766895</v>
      </c>
      <c r="AZ496" s="62">
        <f>SUM(AZ464:AZ495)</f>
        <v>1816938.5279575533</v>
      </c>
      <c r="BA496" s="63">
        <f>SUM(BA464:BA495)</f>
        <v>3319446.998724448</v>
      </c>
      <c r="BB496" s="50">
        <f t="shared" ref="BB496:BC496" si="432">SUM(BB464:BB495)</f>
        <v>240</v>
      </c>
      <c r="BC496" s="51">
        <f t="shared" si="432"/>
        <v>576</v>
      </c>
      <c r="BD496" s="62">
        <f>SUM(BD464:BD495)</f>
        <v>1574681.366742597</v>
      </c>
      <c r="BE496" s="62">
        <f>SUM(BE464:BE495)</f>
        <v>1181272.6469435738</v>
      </c>
      <c r="BF496" s="63">
        <f>SUM(BF464:BF495)</f>
        <v>2755954.0136861703</v>
      </c>
      <c r="BG496" s="50">
        <f t="shared" ref="BG496:BH496" si="433">SUM(BG464:BG495)</f>
        <v>217</v>
      </c>
      <c r="BH496" s="51">
        <f t="shared" si="433"/>
        <v>520.79999999999995</v>
      </c>
      <c r="BI496" s="62">
        <f>SUM(BI464:BI495)</f>
        <v>711733.10951008659</v>
      </c>
      <c r="BJ496" s="62">
        <f>SUM(BJ464:BJ495)</f>
        <v>1191513.0409254741</v>
      </c>
      <c r="BK496" s="63">
        <f>SUM(BK464:BK495)</f>
        <v>1903246.1504355608</v>
      </c>
      <c r="BL496" s="50">
        <f t="shared" ref="BL496:BM496" si="434">SUM(BL464:BL495)</f>
        <v>242</v>
      </c>
      <c r="BM496" s="51">
        <f t="shared" si="434"/>
        <v>580.80000000000007</v>
      </c>
      <c r="BN496" s="62">
        <f t="shared" ref="BN496" si="435">(+BL496*$BN$328)*BM$366</f>
        <v>1991358.3023872678</v>
      </c>
      <c r="BO496" s="62">
        <f>SUM(BO464:BO495)</f>
        <v>1282394.7961501614</v>
      </c>
      <c r="BP496" s="63">
        <f>SUM(BP464:BP495)</f>
        <v>2076124.8076775386</v>
      </c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</row>
    <row r="497" spans="1:146" ht="16.2" hidden="1" thickTop="1" x14ac:dyDescent="0.3">
      <c r="A497" t="s">
        <v>153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421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176"/>
      <c r="AQ497" s="176"/>
      <c r="AR497" s="176"/>
      <c r="AS497" s="176"/>
      <c r="AT497" s="176"/>
      <c r="AU497" s="176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</row>
    <row r="498" spans="1:146" ht="15.6" hidden="1" x14ac:dyDescent="0.3">
      <c r="A498" t="s">
        <v>153</v>
      </c>
      <c r="C498" s="37" t="s">
        <v>156</v>
      </c>
      <c r="D498" s="37"/>
      <c r="E498" s="37"/>
      <c r="F498" s="17"/>
      <c r="G498" s="17"/>
      <c r="H498" s="17"/>
      <c r="I498" s="37" t="s">
        <v>176</v>
      </c>
      <c r="J498" s="37"/>
      <c r="K498" s="37"/>
      <c r="L498" s="17"/>
      <c r="M498" s="17"/>
      <c r="N498" s="17"/>
      <c r="O498" s="37" t="s">
        <v>177</v>
      </c>
      <c r="P498" s="37"/>
      <c r="Q498" s="37"/>
      <c r="R498" s="17"/>
      <c r="S498" s="424"/>
      <c r="T498" s="17"/>
      <c r="U498" s="37" t="s">
        <v>178</v>
      </c>
      <c r="V498" s="37"/>
      <c r="W498" s="17"/>
      <c r="X498" s="17"/>
      <c r="Y498" s="17"/>
      <c r="Z498" s="37" t="s">
        <v>179</v>
      </c>
      <c r="AA498" s="37"/>
      <c r="AB498" s="17"/>
      <c r="AC498" s="17"/>
      <c r="AD498" s="17"/>
      <c r="AE498" s="37" t="s">
        <v>180</v>
      </c>
      <c r="AF498" s="37"/>
      <c r="AG498" s="17"/>
      <c r="AH498" s="17"/>
      <c r="AI498" s="17"/>
      <c r="AJ498" s="37" t="s">
        <v>181</v>
      </c>
      <c r="AK498" s="37"/>
      <c r="AL498" s="37"/>
      <c r="AM498" s="17"/>
      <c r="AN498" s="17"/>
      <c r="AO498" s="17"/>
      <c r="AP498" s="184" t="s">
        <v>182</v>
      </c>
      <c r="AQ498" s="184"/>
      <c r="AR498" s="184"/>
      <c r="AS498" s="185"/>
      <c r="AT498" s="185"/>
      <c r="AU498" s="185"/>
      <c r="AV498" s="37" t="s">
        <v>183</v>
      </c>
      <c r="AW498" s="37"/>
      <c r="AX498" s="37"/>
      <c r="AY498" s="17"/>
      <c r="AZ498" s="17"/>
      <c r="BA498" s="17"/>
      <c r="BB498" s="37" t="s">
        <v>184</v>
      </c>
      <c r="BC498" s="37"/>
      <c r="BD498" s="17"/>
      <c r="BE498" s="17"/>
      <c r="BF498" s="17"/>
      <c r="BG498" s="37" t="s">
        <v>185</v>
      </c>
      <c r="BH498" s="37"/>
      <c r="BI498" s="17"/>
      <c r="BJ498" s="17"/>
      <c r="BK498" s="17"/>
      <c r="BL498" s="37" t="s">
        <v>186</v>
      </c>
      <c r="BM498" s="37"/>
      <c r="BN498" s="17"/>
      <c r="BO498" s="1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</row>
    <row r="499" spans="1:146" ht="15.6" hidden="1" x14ac:dyDescent="0.3">
      <c r="A499" t="s">
        <v>153</v>
      </c>
      <c r="C499" t="s">
        <v>42</v>
      </c>
      <c r="E499" s="13">
        <f>+'Vr M3 DE GAS'!$X$73</f>
        <v>2180.5703202700347</v>
      </c>
      <c r="I499" t="s">
        <v>42</v>
      </c>
      <c r="K499" s="13">
        <f>+'Vr M3 DE GAS'!$AG$62</f>
        <v>2064.0850783106985</v>
      </c>
      <c r="O499" t="s">
        <v>42</v>
      </c>
      <c r="Q499" s="13">
        <f>+'Vr M3 DE GAS'!$AG$63</f>
        <v>2300.3326248806102</v>
      </c>
      <c r="U499" t="s">
        <v>42</v>
      </c>
      <c r="V499" s="13">
        <f>+'Vr M3 DE GAS'!AG64</f>
        <v>2400.6356130997488</v>
      </c>
      <c r="Z499" t="s">
        <v>42</v>
      </c>
      <c r="AA499" s="13">
        <f>'Vr M3 DE GAS'!AG65</f>
        <v>2404.8557777470651</v>
      </c>
      <c r="AE499" t="s">
        <v>42</v>
      </c>
      <c r="AF499" s="13">
        <f>+'Vr M3 DE GAS'!$AG$66</f>
        <v>2533.1880393278993</v>
      </c>
      <c r="AJ499" t="s">
        <v>42</v>
      </c>
      <c r="AK499" s="13">
        <f>+'Vr M3 DE GAS'!AG67</f>
        <v>2444.3159632020638</v>
      </c>
      <c r="AL499" s="13"/>
      <c r="AP499" s="173" t="s">
        <v>42</v>
      </c>
      <c r="AQ499" s="186">
        <f>+'Vr M3 DE GAS'!AG68</f>
        <v>2359.0224905219643</v>
      </c>
      <c r="AR499" s="186"/>
      <c r="AS499" s="173"/>
      <c r="AT499" s="173"/>
      <c r="AU499" s="173"/>
      <c r="AV499" t="s">
        <v>42</v>
      </c>
      <c r="AW499" s="41">
        <f>+'Vr M3 DE GAS'!$AG$69</f>
        <v>2333.5968763903843</v>
      </c>
      <c r="AX499" s="41"/>
      <c r="BB499" t="s">
        <v>42</v>
      </c>
      <c r="BC499" s="41">
        <f>+'Vr M3 DE GAS'!$AG$70</f>
        <v>2244.5348939933028</v>
      </c>
      <c r="BG499" t="s">
        <v>42</v>
      </c>
      <c r="BH499" s="41">
        <f>+'Vr M3 DE GAS'!$AG$71</f>
        <v>2287.8514610704183</v>
      </c>
      <c r="BL499" t="s">
        <v>42</v>
      </c>
      <c r="BM499" s="41">
        <f>+'Vr M3 DE GAS'!$AG$72</f>
        <v>2207.9800209196992</v>
      </c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</row>
    <row r="500" spans="1:146" ht="15.6" hidden="1" x14ac:dyDescent="0.3">
      <c r="A500" t="s">
        <v>153</v>
      </c>
      <c r="C500" t="s">
        <v>43</v>
      </c>
      <c r="E500" s="13">
        <f>+'Vr M3 DE AGUA'!$N$22</f>
        <v>8195.2680798004985</v>
      </c>
      <c r="I500" t="s">
        <v>43</v>
      </c>
      <c r="K500" s="13">
        <f>+'Vr M3 DE AGUA'!N$22</f>
        <v>8195.2680798004985</v>
      </c>
      <c r="O500" t="s">
        <v>43</v>
      </c>
      <c r="Q500" s="13">
        <f>+'Vr M3 DE AGUA'!N$23</f>
        <v>8211.4774951076324</v>
      </c>
      <c r="U500" t="s">
        <v>43</v>
      </c>
      <c r="V500" s="13">
        <f>+'Vr M3 DE AGUA'!N23</f>
        <v>8211.4774951076324</v>
      </c>
      <c r="Z500" t="s">
        <v>43</v>
      </c>
      <c r="AA500" s="13">
        <f>+'Vr M3 DE AGUA'!N$24</f>
        <v>8202.3017107309479</v>
      </c>
      <c r="AE500" t="s">
        <v>43</v>
      </c>
      <c r="AF500" s="13">
        <f>+'Vr M3 DE AGUA'!$N$24</f>
        <v>8202.3017107309479</v>
      </c>
      <c r="AJ500" t="s">
        <v>43</v>
      </c>
      <c r="AK500" s="13">
        <f>+'Vr M3 DE AGUA'!N25</f>
        <v>8201.7048929663615</v>
      </c>
      <c r="AL500" s="13"/>
      <c r="AP500" s="173" t="s">
        <v>43</v>
      </c>
      <c r="AQ500" s="186">
        <f>+'Vr M3 DE AGUA'!N25</f>
        <v>8201.7048929663615</v>
      </c>
      <c r="AR500" s="186"/>
      <c r="AS500" s="173"/>
      <c r="AT500" s="173"/>
      <c r="AU500" s="173"/>
      <c r="AV500" t="s">
        <v>43</v>
      </c>
      <c r="AW500" s="13">
        <f>+'Vr M3 DE AGUA'!N26</f>
        <v>8201.4654517843592</v>
      </c>
      <c r="AX500" s="13"/>
      <c r="BB500" t="s">
        <v>43</v>
      </c>
      <c r="BC500" s="13">
        <f>+'Vr M3 DE AGUA'!$N$26</f>
        <v>8201.4654517843592</v>
      </c>
      <c r="BG500" t="s">
        <v>43</v>
      </c>
      <c r="BH500" s="41">
        <f>+'Vr M3 DE AGUA'!$N$27</f>
        <v>8199.6902017291068</v>
      </c>
      <c r="BL500" t="s">
        <v>43</v>
      </c>
      <c r="BM500" s="41">
        <f>+'Vr M3 DE AGUA'!$N$27</f>
        <v>8199.6902017291068</v>
      </c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</row>
    <row r="501" spans="1:146" ht="15.6" hidden="1" x14ac:dyDescent="0.3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421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176"/>
      <c r="AQ501" s="176"/>
      <c r="AR501" s="176"/>
      <c r="AS501" s="176"/>
      <c r="AT501" s="176"/>
      <c r="AU501" s="176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</row>
    <row r="502" spans="1:146" ht="15.6" hidden="1" x14ac:dyDescent="0.3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421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176"/>
      <c r="AQ502" s="176"/>
      <c r="AR502" s="176"/>
      <c r="AS502" s="176"/>
      <c r="AT502" s="176"/>
      <c r="AU502" s="176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</row>
    <row r="503" spans="1:146" ht="16.2" hidden="1" thickBot="1" x14ac:dyDescent="0.35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421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176"/>
      <c r="AQ503" s="176"/>
      <c r="AR503" s="176"/>
      <c r="AS503" s="176"/>
      <c r="AT503" s="176"/>
      <c r="AU503" s="176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</row>
    <row r="504" spans="1:146" ht="18.600000000000001" hidden="1" thickTop="1" x14ac:dyDescent="0.35">
      <c r="B504" s="2"/>
      <c r="C504" s="45" t="s">
        <v>0</v>
      </c>
      <c r="D504" s="46"/>
      <c r="E504" s="46"/>
      <c r="F504" s="46"/>
      <c r="G504" s="46"/>
      <c r="H504" s="47"/>
      <c r="I504" s="45" t="s">
        <v>1</v>
      </c>
      <c r="J504" s="46"/>
      <c r="K504" s="46"/>
      <c r="L504" s="46"/>
      <c r="M504" s="46"/>
      <c r="N504" s="47"/>
      <c r="O504" s="45" t="s">
        <v>2</v>
      </c>
      <c r="P504" s="46"/>
      <c r="Q504" s="46"/>
      <c r="R504" s="46"/>
      <c r="S504" s="426"/>
      <c r="T504" s="47"/>
      <c r="U504" s="45" t="s">
        <v>3</v>
      </c>
      <c r="V504" s="46"/>
      <c r="W504" s="46"/>
      <c r="X504" s="46"/>
      <c r="Y504" s="47"/>
      <c r="Z504" s="45" t="s">
        <v>4</v>
      </c>
      <c r="AA504" s="46"/>
      <c r="AB504" s="46"/>
      <c r="AC504" s="46"/>
      <c r="AD504" s="47"/>
      <c r="AE504" s="45" t="s">
        <v>5</v>
      </c>
      <c r="AF504" s="46"/>
      <c r="AG504" s="46"/>
      <c r="AH504" s="46"/>
      <c r="AI504" s="47"/>
      <c r="AJ504" s="45" t="s">
        <v>6</v>
      </c>
      <c r="AK504" s="46"/>
      <c r="AL504" s="46"/>
      <c r="AM504" s="46"/>
      <c r="AN504" s="46"/>
      <c r="AO504" s="47"/>
      <c r="AP504" s="169" t="s">
        <v>7</v>
      </c>
      <c r="AQ504" s="170"/>
      <c r="AR504" s="170"/>
      <c r="AS504" s="170"/>
      <c r="AT504" s="170"/>
      <c r="AU504" s="171"/>
      <c r="AV504" s="45" t="s">
        <v>8</v>
      </c>
      <c r="AW504" s="46"/>
      <c r="AX504" s="46"/>
      <c r="AY504" s="46"/>
      <c r="AZ504" s="46"/>
      <c r="BA504" s="47"/>
      <c r="BB504" s="45" t="s">
        <v>9</v>
      </c>
      <c r="BC504" s="46"/>
      <c r="BD504" s="46"/>
      <c r="BE504" s="46"/>
      <c r="BF504" s="47"/>
      <c r="BG504" s="45" t="s">
        <v>10</v>
      </c>
      <c r="BH504" s="46"/>
      <c r="BI504" s="46"/>
      <c r="BJ504" s="46"/>
      <c r="BK504" s="47"/>
      <c r="BL504" s="45" t="s">
        <v>11</v>
      </c>
      <c r="BM504" s="46"/>
      <c r="BN504" s="46"/>
      <c r="BO504" s="46"/>
      <c r="BP504" s="4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</row>
    <row r="505" spans="1:146" ht="16.2" hidden="1" thickBot="1" x14ac:dyDescent="0.35">
      <c r="C505" s="11"/>
      <c r="H505" s="12"/>
      <c r="I505" s="11"/>
      <c r="N505" s="12"/>
      <c r="O505" s="11"/>
      <c r="T505" s="12"/>
      <c r="U505" s="11"/>
      <c r="Y505" s="12"/>
      <c r="Z505" s="11"/>
      <c r="AD505" s="12"/>
      <c r="AE505" s="11"/>
      <c r="AI505" s="12"/>
      <c r="AJ505" s="11"/>
      <c r="AO505" s="12"/>
      <c r="AP505" s="172" t="s">
        <v>147</v>
      </c>
      <c r="AQ505" s="173"/>
      <c r="AR505" s="173"/>
      <c r="AS505" s="173">
        <v>0.5</v>
      </c>
      <c r="AT505" s="173"/>
      <c r="AU505" s="174"/>
      <c r="AV505" s="11" t="s">
        <v>147</v>
      </c>
      <c r="AY505">
        <v>0.5</v>
      </c>
      <c r="BA505" s="12"/>
      <c r="BB505" s="11" t="s">
        <v>147</v>
      </c>
      <c r="BD505">
        <v>0.5</v>
      </c>
      <c r="BF505" s="12"/>
      <c r="BG505" s="11" t="s">
        <v>147</v>
      </c>
      <c r="BI505">
        <v>0.5</v>
      </c>
      <c r="BK505" s="12"/>
      <c r="BL505" s="11" t="s">
        <v>147</v>
      </c>
      <c r="BN505">
        <v>1</v>
      </c>
      <c r="BP505" s="12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</row>
    <row r="506" spans="1:146" ht="16.2" hidden="1" thickBot="1" x14ac:dyDescent="0.35">
      <c r="C506" s="7" t="s">
        <v>44</v>
      </c>
      <c r="D506" s="7"/>
      <c r="E506" s="7" t="s">
        <v>45</v>
      </c>
      <c r="F506" s="7" t="s">
        <v>47</v>
      </c>
      <c r="G506" s="7" t="s">
        <v>48</v>
      </c>
      <c r="H506" s="7" t="s">
        <v>49</v>
      </c>
      <c r="I506" s="7" t="s">
        <v>44</v>
      </c>
      <c r="J506" s="7"/>
      <c r="K506" s="7" t="s">
        <v>45</v>
      </c>
      <c r="L506" s="7" t="s">
        <v>47</v>
      </c>
      <c r="M506" s="7" t="s">
        <v>48</v>
      </c>
      <c r="N506" s="7" t="s">
        <v>49</v>
      </c>
      <c r="O506" s="7" t="s">
        <v>44</v>
      </c>
      <c r="P506" s="7"/>
      <c r="Q506" s="7" t="s">
        <v>45</v>
      </c>
      <c r="R506" s="7" t="s">
        <v>47</v>
      </c>
      <c r="S506" s="421" t="s">
        <v>48</v>
      </c>
      <c r="T506" s="7" t="s">
        <v>49</v>
      </c>
      <c r="U506" s="7" t="s">
        <v>44</v>
      </c>
      <c r="V506" s="7" t="s">
        <v>45</v>
      </c>
      <c r="W506" s="7" t="s">
        <v>47</v>
      </c>
      <c r="X506" s="7" t="s">
        <v>48</v>
      </c>
      <c r="Y506" s="7" t="s">
        <v>49</v>
      </c>
      <c r="Z506" s="7" t="s">
        <v>44</v>
      </c>
      <c r="AA506" s="7" t="s">
        <v>45</v>
      </c>
      <c r="AB506" s="7" t="s">
        <v>47</v>
      </c>
      <c r="AC506" s="7" t="s">
        <v>48</v>
      </c>
      <c r="AD506" s="7" t="s">
        <v>49</v>
      </c>
      <c r="AE506" s="7" t="s">
        <v>44</v>
      </c>
      <c r="AF506" s="7" t="s">
        <v>45</v>
      </c>
      <c r="AG506" s="7" t="s">
        <v>47</v>
      </c>
      <c r="AH506" s="7" t="s">
        <v>48</v>
      </c>
      <c r="AI506" s="7" t="s">
        <v>49</v>
      </c>
      <c r="AJ506" s="7" t="s">
        <v>44</v>
      </c>
      <c r="AK506" s="7" t="s">
        <v>45</v>
      </c>
      <c r="AL506" s="7"/>
      <c r="AM506" s="7" t="s">
        <v>47</v>
      </c>
      <c r="AN506" s="7" t="s">
        <v>48</v>
      </c>
      <c r="AO506" s="7" t="s">
        <v>49</v>
      </c>
      <c r="AP506" s="192" t="s">
        <v>44</v>
      </c>
      <c r="AQ506" s="193" t="s">
        <v>45</v>
      </c>
      <c r="AR506" s="193"/>
      <c r="AS506" s="193" t="s">
        <v>47</v>
      </c>
      <c r="AT506" s="193" t="s">
        <v>48</v>
      </c>
      <c r="AU506" s="194" t="s">
        <v>49</v>
      </c>
      <c r="AV506" s="59" t="s">
        <v>44</v>
      </c>
      <c r="AW506" s="58" t="s">
        <v>45</v>
      </c>
      <c r="AX506" s="58"/>
      <c r="AY506" s="58" t="s">
        <v>47</v>
      </c>
      <c r="AZ506" s="58" t="s">
        <v>48</v>
      </c>
      <c r="BA506" s="60" t="s">
        <v>49</v>
      </c>
      <c r="BB506" s="59" t="s">
        <v>44</v>
      </c>
      <c r="BC506" s="58" t="s">
        <v>45</v>
      </c>
      <c r="BD506" s="58" t="s">
        <v>47</v>
      </c>
      <c r="BE506" s="58" t="s">
        <v>48</v>
      </c>
      <c r="BF506" s="60" t="s">
        <v>49</v>
      </c>
      <c r="BG506" s="59" t="s">
        <v>44</v>
      </c>
      <c r="BH506" s="58" t="s">
        <v>45</v>
      </c>
      <c r="BI506" s="58" t="s">
        <v>47</v>
      </c>
      <c r="BJ506" s="58" t="s">
        <v>48</v>
      </c>
      <c r="BK506" s="60" t="s">
        <v>49</v>
      </c>
      <c r="BL506" s="59" t="s">
        <v>44</v>
      </c>
      <c r="BM506" s="58" t="s">
        <v>45</v>
      </c>
      <c r="BN506" s="58" t="s">
        <v>47</v>
      </c>
      <c r="BO506" s="58" t="s">
        <v>48</v>
      </c>
      <c r="BP506" s="60" t="s">
        <v>49</v>
      </c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</row>
    <row r="507" spans="1:146" ht="15.6" hidden="1" x14ac:dyDescent="0.3">
      <c r="A507" t="s">
        <v>154</v>
      </c>
      <c r="B507" s="8">
        <v>201</v>
      </c>
      <c r="C507" s="98">
        <v>0</v>
      </c>
      <c r="D507" s="98"/>
      <c r="E507" s="98">
        <f>+C507*$F$1</f>
        <v>0</v>
      </c>
      <c r="F507" s="99">
        <f t="shared" ref="F507:F536" si="436">+C507*E$541*G$935</f>
        <v>0</v>
      </c>
      <c r="G507" s="99">
        <f>+E507*$E$540</f>
        <v>0</v>
      </c>
      <c r="H507" s="99">
        <f>+G507+F507</f>
        <v>0</v>
      </c>
      <c r="I507" s="98">
        <v>0</v>
      </c>
      <c r="J507" s="98"/>
      <c r="K507" s="98">
        <f>+I507*$F$1</f>
        <v>0</v>
      </c>
      <c r="L507" s="99">
        <f>+I507*$K$541</f>
        <v>0</v>
      </c>
      <c r="M507" s="99">
        <f>+K507*$K$540</f>
        <v>0</v>
      </c>
      <c r="N507" s="99">
        <f>+M507+L507</f>
        <v>0</v>
      </c>
      <c r="O507" s="98">
        <v>0</v>
      </c>
      <c r="P507" s="98"/>
      <c r="Q507" s="98">
        <f>+O507*$F$1</f>
        <v>0</v>
      </c>
      <c r="R507" s="99">
        <f t="shared" ref="R507:R536" si="437">+O507*Q$541*S$935</f>
        <v>0</v>
      </c>
      <c r="S507" s="427">
        <f>+Q507*$Q$540</f>
        <v>0</v>
      </c>
      <c r="T507" s="99">
        <f>+S507+R507</f>
        <v>0</v>
      </c>
      <c r="U507" s="98">
        <v>0</v>
      </c>
      <c r="V507" s="99">
        <f>+U507*$F$1</f>
        <v>0</v>
      </c>
      <c r="W507" s="99">
        <f t="shared" ref="W507:W536" si="438">+U507*$V$541*$X$935</f>
        <v>0</v>
      </c>
      <c r="X507" s="99">
        <f>+V507*$V$540</f>
        <v>0</v>
      </c>
      <c r="Y507" s="99">
        <f>+X507+W507</f>
        <v>0</v>
      </c>
      <c r="Z507" s="98">
        <v>0</v>
      </c>
      <c r="AA507" s="99">
        <f>+Z507*$F$1</f>
        <v>0</v>
      </c>
      <c r="AB507" s="99">
        <f t="shared" ref="AB507:AB536" si="439">+Z507*$AA$541*$AC$935</f>
        <v>0</v>
      </c>
      <c r="AC507" s="99">
        <f>+AA507*$AA$540</f>
        <v>0</v>
      </c>
      <c r="AD507" s="99">
        <f>+AC507+AB507</f>
        <v>0</v>
      </c>
      <c r="AE507" s="98">
        <v>1</v>
      </c>
      <c r="AF507" s="99">
        <f>+AE507*$F$1</f>
        <v>3.4</v>
      </c>
      <c r="AG507" s="99">
        <f t="shared" ref="AG507:AG536" si="440">+AE507*$AF$541*$AI$935</f>
        <v>6561.841368584759</v>
      </c>
      <c r="AH507" s="99">
        <f>+AF507*$AF$540</f>
        <v>8612.8393337148573</v>
      </c>
      <c r="AI507" s="99">
        <f>+AH507+AG507</f>
        <v>15174.680702299616</v>
      </c>
      <c r="AJ507" s="98">
        <v>0</v>
      </c>
      <c r="AK507" s="99">
        <f>+AJ507*$F$1</f>
        <v>0</v>
      </c>
      <c r="AL507" s="99"/>
      <c r="AM507" s="99">
        <f t="shared" ref="AM507:AM536" si="441">+AJ507*$AK$541*$AO$935</f>
        <v>0</v>
      </c>
      <c r="AN507" s="99">
        <f>+AK507*$AK$540</f>
        <v>0</v>
      </c>
      <c r="AO507" s="99">
        <f>+AN507+AM507</f>
        <v>0</v>
      </c>
      <c r="AP507" s="188">
        <v>0</v>
      </c>
      <c r="AQ507" s="188">
        <f>+AP507*$AT$1</f>
        <v>0</v>
      </c>
      <c r="AR507" s="196"/>
      <c r="AS507" s="197">
        <f t="shared" ref="AS507:AS536" si="442">(+AP507*$AQ$541)*AU$935</f>
        <v>0</v>
      </c>
      <c r="AT507" s="179">
        <f>+AQ507*AQ$540</f>
        <v>0</v>
      </c>
      <c r="AU507" s="180">
        <f>+AT507+AS507</f>
        <v>0</v>
      </c>
      <c r="AV507" s="1">
        <v>0</v>
      </c>
      <c r="AW507" s="1">
        <f>+AV507*$F$1</f>
        <v>0</v>
      </c>
      <c r="AX507" s="55"/>
      <c r="AY507" s="56">
        <f t="shared" ref="AY507:AY536" si="443">+AV507*$AW$541*$BA$935</f>
        <v>0</v>
      </c>
      <c r="AZ507" s="15">
        <f>+AW507*$AW$540</f>
        <v>0</v>
      </c>
      <c r="BA507" s="49">
        <f>+AZ507+AY507</f>
        <v>0</v>
      </c>
      <c r="BB507" s="1">
        <v>0</v>
      </c>
      <c r="BC507" s="1">
        <f t="shared" ref="BC507:BC536" si="444">+BB507*$BF$934</f>
        <v>0</v>
      </c>
      <c r="BD507" s="56">
        <f t="shared" ref="BD507:BD536" si="445">(+BB507*$BC$541)*$BF$935</f>
        <v>0</v>
      </c>
      <c r="BE507" s="15">
        <f>+BC507*BC$406</f>
        <v>0</v>
      </c>
      <c r="BF507" s="49">
        <f>+BE507+BD507</f>
        <v>0</v>
      </c>
      <c r="BG507" s="1">
        <v>0</v>
      </c>
      <c r="BH507" s="1">
        <f t="shared" ref="BH507:BH536" si="446">+BG507*$BK$934</f>
        <v>0</v>
      </c>
      <c r="BI507" s="56">
        <f t="shared" ref="BI507:BI536" si="447">+BG507*$BH$541*$BK$935</f>
        <v>0</v>
      </c>
      <c r="BJ507" s="15">
        <f>+BH507*$BH$540</f>
        <v>0</v>
      </c>
      <c r="BK507" s="49">
        <f>+BJ507+BI507</f>
        <v>0</v>
      </c>
      <c r="BL507" s="1">
        <v>0</v>
      </c>
      <c r="BM507" s="1">
        <f t="shared" ref="BM507:BM536" si="448">+BL507*$BP$934</f>
        <v>0</v>
      </c>
      <c r="BN507" s="56">
        <f t="shared" ref="BN507:BN536" si="449">+BL507*$BM$541*$BP$935</f>
        <v>0</v>
      </c>
      <c r="BO507" s="15">
        <f>+BM507*$BM$540</f>
        <v>0</v>
      </c>
      <c r="BP507" s="49">
        <f>+BO507+BN507</f>
        <v>0</v>
      </c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</row>
    <row r="508" spans="1:146" ht="15.6" hidden="1" x14ac:dyDescent="0.3">
      <c r="A508" t="s">
        <v>154</v>
      </c>
      <c r="B508" s="8">
        <v>202</v>
      </c>
      <c r="C508" s="98">
        <v>7</v>
      </c>
      <c r="D508" s="98"/>
      <c r="E508" s="98">
        <f t="shared" ref="E508:E536" si="450">+C508*$F$1</f>
        <v>23.8</v>
      </c>
      <c r="F508" s="99">
        <f t="shared" si="436"/>
        <v>57366.876558603486</v>
      </c>
      <c r="G508" s="99">
        <f t="shared" ref="G508:G536" si="451">+E508*$E$540</f>
        <v>51897.573622426826</v>
      </c>
      <c r="H508" s="99">
        <f t="shared" ref="H508:H536" si="452">+G508+F508</f>
        <v>109264.45018103032</v>
      </c>
      <c r="I508" s="98">
        <v>6</v>
      </c>
      <c r="J508" s="98"/>
      <c r="K508" s="98">
        <f t="shared" ref="K508:K536" si="453">+I508*$F$1</f>
        <v>20.399999999999999</v>
      </c>
      <c r="L508" s="99">
        <f t="shared" ref="L508:L536" si="454">+I508*$K$541</f>
        <v>49171.608478802991</v>
      </c>
      <c r="M508" s="99">
        <f t="shared" ref="M508:M536" si="455">+K508*$K$540</f>
        <v>42107.335597538244</v>
      </c>
      <c r="N508" s="99">
        <f t="shared" ref="N508:N536" si="456">+M508+L508</f>
        <v>91278.944076341228</v>
      </c>
      <c r="O508" s="98">
        <v>8</v>
      </c>
      <c r="P508" s="98"/>
      <c r="Q508" s="98">
        <f t="shared" ref="Q508:Q536" si="457">+O508*$F$1</f>
        <v>27.2</v>
      </c>
      <c r="R508" s="99">
        <f t="shared" si="437"/>
        <v>45984.273972602736</v>
      </c>
      <c r="S508" s="427">
        <f t="shared" ref="S508:S536" si="458">+Q508*$Q$540</f>
        <v>62569.047396752598</v>
      </c>
      <c r="T508" s="99">
        <f t="shared" ref="T508:T536" si="459">+S508+R508</f>
        <v>108553.32136935534</v>
      </c>
      <c r="U508" s="98">
        <v>7</v>
      </c>
      <c r="V508" s="99">
        <f t="shared" ref="V508:V536" si="460">+U508*$F$1</f>
        <v>23.8</v>
      </c>
      <c r="W508" s="99">
        <f t="shared" si="438"/>
        <v>40236.239726027394</v>
      </c>
      <c r="X508" s="99">
        <f t="shared" ref="X508:X536" si="461">+V508*$V$540</f>
        <v>57135.12759177402</v>
      </c>
      <c r="Y508" s="99">
        <f t="shared" ref="Y508:Y536" si="462">+X508+W508</f>
        <v>97371.367317801414</v>
      </c>
      <c r="Z508" s="98">
        <v>6</v>
      </c>
      <c r="AA508" s="99">
        <f t="shared" ref="AA508:AA536" si="463">+Z508*$F$1</f>
        <v>20.399999999999999</v>
      </c>
      <c r="AB508" s="99">
        <f t="shared" si="439"/>
        <v>34449.667185069979</v>
      </c>
      <c r="AC508" s="99">
        <f t="shared" ref="AC508:AC536" si="464">+AA508*$AA$540</f>
        <v>49059.057866040122</v>
      </c>
      <c r="AD508" s="99">
        <f t="shared" ref="AD508:AD536" si="465">+AC508+AB508</f>
        <v>83508.725051110101</v>
      </c>
      <c r="AE508" s="98">
        <v>7</v>
      </c>
      <c r="AF508" s="99">
        <f t="shared" ref="AF508:AF536" si="466">+AE508*$F$1</f>
        <v>23.8</v>
      </c>
      <c r="AG508" s="99">
        <f t="shared" si="440"/>
        <v>45932.88958009331</v>
      </c>
      <c r="AH508" s="99">
        <f t="shared" ref="AH508:AH536" si="467">+AF508*$AF$540</f>
        <v>60289.875336004006</v>
      </c>
      <c r="AI508" s="99">
        <f t="shared" ref="AI508:AI536" si="468">+AH508+AG508</f>
        <v>106222.76491609731</v>
      </c>
      <c r="AJ508" s="98">
        <v>6</v>
      </c>
      <c r="AK508" s="99">
        <f t="shared" ref="AK508:AK536" si="469">+AJ508*$F$1</f>
        <v>20.399999999999999</v>
      </c>
      <c r="AL508" s="99"/>
      <c r="AM508" s="99">
        <f t="shared" si="441"/>
        <v>39368.183486238537</v>
      </c>
      <c r="AN508" s="99">
        <f t="shared" ref="AN508:AN536" si="470">+AK508*$AK$540</f>
        <v>49864.045649322099</v>
      </c>
      <c r="AO508" s="99">
        <f t="shared" ref="AO508:AO536" si="471">+AN508+AM508</f>
        <v>89232.229135560628</v>
      </c>
      <c r="AP508" s="188">
        <v>4</v>
      </c>
      <c r="AQ508" s="188">
        <f t="shared" ref="AQ508:AQ536" si="472">+AP508*$AT$1</f>
        <v>13.6</v>
      </c>
      <c r="AR508" s="196"/>
      <c r="AS508" s="197">
        <f t="shared" si="442"/>
        <v>26245.455657492359</v>
      </c>
      <c r="AT508" s="179">
        <f t="shared" ref="AT508:AT536" si="473">+AQ508*AQ$540</f>
        <v>32082.705871098715</v>
      </c>
      <c r="AU508" s="180">
        <f t="shared" ref="AU508:AU536" si="474">+AT508+AS508</f>
        <v>58328.161528591074</v>
      </c>
      <c r="AV508" s="1">
        <v>4</v>
      </c>
      <c r="AW508" s="1">
        <f t="shared" ref="AW508:AW536" si="475">+AV508*$F$1</f>
        <v>13.6</v>
      </c>
      <c r="AX508" s="55"/>
      <c r="AY508" s="56">
        <f t="shared" si="443"/>
        <v>26244.689445709952</v>
      </c>
      <c r="AZ508" s="15">
        <f t="shared" ref="AZ508:AZ536" si="476">+AW508*$AW$540</f>
        <v>31736.917518909224</v>
      </c>
      <c r="BA508" s="49">
        <f t="shared" ref="BA508:BA536" si="477">+AZ508+AY508</f>
        <v>57981.606964619175</v>
      </c>
      <c r="BB508" s="1">
        <v>5</v>
      </c>
      <c r="BC508" s="1">
        <f t="shared" si="444"/>
        <v>12</v>
      </c>
      <c r="BD508" s="56">
        <f t="shared" si="445"/>
        <v>32805.861807137437</v>
      </c>
      <c r="BE508" s="15">
        <f t="shared" ref="BE508:BE536" si="478">+BC508*BC$406</f>
        <v>24609.846811324453</v>
      </c>
      <c r="BF508" s="49">
        <f t="shared" ref="BF508:BF536" si="479">+BE508+BD508</f>
        <v>57415.708618461889</v>
      </c>
      <c r="BG508" s="1">
        <v>3</v>
      </c>
      <c r="BH508" s="1">
        <f t="shared" si="446"/>
        <v>7.1999999999999993</v>
      </c>
      <c r="BI508" s="56">
        <f t="shared" si="447"/>
        <v>9839.6282420749285</v>
      </c>
      <c r="BJ508" s="15">
        <f t="shared" ref="BJ508:BJ536" si="480">+BH508*$BH$540</f>
        <v>16472.530519707008</v>
      </c>
      <c r="BK508" s="49">
        <f t="shared" ref="BK508:BK536" si="481">+BJ508+BI508</f>
        <v>26312.158761781939</v>
      </c>
      <c r="BL508" s="1">
        <v>2</v>
      </c>
      <c r="BM508" s="1">
        <f t="shared" si="448"/>
        <v>4.8</v>
      </c>
      <c r="BN508" s="56">
        <f t="shared" si="449"/>
        <v>6559.752161383286</v>
      </c>
      <c r="BO508" s="15">
        <f t="shared" ref="BO508:BO536" si="482">+BM508*$BM$540</f>
        <v>10598.304100414556</v>
      </c>
      <c r="BP508" s="49">
        <f t="shared" ref="BP508:BP536" si="483">+BO508+BN508</f>
        <v>17158.056261797843</v>
      </c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</row>
    <row r="509" spans="1:146" ht="15.6" hidden="1" x14ac:dyDescent="0.3">
      <c r="A509" t="s">
        <v>154</v>
      </c>
      <c r="B509" s="8">
        <v>203</v>
      </c>
      <c r="C509" s="98">
        <v>7</v>
      </c>
      <c r="D509" s="98"/>
      <c r="E509" s="98">
        <f t="shared" si="450"/>
        <v>23.8</v>
      </c>
      <c r="F509" s="99">
        <f t="shared" si="436"/>
        <v>57366.876558603486</v>
      </c>
      <c r="G509" s="99">
        <f t="shared" si="451"/>
        <v>51897.573622426826</v>
      </c>
      <c r="H509" s="99">
        <f t="shared" si="452"/>
        <v>109264.45018103032</v>
      </c>
      <c r="I509" s="98">
        <v>9</v>
      </c>
      <c r="J509" s="98"/>
      <c r="K509" s="98">
        <f t="shared" si="453"/>
        <v>30.599999999999998</v>
      </c>
      <c r="L509" s="99">
        <f t="shared" si="454"/>
        <v>73757.41271820449</v>
      </c>
      <c r="M509" s="99">
        <f t="shared" si="455"/>
        <v>63161.003396307366</v>
      </c>
      <c r="N509" s="99">
        <f t="shared" si="456"/>
        <v>136918.41611451184</v>
      </c>
      <c r="O509" s="98">
        <v>10</v>
      </c>
      <c r="P509" s="98"/>
      <c r="Q509" s="98">
        <f t="shared" si="457"/>
        <v>34</v>
      </c>
      <c r="R509" s="99">
        <f t="shared" si="437"/>
        <v>57480.34246575342</v>
      </c>
      <c r="S509" s="427">
        <f t="shared" si="458"/>
        <v>78211.309245940749</v>
      </c>
      <c r="T509" s="99">
        <f t="shared" si="459"/>
        <v>135691.65171169417</v>
      </c>
      <c r="U509" s="98">
        <v>13</v>
      </c>
      <c r="V509" s="99">
        <f t="shared" si="460"/>
        <v>44.199999999999996</v>
      </c>
      <c r="W509" s="99">
        <f t="shared" si="438"/>
        <v>74724.445205479438</v>
      </c>
      <c r="X509" s="99">
        <f t="shared" si="461"/>
        <v>106108.09409900889</v>
      </c>
      <c r="Y509" s="99">
        <f t="shared" si="462"/>
        <v>180832.53930448834</v>
      </c>
      <c r="Z509" s="98">
        <v>15</v>
      </c>
      <c r="AA509" s="99">
        <f t="shared" si="463"/>
        <v>51</v>
      </c>
      <c r="AB509" s="99">
        <f t="shared" si="439"/>
        <v>86124.167962674954</v>
      </c>
      <c r="AC509" s="99">
        <f t="shared" si="464"/>
        <v>122647.64466510032</v>
      </c>
      <c r="AD509" s="99">
        <f t="shared" si="465"/>
        <v>208771.81262777527</v>
      </c>
      <c r="AE509" s="98">
        <v>13</v>
      </c>
      <c r="AF509" s="99">
        <f t="shared" si="466"/>
        <v>44.199999999999996</v>
      </c>
      <c r="AG509" s="99">
        <f t="shared" si="440"/>
        <v>85303.937791601871</v>
      </c>
      <c r="AH509" s="99">
        <f t="shared" si="467"/>
        <v>111966.91133829314</v>
      </c>
      <c r="AI509" s="99">
        <f t="shared" si="468"/>
        <v>197270.84912989501</v>
      </c>
      <c r="AJ509" s="98">
        <v>11</v>
      </c>
      <c r="AK509" s="99">
        <f t="shared" si="469"/>
        <v>37.4</v>
      </c>
      <c r="AL509" s="99"/>
      <c r="AM509" s="99">
        <f t="shared" si="441"/>
        <v>72175.00305810399</v>
      </c>
      <c r="AN509" s="99">
        <f t="shared" si="470"/>
        <v>91417.417023757182</v>
      </c>
      <c r="AO509" s="99">
        <f t="shared" si="471"/>
        <v>163592.42008186117</v>
      </c>
      <c r="AP509" s="188">
        <v>8</v>
      </c>
      <c r="AQ509" s="188">
        <f t="shared" si="472"/>
        <v>27.2</v>
      </c>
      <c r="AR509" s="196"/>
      <c r="AS509" s="197">
        <f t="shared" si="442"/>
        <v>52490.911314984718</v>
      </c>
      <c r="AT509" s="179">
        <f t="shared" si="473"/>
        <v>64165.41174219743</v>
      </c>
      <c r="AU509" s="180">
        <f t="shared" si="474"/>
        <v>116656.32305718215</v>
      </c>
      <c r="AV509" s="1">
        <v>11</v>
      </c>
      <c r="AW509" s="1">
        <f t="shared" si="475"/>
        <v>37.4</v>
      </c>
      <c r="AX509" s="55"/>
      <c r="AY509" s="56">
        <f t="shared" si="443"/>
        <v>72172.895975702369</v>
      </c>
      <c r="AZ509" s="15">
        <f t="shared" si="476"/>
        <v>87276.523177000374</v>
      </c>
      <c r="BA509" s="49">
        <f t="shared" si="477"/>
        <v>159449.41915270273</v>
      </c>
      <c r="BB509" s="1">
        <v>13</v>
      </c>
      <c r="BC509" s="1">
        <f t="shared" si="444"/>
        <v>31.2</v>
      </c>
      <c r="BD509" s="56">
        <f t="shared" si="445"/>
        <v>85295.240698557347</v>
      </c>
      <c r="BE509" s="15">
        <f t="shared" si="478"/>
        <v>63985.601709443581</v>
      </c>
      <c r="BF509" s="49">
        <f t="shared" si="479"/>
        <v>149280.84240800093</v>
      </c>
      <c r="BG509" s="1">
        <v>15</v>
      </c>
      <c r="BH509" s="1">
        <f t="shared" si="446"/>
        <v>36</v>
      </c>
      <c r="BI509" s="56">
        <f t="shared" si="447"/>
        <v>49198.141210374648</v>
      </c>
      <c r="BJ509" s="15">
        <f t="shared" si="480"/>
        <v>82362.65259853506</v>
      </c>
      <c r="BK509" s="49">
        <f t="shared" si="481"/>
        <v>131560.79380890972</v>
      </c>
      <c r="BL509" s="1">
        <v>16</v>
      </c>
      <c r="BM509" s="1">
        <f t="shared" si="448"/>
        <v>38.4</v>
      </c>
      <c r="BN509" s="56">
        <f t="shared" si="449"/>
        <v>52478.017291066288</v>
      </c>
      <c r="BO509" s="15">
        <f t="shared" si="482"/>
        <v>84786.432803316449</v>
      </c>
      <c r="BP509" s="49">
        <f t="shared" si="483"/>
        <v>137264.45009438274</v>
      </c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</row>
    <row r="510" spans="1:146" ht="15.6" hidden="1" x14ac:dyDescent="0.3">
      <c r="A510" t="s">
        <v>154</v>
      </c>
      <c r="B510" s="8">
        <v>301</v>
      </c>
      <c r="C510" s="98">
        <v>0</v>
      </c>
      <c r="D510" s="98"/>
      <c r="E510" s="98">
        <f t="shared" si="450"/>
        <v>0</v>
      </c>
      <c r="F510" s="99">
        <f t="shared" si="436"/>
        <v>0</v>
      </c>
      <c r="G510" s="99">
        <f t="shared" si="451"/>
        <v>0</v>
      </c>
      <c r="H510" s="99">
        <f t="shared" si="452"/>
        <v>0</v>
      </c>
      <c r="I510" s="98">
        <v>0</v>
      </c>
      <c r="J510" s="98"/>
      <c r="K510" s="98">
        <f t="shared" si="453"/>
        <v>0</v>
      </c>
      <c r="L510" s="99">
        <f t="shared" si="454"/>
        <v>0</v>
      </c>
      <c r="M510" s="99">
        <f t="shared" si="455"/>
        <v>0</v>
      </c>
      <c r="N510" s="99">
        <f t="shared" si="456"/>
        <v>0</v>
      </c>
      <c r="O510" s="98">
        <v>0</v>
      </c>
      <c r="P510" s="98"/>
      <c r="Q510" s="98">
        <f t="shared" si="457"/>
        <v>0</v>
      </c>
      <c r="R510" s="99">
        <f t="shared" si="437"/>
        <v>0</v>
      </c>
      <c r="S510" s="427">
        <f t="shared" si="458"/>
        <v>0</v>
      </c>
      <c r="T510" s="99">
        <f t="shared" si="459"/>
        <v>0</v>
      </c>
      <c r="U510" s="98">
        <v>1</v>
      </c>
      <c r="V510" s="99">
        <f t="shared" si="460"/>
        <v>3.4</v>
      </c>
      <c r="W510" s="99">
        <f t="shared" si="438"/>
        <v>5748.034246575342</v>
      </c>
      <c r="X510" s="99">
        <f t="shared" si="461"/>
        <v>8162.1610845391451</v>
      </c>
      <c r="Y510" s="99">
        <f t="shared" si="462"/>
        <v>13910.195331114486</v>
      </c>
      <c r="Z510" s="98">
        <v>4</v>
      </c>
      <c r="AA510" s="99">
        <f t="shared" si="463"/>
        <v>13.6</v>
      </c>
      <c r="AB510" s="99">
        <f t="shared" si="439"/>
        <v>22966.444790046651</v>
      </c>
      <c r="AC510" s="99">
        <f t="shared" si="464"/>
        <v>32706.038577360083</v>
      </c>
      <c r="AD510" s="99">
        <f t="shared" si="465"/>
        <v>55672.483367406734</v>
      </c>
      <c r="AE510" s="98">
        <v>4</v>
      </c>
      <c r="AF510" s="99">
        <f t="shared" si="466"/>
        <v>13.6</v>
      </c>
      <c r="AG510" s="99">
        <f t="shared" si="440"/>
        <v>26247.365474339036</v>
      </c>
      <c r="AH510" s="99">
        <f t="shared" si="467"/>
        <v>34451.357334859429</v>
      </c>
      <c r="AI510" s="99">
        <f t="shared" si="468"/>
        <v>60698.722809198465</v>
      </c>
      <c r="AJ510" s="98">
        <v>3</v>
      </c>
      <c r="AK510" s="99">
        <f t="shared" si="469"/>
        <v>10.199999999999999</v>
      </c>
      <c r="AL510" s="99"/>
      <c r="AM510" s="99">
        <f t="shared" si="441"/>
        <v>19684.091743119268</v>
      </c>
      <c r="AN510" s="99">
        <f t="shared" si="470"/>
        <v>24932.02282466105</v>
      </c>
      <c r="AO510" s="99">
        <f t="shared" si="471"/>
        <v>44616.114567780314</v>
      </c>
      <c r="AP510" s="188">
        <v>1</v>
      </c>
      <c r="AQ510" s="188">
        <f t="shared" si="472"/>
        <v>3.4</v>
      </c>
      <c r="AR510" s="196"/>
      <c r="AS510" s="197">
        <f t="shared" si="442"/>
        <v>6561.3639143730898</v>
      </c>
      <c r="AT510" s="179">
        <f t="shared" si="473"/>
        <v>8020.6764677746787</v>
      </c>
      <c r="AU510" s="180">
        <f t="shared" si="474"/>
        <v>14582.040382147768</v>
      </c>
      <c r="AV510" s="1">
        <v>0</v>
      </c>
      <c r="AW510" s="1">
        <f t="shared" si="475"/>
        <v>0</v>
      </c>
      <c r="AX510" s="55"/>
      <c r="AY510" s="56">
        <f t="shared" si="443"/>
        <v>0</v>
      </c>
      <c r="AZ510" s="15">
        <f t="shared" si="476"/>
        <v>0</v>
      </c>
      <c r="BA510" s="49">
        <f t="shared" si="477"/>
        <v>0</v>
      </c>
      <c r="BB510" s="1">
        <v>3</v>
      </c>
      <c r="BC510" s="1">
        <f t="shared" si="444"/>
        <v>7.1999999999999993</v>
      </c>
      <c r="BD510" s="56">
        <f t="shared" si="445"/>
        <v>19683.517084282463</v>
      </c>
      <c r="BE510" s="15">
        <f t="shared" si="478"/>
        <v>14765.90808679467</v>
      </c>
      <c r="BF510" s="49">
        <f t="shared" si="479"/>
        <v>34449.425171077135</v>
      </c>
      <c r="BG510" s="1">
        <v>3</v>
      </c>
      <c r="BH510" s="1">
        <f t="shared" si="446"/>
        <v>7.1999999999999993</v>
      </c>
      <c r="BI510" s="56">
        <f t="shared" si="447"/>
        <v>9839.6282420749285</v>
      </c>
      <c r="BJ510" s="15">
        <f t="shared" si="480"/>
        <v>16472.530519707008</v>
      </c>
      <c r="BK510" s="49">
        <f t="shared" si="481"/>
        <v>26312.158761781939</v>
      </c>
      <c r="BL510" s="1">
        <v>2</v>
      </c>
      <c r="BM510" s="1">
        <f t="shared" si="448"/>
        <v>4.8</v>
      </c>
      <c r="BN510" s="56">
        <f t="shared" si="449"/>
        <v>6559.752161383286</v>
      </c>
      <c r="BO510" s="15">
        <f t="shared" si="482"/>
        <v>10598.304100414556</v>
      </c>
      <c r="BP510" s="49">
        <f t="shared" si="483"/>
        <v>17158.056261797843</v>
      </c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</row>
    <row r="511" spans="1:146" ht="15.6" hidden="1" x14ac:dyDescent="0.3">
      <c r="A511" t="s">
        <v>154</v>
      </c>
      <c r="B511" s="8">
        <v>302</v>
      </c>
      <c r="C511" s="98">
        <v>5</v>
      </c>
      <c r="D511" s="98"/>
      <c r="E511" s="98">
        <f t="shared" si="450"/>
        <v>17</v>
      </c>
      <c r="F511" s="99">
        <f t="shared" si="436"/>
        <v>40976.340399002496</v>
      </c>
      <c r="G511" s="99">
        <f t="shared" si="451"/>
        <v>37069.695444590587</v>
      </c>
      <c r="H511" s="99">
        <f t="shared" si="452"/>
        <v>78046.035843593083</v>
      </c>
      <c r="I511" s="98">
        <v>5</v>
      </c>
      <c r="J511" s="98"/>
      <c r="K511" s="98">
        <f t="shared" si="453"/>
        <v>17</v>
      </c>
      <c r="L511" s="99">
        <f t="shared" si="454"/>
        <v>40976.340399002496</v>
      </c>
      <c r="M511" s="99">
        <f t="shared" si="455"/>
        <v>35089.446331281877</v>
      </c>
      <c r="N511" s="99">
        <f t="shared" si="456"/>
        <v>76065.786730284366</v>
      </c>
      <c r="O511" s="98">
        <v>7</v>
      </c>
      <c r="P511" s="98"/>
      <c r="Q511" s="98">
        <f t="shared" si="457"/>
        <v>23.8</v>
      </c>
      <c r="R511" s="99">
        <f t="shared" si="437"/>
        <v>40236.239726027394</v>
      </c>
      <c r="S511" s="427">
        <f t="shared" si="458"/>
        <v>54747.916472158526</v>
      </c>
      <c r="T511" s="99">
        <f t="shared" si="459"/>
        <v>94984.156198185927</v>
      </c>
      <c r="U511" s="98">
        <v>8</v>
      </c>
      <c r="V511" s="99">
        <f t="shared" si="460"/>
        <v>27.2</v>
      </c>
      <c r="W511" s="99">
        <f t="shared" si="438"/>
        <v>45984.273972602736</v>
      </c>
      <c r="X511" s="99">
        <f t="shared" si="461"/>
        <v>65297.288676313161</v>
      </c>
      <c r="Y511" s="99">
        <f t="shared" si="462"/>
        <v>111281.56264891589</v>
      </c>
      <c r="Z511" s="98">
        <v>6</v>
      </c>
      <c r="AA511" s="99">
        <f t="shared" si="463"/>
        <v>20.399999999999999</v>
      </c>
      <c r="AB511" s="99">
        <f t="shared" si="439"/>
        <v>34449.667185069979</v>
      </c>
      <c r="AC511" s="99">
        <f t="shared" si="464"/>
        <v>49059.057866040122</v>
      </c>
      <c r="AD511" s="99">
        <f t="shared" si="465"/>
        <v>83508.725051110101</v>
      </c>
      <c r="AE511" s="98">
        <v>5</v>
      </c>
      <c r="AF511" s="99">
        <f t="shared" si="466"/>
        <v>17</v>
      </c>
      <c r="AG511" s="99">
        <f t="shared" si="440"/>
        <v>32809.206842923792</v>
      </c>
      <c r="AH511" s="99">
        <f t="shared" si="467"/>
        <v>43064.196668574288</v>
      </c>
      <c r="AI511" s="99">
        <f t="shared" si="468"/>
        <v>75873.40351149808</v>
      </c>
      <c r="AJ511" s="98">
        <v>1</v>
      </c>
      <c r="AK511" s="99">
        <f t="shared" si="469"/>
        <v>3.4</v>
      </c>
      <c r="AL511" s="99"/>
      <c r="AM511" s="99">
        <f t="shared" si="441"/>
        <v>6561.3639143730898</v>
      </c>
      <c r="AN511" s="99">
        <f t="shared" si="470"/>
        <v>8310.6742748870165</v>
      </c>
      <c r="AO511" s="99">
        <f t="shared" si="471"/>
        <v>14872.038189260107</v>
      </c>
      <c r="AP511" s="188">
        <v>1</v>
      </c>
      <c r="AQ511" s="188">
        <f t="shared" si="472"/>
        <v>3.4</v>
      </c>
      <c r="AR511" s="196"/>
      <c r="AS511" s="197">
        <f t="shared" si="442"/>
        <v>6561.3639143730898</v>
      </c>
      <c r="AT511" s="179">
        <f t="shared" si="473"/>
        <v>8020.6764677746787</v>
      </c>
      <c r="AU511" s="180">
        <f t="shared" si="474"/>
        <v>14582.040382147768</v>
      </c>
      <c r="AV511" s="1">
        <v>1</v>
      </c>
      <c r="AW511" s="1">
        <f t="shared" si="475"/>
        <v>3.4</v>
      </c>
      <c r="AX511" s="55"/>
      <c r="AY511" s="56">
        <f t="shared" si="443"/>
        <v>6561.1723614274879</v>
      </c>
      <c r="AZ511" s="15">
        <f t="shared" si="476"/>
        <v>7934.229379727306</v>
      </c>
      <c r="BA511" s="49">
        <f t="shared" si="477"/>
        <v>14495.401741154794</v>
      </c>
      <c r="BB511" s="1">
        <v>3</v>
      </c>
      <c r="BC511" s="1">
        <f t="shared" si="444"/>
        <v>7.1999999999999993</v>
      </c>
      <c r="BD511" s="56">
        <f t="shared" si="445"/>
        <v>19683.517084282463</v>
      </c>
      <c r="BE511" s="15">
        <f t="shared" si="478"/>
        <v>14765.90808679467</v>
      </c>
      <c r="BF511" s="49">
        <f t="shared" si="479"/>
        <v>34449.425171077135</v>
      </c>
      <c r="BG511" s="1">
        <v>4</v>
      </c>
      <c r="BH511" s="1">
        <f t="shared" si="446"/>
        <v>9.6</v>
      </c>
      <c r="BI511" s="56">
        <f t="shared" si="447"/>
        <v>13119.504322766572</v>
      </c>
      <c r="BJ511" s="15">
        <f t="shared" si="480"/>
        <v>21963.374026276015</v>
      </c>
      <c r="BK511" s="49">
        <f t="shared" si="481"/>
        <v>35082.878349042585</v>
      </c>
      <c r="BL511" s="1">
        <v>8</v>
      </c>
      <c r="BM511" s="1">
        <f t="shared" si="448"/>
        <v>19.2</v>
      </c>
      <c r="BN511" s="56">
        <f t="shared" si="449"/>
        <v>26239.008645533144</v>
      </c>
      <c r="BO511" s="15">
        <f t="shared" si="482"/>
        <v>42393.216401658225</v>
      </c>
      <c r="BP511" s="49">
        <f t="shared" si="483"/>
        <v>68632.225047191372</v>
      </c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</row>
    <row r="512" spans="1:146" ht="15.6" hidden="1" x14ac:dyDescent="0.3">
      <c r="A512" t="s">
        <v>154</v>
      </c>
      <c r="B512" s="8">
        <v>303</v>
      </c>
      <c r="C512" s="98">
        <v>4</v>
      </c>
      <c r="D512" s="98"/>
      <c r="E512" s="98">
        <f t="shared" si="450"/>
        <v>13.6</v>
      </c>
      <c r="F512" s="99">
        <f t="shared" si="436"/>
        <v>32781.072319201994</v>
      </c>
      <c r="G512" s="99">
        <f t="shared" si="451"/>
        <v>29655.756355672471</v>
      </c>
      <c r="H512" s="99">
        <f t="shared" si="452"/>
        <v>62436.828674874465</v>
      </c>
      <c r="I512" s="98">
        <v>3</v>
      </c>
      <c r="J512" s="98"/>
      <c r="K512" s="98">
        <f t="shared" si="453"/>
        <v>10.199999999999999</v>
      </c>
      <c r="L512" s="99">
        <f t="shared" si="454"/>
        <v>24585.804239401496</v>
      </c>
      <c r="M512" s="99">
        <f t="shared" si="455"/>
        <v>21053.667798769122</v>
      </c>
      <c r="N512" s="99">
        <f t="shared" si="456"/>
        <v>45639.472038170614</v>
      </c>
      <c r="O512" s="98">
        <v>5</v>
      </c>
      <c r="P512" s="98"/>
      <c r="Q512" s="98">
        <f t="shared" si="457"/>
        <v>17</v>
      </c>
      <c r="R512" s="99">
        <f t="shared" si="437"/>
        <v>28740.17123287671</v>
      </c>
      <c r="S512" s="427">
        <f t="shared" si="458"/>
        <v>39105.654622970374</v>
      </c>
      <c r="T512" s="99">
        <f t="shared" si="459"/>
        <v>67845.825855847084</v>
      </c>
      <c r="U512" s="98">
        <v>4</v>
      </c>
      <c r="V512" s="99">
        <f t="shared" si="460"/>
        <v>13.6</v>
      </c>
      <c r="W512" s="99">
        <f t="shared" si="438"/>
        <v>22992.136986301368</v>
      </c>
      <c r="X512" s="99">
        <f t="shared" si="461"/>
        <v>32648.64433815658</v>
      </c>
      <c r="Y512" s="99">
        <f t="shared" si="462"/>
        <v>55640.781324457945</v>
      </c>
      <c r="Z512" s="98">
        <v>10</v>
      </c>
      <c r="AA512" s="99">
        <f t="shared" si="463"/>
        <v>34</v>
      </c>
      <c r="AB512" s="99">
        <f t="shared" si="439"/>
        <v>57416.111975116633</v>
      </c>
      <c r="AC512" s="99">
        <f t="shared" si="464"/>
        <v>81765.096443400209</v>
      </c>
      <c r="AD512" s="99">
        <f t="shared" si="465"/>
        <v>139181.20841851685</v>
      </c>
      <c r="AE512" s="98">
        <v>2</v>
      </c>
      <c r="AF512" s="99">
        <f t="shared" si="466"/>
        <v>6.8</v>
      </c>
      <c r="AG512" s="99">
        <f t="shared" si="440"/>
        <v>13123.682737169518</v>
      </c>
      <c r="AH512" s="99">
        <f t="shared" si="467"/>
        <v>17225.678667429715</v>
      </c>
      <c r="AI512" s="99">
        <f t="shared" si="468"/>
        <v>30349.361404599233</v>
      </c>
      <c r="AJ512" s="98">
        <v>5</v>
      </c>
      <c r="AK512" s="99">
        <f t="shared" si="469"/>
        <v>17</v>
      </c>
      <c r="AL512" s="99"/>
      <c r="AM512" s="99">
        <f t="shared" si="441"/>
        <v>32806.819571865446</v>
      </c>
      <c r="AN512" s="99">
        <f t="shared" si="470"/>
        <v>41553.371374435083</v>
      </c>
      <c r="AO512" s="99">
        <f t="shared" si="471"/>
        <v>74360.190946300529</v>
      </c>
      <c r="AP512" s="188">
        <v>3</v>
      </c>
      <c r="AQ512" s="188">
        <f t="shared" si="472"/>
        <v>10.199999999999999</v>
      </c>
      <c r="AR512" s="196"/>
      <c r="AS512" s="197">
        <f t="shared" si="442"/>
        <v>19684.091743119268</v>
      </c>
      <c r="AT512" s="179">
        <f t="shared" si="473"/>
        <v>24062.029403324035</v>
      </c>
      <c r="AU512" s="180">
        <f t="shared" si="474"/>
        <v>43746.1211464433</v>
      </c>
      <c r="AV512" s="1">
        <v>2</v>
      </c>
      <c r="AW512" s="1">
        <f t="shared" si="475"/>
        <v>6.8</v>
      </c>
      <c r="AX512" s="55"/>
      <c r="AY512" s="56">
        <f t="shared" si="443"/>
        <v>13122.344722854976</v>
      </c>
      <c r="AZ512" s="15">
        <f t="shared" si="476"/>
        <v>15868.458759454612</v>
      </c>
      <c r="BA512" s="49">
        <f t="shared" si="477"/>
        <v>28990.803482309588</v>
      </c>
      <c r="BB512" s="1">
        <v>4</v>
      </c>
      <c r="BC512" s="1">
        <f t="shared" si="444"/>
        <v>9.6</v>
      </c>
      <c r="BD512" s="56">
        <f t="shared" si="445"/>
        <v>26244.689445709952</v>
      </c>
      <c r="BE512" s="15">
        <f t="shared" si="478"/>
        <v>19687.877449059564</v>
      </c>
      <c r="BF512" s="49">
        <f t="shared" si="479"/>
        <v>45932.566894769516</v>
      </c>
      <c r="BG512" s="1">
        <v>2</v>
      </c>
      <c r="BH512" s="1">
        <f t="shared" si="446"/>
        <v>4.8</v>
      </c>
      <c r="BI512" s="56">
        <f t="shared" si="447"/>
        <v>6559.752161383286</v>
      </c>
      <c r="BJ512" s="15">
        <f t="shared" si="480"/>
        <v>10981.687013138007</v>
      </c>
      <c r="BK512" s="49">
        <f t="shared" si="481"/>
        <v>17541.439174521292</v>
      </c>
      <c r="BL512" s="1">
        <v>3</v>
      </c>
      <c r="BM512" s="1">
        <f t="shared" si="448"/>
        <v>7.1999999999999993</v>
      </c>
      <c r="BN512" s="56">
        <f t="shared" si="449"/>
        <v>9839.6282420749285</v>
      </c>
      <c r="BO512" s="15">
        <f t="shared" si="482"/>
        <v>15897.456150621832</v>
      </c>
      <c r="BP512" s="49">
        <f t="shared" si="483"/>
        <v>25737.084392696761</v>
      </c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</row>
    <row r="513" spans="1:146" ht="15.6" hidden="1" x14ac:dyDescent="0.3">
      <c r="A513" t="s">
        <v>154</v>
      </c>
      <c r="B513" s="8">
        <v>401</v>
      </c>
      <c r="C513" s="98">
        <v>3</v>
      </c>
      <c r="D513" s="98"/>
      <c r="E513" s="98">
        <f t="shared" si="450"/>
        <v>10.199999999999999</v>
      </c>
      <c r="F513" s="99">
        <f t="shared" si="436"/>
        <v>24585.804239401496</v>
      </c>
      <c r="G513" s="99">
        <f t="shared" si="451"/>
        <v>22241.817266754351</v>
      </c>
      <c r="H513" s="99">
        <f t="shared" si="452"/>
        <v>46827.621506155847</v>
      </c>
      <c r="I513" s="98">
        <v>4</v>
      </c>
      <c r="J513" s="98"/>
      <c r="K513" s="98">
        <f t="shared" si="453"/>
        <v>13.6</v>
      </c>
      <c r="L513" s="99">
        <f t="shared" si="454"/>
        <v>32781.072319201994</v>
      </c>
      <c r="M513" s="99">
        <f t="shared" si="455"/>
        <v>28071.557065025499</v>
      </c>
      <c r="N513" s="99">
        <f t="shared" si="456"/>
        <v>60852.62938422749</v>
      </c>
      <c r="O513" s="98">
        <v>4</v>
      </c>
      <c r="P513" s="98"/>
      <c r="Q513" s="98">
        <f t="shared" si="457"/>
        <v>13.6</v>
      </c>
      <c r="R513" s="99">
        <f t="shared" si="437"/>
        <v>22992.136986301368</v>
      </c>
      <c r="S513" s="427">
        <f t="shared" si="458"/>
        <v>31284.523698376299</v>
      </c>
      <c r="T513" s="99">
        <f t="shared" si="459"/>
        <v>54276.66068467767</v>
      </c>
      <c r="U513" s="98">
        <v>4</v>
      </c>
      <c r="V513" s="99">
        <f t="shared" si="460"/>
        <v>13.6</v>
      </c>
      <c r="W513" s="99">
        <f t="shared" si="438"/>
        <v>22992.136986301368</v>
      </c>
      <c r="X513" s="99">
        <f t="shared" si="461"/>
        <v>32648.64433815658</v>
      </c>
      <c r="Y513" s="99">
        <f t="shared" si="462"/>
        <v>55640.781324457945</v>
      </c>
      <c r="Z513" s="98">
        <v>5</v>
      </c>
      <c r="AA513" s="99">
        <f t="shared" si="463"/>
        <v>17</v>
      </c>
      <c r="AB513" s="99">
        <f t="shared" si="439"/>
        <v>28708.055987558317</v>
      </c>
      <c r="AC513" s="99">
        <f t="shared" si="464"/>
        <v>40882.548221700104</v>
      </c>
      <c r="AD513" s="99">
        <f t="shared" si="465"/>
        <v>69590.604209258425</v>
      </c>
      <c r="AE513" s="98">
        <v>5</v>
      </c>
      <c r="AF513" s="99">
        <f t="shared" si="466"/>
        <v>17</v>
      </c>
      <c r="AG513" s="99">
        <f t="shared" si="440"/>
        <v>32809.206842923792</v>
      </c>
      <c r="AH513" s="99">
        <f t="shared" si="467"/>
        <v>43064.196668574288</v>
      </c>
      <c r="AI513" s="99">
        <f t="shared" si="468"/>
        <v>75873.40351149808</v>
      </c>
      <c r="AJ513" s="98">
        <v>4</v>
      </c>
      <c r="AK513" s="99">
        <f t="shared" si="469"/>
        <v>13.6</v>
      </c>
      <c r="AL513" s="99"/>
      <c r="AM513" s="99">
        <f t="shared" si="441"/>
        <v>26245.455657492359</v>
      </c>
      <c r="AN513" s="99">
        <f t="shared" si="470"/>
        <v>33242.697099548066</v>
      </c>
      <c r="AO513" s="99">
        <f t="shared" si="471"/>
        <v>59488.152757040429</v>
      </c>
      <c r="AP513" s="188">
        <v>3</v>
      </c>
      <c r="AQ513" s="188">
        <f t="shared" si="472"/>
        <v>10.199999999999999</v>
      </c>
      <c r="AR513" s="196"/>
      <c r="AS513" s="197">
        <f t="shared" si="442"/>
        <v>19684.091743119268</v>
      </c>
      <c r="AT513" s="179">
        <f t="shared" si="473"/>
        <v>24062.029403324035</v>
      </c>
      <c r="AU513" s="180">
        <f t="shared" si="474"/>
        <v>43746.1211464433</v>
      </c>
      <c r="AV513" s="1">
        <v>4</v>
      </c>
      <c r="AW513" s="1">
        <f t="shared" si="475"/>
        <v>13.6</v>
      </c>
      <c r="AX513" s="55"/>
      <c r="AY513" s="56">
        <f t="shared" si="443"/>
        <v>26244.689445709952</v>
      </c>
      <c r="AZ513" s="15">
        <f t="shared" si="476"/>
        <v>31736.917518909224</v>
      </c>
      <c r="BA513" s="49">
        <f t="shared" si="477"/>
        <v>57981.606964619175</v>
      </c>
      <c r="BB513" s="1">
        <v>6</v>
      </c>
      <c r="BC513" s="1">
        <f t="shared" si="444"/>
        <v>14.399999999999999</v>
      </c>
      <c r="BD513" s="56">
        <f t="shared" si="445"/>
        <v>39367.034168564925</v>
      </c>
      <c r="BE513" s="15">
        <f t="shared" si="478"/>
        <v>29531.816173589341</v>
      </c>
      <c r="BF513" s="49">
        <f t="shared" si="479"/>
        <v>68898.85034215427</v>
      </c>
      <c r="BG513" s="1">
        <v>4</v>
      </c>
      <c r="BH513" s="1">
        <f t="shared" si="446"/>
        <v>9.6</v>
      </c>
      <c r="BI513" s="56">
        <f t="shared" si="447"/>
        <v>13119.504322766572</v>
      </c>
      <c r="BJ513" s="15">
        <f t="shared" si="480"/>
        <v>21963.374026276015</v>
      </c>
      <c r="BK513" s="49">
        <f t="shared" si="481"/>
        <v>35082.878349042585</v>
      </c>
      <c r="BL513" s="1">
        <v>6</v>
      </c>
      <c r="BM513" s="1">
        <f t="shared" si="448"/>
        <v>14.399999999999999</v>
      </c>
      <c r="BN513" s="56">
        <f t="shared" si="449"/>
        <v>19679.256484149857</v>
      </c>
      <c r="BO513" s="15">
        <f t="shared" si="482"/>
        <v>31794.912301243665</v>
      </c>
      <c r="BP513" s="49">
        <f t="shared" si="483"/>
        <v>51474.168785393522</v>
      </c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</row>
    <row r="514" spans="1:146" ht="15.6" hidden="1" x14ac:dyDescent="0.3">
      <c r="A514" t="s">
        <v>154</v>
      </c>
      <c r="B514" s="8">
        <v>402</v>
      </c>
      <c r="C514" s="98">
        <v>5</v>
      </c>
      <c r="D514" s="98"/>
      <c r="E514" s="98">
        <f t="shared" si="450"/>
        <v>17</v>
      </c>
      <c r="F514" s="99">
        <f t="shared" si="436"/>
        <v>40976.340399002496</v>
      </c>
      <c r="G514" s="99">
        <f t="shared" si="451"/>
        <v>37069.695444590587</v>
      </c>
      <c r="H514" s="99">
        <f t="shared" si="452"/>
        <v>78046.035843593083</v>
      </c>
      <c r="I514" s="98">
        <v>4</v>
      </c>
      <c r="J514" s="98"/>
      <c r="K514" s="98">
        <f t="shared" si="453"/>
        <v>13.6</v>
      </c>
      <c r="L514" s="99">
        <f t="shared" si="454"/>
        <v>32781.072319201994</v>
      </c>
      <c r="M514" s="99">
        <f t="shared" si="455"/>
        <v>28071.557065025499</v>
      </c>
      <c r="N514" s="99">
        <f t="shared" si="456"/>
        <v>60852.62938422749</v>
      </c>
      <c r="O514" s="98">
        <v>5</v>
      </c>
      <c r="P514" s="98"/>
      <c r="Q514" s="98">
        <f t="shared" si="457"/>
        <v>17</v>
      </c>
      <c r="R514" s="99">
        <f t="shared" si="437"/>
        <v>28740.17123287671</v>
      </c>
      <c r="S514" s="427">
        <f t="shared" si="458"/>
        <v>39105.654622970374</v>
      </c>
      <c r="T514" s="99">
        <f t="shared" si="459"/>
        <v>67845.825855847084</v>
      </c>
      <c r="U514" s="98">
        <v>7</v>
      </c>
      <c r="V514" s="99">
        <f t="shared" si="460"/>
        <v>23.8</v>
      </c>
      <c r="W514" s="99">
        <f t="shared" si="438"/>
        <v>40236.239726027394</v>
      </c>
      <c r="X514" s="99">
        <f t="shared" si="461"/>
        <v>57135.12759177402</v>
      </c>
      <c r="Y514" s="99">
        <f t="shared" si="462"/>
        <v>97371.367317801414</v>
      </c>
      <c r="Z514" s="98">
        <v>5</v>
      </c>
      <c r="AA514" s="99">
        <f t="shared" si="463"/>
        <v>17</v>
      </c>
      <c r="AB514" s="99">
        <f t="shared" si="439"/>
        <v>28708.055987558317</v>
      </c>
      <c r="AC514" s="99">
        <f t="shared" si="464"/>
        <v>40882.548221700104</v>
      </c>
      <c r="AD514" s="99">
        <f t="shared" si="465"/>
        <v>69590.604209258425</v>
      </c>
      <c r="AE514" s="98">
        <v>6</v>
      </c>
      <c r="AF514" s="99">
        <f t="shared" si="466"/>
        <v>20.399999999999999</v>
      </c>
      <c r="AG514" s="99">
        <f t="shared" si="440"/>
        <v>39371.048211508547</v>
      </c>
      <c r="AH514" s="99">
        <f t="shared" si="467"/>
        <v>51677.03600228914</v>
      </c>
      <c r="AI514" s="99">
        <f t="shared" si="468"/>
        <v>91048.084213797687</v>
      </c>
      <c r="AJ514" s="98">
        <v>5</v>
      </c>
      <c r="AK514" s="99">
        <f t="shared" si="469"/>
        <v>17</v>
      </c>
      <c r="AL514" s="99"/>
      <c r="AM514" s="99">
        <f t="shared" si="441"/>
        <v>32806.819571865446</v>
      </c>
      <c r="AN514" s="99">
        <f t="shared" si="470"/>
        <v>41553.371374435083</v>
      </c>
      <c r="AO514" s="99">
        <f t="shared" si="471"/>
        <v>74360.190946300529</v>
      </c>
      <c r="AP514" s="188">
        <v>7</v>
      </c>
      <c r="AQ514" s="188">
        <f t="shared" si="472"/>
        <v>23.8</v>
      </c>
      <c r="AR514" s="196"/>
      <c r="AS514" s="197">
        <f t="shared" si="442"/>
        <v>45929.547400611627</v>
      </c>
      <c r="AT514" s="179">
        <f t="shared" si="473"/>
        <v>56144.735274422754</v>
      </c>
      <c r="AU514" s="180">
        <f t="shared" si="474"/>
        <v>102074.28267503438</v>
      </c>
      <c r="AV514" s="1">
        <v>9</v>
      </c>
      <c r="AW514" s="1">
        <f t="shared" si="475"/>
        <v>30.599999999999998</v>
      </c>
      <c r="AX514" s="55"/>
      <c r="AY514" s="56">
        <f t="shared" si="443"/>
        <v>59050.551252847392</v>
      </c>
      <c r="AZ514" s="15">
        <f t="shared" si="476"/>
        <v>71408.064417545756</v>
      </c>
      <c r="BA514" s="49">
        <f t="shared" si="477"/>
        <v>130458.61567039315</v>
      </c>
      <c r="BB514" s="1">
        <v>7</v>
      </c>
      <c r="BC514" s="1">
        <f t="shared" si="444"/>
        <v>16.8</v>
      </c>
      <c r="BD514" s="56">
        <f t="shared" si="445"/>
        <v>45928.206529992414</v>
      </c>
      <c r="BE514" s="15">
        <f t="shared" si="478"/>
        <v>34453.785535854237</v>
      </c>
      <c r="BF514" s="49">
        <f t="shared" si="479"/>
        <v>80381.992065846658</v>
      </c>
      <c r="BG514" s="1">
        <v>5</v>
      </c>
      <c r="BH514" s="1">
        <f t="shared" si="446"/>
        <v>12</v>
      </c>
      <c r="BI514" s="56">
        <f t="shared" si="447"/>
        <v>16399.380403458214</v>
      </c>
      <c r="BJ514" s="15">
        <f t="shared" si="480"/>
        <v>27454.217532845018</v>
      </c>
      <c r="BK514" s="49">
        <f t="shared" si="481"/>
        <v>43853.597936303231</v>
      </c>
      <c r="BL514" s="1">
        <v>8</v>
      </c>
      <c r="BM514" s="1">
        <f t="shared" si="448"/>
        <v>19.2</v>
      </c>
      <c r="BN514" s="56">
        <f t="shared" si="449"/>
        <v>26239.008645533144</v>
      </c>
      <c r="BO514" s="15">
        <f t="shared" si="482"/>
        <v>42393.216401658225</v>
      </c>
      <c r="BP514" s="49">
        <f t="shared" si="483"/>
        <v>68632.225047191372</v>
      </c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</row>
    <row r="515" spans="1:146" ht="15.6" hidden="1" x14ac:dyDescent="0.3">
      <c r="A515" t="s">
        <v>154</v>
      </c>
      <c r="B515" s="8">
        <v>403</v>
      </c>
      <c r="C515" s="98">
        <v>10</v>
      </c>
      <c r="D515" s="98"/>
      <c r="E515" s="98">
        <f t="shared" si="450"/>
        <v>34</v>
      </c>
      <c r="F515" s="99">
        <f t="shared" si="436"/>
        <v>81952.680798004993</v>
      </c>
      <c r="G515" s="99">
        <f t="shared" si="451"/>
        <v>74139.390889181173</v>
      </c>
      <c r="H515" s="99">
        <f t="shared" si="452"/>
        <v>156092.07168718617</v>
      </c>
      <c r="I515" s="98">
        <v>9</v>
      </c>
      <c r="J515" s="98"/>
      <c r="K515" s="98">
        <f t="shared" si="453"/>
        <v>30.599999999999998</v>
      </c>
      <c r="L515" s="99">
        <f t="shared" si="454"/>
        <v>73757.41271820449</v>
      </c>
      <c r="M515" s="99">
        <f t="shared" si="455"/>
        <v>63161.003396307366</v>
      </c>
      <c r="N515" s="99">
        <f t="shared" si="456"/>
        <v>136918.41611451184</v>
      </c>
      <c r="O515" s="98">
        <v>8</v>
      </c>
      <c r="P515" s="98"/>
      <c r="Q515" s="98">
        <f t="shared" si="457"/>
        <v>27.2</v>
      </c>
      <c r="R515" s="99">
        <f t="shared" si="437"/>
        <v>45984.273972602736</v>
      </c>
      <c r="S515" s="427">
        <f t="shared" si="458"/>
        <v>62569.047396752598</v>
      </c>
      <c r="T515" s="99">
        <f t="shared" si="459"/>
        <v>108553.32136935534</v>
      </c>
      <c r="U515" s="98">
        <v>5</v>
      </c>
      <c r="V515" s="99">
        <f t="shared" si="460"/>
        <v>17</v>
      </c>
      <c r="W515" s="99">
        <f t="shared" si="438"/>
        <v>28740.17123287671</v>
      </c>
      <c r="X515" s="99">
        <f t="shared" si="461"/>
        <v>40810.805422695732</v>
      </c>
      <c r="Y515" s="99">
        <f t="shared" si="462"/>
        <v>69550.976655572449</v>
      </c>
      <c r="Z515" s="98">
        <v>6</v>
      </c>
      <c r="AA515" s="99">
        <f t="shared" si="463"/>
        <v>20.399999999999999</v>
      </c>
      <c r="AB515" s="99">
        <f t="shared" si="439"/>
        <v>34449.667185069979</v>
      </c>
      <c r="AC515" s="99">
        <f t="shared" si="464"/>
        <v>49059.057866040122</v>
      </c>
      <c r="AD515" s="99">
        <f t="shared" si="465"/>
        <v>83508.725051110101</v>
      </c>
      <c r="AE515" s="98">
        <v>7</v>
      </c>
      <c r="AF515" s="99">
        <f t="shared" si="466"/>
        <v>23.8</v>
      </c>
      <c r="AG515" s="99">
        <f t="shared" si="440"/>
        <v>45932.88958009331</v>
      </c>
      <c r="AH515" s="99">
        <f t="shared" si="467"/>
        <v>60289.875336004006</v>
      </c>
      <c r="AI515" s="99">
        <f t="shared" si="468"/>
        <v>106222.76491609731</v>
      </c>
      <c r="AJ515" s="98">
        <v>7</v>
      </c>
      <c r="AK515" s="99">
        <f t="shared" si="469"/>
        <v>23.8</v>
      </c>
      <c r="AL515" s="99"/>
      <c r="AM515" s="99">
        <f t="shared" si="441"/>
        <v>45929.547400611627</v>
      </c>
      <c r="AN515" s="99">
        <f t="shared" si="470"/>
        <v>58174.719924209123</v>
      </c>
      <c r="AO515" s="99">
        <f t="shared" si="471"/>
        <v>104104.26732482074</v>
      </c>
      <c r="AP515" s="188">
        <v>8</v>
      </c>
      <c r="AQ515" s="188">
        <f t="shared" si="472"/>
        <v>27.2</v>
      </c>
      <c r="AR515" s="196"/>
      <c r="AS515" s="197">
        <f t="shared" si="442"/>
        <v>52490.911314984718</v>
      </c>
      <c r="AT515" s="179">
        <f t="shared" si="473"/>
        <v>64165.41174219743</v>
      </c>
      <c r="AU515" s="180">
        <f t="shared" si="474"/>
        <v>116656.32305718215</v>
      </c>
      <c r="AV515" s="1">
        <v>10</v>
      </c>
      <c r="AW515" s="1">
        <f t="shared" si="475"/>
        <v>34</v>
      </c>
      <c r="AX515" s="55"/>
      <c r="AY515" s="56">
        <f t="shared" si="443"/>
        <v>65611.723614274873</v>
      </c>
      <c r="AZ515" s="15">
        <f t="shared" si="476"/>
        <v>79342.293797273072</v>
      </c>
      <c r="BA515" s="49">
        <f t="shared" si="477"/>
        <v>144954.01741154795</v>
      </c>
      <c r="BB515" s="1">
        <v>10</v>
      </c>
      <c r="BC515" s="1">
        <f t="shared" si="444"/>
        <v>24</v>
      </c>
      <c r="BD515" s="56">
        <f t="shared" si="445"/>
        <v>65611.723614274873</v>
      </c>
      <c r="BE515" s="15">
        <f t="shared" si="478"/>
        <v>49219.693622648905</v>
      </c>
      <c r="BF515" s="49">
        <f t="shared" si="479"/>
        <v>114831.41723692378</v>
      </c>
      <c r="BG515" s="1">
        <v>11</v>
      </c>
      <c r="BH515" s="1">
        <f t="shared" si="446"/>
        <v>26.4</v>
      </c>
      <c r="BI515" s="56">
        <f t="shared" si="447"/>
        <v>36078.636887608074</v>
      </c>
      <c r="BJ515" s="15">
        <f t="shared" si="480"/>
        <v>60399.278572259042</v>
      </c>
      <c r="BK515" s="49">
        <f t="shared" si="481"/>
        <v>96477.915459867116</v>
      </c>
      <c r="BL515" s="1">
        <v>12</v>
      </c>
      <c r="BM515" s="1">
        <f t="shared" si="448"/>
        <v>28.799999999999997</v>
      </c>
      <c r="BN515" s="56">
        <f t="shared" si="449"/>
        <v>39358.512968299714</v>
      </c>
      <c r="BO515" s="15">
        <f t="shared" si="482"/>
        <v>63589.82460248733</v>
      </c>
      <c r="BP515" s="49">
        <f t="shared" si="483"/>
        <v>102948.33757078704</v>
      </c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</row>
    <row r="516" spans="1:146" ht="15.6" hidden="1" x14ac:dyDescent="0.3">
      <c r="A516" t="s">
        <v>154</v>
      </c>
      <c r="B516" s="8">
        <v>501</v>
      </c>
      <c r="C516" s="98">
        <v>4</v>
      </c>
      <c r="D516" s="98"/>
      <c r="E516" s="98">
        <f t="shared" si="450"/>
        <v>13.6</v>
      </c>
      <c r="F516" s="99">
        <f t="shared" si="436"/>
        <v>32781.072319201994</v>
      </c>
      <c r="G516" s="99">
        <f t="shared" si="451"/>
        <v>29655.756355672471</v>
      </c>
      <c r="H516" s="99">
        <f t="shared" si="452"/>
        <v>62436.828674874465</v>
      </c>
      <c r="I516" s="98">
        <v>4</v>
      </c>
      <c r="J516" s="98"/>
      <c r="K516" s="98">
        <f t="shared" si="453"/>
        <v>13.6</v>
      </c>
      <c r="L516" s="99">
        <f t="shared" si="454"/>
        <v>32781.072319201994</v>
      </c>
      <c r="M516" s="99">
        <f t="shared" si="455"/>
        <v>28071.557065025499</v>
      </c>
      <c r="N516" s="99">
        <f t="shared" si="456"/>
        <v>60852.62938422749</v>
      </c>
      <c r="O516" s="98">
        <v>7</v>
      </c>
      <c r="P516" s="98"/>
      <c r="Q516" s="98">
        <f t="shared" si="457"/>
        <v>23.8</v>
      </c>
      <c r="R516" s="99">
        <f t="shared" si="437"/>
        <v>40236.239726027394</v>
      </c>
      <c r="S516" s="427">
        <f t="shared" si="458"/>
        <v>54747.916472158526</v>
      </c>
      <c r="T516" s="99">
        <f t="shared" si="459"/>
        <v>94984.156198185927</v>
      </c>
      <c r="U516" s="98">
        <v>4</v>
      </c>
      <c r="V516" s="99">
        <f t="shared" si="460"/>
        <v>13.6</v>
      </c>
      <c r="W516" s="99">
        <f t="shared" si="438"/>
        <v>22992.136986301368</v>
      </c>
      <c r="X516" s="99">
        <f t="shared" si="461"/>
        <v>32648.64433815658</v>
      </c>
      <c r="Y516" s="99">
        <f t="shared" si="462"/>
        <v>55640.781324457945</v>
      </c>
      <c r="Z516" s="98">
        <v>0</v>
      </c>
      <c r="AA516" s="99">
        <f t="shared" si="463"/>
        <v>0</v>
      </c>
      <c r="AB516" s="99">
        <f t="shared" si="439"/>
        <v>0</v>
      </c>
      <c r="AC516" s="99">
        <f t="shared" si="464"/>
        <v>0</v>
      </c>
      <c r="AD516" s="99">
        <f t="shared" si="465"/>
        <v>0</v>
      </c>
      <c r="AE516" s="98">
        <v>1</v>
      </c>
      <c r="AF516" s="99">
        <f t="shared" si="466"/>
        <v>3.4</v>
      </c>
      <c r="AG516" s="99">
        <f t="shared" si="440"/>
        <v>6561.841368584759</v>
      </c>
      <c r="AH516" s="99">
        <f t="shared" si="467"/>
        <v>8612.8393337148573</v>
      </c>
      <c r="AI516" s="99">
        <f t="shared" si="468"/>
        <v>15174.680702299616</v>
      </c>
      <c r="AJ516" s="98">
        <v>0</v>
      </c>
      <c r="AK516" s="99">
        <f t="shared" si="469"/>
        <v>0</v>
      </c>
      <c r="AL516" s="99"/>
      <c r="AM516" s="99">
        <f t="shared" si="441"/>
        <v>0</v>
      </c>
      <c r="AN516" s="99">
        <f t="shared" si="470"/>
        <v>0</v>
      </c>
      <c r="AO516" s="99">
        <f t="shared" si="471"/>
        <v>0</v>
      </c>
      <c r="AP516" s="188">
        <v>0</v>
      </c>
      <c r="AQ516" s="188">
        <f t="shared" si="472"/>
        <v>0</v>
      </c>
      <c r="AR516" s="196"/>
      <c r="AS516" s="197">
        <f t="shared" si="442"/>
        <v>0</v>
      </c>
      <c r="AT516" s="179">
        <f t="shared" si="473"/>
        <v>0</v>
      </c>
      <c r="AU516" s="180">
        <f t="shared" si="474"/>
        <v>0</v>
      </c>
      <c r="AV516" s="1">
        <v>6</v>
      </c>
      <c r="AW516" s="1">
        <f t="shared" si="475"/>
        <v>20.399999999999999</v>
      </c>
      <c r="AX516" s="55"/>
      <c r="AY516" s="56">
        <f t="shared" si="443"/>
        <v>39367.034168564925</v>
      </c>
      <c r="AZ516" s="15">
        <f t="shared" si="476"/>
        <v>47605.376278363838</v>
      </c>
      <c r="BA516" s="49">
        <f t="shared" si="477"/>
        <v>86972.410446928756</v>
      </c>
      <c r="BB516" s="1">
        <v>0</v>
      </c>
      <c r="BC516" s="1">
        <f t="shared" si="444"/>
        <v>0</v>
      </c>
      <c r="BD516" s="56">
        <f t="shared" si="445"/>
        <v>0</v>
      </c>
      <c r="BE516" s="15">
        <f t="shared" si="478"/>
        <v>0</v>
      </c>
      <c r="BF516" s="49">
        <f t="shared" si="479"/>
        <v>0</v>
      </c>
      <c r="BG516" s="1">
        <v>4</v>
      </c>
      <c r="BH516" s="1">
        <f t="shared" si="446"/>
        <v>9.6</v>
      </c>
      <c r="BI516" s="56">
        <f t="shared" si="447"/>
        <v>13119.504322766572</v>
      </c>
      <c r="BJ516" s="15">
        <f t="shared" si="480"/>
        <v>21963.374026276015</v>
      </c>
      <c r="BK516" s="49">
        <f t="shared" si="481"/>
        <v>35082.878349042585</v>
      </c>
      <c r="BL516" s="1">
        <v>1</v>
      </c>
      <c r="BM516" s="1">
        <f t="shared" si="448"/>
        <v>2.4</v>
      </c>
      <c r="BN516" s="56">
        <f t="shared" si="449"/>
        <v>3279.876080691643</v>
      </c>
      <c r="BO516" s="15">
        <f t="shared" si="482"/>
        <v>5299.1520502072781</v>
      </c>
      <c r="BP516" s="49">
        <f t="shared" si="483"/>
        <v>8579.0281308989215</v>
      </c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</row>
    <row r="517" spans="1:146" ht="15.6" hidden="1" x14ac:dyDescent="0.3">
      <c r="A517" t="s">
        <v>154</v>
      </c>
      <c r="B517" s="8">
        <v>502</v>
      </c>
      <c r="C517" s="98">
        <v>1</v>
      </c>
      <c r="D517" s="98"/>
      <c r="E517" s="98">
        <f t="shared" si="450"/>
        <v>3.4</v>
      </c>
      <c r="F517" s="99">
        <f t="shared" si="436"/>
        <v>8195.2680798004985</v>
      </c>
      <c r="G517" s="99">
        <f t="shared" si="451"/>
        <v>7413.9390889181177</v>
      </c>
      <c r="H517" s="99">
        <f t="shared" si="452"/>
        <v>15609.207168718616</v>
      </c>
      <c r="I517" s="98">
        <v>2</v>
      </c>
      <c r="J517" s="98"/>
      <c r="K517" s="98">
        <f t="shared" si="453"/>
        <v>6.8</v>
      </c>
      <c r="L517" s="99">
        <f t="shared" si="454"/>
        <v>16390.536159600997</v>
      </c>
      <c r="M517" s="99">
        <f t="shared" si="455"/>
        <v>14035.77853251275</v>
      </c>
      <c r="N517" s="99">
        <f t="shared" si="456"/>
        <v>30426.314692113745</v>
      </c>
      <c r="O517" s="98">
        <v>1</v>
      </c>
      <c r="P517" s="98"/>
      <c r="Q517" s="98">
        <f t="shared" si="457"/>
        <v>3.4</v>
      </c>
      <c r="R517" s="99">
        <f t="shared" si="437"/>
        <v>5748.034246575342</v>
      </c>
      <c r="S517" s="427">
        <f t="shared" si="458"/>
        <v>7821.1309245940747</v>
      </c>
      <c r="T517" s="99">
        <f t="shared" si="459"/>
        <v>13569.165171169418</v>
      </c>
      <c r="U517" s="98">
        <v>2</v>
      </c>
      <c r="V517" s="99">
        <f t="shared" si="460"/>
        <v>6.8</v>
      </c>
      <c r="W517" s="99">
        <f t="shared" si="438"/>
        <v>11496.068493150684</v>
      </c>
      <c r="X517" s="99">
        <f t="shared" si="461"/>
        <v>16324.32216907829</v>
      </c>
      <c r="Y517" s="99">
        <f t="shared" si="462"/>
        <v>27820.390662228972</v>
      </c>
      <c r="Z517" s="98">
        <v>2</v>
      </c>
      <c r="AA517" s="99">
        <f t="shared" si="463"/>
        <v>6.8</v>
      </c>
      <c r="AB517" s="99">
        <f t="shared" si="439"/>
        <v>11483.222395023326</v>
      </c>
      <c r="AC517" s="99">
        <f t="shared" si="464"/>
        <v>16353.019288680041</v>
      </c>
      <c r="AD517" s="99">
        <f t="shared" si="465"/>
        <v>27836.241683703367</v>
      </c>
      <c r="AE517" s="98">
        <v>1</v>
      </c>
      <c r="AF517" s="99">
        <f t="shared" si="466"/>
        <v>3.4</v>
      </c>
      <c r="AG517" s="99">
        <f t="shared" si="440"/>
        <v>6561.841368584759</v>
      </c>
      <c r="AH517" s="99">
        <f t="shared" si="467"/>
        <v>8612.8393337148573</v>
      </c>
      <c r="AI517" s="99">
        <f t="shared" si="468"/>
        <v>15174.680702299616</v>
      </c>
      <c r="AJ517" s="98">
        <v>1</v>
      </c>
      <c r="AK517" s="99">
        <f t="shared" si="469"/>
        <v>3.4</v>
      </c>
      <c r="AL517" s="99"/>
      <c r="AM517" s="99">
        <f t="shared" si="441"/>
        <v>6561.3639143730898</v>
      </c>
      <c r="AN517" s="99">
        <f t="shared" si="470"/>
        <v>8310.6742748870165</v>
      </c>
      <c r="AO517" s="99">
        <f t="shared" si="471"/>
        <v>14872.038189260107</v>
      </c>
      <c r="AP517" s="188">
        <v>2</v>
      </c>
      <c r="AQ517" s="188">
        <f t="shared" si="472"/>
        <v>6.8</v>
      </c>
      <c r="AR517" s="196"/>
      <c r="AS517" s="197">
        <f t="shared" si="442"/>
        <v>13122.72782874618</v>
      </c>
      <c r="AT517" s="179">
        <f t="shared" si="473"/>
        <v>16041.352935549357</v>
      </c>
      <c r="AU517" s="180">
        <f t="shared" si="474"/>
        <v>29164.080764295537</v>
      </c>
      <c r="AV517" s="1">
        <v>2</v>
      </c>
      <c r="AW517" s="1">
        <f t="shared" si="475"/>
        <v>6.8</v>
      </c>
      <c r="AX517" s="55"/>
      <c r="AY517" s="56">
        <f t="shared" si="443"/>
        <v>13122.344722854976</v>
      </c>
      <c r="AZ517" s="15">
        <f t="shared" si="476"/>
        <v>15868.458759454612</v>
      </c>
      <c r="BA517" s="49">
        <f t="shared" si="477"/>
        <v>28990.803482309588</v>
      </c>
      <c r="BB517" s="1">
        <v>1</v>
      </c>
      <c r="BC517" s="1">
        <f t="shared" si="444"/>
        <v>2.4</v>
      </c>
      <c r="BD517" s="56">
        <f t="shared" si="445"/>
        <v>6561.1723614274879</v>
      </c>
      <c r="BE517" s="15">
        <f t="shared" si="478"/>
        <v>4921.9693622648911</v>
      </c>
      <c r="BF517" s="49">
        <f t="shared" si="479"/>
        <v>11483.141723692379</v>
      </c>
      <c r="BG517" s="1">
        <v>2</v>
      </c>
      <c r="BH517" s="1">
        <f t="shared" si="446"/>
        <v>4.8</v>
      </c>
      <c r="BI517" s="56">
        <f t="shared" si="447"/>
        <v>6559.752161383286</v>
      </c>
      <c r="BJ517" s="15">
        <f t="shared" si="480"/>
        <v>10981.687013138007</v>
      </c>
      <c r="BK517" s="49">
        <f t="shared" si="481"/>
        <v>17541.439174521292</v>
      </c>
      <c r="BL517" s="1">
        <v>2</v>
      </c>
      <c r="BM517" s="1">
        <f t="shared" si="448"/>
        <v>4.8</v>
      </c>
      <c r="BN517" s="56">
        <f t="shared" si="449"/>
        <v>6559.752161383286</v>
      </c>
      <c r="BO517" s="15">
        <f t="shared" si="482"/>
        <v>10598.304100414556</v>
      </c>
      <c r="BP517" s="49">
        <f t="shared" si="483"/>
        <v>17158.056261797843</v>
      </c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</row>
    <row r="518" spans="1:146" ht="15.6" hidden="1" x14ac:dyDescent="0.3">
      <c r="A518" t="s">
        <v>154</v>
      </c>
      <c r="B518" s="8">
        <v>503</v>
      </c>
      <c r="C518" s="98">
        <v>2</v>
      </c>
      <c r="D518" s="98"/>
      <c r="E518" s="98">
        <f t="shared" si="450"/>
        <v>6.8</v>
      </c>
      <c r="F518" s="99">
        <f t="shared" si="436"/>
        <v>16390.536159600997</v>
      </c>
      <c r="G518" s="99">
        <f t="shared" si="451"/>
        <v>14827.878177836235</v>
      </c>
      <c r="H518" s="99">
        <f t="shared" si="452"/>
        <v>31218.414337437232</v>
      </c>
      <c r="I518" s="98">
        <v>2</v>
      </c>
      <c r="J518" s="98"/>
      <c r="K518" s="98">
        <f t="shared" si="453"/>
        <v>6.8</v>
      </c>
      <c r="L518" s="99">
        <f t="shared" si="454"/>
        <v>16390.536159600997</v>
      </c>
      <c r="M518" s="99">
        <f t="shared" si="455"/>
        <v>14035.77853251275</v>
      </c>
      <c r="N518" s="99">
        <f t="shared" si="456"/>
        <v>30426.314692113745</v>
      </c>
      <c r="O518" s="98">
        <v>4</v>
      </c>
      <c r="P518" s="98"/>
      <c r="Q518" s="98">
        <f t="shared" si="457"/>
        <v>13.6</v>
      </c>
      <c r="R518" s="99">
        <f t="shared" si="437"/>
        <v>22992.136986301368</v>
      </c>
      <c r="S518" s="427">
        <f t="shared" si="458"/>
        <v>31284.523698376299</v>
      </c>
      <c r="T518" s="99">
        <f t="shared" si="459"/>
        <v>54276.66068467767</v>
      </c>
      <c r="U518" s="98">
        <v>2</v>
      </c>
      <c r="V518" s="99">
        <f t="shared" si="460"/>
        <v>6.8</v>
      </c>
      <c r="W518" s="99">
        <f t="shared" si="438"/>
        <v>11496.068493150684</v>
      </c>
      <c r="X518" s="99">
        <f t="shared" si="461"/>
        <v>16324.32216907829</v>
      </c>
      <c r="Y518" s="99">
        <f t="shared" si="462"/>
        <v>27820.390662228972</v>
      </c>
      <c r="Z518" s="98">
        <v>0</v>
      </c>
      <c r="AA518" s="99">
        <f t="shared" si="463"/>
        <v>0</v>
      </c>
      <c r="AB518" s="99">
        <f t="shared" si="439"/>
        <v>0</v>
      </c>
      <c r="AC518" s="99">
        <f t="shared" si="464"/>
        <v>0</v>
      </c>
      <c r="AD518" s="99">
        <f t="shared" si="465"/>
        <v>0</v>
      </c>
      <c r="AE518" s="98">
        <v>0</v>
      </c>
      <c r="AF518" s="99">
        <f t="shared" si="466"/>
        <v>0</v>
      </c>
      <c r="AG518" s="99">
        <f t="shared" si="440"/>
        <v>0</v>
      </c>
      <c r="AH518" s="99">
        <f t="shared" si="467"/>
        <v>0</v>
      </c>
      <c r="AI518" s="99">
        <f t="shared" si="468"/>
        <v>0</v>
      </c>
      <c r="AJ518" s="98">
        <v>3</v>
      </c>
      <c r="AK518" s="99">
        <f t="shared" si="469"/>
        <v>10.199999999999999</v>
      </c>
      <c r="AL518" s="99"/>
      <c r="AM518" s="99">
        <f t="shared" si="441"/>
        <v>19684.091743119268</v>
      </c>
      <c r="AN518" s="99">
        <f t="shared" si="470"/>
        <v>24932.02282466105</v>
      </c>
      <c r="AO518" s="99">
        <f t="shared" si="471"/>
        <v>44616.114567780314</v>
      </c>
      <c r="AP518" s="188">
        <v>6</v>
      </c>
      <c r="AQ518" s="188">
        <f t="shared" si="472"/>
        <v>20.399999999999999</v>
      </c>
      <c r="AR518" s="196"/>
      <c r="AS518" s="197">
        <f t="shared" si="442"/>
        <v>39368.183486238537</v>
      </c>
      <c r="AT518" s="179">
        <f t="shared" si="473"/>
        <v>48124.05880664807</v>
      </c>
      <c r="AU518" s="180">
        <f t="shared" si="474"/>
        <v>87492.2422928866</v>
      </c>
      <c r="AV518" s="1">
        <v>4</v>
      </c>
      <c r="AW518" s="1">
        <f t="shared" si="475"/>
        <v>13.6</v>
      </c>
      <c r="AX518" s="55"/>
      <c r="AY518" s="56">
        <f t="shared" si="443"/>
        <v>26244.689445709952</v>
      </c>
      <c r="AZ518" s="15">
        <f t="shared" si="476"/>
        <v>31736.917518909224</v>
      </c>
      <c r="BA518" s="49">
        <f t="shared" si="477"/>
        <v>57981.606964619175</v>
      </c>
      <c r="BB518" s="1">
        <v>2</v>
      </c>
      <c r="BC518" s="1">
        <f t="shared" si="444"/>
        <v>4.8</v>
      </c>
      <c r="BD518" s="56">
        <f t="shared" si="445"/>
        <v>13122.344722854976</v>
      </c>
      <c r="BE518" s="15">
        <f t="shared" si="478"/>
        <v>9843.9387245297821</v>
      </c>
      <c r="BF518" s="49">
        <f t="shared" si="479"/>
        <v>22966.283447384758</v>
      </c>
      <c r="BG518" s="1">
        <v>5</v>
      </c>
      <c r="BH518" s="1">
        <f t="shared" si="446"/>
        <v>12</v>
      </c>
      <c r="BI518" s="56">
        <f t="shared" si="447"/>
        <v>16399.380403458214</v>
      </c>
      <c r="BJ518" s="15">
        <f t="shared" si="480"/>
        <v>27454.217532845018</v>
      </c>
      <c r="BK518" s="49">
        <f t="shared" si="481"/>
        <v>43853.597936303231</v>
      </c>
      <c r="BL518" s="1">
        <v>4</v>
      </c>
      <c r="BM518" s="1">
        <f t="shared" si="448"/>
        <v>9.6</v>
      </c>
      <c r="BN518" s="56">
        <f t="shared" si="449"/>
        <v>13119.504322766572</v>
      </c>
      <c r="BO518" s="15">
        <f t="shared" si="482"/>
        <v>21196.608200829112</v>
      </c>
      <c r="BP518" s="49">
        <f t="shared" si="483"/>
        <v>34316.112523595686</v>
      </c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</row>
    <row r="519" spans="1:146" ht="15.6" hidden="1" x14ac:dyDescent="0.3">
      <c r="A519" t="s">
        <v>154</v>
      </c>
      <c r="B519" s="8">
        <v>601</v>
      </c>
      <c r="C519" s="98">
        <v>7</v>
      </c>
      <c r="D519" s="98"/>
      <c r="E519" s="98">
        <f t="shared" si="450"/>
        <v>23.8</v>
      </c>
      <c r="F519" s="99">
        <f t="shared" si="436"/>
        <v>57366.876558603486</v>
      </c>
      <c r="G519" s="99">
        <f t="shared" si="451"/>
        <v>51897.573622426826</v>
      </c>
      <c r="H519" s="99">
        <f t="shared" si="452"/>
        <v>109264.45018103032</v>
      </c>
      <c r="I519" s="98">
        <v>6</v>
      </c>
      <c r="J519" s="98"/>
      <c r="K519" s="98">
        <f t="shared" si="453"/>
        <v>20.399999999999999</v>
      </c>
      <c r="L519" s="99">
        <f t="shared" si="454"/>
        <v>49171.608478802991</v>
      </c>
      <c r="M519" s="99">
        <f t="shared" si="455"/>
        <v>42107.335597538244</v>
      </c>
      <c r="N519" s="99">
        <f t="shared" si="456"/>
        <v>91278.944076341228</v>
      </c>
      <c r="O519" s="98">
        <v>6</v>
      </c>
      <c r="P519" s="98"/>
      <c r="Q519" s="98">
        <f t="shared" si="457"/>
        <v>20.399999999999999</v>
      </c>
      <c r="R519" s="99">
        <f t="shared" si="437"/>
        <v>34488.205479452052</v>
      </c>
      <c r="S519" s="427">
        <f t="shared" si="458"/>
        <v>46926.785547564446</v>
      </c>
      <c r="T519" s="99">
        <f t="shared" si="459"/>
        <v>81414.991027016498</v>
      </c>
      <c r="U519" s="98">
        <v>6</v>
      </c>
      <c r="V519" s="99">
        <f t="shared" si="460"/>
        <v>20.399999999999999</v>
      </c>
      <c r="W519" s="99">
        <f t="shared" si="438"/>
        <v>34488.205479452052</v>
      </c>
      <c r="X519" s="99">
        <f t="shared" si="461"/>
        <v>48972.966507234873</v>
      </c>
      <c r="Y519" s="99">
        <f t="shared" si="462"/>
        <v>83461.171986686924</v>
      </c>
      <c r="Z519" s="98">
        <v>5</v>
      </c>
      <c r="AA519" s="99">
        <f t="shared" si="463"/>
        <v>17</v>
      </c>
      <c r="AB519" s="99">
        <f t="shared" si="439"/>
        <v>28708.055987558317</v>
      </c>
      <c r="AC519" s="99">
        <f t="shared" si="464"/>
        <v>40882.548221700104</v>
      </c>
      <c r="AD519" s="99">
        <f t="shared" si="465"/>
        <v>69590.604209258425</v>
      </c>
      <c r="AE519" s="98">
        <v>7</v>
      </c>
      <c r="AF519" s="99">
        <f t="shared" si="466"/>
        <v>23.8</v>
      </c>
      <c r="AG519" s="99">
        <f t="shared" si="440"/>
        <v>45932.88958009331</v>
      </c>
      <c r="AH519" s="99">
        <f t="shared" si="467"/>
        <v>60289.875336004006</v>
      </c>
      <c r="AI519" s="99">
        <f t="shared" si="468"/>
        <v>106222.76491609731</v>
      </c>
      <c r="AJ519" s="98">
        <v>6</v>
      </c>
      <c r="AK519" s="99">
        <f t="shared" si="469"/>
        <v>20.399999999999999</v>
      </c>
      <c r="AL519" s="99"/>
      <c r="AM519" s="99">
        <f t="shared" si="441"/>
        <v>39368.183486238537</v>
      </c>
      <c r="AN519" s="99">
        <f t="shared" si="470"/>
        <v>49864.045649322099</v>
      </c>
      <c r="AO519" s="99">
        <f t="shared" si="471"/>
        <v>89232.229135560628</v>
      </c>
      <c r="AP519" s="188">
        <v>8</v>
      </c>
      <c r="AQ519" s="188">
        <f t="shared" si="472"/>
        <v>27.2</v>
      </c>
      <c r="AR519" s="196"/>
      <c r="AS519" s="197">
        <f t="shared" si="442"/>
        <v>52490.911314984718</v>
      </c>
      <c r="AT519" s="179">
        <f t="shared" si="473"/>
        <v>64165.41174219743</v>
      </c>
      <c r="AU519" s="180">
        <f t="shared" si="474"/>
        <v>116656.32305718215</v>
      </c>
      <c r="AV519" s="1">
        <v>7</v>
      </c>
      <c r="AW519" s="1">
        <f t="shared" si="475"/>
        <v>23.8</v>
      </c>
      <c r="AX519" s="55"/>
      <c r="AY519" s="56">
        <f t="shared" si="443"/>
        <v>45928.206529992414</v>
      </c>
      <c r="AZ519" s="15">
        <f t="shared" si="476"/>
        <v>55539.605658091146</v>
      </c>
      <c r="BA519" s="49">
        <f t="shared" si="477"/>
        <v>101467.81218808357</v>
      </c>
      <c r="BB519" s="1">
        <v>5</v>
      </c>
      <c r="BC519" s="1">
        <f t="shared" si="444"/>
        <v>12</v>
      </c>
      <c r="BD519" s="56">
        <f t="shared" si="445"/>
        <v>32805.861807137437</v>
      </c>
      <c r="BE519" s="15">
        <f t="shared" si="478"/>
        <v>24609.846811324453</v>
      </c>
      <c r="BF519" s="49">
        <f t="shared" si="479"/>
        <v>57415.708618461889</v>
      </c>
      <c r="BG519" s="1">
        <v>6</v>
      </c>
      <c r="BH519" s="1">
        <f t="shared" si="446"/>
        <v>14.399999999999999</v>
      </c>
      <c r="BI519" s="56">
        <f t="shared" si="447"/>
        <v>19679.256484149857</v>
      </c>
      <c r="BJ519" s="15">
        <f t="shared" si="480"/>
        <v>32945.061039414017</v>
      </c>
      <c r="BK519" s="49">
        <f t="shared" si="481"/>
        <v>52624.317523563877</v>
      </c>
      <c r="BL519" s="1">
        <v>8</v>
      </c>
      <c r="BM519" s="1">
        <f t="shared" si="448"/>
        <v>19.2</v>
      </c>
      <c r="BN519" s="56">
        <f t="shared" si="449"/>
        <v>26239.008645533144</v>
      </c>
      <c r="BO519" s="15">
        <f t="shared" si="482"/>
        <v>42393.216401658225</v>
      </c>
      <c r="BP519" s="49">
        <f t="shared" si="483"/>
        <v>68632.225047191372</v>
      </c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</row>
    <row r="520" spans="1:146" ht="15.6" hidden="1" x14ac:dyDescent="0.3">
      <c r="A520" t="s">
        <v>154</v>
      </c>
      <c r="B520" s="8">
        <v>602</v>
      </c>
      <c r="C520" s="98">
        <v>7</v>
      </c>
      <c r="D520" s="98"/>
      <c r="E520" s="98">
        <f t="shared" si="450"/>
        <v>23.8</v>
      </c>
      <c r="F520" s="99">
        <f t="shared" si="436"/>
        <v>57366.876558603486</v>
      </c>
      <c r="G520" s="99">
        <f t="shared" si="451"/>
        <v>51897.573622426826</v>
      </c>
      <c r="H520" s="99">
        <f t="shared" si="452"/>
        <v>109264.45018103032</v>
      </c>
      <c r="I520" s="98">
        <v>6</v>
      </c>
      <c r="J520" s="98"/>
      <c r="K520" s="98">
        <f t="shared" si="453"/>
        <v>20.399999999999999</v>
      </c>
      <c r="L520" s="99">
        <f t="shared" si="454"/>
        <v>49171.608478802991</v>
      </c>
      <c r="M520" s="99">
        <f t="shared" si="455"/>
        <v>42107.335597538244</v>
      </c>
      <c r="N520" s="99">
        <f t="shared" si="456"/>
        <v>91278.944076341228</v>
      </c>
      <c r="O520" s="98">
        <v>6</v>
      </c>
      <c r="P520" s="98"/>
      <c r="Q520" s="98">
        <f t="shared" si="457"/>
        <v>20.399999999999999</v>
      </c>
      <c r="R520" s="99">
        <f t="shared" si="437"/>
        <v>34488.205479452052</v>
      </c>
      <c r="S520" s="427">
        <f t="shared" si="458"/>
        <v>46926.785547564446</v>
      </c>
      <c r="T520" s="99">
        <f t="shared" si="459"/>
        <v>81414.991027016498</v>
      </c>
      <c r="U520" s="98">
        <v>9</v>
      </c>
      <c r="V520" s="99">
        <f t="shared" si="460"/>
        <v>30.599999999999998</v>
      </c>
      <c r="W520" s="99">
        <f t="shared" si="438"/>
        <v>51732.308219178078</v>
      </c>
      <c r="X520" s="99">
        <f t="shared" si="461"/>
        <v>73459.449760852309</v>
      </c>
      <c r="Y520" s="99">
        <f t="shared" si="462"/>
        <v>125191.75798003038</v>
      </c>
      <c r="Z520" s="98">
        <v>10</v>
      </c>
      <c r="AA520" s="99">
        <f t="shared" si="463"/>
        <v>34</v>
      </c>
      <c r="AB520" s="99">
        <f t="shared" si="439"/>
        <v>57416.111975116633</v>
      </c>
      <c r="AC520" s="99">
        <f t="shared" si="464"/>
        <v>81765.096443400209</v>
      </c>
      <c r="AD520" s="99">
        <f t="shared" si="465"/>
        <v>139181.20841851685</v>
      </c>
      <c r="AE520" s="98">
        <v>9</v>
      </c>
      <c r="AF520" s="99">
        <f t="shared" si="466"/>
        <v>30.599999999999998</v>
      </c>
      <c r="AG520" s="99">
        <f t="shared" si="440"/>
        <v>59056.57231726282</v>
      </c>
      <c r="AH520" s="99">
        <f t="shared" si="467"/>
        <v>77515.554003433717</v>
      </c>
      <c r="AI520" s="99">
        <f t="shared" si="468"/>
        <v>136572.12632069655</v>
      </c>
      <c r="AJ520" s="98">
        <v>8</v>
      </c>
      <c r="AK520" s="99">
        <f t="shared" si="469"/>
        <v>27.2</v>
      </c>
      <c r="AL520" s="99"/>
      <c r="AM520" s="99">
        <f t="shared" si="441"/>
        <v>52490.911314984718</v>
      </c>
      <c r="AN520" s="99">
        <f t="shared" si="470"/>
        <v>66485.394199096132</v>
      </c>
      <c r="AO520" s="99">
        <f t="shared" si="471"/>
        <v>118976.30551408086</v>
      </c>
      <c r="AP520" s="188">
        <v>9</v>
      </c>
      <c r="AQ520" s="188">
        <f t="shared" si="472"/>
        <v>30.599999999999998</v>
      </c>
      <c r="AR520" s="196"/>
      <c r="AS520" s="197">
        <f t="shared" si="442"/>
        <v>59052.275229357801</v>
      </c>
      <c r="AT520" s="179">
        <f t="shared" si="473"/>
        <v>72186.088209972106</v>
      </c>
      <c r="AU520" s="180">
        <f t="shared" si="474"/>
        <v>131238.3634393299</v>
      </c>
      <c r="AV520" s="1">
        <v>5</v>
      </c>
      <c r="AW520" s="1">
        <f t="shared" si="475"/>
        <v>17</v>
      </c>
      <c r="AX520" s="55"/>
      <c r="AY520" s="56">
        <f t="shared" si="443"/>
        <v>32805.861807137437</v>
      </c>
      <c r="AZ520" s="15">
        <f t="shared" si="476"/>
        <v>39671.146898636536</v>
      </c>
      <c r="BA520" s="49">
        <f t="shared" si="477"/>
        <v>72477.008705773973</v>
      </c>
      <c r="BB520" s="1">
        <v>0</v>
      </c>
      <c r="BC520" s="1">
        <f t="shared" si="444"/>
        <v>0</v>
      </c>
      <c r="BD520" s="56">
        <f t="shared" si="445"/>
        <v>0</v>
      </c>
      <c r="BE520" s="15">
        <f t="shared" si="478"/>
        <v>0</v>
      </c>
      <c r="BF520" s="49">
        <f t="shared" si="479"/>
        <v>0</v>
      </c>
      <c r="BG520" s="1">
        <v>3</v>
      </c>
      <c r="BH520" s="1">
        <f t="shared" si="446"/>
        <v>7.1999999999999993</v>
      </c>
      <c r="BI520" s="56">
        <f t="shared" si="447"/>
        <v>9839.6282420749285</v>
      </c>
      <c r="BJ520" s="15">
        <f t="shared" si="480"/>
        <v>16472.530519707008</v>
      </c>
      <c r="BK520" s="49">
        <f t="shared" si="481"/>
        <v>26312.158761781939</v>
      </c>
      <c r="BL520" s="1">
        <v>10</v>
      </c>
      <c r="BM520" s="1">
        <f t="shared" si="448"/>
        <v>24</v>
      </c>
      <c r="BN520" s="56">
        <f t="shared" si="449"/>
        <v>32798.760806916427</v>
      </c>
      <c r="BO520" s="15">
        <f t="shared" si="482"/>
        <v>52991.520502072781</v>
      </c>
      <c r="BP520" s="49">
        <f t="shared" si="483"/>
        <v>85790.281308989215</v>
      </c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</row>
    <row r="521" spans="1:146" ht="15.6" hidden="1" x14ac:dyDescent="0.3">
      <c r="A521" t="s">
        <v>154</v>
      </c>
      <c r="B521" s="8">
        <v>603</v>
      </c>
      <c r="C521" s="98">
        <v>4</v>
      </c>
      <c r="D521" s="98"/>
      <c r="E521" s="98">
        <f t="shared" si="450"/>
        <v>13.6</v>
      </c>
      <c r="F521" s="99">
        <f t="shared" si="436"/>
        <v>32781.072319201994</v>
      </c>
      <c r="G521" s="99">
        <f t="shared" si="451"/>
        <v>29655.756355672471</v>
      </c>
      <c r="H521" s="99">
        <f t="shared" si="452"/>
        <v>62436.828674874465</v>
      </c>
      <c r="I521" s="98">
        <v>3</v>
      </c>
      <c r="J521" s="98"/>
      <c r="K521" s="98">
        <f t="shared" si="453"/>
        <v>10.199999999999999</v>
      </c>
      <c r="L521" s="99">
        <f t="shared" si="454"/>
        <v>24585.804239401496</v>
      </c>
      <c r="M521" s="99">
        <f t="shared" si="455"/>
        <v>21053.667798769122</v>
      </c>
      <c r="N521" s="99">
        <f t="shared" si="456"/>
        <v>45639.472038170614</v>
      </c>
      <c r="O521" s="98">
        <v>4</v>
      </c>
      <c r="P521" s="98"/>
      <c r="Q521" s="98">
        <f t="shared" si="457"/>
        <v>13.6</v>
      </c>
      <c r="R521" s="99">
        <f t="shared" si="437"/>
        <v>22992.136986301368</v>
      </c>
      <c r="S521" s="427">
        <f t="shared" si="458"/>
        <v>31284.523698376299</v>
      </c>
      <c r="T521" s="99">
        <f t="shared" si="459"/>
        <v>54276.66068467767</v>
      </c>
      <c r="U521" s="98">
        <v>4</v>
      </c>
      <c r="V521" s="99">
        <f t="shared" si="460"/>
        <v>13.6</v>
      </c>
      <c r="W521" s="99">
        <f t="shared" si="438"/>
        <v>22992.136986301368</v>
      </c>
      <c r="X521" s="99">
        <f t="shared" si="461"/>
        <v>32648.64433815658</v>
      </c>
      <c r="Y521" s="99">
        <f t="shared" si="462"/>
        <v>55640.781324457945</v>
      </c>
      <c r="Z521" s="98">
        <v>4</v>
      </c>
      <c r="AA521" s="99">
        <f t="shared" si="463"/>
        <v>13.6</v>
      </c>
      <c r="AB521" s="99">
        <f t="shared" si="439"/>
        <v>22966.444790046651</v>
      </c>
      <c r="AC521" s="99">
        <f t="shared" si="464"/>
        <v>32706.038577360083</v>
      </c>
      <c r="AD521" s="99">
        <f t="shared" si="465"/>
        <v>55672.483367406734</v>
      </c>
      <c r="AE521" s="98">
        <v>4</v>
      </c>
      <c r="AF521" s="99">
        <f t="shared" si="466"/>
        <v>13.6</v>
      </c>
      <c r="AG521" s="99">
        <f t="shared" si="440"/>
        <v>26247.365474339036</v>
      </c>
      <c r="AH521" s="99">
        <f t="shared" si="467"/>
        <v>34451.357334859429</v>
      </c>
      <c r="AI521" s="99">
        <f t="shared" si="468"/>
        <v>60698.722809198465</v>
      </c>
      <c r="AJ521" s="98">
        <v>4</v>
      </c>
      <c r="AK521" s="99">
        <f t="shared" si="469"/>
        <v>13.6</v>
      </c>
      <c r="AL521" s="99"/>
      <c r="AM521" s="99">
        <f t="shared" si="441"/>
        <v>26245.455657492359</v>
      </c>
      <c r="AN521" s="99">
        <f t="shared" si="470"/>
        <v>33242.697099548066</v>
      </c>
      <c r="AO521" s="99">
        <f t="shared" si="471"/>
        <v>59488.152757040429</v>
      </c>
      <c r="AP521" s="188">
        <v>4</v>
      </c>
      <c r="AQ521" s="188">
        <f t="shared" si="472"/>
        <v>13.6</v>
      </c>
      <c r="AR521" s="196"/>
      <c r="AS521" s="197">
        <f t="shared" si="442"/>
        <v>26245.455657492359</v>
      </c>
      <c r="AT521" s="179">
        <f t="shared" si="473"/>
        <v>32082.705871098715</v>
      </c>
      <c r="AU521" s="180">
        <f t="shared" si="474"/>
        <v>58328.161528591074</v>
      </c>
      <c r="AV521" s="1">
        <v>5</v>
      </c>
      <c r="AW521" s="1">
        <f t="shared" si="475"/>
        <v>17</v>
      </c>
      <c r="AX521" s="55"/>
      <c r="AY521" s="56">
        <f t="shared" si="443"/>
        <v>32805.861807137437</v>
      </c>
      <c r="AZ521" s="15">
        <f t="shared" si="476"/>
        <v>39671.146898636536</v>
      </c>
      <c r="BA521" s="49">
        <f t="shared" si="477"/>
        <v>72477.008705773973</v>
      </c>
      <c r="BB521" s="1">
        <v>2</v>
      </c>
      <c r="BC521" s="1">
        <f t="shared" si="444"/>
        <v>4.8</v>
      </c>
      <c r="BD521" s="56">
        <f t="shared" si="445"/>
        <v>13122.344722854976</v>
      </c>
      <c r="BE521" s="15">
        <f t="shared" si="478"/>
        <v>9843.9387245297821</v>
      </c>
      <c r="BF521" s="49">
        <f t="shared" si="479"/>
        <v>22966.283447384758</v>
      </c>
      <c r="BG521" s="1">
        <v>3</v>
      </c>
      <c r="BH521" s="1">
        <f t="shared" si="446"/>
        <v>7.1999999999999993</v>
      </c>
      <c r="BI521" s="56">
        <f t="shared" si="447"/>
        <v>9839.6282420749285</v>
      </c>
      <c r="BJ521" s="15">
        <f t="shared" si="480"/>
        <v>16472.530519707008</v>
      </c>
      <c r="BK521" s="49">
        <f t="shared" si="481"/>
        <v>26312.158761781939</v>
      </c>
      <c r="BL521" s="1">
        <v>4</v>
      </c>
      <c r="BM521" s="1">
        <f t="shared" si="448"/>
        <v>9.6</v>
      </c>
      <c r="BN521" s="56">
        <f t="shared" si="449"/>
        <v>13119.504322766572</v>
      </c>
      <c r="BO521" s="15">
        <f t="shared" si="482"/>
        <v>21196.608200829112</v>
      </c>
      <c r="BP521" s="49">
        <f t="shared" si="483"/>
        <v>34316.112523595686</v>
      </c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</row>
    <row r="522" spans="1:146" ht="15.6" hidden="1" x14ac:dyDescent="0.3">
      <c r="A522" t="s">
        <v>154</v>
      </c>
      <c r="B522" s="8">
        <v>701</v>
      </c>
      <c r="C522" s="98">
        <v>4</v>
      </c>
      <c r="D522" s="98"/>
      <c r="E522" s="98">
        <f t="shared" si="450"/>
        <v>13.6</v>
      </c>
      <c r="F522" s="99">
        <f t="shared" si="436"/>
        <v>32781.072319201994</v>
      </c>
      <c r="G522" s="99">
        <f t="shared" si="451"/>
        <v>29655.756355672471</v>
      </c>
      <c r="H522" s="99">
        <f t="shared" si="452"/>
        <v>62436.828674874465</v>
      </c>
      <c r="I522" s="98">
        <v>3</v>
      </c>
      <c r="J522" s="98"/>
      <c r="K522" s="98">
        <f t="shared" si="453"/>
        <v>10.199999999999999</v>
      </c>
      <c r="L522" s="99">
        <f t="shared" si="454"/>
        <v>24585.804239401496</v>
      </c>
      <c r="M522" s="99">
        <f t="shared" si="455"/>
        <v>21053.667798769122</v>
      </c>
      <c r="N522" s="99">
        <f t="shared" si="456"/>
        <v>45639.472038170614</v>
      </c>
      <c r="O522" s="98">
        <v>3</v>
      </c>
      <c r="P522" s="98"/>
      <c r="Q522" s="98">
        <f t="shared" si="457"/>
        <v>10.199999999999999</v>
      </c>
      <c r="R522" s="99">
        <f t="shared" si="437"/>
        <v>17244.102739726026</v>
      </c>
      <c r="S522" s="427">
        <f t="shared" si="458"/>
        <v>23463.392773782223</v>
      </c>
      <c r="T522" s="99">
        <f t="shared" si="459"/>
        <v>40707.495513508249</v>
      </c>
      <c r="U522" s="98">
        <v>4</v>
      </c>
      <c r="V522" s="99">
        <f t="shared" si="460"/>
        <v>13.6</v>
      </c>
      <c r="W522" s="99">
        <f t="shared" si="438"/>
        <v>22992.136986301368</v>
      </c>
      <c r="X522" s="99">
        <f t="shared" si="461"/>
        <v>32648.64433815658</v>
      </c>
      <c r="Y522" s="99">
        <f t="shared" si="462"/>
        <v>55640.781324457945</v>
      </c>
      <c r="Z522" s="98">
        <v>3</v>
      </c>
      <c r="AA522" s="99">
        <f t="shared" si="463"/>
        <v>10.199999999999999</v>
      </c>
      <c r="AB522" s="99">
        <f t="shared" si="439"/>
        <v>17224.833592534989</v>
      </c>
      <c r="AC522" s="99">
        <f t="shared" si="464"/>
        <v>24529.528933020061</v>
      </c>
      <c r="AD522" s="99">
        <f t="shared" si="465"/>
        <v>41754.362525555051</v>
      </c>
      <c r="AE522" s="98">
        <v>3</v>
      </c>
      <c r="AF522" s="99">
        <f t="shared" si="466"/>
        <v>10.199999999999999</v>
      </c>
      <c r="AG522" s="99">
        <f t="shared" si="440"/>
        <v>19685.524105754273</v>
      </c>
      <c r="AH522" s="99">
        <f t="shared" si="467"/>
        <v>25838.51800114457</v>
      </c>
      <c r="AI522" s="99">
        <f t="shared" si="468"/>
        <v>45524.042106898843</v>
      </c>
      <c r="AJ522" s="98">
        <v>5</v>
      </c>
      <c r="AK522" s="99">
        <f t="shared" si="469"/>
        <v>17</v>
      </c>
      <c r="AL522" s="99"/>
      <c r="AM522" s="99">
        <f t="shared" si="441"/>
        <v>32806.819571865446</v>
      </c>
      <c r="AN522" s="99">
        <f t="shared" si="470"/>
        <v>41553.371374435083</v>
      </c>
      <c r="AO522" s="99">
        <f t="shared" si="471"/>
        <v>74360.190946300529</v>
      </c>
      <c r="AP522" s="188">
        <v>5</v>
      </c>
      <c r="AQ522" s="188">
        <f t="shared" si="472"/>
        <v>17</v>
      </c>
      <c r="AR522" s="196"/>
      <c r="AS522" s="197">
        <f t="shared" si="442"/>
        <v>32806.819571865446</v>
      </c>
      <c r="AT522" s="179">
        <f t="shared" si="473"/>
        <v>40103.382338873394</v>
      </c>
      <c r="AU522" s="180">
        <f t="shared" si="474"/>
        <v>72910.201910738833</v>
      </c>
      <c r="AV522" s="1">
        <v>6</v>
      </c>
      <c r="AW522" s="1">
        <f t="shared" si="475"/>
        <v>20.399999999999999</v>
      </c>
      <c r="AX522" s="55"/>
      <c r="AY522" s="56">
        <f t="shared" si="443"/>
        <v>39367.034168564925</v>
      </c>
      <c r="AZ522" s="15">
        <f t="shared" si="476"/>
        <v>47605.376278363838</v>
      </c>
      <c r="BA522" s="49">
        <f t="shared" si="477"/>
        <v>86972.410446928756</v>
      </c>
      <c r="BB522" s="1">
        <v>9</v>
      </c>
      <c r="BC522" s="1">
        <f t="shared" si="444"/>
        <v>21.599999999999998</v>
      </c>
      <c r="BD522" s="56">
        <f t="shared" si="445"/>
        <v>59050.551252847392</v>
      </c>
      <c r="BE522" s="15">
        <f t="shared" si="478"/>
        <v>44297.724260384013</v>
      </c>
      <c r="BF522" s="49">
        <f t="shared" si="479"/>
        <v>103348.27551323141</v>
      </c>
      <c r="BG522" s="1">
        <v>8</v>
      </c>
      <c r="BH522" s="1">
        <f t="shared" si="446"/>
        <v>19.2</v>
      </c>
      <c r="BI522" s="56">
        <f t="shared" si="447"/>
        <v>26239.008645533144</v>
      </c>
      <c r="BJ522" s="15">
        <f t="shared" si="480"/>
        <v>43926.74805255203</v>
      </c>
      <c r="BK522" s="49">
        <f t="shared" si="481"/>
        <v>70165.75669808517</v>
      </c>
      <c r="BL522" s="1">
        <v>9</v>
      </c>
      <c r="BM522" s="1">
        <f t="shared" si="448"/>
        <v>21.599999999999998</v>
      </c>
      <c r="BN522" s="56">
        <f t="shared" si="449"/>
        <v>29518.884726224784</v>
      </c>
      <c r="BO522" s="15">
        <f t="shared" si="482"/>
        <v>47692.368451865499</v>
      </c>
      <c r="BP522" s="49">
        <f t="shared" si="483"/>
        <v>77211.253178090279</v>
      </c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</row>
    <row r="523" spans="1:146" ht="15.6" hidden="1" x14ac:dyDescent="0.3">
      <c r="A523" t="s">
        <v>154</v>
      </c>
      <c r="B523" s="8">
        <v>702</v>
      </c>
      <c r="C523" s="98">
        <v>3</v>
      </c>
      <c r="D523" s="98"/>
      <c r="E523" s="98">
        <f t="shared" si="450"/>
        <v>10.199999999999999</v>
      </c>
      <c r="F523" s="99">
        <f t="shared" si="436"/>
        <v>24585.804239401496</v>
      </c>
      <c r="G523" s="99">
        <f t="shared" si="451"/>
        <v>22241.817266754351</v>
      </c>
      <c r="H523" s="99">
        <f t="shared" si="452"/>
        <v>46827.621506155847</v>
      </c>
      <c r="I523" s="98">
        <v>1</v>
      </c>
      <c r="J523" s="98"/>
      <c r="K523" s="98">
        <f t="shared" si="453"/>
        <v>3.4</v>
      </c>
      <c r="L523" s="99">
        <f t="shared" si="454"/>
        <v>8195.2680798004985</v>
      </c>
      <c r="M523" s="99">
        <f t="shared" si="455"/>
        <v>7017.8892662563749</v>
      </c>
      <c r="N523" s="99">
        <f t="shared" si="456"/>
        <v>15213.157346056872</v>
      </c>
      <c r="O523" s="98">
        <v>4</v>
      </c>
      <c r="P523" s="98"/>
      <c r="Q523" s="98">
        <f t="shared" si="457"/>
        <v>13.6</v>
      </c>
      <c r="R523" s="99">
        <f t="shared" si="437"/>
        <v>22992.136986301368</v>
      </c>
      <c r="S523" s="427">
        <f t="shared" si="458"/>
        <v>31284.523698376299</v>
      </c>
      <c r="T523" s="99">
        <f t="shared" si="459"/>
        <v>54276.66068467767</v>
      </c>
      <c r="U523" s="98">
        <v>3</v>
      </c>
      <c r="V523" s="99">
        <f t="shared" si="460"/>
        <v>10.199999999999999</v>
      </c>
      <c r="W523" s="99">
        <f t="shared" si="438"/>
        <v>17244.102739726026</v>
      </c>
      <c r="X523" s="99">
        <f t="shared" si="461"/>
        <v>24486.483253617436</v>
      </c>
      <c r="Y523" s="99">
        <f t="shared" si="462"/>
        <v>41730.585993343462</v>
      </c>
      <c r="Z523" s="98">
        <v>0</v>
      </c>
      <c r="AA523" s="99">
        <f t="shared" si="463"/>
        <v>0</v>
      </c>
      <c r="AB523" s="99">
        <f t="shared" si="439"/>
        <v>0</v>
      </c>
      <c r="AC523" s="99">
        <f t="shared" si="464"/>
        <v>0</v>
      </c>
      <c r="AD523" s="99">
        <f t="shared" si="465"/>
        <v>0</v>
      </c>
      <c r="AE523" s="98">
        <v>2</v>
      </c>
      <c r="AF523" s="99">
        <f t="shared" si="466"/>
        <v>6.8</v>
      </c>
      <c r="AG523" s="99">
        <f t="shared" si="440"/>
        <v>13123.682737169518</v>
      </c>
      <c r="AH523" s="99">
        <f t="shared" si="467"/>
        <v>17225.678667429715</v>
      </c>
      <c r="AI523" s="99">
        <f t="shared" si="468"/>
        <v>30349.361404599233</v>
      </c>
      <c r="AJ523" s="98">
        <v>1</v>
      </c>
      <c r="AK523" s="99">
        <f t="shared" si="469"/>
        <v>3.4</v>
      </c>
      <c r="AL523" s="99"/>
      <c r="AM523" s="99">
        <f t="shared" si="441"/>
        <v>6561.3639143730898</v>
      </c>
      <c r="AN523" s="99">
        <f t="shared" si="470"/>
        <v>8310.6742748870165</v>
      </c>
      <c r="AO523" s="99">
        <f t="shared" si="471"/>
        <v>14872.038189260107</v>
      </c>
      <c r="AP523" s="188">
        <v>1</v>
      </c>
      <c r="AQ523" s="188">
        <f t="shared" si="472"/>
        <v>3.4</v>
      </c>
      <c r="AR523" s="196"/>
      <c r="AS523" s="197">
        <f t="shared" si="442"/>
        <v>6561.3639143730898</v>
      </c>
      <c r="AT523" s="179">
        <f t="shared" si="473"/>
        <v>8020.6764677746787</v>
      </c>
      <c r="AU523" s="180">
        <f t="shared" si="474"/>
        <v>14582.040382147768</v>
      </c>
      <c r="AV523" s="1">
        <v>0</v>
      </c>
      <c r="AW523" s="1">
        <f t="shared" si="475"/>
        <v>0</v>
      </c>
      <c r="AX523" s="55"/>
      <c r="AY523" s="56">
        <f t="shared" si="443"/>
        <v>0</v>
      </c>
      <c r="AZ523" s="15">
        <f t="shared" si="476"/>
        <v>0</v>
      </c>
      <c r="BA523" s="49">
        <f t="shared" si="477"/>
        <v>0</v>
      </c>
      <c r="BB523" s="1">
        <v>0</v>
      </c>
      <c r="BC523" s="1">
        <f t="shared" si="444"/>
        <v>0</v>
      </c>
      <c r="BD523" s="56">
        <f t="shared" si="445"/>
        <v>0</v>
      </c>
      <c r="BE523" s="15">
        <f t="shared" si="478"/>
        <v>0</v>
      </c>
      <c r="BF523" s="49">
        <f t="shared" si="479"/>
        <v>0</v>
      </c>
      <c r="BG523" s="1">
        <v>0</v>
      </c>
      <c r="BH523" s="1">
        <f t="shared" si="446"/>
        <v>0</v>
      </c>
      <c r="BI523" s="56">
        <f t="shared" si="447"/>
        <v>0</v>
      </c>
      <c r="BJ523" s="15">
        <f t="shared" si="480"/>
        <v>0</v>
      </c>
      <c r="BK523" s="49">
        <f t="shared" si="481"/>
        <v>0</v>
      </c>
      <c r="BL523" s="1">
        <v>1</v>
      </c>
      <c r="BM523" s="1">
        <f t="shared" si="448"/>
        <v>2.4</v>
      </c>
      <c r="BN523" s="56">
        <f t="shared" si="449"/>
        <v>3279.876080691643</v>
      </c>
      <c r="BO523" s="15">
        <f t="shared" si="482"/>
        <v>5299.1520502072781</v>
      </c>
      <c r="BP523" s="49">
        <f t="shared" si="483"/>
        <v>8579.0281308989215</v>
      </c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</row>
    <row r="524" spans="1:146" ht="15.6" hidden="1" x14ac:dyDescent="0.3">
      <c r="A524" t="s">
        <v>154</v>
      </c>
      <c r="B524" s="8">
        <v>703</v>
      </c>
      <c r="C524" s="98">
        <v>8</v>
      </c>
      <c r="D524" s="98"/>
      <c r="E524" s="98">
        <f t="shared" si="450"/>
        <v>27.2</v>
      </c>
      <c r="F524" s="99">
        <f t="shared" si="436"/>
        <v>65562.144638403988</v>
      </c>
      <c r="G524" s="99">
        <f t="shared" si="451"/>
        <v>59311.512711344942</v>
      </c>
      <c r="H524" s="99">
        <f t="shared" si="452"/>
        <v>124873.65734974893</v>
      </c>
      <c r="I524" s="98">
        <v>9</v>
      </c>
      <c r="J524" s="98"/>
      <c r="K524" s="98">
        <f t="shared" si="453"/>
        <v>30.599999999999998</v>
      </c>
      <c r="L524" s="99">
        <f t="shared" si="454"/>
        <v>73757.41271820449</v>
      </c>
      <c r="M524" s="99">
        <f t="shared" si="455"/>
        <v>63161.003396307366</v>
      </c>
      <c r="N524" s="99">
        <f t="shared" si="456"/>
        <v>136918.41611451184</v>
      </c>
      <c r="O524" s="98">
        <v>8</v>
      </c>
      <c r="P524" s="98"/>
      <c r="Q524" s="98">
        <f t="shared" si="457"/>
        <v>27.2</v>
      </c>
      <c r="R524" s="99">
        <f t="shared" si="437"/>
        <v>45984.273972602736</v>
      </c>
      <c r="S524" s="427">
        <f t="shared" si="458"/>
        <v>62569.047396752598</v>
      </c>
      <c r="T524" s="99">
        <f t="shared" si="459"/>
        <v>108553.32136935534</v>
      </c>
      <c r="U524" s="98">
        <v>10</v>
      </c>
      <c r="V524" s="99">
        <f t="shared" si="460"/>
        <v>34</v>
      </c>
      <c r="W524" s="99">
        <f t="shared" si="438"/>
        <v>57480.34246575342</v>
      </c>
      <c r="X524" s="99">
        <f t="shared" si="461"/>
        <v>81621.610845391464</v>
      </c>
      <c r="Y524" s="99">
        <f t="shared" si="462"/>
        <v>139101.9533111449</v>
      </c>
      <c r="Z524" s="98">
        <v>9</v>
      </c>
      <c r="AA524" s="99">
        <f t="shared" si="463"/>
        <v>30.599999999999998</v>
      </c>
      <c r="AB524" s="99">
        <f t="shared" si="439"/>
        <v>51674.500777604968</v>
      </c>
      <c r="AC524" s="99">
        <f t="shared" si="464"/>
        <v>73588.586799060184</v>
      </c>
      <c r="AD524" s="99">
        <f t="shared" si="465"/>
        <v>125263.08757666516</v>
      </c>
      <c r="AE524" s="98">
        <v>9</v>
      </c>
      <c r="AF524" s="99">
        <f t="shared" si="466"/>
        <v>30.599999999999998</v>
      </c>
      <c r="AG524" s="99">
        <f t="shared" si="440"/>
        <v>59056.57231726282</v>
      </c>
      <c r="AH524" s="99">
        <f t="shared" si="467"/>
        <v>77515.554003433717</v>
      </c>
      <c r="AI524" s="99">
        <f t="shared" si="468"/>
        <v>136572.12632069655</v>
      </c>
      <c r="AJ524" s="98">
        <v>8</v>
      </c>
      <c r="AK524" s="99">
        <f t="shared" si="469"/>
        <v>27.2</v>
      </c>
      <c r="AL524" s="99"/>
      <c r="AM524" s="99">
        <f t="shared" si="441"/>
        <v>52490.911314984718</v>
      </c>
      <c r="AN524" s="99">
        <f t="shared" si="470"/>
        <v>66485.394199096132</v>
      </c>
      <c r="AO524" s="99">
        <f t="shared" si="471"/>
        <v>118976.30551408086</v>
      </c>
      <c r="AP524" s="188">
        <v>9</v>
      </c>
      <c r="AQ524" s="188">
        <f t="shared" si="472"/>
        <v>30.599999999999998</v>
      </c>
      <c r="AR524" s="196"/>
      <c r="AS524" s="197">
        <f t="shared" si="442"/>
        <v>59052.275229357801</v>
      </c>
      <c r="AT524" s="179">
        <f t="shared" si="473"/>
        <v>72186.088209972106</v>
      </c>
      <c r="AU524" s="180">
        <f t="shared" si="474"/>
        <v>131238.3634393299</v>
      </c>
      <c r="AV524" s="1">
        <v>11</v>
      </c>
      <c r="AW524" s="1">
        <f t="shared" si="475"/>
        <v>37.4</v>
      </c>
      <c r="AX524" s="55"/>
      <c r="AY524" s="56">
        <f t="shared" si="443"/>
        <v>72172.895975702369</v>
      </c>
      <c r="AZ524" s="15">
        <f t="shared" si="476"/>
        <v>87276.523177000374</v>
      </c>
      <c r="BA524" s="49">
        <f t="shared" si="477"/>
        <v>159449.41915270273</v>
      </c>
      <c r="BB524" s="1">
        <v>10</v>
      </c>
      <c r="BC524" s="1">
        <f t="shared" si="444"/>
        <v>24</v>
      </c>
      <c r="BD524" s="56">
        <f t="shared" si="445"/>
        <v>65611.723614274873</v>
      </c>
      <c r="BE524" s="15">
        <f t="shared" si="478"/>
        <v>49219.693622648905</v>
      </c>
      <c r="BF524" s="49">
        <f t="shared" si="479"/>
        <v>114831.41723692378</v>
      </c>
      <c r="BG524" s="1">
        <v>8</v>
      </c>
      <c r="BH524" s="1">
        <f t="shared" si="446"/>
        <v>19.2</v>
      </c>
      <c r="BI524" s="56">
        <f t="shared" si="447"/>
        <v>26239.008645533144</v>
      </c>
      <c r="BJ524" s="15">
        <f t="shared" si="480"/>
        <v>43926.74805255203</v>
      </c>
      <c r="BK524" s="49">
        <f t="shared" si="481"/>
        <v>70165.75669808517</v>
      </c>
      <c r="BL524" s="1">
        <v>5</v>
      </c>
      <c r="BM524" s="1">
        <f t="shared" si="448"/>
        <v>12</v>
      </c>
      <c r="BN524" s="56">
        <f t="shared" si="449"/>
        <v>16399.380403458214</v>
      </c>
      <c r="BO524" s="15">
        <f t="shared" si="482"/>
        <v>26495.76025103639</v>
      </c>
      <c r="BP524" s="49">
        <f t="shared" si="483"/>
        <v>42895.140654494608</v>
      </c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</row>
    <row r="525" spans="1:146" ht="15.6" hidden="1" x14ac:dyDescent="0.3">
      <c r="A525" t="s">
        <v>154</v>
      </c>
      <c r="B525" s="8">
        <v>801</v>
      </c>
      <c r="C525" s="98">
        <v>2</v>
      </c>
      <c r="D525" s="98"/>
      <c r="E525" s="98">
        <f t="shared" si="450"/>
        <v>6.8</v>
      </c>
      <c r="F525" s="99">
        <f t="shared" si="436"/>
        <v>16390.536159600997</v>
      </c>
      <c r="G525" s="99">
        <f t="shared" si="451"/>
        <v>14827.878177836235</v>
      </c>
      <c r="H525" s="99">
        <f t="shared" si="452"/>
        <v>31218.414337437232</v>
      </c>
      <c r="I525" s="98">
        <v>2</v>
      </c>
      <c r="J525" s="98"/>
      <c r="K525" s="98">
        <f t="shared" si="453"/>
        <v>6.8</v>
      </c>
      <c r="L525" s="99">
        <f t="shared" si="454"/>
        <v>16390.536159600997</v>
      </c>
      <c r="M525" s="99">
        <f t="shared" si="455"/>
        <v>14035.77853251275</v>
      </c>
      <c r="N525" s="99">
        <f t="shared" si="456"/>
        <v>30426.314692113745</v>
      </c>
      <c r="O525" s="98">
        <v>2</v>
      </c>
      <c r="P525" s="98"/>
      <c r="Q525" s="98">
        <f t="shared" si="457"/>
        <v>6.8</v>
      </c>
      <c r="R525" s="99">
        <f t="shared" si="437"/>
        <v>11496.068493150684</v>
      </c>
      <c r="S525" s="427">
        <f t="shared" si="458"/>
        <v>15642.261849188149</v>
      </c>
      <c r="T525" s="99">
        <f t="shared" si="459"/>
        <v>27138.330342338835</v>
      </c>
      <c r="U525" s="98">
        <v>1</v>
      </c>
      <c r="V525" s="99">
        <f t="shared" si="460"/>
        <v>3.4</v>
      </c>
      <c r="W525" s="99">
        <f t="shared" si="438"/>
        <v>5748.034246575342</v>
      </c>
      <c r="X525" s="99">
        <f t="shared" si="461"/>
        <v>8162.1610845391451</v>
      </c>
      <c r="Y525" s="99">
        <f t="shared" si="462"/>
        <v>13910.195331114486</v>
      </c>
      <c r="Z525" s="98">
        <v>1</v>
      </c>
      <c r="AA525" s="99">
        <f t="shared" si="463"/>
        <v>3.4</v>
      </c>
      <c r="AB525" s="99">
        <f t="shared" si="439"/>
        <v>5741.6111975116628</v>
      </c>
      <c r="AC525" s="99">
        <f t="shared" si="464"/>
        <v>8176.5096443400207</v>
      </c>
      <c r="AD525" s="99">
        <f t="shared" si="465"/>
        <v>13918.120841851684</v>
      </c>
      <c r="AE525" s="98">
        <v>0</v>
      </c>
      <c r="AF525" s="99">
        <f t="shared" si="466"/>
        <v>0</v>
      </c>
      <c r="AG525" s="99">
        <f t="shared" si="440"/>
        <v>0</v>
      </c>
      <c r="AH525" s="99">
        <f t="shared" si="467"/>
        <v>0</v>
      </c>
      <c r="AI525" s="99">
        <f t="shared" si="468"/>
        <v>0</v>
      </c>
      <c r="AJ525" s="98">
        <v>0</v>
      </c>
      <c r="AK525" s="99">
        <f t="shared" si="469"/>
        <v>0</v>
      </c>
      <c r="AL525" s="99"/>
      <c r="AM525" s="99">
        <f t="shared" si="441"/>
        <v>0</v>
      </c>
      <c r="AN525" s="99">
        <f t="shared" si="470"/>
        <v>0</v>
      </c>
      <c r="AO525" s="99">
        <f t="shared" si="471"/>
        <v>0</v>
      </c>
      <c r="AP525" s="188">
        <v>1</v>
      </c>
      <c r="AQ525" s="188">
        <f t="shared" si="472"/>
        <v>3.4</v>
      </c>
      <c r="AR525" s="196"/>
      <c r="AS525" s="197">
        <f t="shared" si="442"/>
        <v>6561.3639143730898</v>
      </c>
      <c r="AT525" s="179">
        <f t="shared" si="473"/>
        <v>8020.6764677746787</v>
      </c>
      <c r="AU525" s="180">
        <f t="shared" si="474"/>
        <v>14582.040382147768</v>
      </c>
      <c r="AV525" s="1">
        <v>1</v>
      </c>
      <c r="AW525" s="1">
        <f t="shared" si="475"/>
        <v>3.4</v>
      </c>
      <c r="AX525" s="55"/>
      <c r="AY525" s="56">
        <f t="shared" si="443"/>
        <v>6561.1723614274879</v>
      </c>
      <c r="AZ525" s="15">
        <f t="shared" si="476"/>
        <v>7934.229379727306</v>
      </c>
      <c r="BA525" s="49">
        <f t="shared" si="477"/>
        <v>14495.401741154794</v>
      </c>
      <c r="BB525" s="1">
        <v>1</v>
      </c>
      <c r="BC525" s="1">
        <f t="shared" si="444"/>
        <v>2.4</v>
      </c>
      <c r="BD525" s="56">
        <f t="shared" si="445"/>
        <v>6561.1723614274879</v>
      </c>
      <c r="BE525" s="15">
        <f t="shared" si="478"/>
        <v>4921.9693622648911</v>
      </c>
      <c r="BF525" s="49">
        <f t="shared" si="479"/>
        <v>11483.141723692379</v>
      </c>
      <c r="BG525" s="1">
        <v>0</v>
      </c>
      <c r="BH525" s="1">
        <f t="shared" si="446"/>
        <v>0</v>
      </c>
      <c r="BI525" s="56">
        <f t="shared" si="447"/>
        <v>0</v>
      </c>
      <c r="BJ525" s="15">
        <f t="shared" si="480"/>
        <v>0</v>
      </c>
      <c r="BK525" s="49">
        <f t="shared" si="481"/>
        <v>0</v>
      </c>
      <c r="BL525" s="1">
        <v>1</v>
      </c>
      <c r="BM525" s="1">
        <f t="shared" si="448"/>
        <v>2.4</v>
      </c>
      <c r="BN525" s="56">
        <f t="shared" si="449"/>
        <v>3279.876080691643</v>
      </c>
      <c r="BO525" s="15">
        <f t="shared" si="482"/>
        <v>5299.1520502072781</v>
      </c>
      <c r="BP525" s="49">
        <f t="shared" si="483"/>
        <v>8579.0281308989215</v>
      </c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</row>
    <row r="526" spans="1:146" ht="15.6" hidden="1" x14ac:dyDescent="0.3">
      <c r="A526" t="s">
        <v>154</v>
      </c>
      <c r="B526" s="8">
        <v>802</v>
      </c>
      <c r="C526" s="98">
        <v>8</v>
      </c>
      <c r="D526" s="98"/>
      <c r="E526" s="98">
        <f t="shared" si="450"/>
        <v>27.2</v>
      </c>
      <c r="F526" s="99">
        <f t="shared" si="436"/>
        <v>65562.144638403988</v>
      </c>
      <c r="G526" s="99">
        <f t="shared" si="451"/>
        <v>59311.512711344942</v>
      </c>
      <c r="H526" s="99">
        <f t="shared" si="452"/>
        <v>124873.65734974893</v>
      </c>
      <c r="I526" s="98">
        <v>10</v>
      </c>
      <c r="J526" s="98"/>
      <c r="K526" s="98">
        <f t="shared" si="453"/>
        <v>34</v>
      </c>
      <c r="L526" s="99">
        <f t="shared" si="454"/>
        <v>81952.680798004993</v>
      </c>
      <c r="M526" s="99">
        <f t="shared" si="455"/>
        <v>70178.892662563754</v>
      </c>
      <c r="N526" s="99">
        <f t="shared" si="456"/>
        <v>152131.57346056873</v>
      </c>
      <c r="O526" s="98">
        <v>8</v>
      </c>
      <c r="P526" s="98"/>
      <c r="Q526" s="98">
        <f t="shared" si="457"/>
        <v>27.2</v>
      </c>
      <c r="R526" s="99">
        <f t="shared" si="437"/>
        <v>45984.273972602736</v>
      </c>
      <c r="S526" s="427">
        <f t="shared" si="458"/>
        <v>62569.047396752598</v>
      </c>
      <c r="T526" s="99">
        <f t="shared" si="459"/>
        <v>108553.32136935534</v>
      </c>
      <c r="U526" s="98">
        <v>12</v>
      </c>
      <c r="V526" s="99">
        <f t="shared" si="460"/>
        <v>40.799999999999997</v>
      </c>
      <c r="W526" s="99">
        <f t="shared" si="438"/>
        <v>68976.410958904104</v>
      </c>
      <c r="X526" s="99">
        <f t="shared" si="461"/>
        <v>97945.933014469745</v>
      </c>
      <c r="Y526" s="99">
        <f t="shared" si="462"/>
        <v>166922.34397337385</v>
      </c>
      <c r="Z526" s="98">
        <v>12</v>
      </c>
      <c r="AA526" s="99">
        <f t="shared" si="463"/>
        <v>40.799999999999997</v>
      </c>
      <c r="AB526" s="99">
        <f t="shared" si="439"/>
        <v>68899.334370139957</v>
      </c>
      <c r="AC526" s="99">
        <f t="shared" si="464"/>
        <v>98118.115732080245</v>
      </c>
      <c r="AD526" s="99">
        <f t="shared" si="465"/>
        <v>167017.4501022202</v>
      </c>
      <c r="AE526" s="98">
        <v>12</v>
      </c>
      <c r="AF526" s="99">
        <f t="shared" si="466"/>
        <v>40.799999999999997</v>
      </c>
      <c r="AG526" s="99">
        <f t="shared" si="440"/>
        <v>78742.096423017094</v>
      </c>
      <c r="AH526" s="99">
        <f t="shared" si="467"/>
        <v>103354.07200457828</v>
      </c>
      <c r="AI526" s="99">
        <f t="shared" si="468"/>
        <v>182096.16842759537</v>
      </c>
      <c r="AJ526" s="98">
        <v>11</v>
      </c>
      <c r="AK526" s="99">
        <f t="shared" si="469"/>
        <v>37.4</v>
      </c>
      <c r="AL526" s="99"/>
      <c r="AM526" s="99">
        <f t="shared" si="441"/>
        <v>72175.00305810399</v>
      </c>
      <c r="AN526" s="99">
        <f t="shared" si="470"/>
        <v>91417.417023757182</v>
      </c>
      <c r="AO526" s="99">
        <f t="shared" si="471"/>
        <v>163592.42008186117</v>
      </c>
      <c r="AP526" s="188">
        <v>13</v>
      </c>
      <c r="AQ526" s="188">
        <f t="shared" si="472"/>
        <v>44.199999999999996</v>
      </c>
      <c r="AR526" s="196"/>
      <c r="AS526" s="197">
        <f t="shared" si="442"/>
        <v>85297.730886850157</v>
      </c>
      <c r="AT526" s="179">
        <f t="shared" si="473"/>
        <v>104268.79408107081</v>
      </c>
      <c r="AU526" s="180">
        <f t="shared" si="474"/>
        <v>189566.52496792097</v>
      </c>
      <c r="AV526" s="1">
        <v>12</v>
      </c>
      <c r="AW526" s="1">
        <f t="shared" si="475"/>
        <v>40.799999999999997</v>
      </c>
      <c r="AX526" s="55"/>
      <c r="AY526" s="56">
        <f t="shared" si="443"/>
        <v>78734.068337129851</v>
      </c>
      <c r="AZ526" s="15">
        <f t="shared" si="476"/>
        <v>95210.752556727675</v>
      </c>
      <c r="BA526" s="49">
        <f t="shared" si="477"/>
        <v>173944.82089385751</v>
      </c>
      <c r="BB526" s="1">
        <v>14</v>
      </c>
      <c r="BC526" s="1">
        <f t="shared" si="444"/>
        <v>33.6</v>
      </c>
      <c r="BD526" s="56">
        <f t="shared" si="445"/>
        <v>91856.413059984829</v>
      </c>
      <c r="BE526" s="15">
        <f t="shared" si="478"/>
        <v>68907.571071708473</v>
      </c>
      <c r="BF526" s="49">
        <f t="shared" si="479"/>
        <v>160763.98413169332</v>
      </c>
      <c r="BG526" s="1">
        <v>9</v>
      </c>
      <c r="BH526" s="1">
        <f t="shared" si="446"/>
        <v>21.599999999999998</v>
      </c>
      <c r="BI526" s="56">
        <f t="shared" si="447"/>
        <v>29518.884726224784</v>
      </c>
      <c r="BJ526" s="15">
        <f t="shared" si="480"/>
        <v>49417.591559121029</v>
      </c>
      <c r="BK526" s="49">
        <f t="shared" si="481"/>
        <v>78936.476285345809</v>
      </c>
      <c r="BL526" s="1">
        <v>11</v>
      </c>
      <c r="BM526" s="1">
        <f t="shared" si="448"/>
        <v>26.4</v>
      </c>
      <c r="BN526" s="56">
        <f t="shared" si="449"/>
        <v>36078.636887608074</v>
      </c>
      <c r="BO526" s="15">
        <f t="shared" si="482"/>
        <v>58290.672552280055</v>
      </c>
      <c r="BP526" s="49">
        <f t="shared" si="483"/>
        <v>94369.309439888137</v>
      </c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</row>
    <row r="527" spans="1:146" ht="15.6" hidden="1" x14ac:dyDescent="0.3">
      <c r="A527" t="s">
        <v>154</v>
      </c>
      <c r="B527" s="8">
        <v>901</v>
      </c>
      <c r="C527" s="98">
        <v>3</v>
      </c>
      <c r="D527" s="98"/>
      <c r="E527" s="98">
        <f t="shared" si="450"/>
        <v>10.199999999999999</v>
      </c>
      <c r="F527" s="99">
        <f t="shared" si="436"/>
        <v>24585.804239401496</v>
      </c>
      <c r="G527" s="99">
        <f t="shared" si="451"/>
        <v>22241.817266754351</v>
      </c>
      <c r="H527" s="99">
        <f t="shared" si="452"/>
        <v>46827.621506155847</v>
      </c>
      <c r="I527" s="98">
        <v>3</v>
      </c>
      <c r="J527" s="98"/>
      <c r="K527" s="98">
        <f t="shared" si="453"/>
        <v>10.199999999999999</v>
      </c>
      <c r="L527" s="99">
        <f t="shared" si="454"/>
        <v>24585.804239401496</v>
      </c>
      <c r="M527" s="99">
        <f t="shared" si="455"/>
        <v>21053.667798769122</v>
      </c>
      <c r="N527" s="99">
        <f t="shared" si="456"/>
        <v>45639.472038170614</v>
      </c>
      <c r="O527" s="98">
        <v>5</v>
      </c>
      <c r="P527" s="98"/>
      <c r="Q527" s="98">
        <f t="shared" si="457"/>
        <v>17</v>
      </c>
      <c r="R527" s="99">
        <f t="shared" si="437"/>
        <v>28740.17123287671</v>
      </c>
      <c r="S527" s="427">
        <f t="shared" si="458"/>
        <v>39105.654622970374</v>
      </c>
      <c r="T527" s="99">
        <f t="shared" si="459"/>
        <v>67845.825855847084</v>
      </c>
      <c r="U527" s="98">
        <v>6</v>
      </c>
      <c r="V527" s="99">
        <f t="shared" si="460"/>
        <v>20.399999999999999</v>
      </c>
      <c r="W527" s="99">
        <f t="shared" si="438"/>
        <v>34488.205479452052</v>
      </c>
      <c r="X527" s="99">
        <f t="shared" si="461"/>
        <v>48972.966507234873</v>
      </c>
      <c r="Y527" s="99">
        <f t="shared" si="462"/>
        <v>83461.171986686924</v>
      </c>
      <c r="Z527" s="98">
        <v>6</v>
      </c>
      <c r="AA527" s="99">
        <f t="shared" si="463"/>
        <v>20.399999999999999</v>
      </c>
      <c r="AB527" s="99">
        <f t="shared" si="439"/>
        <v>34449.667185069979</v>
      </c>
      <c r="AC527" s="99">
        <f t="shared" si="464"/>
        <v>49059.057866040122</v>
      </c>
      <c r="AD527" s="99">
        <f t="shared" si="465"/>
        <v>83508.725051110101</v>
      </c>
      <c r="AE527" s="98">
        <v>7</v>
      </c>
      <c r="AF527" s="99">
        <f t="shared" si="466"/>
        <v>23.8</v>
      </c>
      <c r="AG527" s="99">
        <f t="shared" si="440"/>
        <v>45932.88958009331</v>
      </c>
      <c r="AH527" s="99">
        <f t="shared" si="467"/>
        <v>60289.875336004006</v>
      </c>
      <c r="AI527" s="99">
        <f t="shared" si="468"/>
        <v>106222.76491609731</v>
      </c>
      <c r="AJ527" s="98">
        <v>6</v>
      </c>
      <c r="AK527" s="99">
        <f t="shared" si="469"/>
        <v>20.399999999999999</v>
      </c>
      <c r="AL527" s="99"/>
      <c r="AM527" s="99">
        <f t="shared" si="441"/>
        <v>39368.183486238537</v>
      </c>
      <c r="AN527" s="99">
        <f t="shared" si="470"/>
        <v>49864.045649322099</v>
      </c>
      <c r="AO527" s="99">
        <f t="shared" si="471"/>
        <v>89232.229135560628</v>
      </c>
      <c r="AP527" s="188">
        <v>12</v>
      </c>
      <c r="AQ527" s="188">
        <f t="shared" si="472"/>
        <v>40.799999999999997</v>
      </c>
      <c r="AR527" s="196"/>
      <c r="AS527" s="197">
        <f t="shared" si="442"/>
        <v>78736.366972477073</v>
      </c>
      <c r="AT527" s="179">
        <f t="shared" si="473"/>
        <v>96248.117613296141</v>
      </c>
      <c r="AU527" s="180">
        <f t="shared" si="474"/>
        <v>174984.4845857732</v>
      </c>
      <c r="AV527" s="1">
        <v>1</v>
      </c>
      <c r="AW527" s="1">
        <f t="shared" si="475"/>
        <v>3.4</v>
      </c>
      <c r="AX527" s="55"/>
      <c r="AY527" s="56">
        <f t="shared" si="443"/>
        <v>6561.1723614274879</v>
      </c>
      <c r="AZ527" s="15">
        <f t="shared" si="476"/>
        <v>7934.229379727306</v>
      </c>
      <c r="BA527" s="49">
        <f t="shared" si="477"/>
        <v>14495.401741154794</v>
      </c>
      <c r="BB527" s="1">
        <v>5</v>
      </c>
      <c r="BC527" s="1">
        <f t="shared" si="444"/>
        <v>12</v>
      </c>
      <c r="BD527" s="56">
        <f t="shared" si="445"/>
        <v>32805.861807137437</v>
      </c>
      <c r="BE527" s="15">
        <f t="shared" si="478"/>
        <v>24609.846811324453</v>
      </c>
      <c r="BF527" s="49">
        <f t="shared" si="479"/>
        <v>57415.708618461889</v>
      </c>
      <c r="BG527" s="1">
        <v>4</v>
      </c>
      <c r="BH527" s="1">
        <f t="shared" si="446"/>
        <v>9.6</v>
      </c>
      <c r="BI527" s="56">
        <f t="shared" si="447"/>
        <v>13119.504322766572</v>
      </c>
      <c r="BJ527" s="15">
        <f t="shared" si="480"/>
        <v>21963.374026276015</v>
      </c>
      <c r="BK527" s="49">
        <f t="shared" si="481"/>
        <v>35082.878349042585</v>
      </c>
      <c r="BL527" s="1">
        <v>4</v>
      </c>
      <c r="BM527" s="1">
        <f t="shared" si="448"/>
        <v>9.6</v>
      </c>
      <c r="BN527" s="56">
        <f t="shared" si="449"/>
        <v>13119.504322766572</v>
      </c>
      <c r="BO527" s="15">
        <f t="shared" si="482"/>
        <v>21196.608200829112</v>
      </c>
      <c r="BP527" s="49">
        <f t="shared" si="483"/>
        <v>34316.112523595686</v>
      </c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</row>
    <row r="528" spans="1:146" ht="15.6" hidden="1" x14ac:dyDescent="0.3">
      <c r="A528" t="s">
        <v>154</v>
      </c>
      <c r="B528" s="8">
        <v>902</v>
      </c>
      <c r="C528" s="98">
        <v>4</v>
      </c>
      <c r="D528" s="98"/>
      <c r="E528" s="98">
        <f t="shared" si="450"/>
        <v>13.6</v>
      </c>
      <c r="F528" s="99">
        <f t="shared" si="436"/>
        <v>32781.072319201994</v>
      </c>
      <c r="G528" s="99">
        <f t="shared" si="451"/>
        <v>29655.756355672471</v>
      </c>
      <c r="H528" s="99">
        <f t="shared" si="452"/>
        <v>62436.828674874465</v>
      </c>
      <c r="I528" s="98">
        <v>3</v>
      </c>
      <c r="J528" s="98"/>
      <c r="K528" s="98">
        <f t="shared" si="453"/>
        <v>10.199999999999999</v>
      </c>
      <c r="L528" s="99">
        <f t="shared" si="454"/>
        <v>24585.804239401496</v>
      </c>
      <c r="M528" s="99">
        <f t="shared" si="455"/>
        <v>21053.667798769122</v>
      </c>
      <c r="N528" s="99">
        <f t="shared" si="456"/>
        <v>45639.472038170614</v>
      </c>
      <c r="O528" s="98">
        <v>4</v>
      </c>
      <c r="P528" s="98"/>
      <c r="Q528" s="98">
        <f t="shared" si="457"/>
        <v>13.6</v>
      </c>
      <c r="R528" s="99">
        <f t="shared" si="437"/>
        <v>22992.136986301368</v>
      </c>
      <c r="S528" s="427">
        <f t="shared" si="458"/>
        <v>31284.523698376299</v>
      </c>
      <c r="T528" s="99">
        <f t="shared" si="459"/>
        <v>54276.66068467767</v>
      </c>
      <c r="U528" s="98">
        <v>4</v>
      </c>
      <c r="V528" s="99">
        <f t="shared" si="460"/>
        <v>13.6</v>
      </c>
      <c r="W528" s="99">
        <f t="shared" si="438"/>
        <v>22992.136986301368</v>
      </c>
      <c r="X528" s="99">
        <f t="shared" si="461"/>
        <v>32648.64433815658</v>
      </c>
      <c r="Y528" s="99">
        <f t="shared" si="462"/>
        <v>55640.781324457945</v>
      </c>
      <c r="Z528" s="98">
        <v>5</v>
      </c>
      <c r="AA528" s="99">
        <f t="shared" si="463"/>
        <v>17</v>
      </c>
      <c r="AB528" s="99">
        <f t="shared" si="439"/>
        <v>28708.055987558317</v>
      </c>
      <c r="AC528" s="99">
        <f t="shared" si="464"/>
        <v>40882.548221700104</v>
      </c>
      <c r="AD528" s="99">
        <f t="shared" si="465"/>
        <v>69590.604209258425</v>
      </c>
      <c r="AE528" s="98">
        <v>5</v>
      </c>
      <c r="AF528" s="99">
        <f t="shared" si="466"/>
        <v>17</v>
      </c>
      <c r="AG528" s="99">
        <f t="shared" si="440"/>
        <v>32809.206842923792</v>
      </c>
      <c r="AH528" s="99">
        <f t="shared" si="467"/>
        <v>43064.196668574288</v>
      </c>
      <c r="AI528" s="99">
        <f t="shared" si="468"/>
        <v>75873.40351149808</v>
      </c>
      <c r="AJ528" s="98">
        <v>4</v>
      </c>
      <c r="AK528" s="99">
        <f t="shared" si="469"/>
        <v>13.6</v>
      </c>
      <c r="AL528" s="99"/>
      <c r="AM528" s="99">
        <f t="shared" si="441"/>
        <v>26245.455657492359</v>
      </c>
      <c r="AN528" s="99">
        <f t="shared" si="470"/>
        <v>33242.697099548066</v>
      </c>
      <c r="AO528" s="99">
        <f t="shared" si="471"/>
        <v>59488.152757040429</v>
      </c>
      <c r="AP528" s="188">
        <v>4</v>
      </c>
      <c r="AQ528" s="188">
        <f t="shared" si="472"/>
        <v>13.6</v>
      </c>
      <c r="AR528" s="196"/>
      <c r="AS528" s="197">
        <f t="shared" si="442"/>
        <v>26245.455657492359</v>
      </c>
      <c r="AT528" s="179">
        <f t="shared" si="473"/>
        <v>32082.705871098715</v>
      </c>
      <c r="AU528" s="180">
        <f t="shared" si="474"/>
        <v>58328.161528591074</v>
      </c>
      <c r="AV528" s="1">
        <v>11</v>
      </c>
      <c r="AW528" s="1">
        <f t="shared" si="475"/>
        <v>37.4</v>
      </c>
      <c r="AX528" s="55"/>
      <c r="AY528" s="56">
        <f t="shared" si="443"/>
        <v>72172.895975702369</v>
      </c>
      <c r="AZ528" s="15">
        <f t="shared" si="476"/>
        <v>87276.523177000374</v>
      </c>
      <c r="BA528" s="49">
        <f t="shared" si="477"/>
        <v>159449.41915270273</v>
      </c>
      <c r="BB528" s="1">
        <v>7</v>
      </c>
      <c r="BC528" s="1">
        <f t="shared" si="444"/>
        <v>16.8</v>
      </c>
      <c r="BD528" s="56">
        <f t="shared" si="445"/>
        <v>45928.206529992414</v>
      </c>
      <c r="BE528" s="15">
        <f t="shared" si="478"/>
        <v>34453.785535854237</v>
      </c>
      <c r="BF528" s="49">
        <f t="shared" si="479"/>
        <v>80381.992065846658</v>
      </c>
      <c r="BG528" s="1">
        <v>4</v>
      </c>
      <c r="BH528" s="1">
        <f t="shared" si="446"/>
        <v>9.6</v>
      </c>
      <c r="BI528" s="56">
        <f t="shared" si="447"/>
        <v>13119.504322766572</v>
      </c>
      <c r="BJ528" s="15">
        <f t="shared" si="480"/>
        <v>21963.374026276015</v>
      </c>
      <c r="BK528" s="49">
        <f t="shared" si="481"/>
        <v>35082.878349042585</v>
      </c>
      <c r="BL528" s="1">
        <v>8</v>
      </c>
      <c r="BM528" s="1">
        <f t="shared" si="448"/>
        <v>19.2</v>
      </c>
      <c r="BN528" s="56">
        <f t="shared" si="449"/>
        <v>26239.008645533144</v>
      </c>
      <c r="BO528" s="15">
        <f t="shared" si="482"/>
        <v>42393.216401658225</v>
      </c>
      <c r="BP528" s="49">
        <f t="shared" si="483"/>
        <v>68632.225047191372</v>
      </c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</row>
    <row r="529" spans="1:146" ht="15.6" hidden="1" x14ac:dyDescent="0.3">
      <c r="A529" t="s">
        <v>154</v>
      </c>
      <c r="B529" s="8">
        <v>1001</v>
      </c>
      <c r="C529" s="98">
        <v>3</v>
      </c>
      <c r="D529" s="98"/>
      <c r="E529" s="98">
        <f t="shared" si="450"/>
        <v>10.199999999999999</v>
      </c>
      <c r="F529" s="99">
        <f t="shared" si="436"/>
        <v>24585.804239401496</v>
      </c>
      <c r="G529" s="99">
        <f t="shared" si="451"/>
        <v>22241.817266754351</v>
      </c>
      <c r="H529" s="99">
        <f t="shared" si="452"/>
        <v>46827.621506155847</v>
      </c>
      <c r="I529" s="98">
        <v>3</v>
      </c>
      <c r="J529" s="98"/>
      <c r="K529" s="98">
        <f t="shared" si="453"/>
        <v>10.199999999999999</v>
      </c>
      <c r="L529" s="99">
        <f t="shared" si="454"/>
        <v>24585.804239401496</v>
      </c>
      <c r="M529" s="99">
        <f t="shared" si="455"/>
        <v>21053.667798769122</v>
      </c>
      <c r="N529" s="99">
        <f t="shared" si="456"/>
        <v>45639.472038170614</v>
      </c>
      <c r="O529" s="98">
        <v>3</v>
      </c>
      <c r="P529" s="98"/>
      <c r="Q529" s="98">
        <f t="shared" si="457"/>
        <v>10.199999999999999</v>
      </c>
      <c r="R529" s="99">
        <f t="shared" si="437"/>
        <v>17244.102739726026</v>
      </c>
      <c r="S529" s="427">
        <f t="shared" si="458"/>
        <v>23463.392773782223</v>
      </c>
      <c r="T529" s="99">
        <f t="shared" si="459"/>
        <v>40707.495513508249</v>
      </c>
      <c r="U529" s="98">
        <v>4</v>
      </c>
      <c r="V529" s="99">
        <f t="shared" si="460"/>
        <v>13.6</v>
      </c>
      <c r="W529" s="99">
        <f t="shared" si="438"/>
        <v>22992.136986301368</v>
      </c>
      <c r="X529" s="99">
        <f t="shared" si="461"/>
        <v>32648.64433815658</v>
      </c>
      <c r="Y529" s="99">
        <f t="shared" si="462"/>
        <v>55640.781324457945</v>
      </c>
      <c r="Z529" s="98">
        <v>7</v>
      </c>
      <c r="AA529" s="99">
        <f t="shared" si="463"/>
        <v>23.8</v>
      </c>
      <c r="AB529" s="99">
        <f t="shared" si="439"/>
        <v>40191.278382581644</v>
      </c>
      <c r="AC529" s="99">
        <f t="shared" si="464"/>
        <v>57235.567510380148</v>
      </c>
      <c r="AD529" s="99">
        <f t="shared" si="465"/>
        <v>97426.845892961792</v>
      </c>
      <c r="AE529" s="98">
        <v>6</v>
      </c>
      <c r="AF529" s="99">
        <f t="shared" si="466"/>
        <v>20.399999999999999</v>
      </c>
      <c r="AG529" s="99">
        <f t="shared" si="440"/>
        <v>39371.048211508547</v>
      </c>
      <c r="AH529" s="99">
        <f t="shared" si="467"/>
        <v>51677.03600228914</v>
      </c>
      <c r="AI529" s="99">
        <f t="shared" si="468"/>
        <v>91048.084213797687</v>
      </c>
      <c r="AJ529" s="98">
        <v>5</v>
      </c>
      <c r="AK529" s="99">
        <f t="shared" si="469"/>
        <v>17</v>
      </c>
      <c r="AL529" s="99"/>
      <c r="AM529" s="99">
        <f t="shared" si="441"/>
        <v>32806.819571865446</v>
      </c>
      <c r="AN529" s="99">
        <f t="shared" si="470"/>
        <v>41553.371374435083</v>
      </c>
      <c r="AO529" s="99">
        <f t="shared" si="471"/>
        <v>74360.190946300529</v>
      </c>
      <c r="AP529" s="188">
        <v>6</v>
      </c>
      <c r="AQ529" s="188">
        <f t="shared" si="472"/>
        <v>20.399999999999999</v>
      </c>
      <c r="AR529" s="196"/>
      <c r="AS529" s="197">
        <f t="shared" si="442"/>
        <v>39368.183486238537</v>
      </c>
      <c r="AT529" s="179">
        <f t="shared" si="473"/>
        <v>48124.05880664807</v>
      </c>
      <c r="AU529" s="180">
        <f t="shared" si="474"/>
        <v>87492.2422928866</v>
      </c>
      <c r="AV529" s="1">
        <v>5</v>
      </c>
      <c r="AW529" s="1">
        <f t="shared" si="475"/>
        <v>17</v>
      </c>
      <c r="AX529" s="55"/>
      <c r="AY529" s="56">
        <f t="shared" si="443"/>
        <v>32805.861807137437</v>
      </c>
      <c r="AZ529" s="15">
        <f t="shared" si="476"/>
        <v>39671.146898636536</v>
      </c>
      <c r="BA529" s="49">
        <f t="shared" si="477"/>
        <v>72477.008705773973</v>
      </c>
      <c r="BB529" s="1">
        <v>6</v>
      </c>
      <c r="BC529" s="1">
        <f t="shared" si="444"/>
        <v>14.399999999999999</v>
      </c>
      <c r="BD529" s="56">
        <f t="shared" si="445"/>
        <v>39367.034168564925</v>
      </c>
      <c r="BE529" s="15">
        <f t="shared" si="478"/>
        <v>29531.816173589341</v>
      </c>
      <c r="BF529" s="49">
        <f t="shared" si="479"/>
        <v>68898.85034215427</v>
      </c>
      <c r="BG529" s="1">
        <v>5</v>
      </c>
      <c r="BH529" s="1">
        <f t="shared" si="446"/>
        <v>12</v>
      </c>
      <c r="BI529" s="56">
        <f t="shared" si="447"/>
        <v>16399.380403458214</v>
      </c>
      <c r="BJ529" s="15">
        <f t="shared" si="480"/>
        <v>27454.217532845018</v>
      </c>
      <c r="BK529" s="49">
        <f t="shared" si="481"/>
        <v>43853.597936303231</v>
      </c>
      <c r="BL529" s="1">
        <v>6</v>
      </c>
      <c r="BM529" s="1">
        <f t="shared" si="448"/>
        <v>14.399999999999999</v>
      </c>
      <c r="BN529" s="56">
        <f t="shared" si="449"/>
        <v>19679.256484149857</v>
      </c>
      <c r="BO529" s="15">
        <f t="shared" si="482"/>
        <v>31794.912301243665</v>
      </c>
      <c r="BP529" s="49">
        <f t="shared" si="483"/>
        <v>51474.168785393522</v>
      </c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</row>
    <row r="530" spans="1:146" ht="15.6" hidden="1" x14ac:dyDescent="0.3">
      <c r="A530" t="s">
        <v>154</v>
      </c>
      <c r="B530" s="8">
        <v>1002</v>
      </c>
      <c r="C530" s="98">
        <v>2</v>
      </c>
      <c r="D530" s="98"/>
      <c r="E530" s="98">
        <f t="shared" si="450"/>
        <v>6.8</v>
      </c>
      <c r="F530" s="99">
        <f t="shared" si="436"/>
        <v>16390.536159600997</v>
      </c>
      <c r="G530" s="99">
        <f t="shared" si="451"/>
        <v>14827.878177836235</v>
      </c>
      <c r="H530" s="99">
        <f t="shared" si="452"/>
        <v>31218.414337437232</v>
      </c>
      <c r="I530" s="98">
        <v>2</v>
      </c>
      <c r="J530" s="98"/>
      <c r="K530" s="98">
        <f t="shared" si="453"/>
        <v>6.8</v>
      </c>
      <c r="L530" s="99">
        <f t="shared" si="454"/>
        <v>16390.536159600997</v>
      </c>
      <c r="M530" s="99">
        <f t="shared" si="455"/>
        <v>14035.77853251275</v>
      </c>
      <c r="N530" s="99">
        <f t="shared" si="456"/>
        <v>30426.314692113745</v>
      </c>
      <c r="O530" s="98">
        <v>3</v>
      </c>
      <c r="P530" s="98"/>
      <c r="Q530" s="98">
        <f t="shared" si="457"/>
        <v>10.199999999999999</v>
      </c>
      <c r="R530" s="99">
        <f t="shared" si="437"/>
        <v>17244.102739726026</v>
      </c>
      <c r="S530" s="427">
        <f t="shared" si="458"/>
        <v>23463.392773782223</v>
      </c>
      <c r="T530" s="99">
        <f t="shared" si="459"/>
        <v>40707.495513508249</v>
      </c>
      <c r="U530" s="98">
        <v>2</v>
      </c>
      <c r="V530" s="99">
        <f t="shared" si="460"/>
        <v>6.8</v>
      </c>
      <c r="W530" s="99">
        <f t="shared" si="438"/>
        <v>11496.068493150684</v>
      </c>
      <c r="X530" s="99">
        <f t="shared" si="461"/>
        <v>16324.32216907829</v>
      </c>
      <c r="Y530" s="99">
        <f t="shared" si="462"/>
        <v>27820.390662228972</v>
      </c>
      <c r="Z530" s="98">
        <v>3</v>
      </c>
      <c r="AA530" s="99">
        <f t="shared" si="463"/>
        <v>10.199999999999999</v>
      </c>
      <c r="AB530" s="99">
        <f t="shared" si="439"/>
        <v>17224.833592534989</v>
      </c>
      <c r="AC530" s="99">
        <f t="shared" si="464"/>
        <v>24529.528933020061</v>
      </c>
      <c r="AD530" s="99">
        <f t="shared" si="465"/>
        <v>41754.362525555051</v>
      </c>
      <c r="AE530" s="98">
        <v>4</v>
      </c>
      <c r="AF530" s="99">
        <f t="shared" si="466"/>
        <v>13.6</v>
      </c>
      <c r="AG530" s="99">
        <f t="shared" si="440"/>
        <v>26247.365474339036</v>
      </c>
      <c r="AH530" s="99">
        <f t="shared" si="467"/>
        <v>34451.357334859429</v>
      </c>
      <c r="AI530" s="99">
        <f t="shared" si="468"/>
        <v>60698.722809198465</v>
      </c>
      <c r="AJ530" s="98">
        <v>4</v>
      </c>
      <c r="AK530" s="99">
        <f t="shared" si="469"/>
        <v>13.6</v>
      </c>
      <c r="AL530" s="99"/>
      <c r="AM530" s="99">
        <f t="shared" si="441"/>
        <v>26245.455657492359</v>
      </c>
      <c r="AN530" s="99">
        <f t="shared" si="470"/>
        <v>33242.697099548066</v>
      </c>
      <c r="AO530" s="99">
        <f t="shared" si="471"/>
        <v>59488.152757040429</v>
      </c>
      <c r="AP530" s="188">
        <v>2</v>
      </c>
      <c r="AQ530" s="188">
        <f t="shared" si="472"/>
        <v>6.8</v>
      </c>
      <c r="AR530" s="196"/>
      <c r="AS530" s="197">
        <f t="shared" si="442"/>
        <v>13122.72782874618</v>
      </c>
      <c r="AT530" s="179">
        <f t="shared" si="473"/>
        <v>16041.352935549357</v>
      </c>
      <c r="AU530" s="180">
        <f t="shared" si="474"/>
        <v>29164.080764295537</v>
      </c>
      <c r="AV530" s="1">
        <v>1</v>
      </c>
      <c r="AW530" s="1">
        <f t="shared" si="475"/>
        <v>3.4</v>
      </c>
      <c r="AX530" s="55"/>
      <c r="AY530" s="56">
        <f t="shared" si="443"/>
        <v>6561.1723614274879</v>
      </c>
      <c r="AZ530" s="15">
        <f t="shared" si="476"/>
        <v>7934.229379727306</v>
      </c>
      <c r="BA530" s="49">
        <f t="shared" si="477"/>
        <v>14495.401741154794</v>
      </c>
      <c r="BB530" s="1">
        <v>2</v>
      </c>
      <c r="BC530" s="1">
        <f t="shared" si="444"/>
        <v>4.8</v>
      </c>
      <c r="BD530" s="56">
        <f t="shared" si="445"/>
        <v>13122.344722854976</v>
      </c>
      <c r="BE530" s="15">
        <f t="shared" si="478"/>
        <v>9843.9387245297821</v>
      </c>
      <c r="BF530" s="49">
        <f t="shared" si="479"/>
        <v>22966.283447384758</v>
      </c>
      <c r="BG530" s="1">
        <v>5</v>
      </c>
      <c r="BH530" s="1">
        <f t="shared" si="446"/>
        <v>12</v>
      </c>
      <c r="BI530" s="56">
        <f t="shared" si="447"/>
        <v>16399.380403458214</v>
      </c>
      <c r="BJ530" s="15">
        <f t="shared" si="480"/>
        <v>27454.217532845018</v>
      </c>
      <c r="BK530" s="49">
        <f t="shared" si="481"/>
        <v>43853.597936303231</v>
      </c>
      <c r="BL530" s="1">
        <v>5</v>
      </c>
      <c r="BM530" s="1">
        <f t="shared" si="448"/>
        <v>12</v>
      </c>
      <c r="BN530" s="56">
        <f t="shared" si="449"/>
        <v>16399.380403458214</v>
      </c>
      <c r="BO530" s="15">
        <f t="shared" si="482"/>
        <v>26495.76025103639</v>
      </c>
      <c r="BP530" s="49">
        <f t="shared" si="483"/>
        <v>42895.140654494608</v>
      </c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</row>
    <row r="531" spans="1:146" ht="15.6" hidden="1" x14ac:dyDescent="0.3">
      <c r="A531" t="s">
        <v>154</v>
      </c>
      <c r="B531" s="8">
        <v>1101</v>
      </c>
      <c r="C531" s="98">
        <v>11</v>
      </c>
      <c r="D531" s="98"/>
      <c r="E531" s="98">
        <f t="shared" si="450"/>
        <v>37.4</v>
      </c>
      <c r="F531" s="99">
        <f t="shared" si="436"/>
        <v>90147.94887780548</v>
      </c>
      <c r="G531" s="99">
        <f t="shared" si="451"/>
        <v>81553.329978099297</v>
      </c>
      <c r="H531" s="99">
        <f t="shared" si="452"/>
        <v>171701.27885590476</v>
      </c>
      <c r="I531" s="98">
        <v>10</v>
      </c>
      <c r="J531" s="98"/>
      <c r="K531" s="98">
        <f t="shared" si="453"/>
        <v>34</v>
      </c>
      <c r="L531" s="99">
        <f t="shared" si="454"/>
        <v>81952.680798004993</v>
      </c>
      <c r="M531" s="99">
        <f t="shared" si="455"/>
        <v>70178.892662563754</v>
      </c>
      <c r="N531" s="99">
        <f t="shared" si="456"/>
        <v>152131.57346056873</v>
      </c>
      <c r="O531" s="98">
        <v>13</v>
      </c>
      <c r="P531" s="98"/>
      <c r="Q531" s="98">
        <f t="shared" si="457"/>
        <v>44.199999999999996</v>
      </c>
      <c r="R531" s="99">
        <f t="shared" si="437"/>
        <v>74724.445205479438</v>
      </c>
      <c r="S531" s="427">
        <f t="shared" si="458"/>
        <v>101674.70201972296</v>
      </c>
      <c r="T531" s="99">
        <f t="shared" si="459"/>
        <v>176399.14722520241</v>
      </c>
      <c r="U531" s="98">
        <v>15</v>
      </c>
      <c r="V531" s="99">
        <f t="shared" si="460"/>
        <v>51</v>
      </c>
      <c r="W531" s="99">
        <f t="shared" si="438"/>
        <v>86220.513698630137</v>
      </c>
      <c r="X531" s="99">
        <f t="shared" si="461"/>
        <v>122432.41626808718</v>
      </c>
      <c r="Y531" s="99">
        <f t="shared" si="462"/>
        <v>208652.92996671732</v>
      </c>
      <c r="Z531" s="98">
        <v>14</v>
      </c>
      <c r="AA531" s="99">
        <f t="shared" si="463"/>
        <v>47.6</v>
      </c>
      <c r="AB531" s="99">
        <f t="shared" si="439"/>
        <v>80382.556765163288</v>
      </c>
      <c r="AC531" s="99">
        <f t="shared" si="464"/>
        <v>114471.1350207603</v>
      </c>
      <c r="AD531" s="99">
        <f t="shared" si="465"/>
        <v>194853.69178592358</v>
      </c>
      <c r="AE531" s="98">
        <v>16</v>
      </c>
      <c r="AF531" s="99">
        <f t="shared" si="466"/>
        <v>54.4</v>
      </c>
      <c r="AG531" s="99">
        <f t="shared" si="440"/>
        <v>104989.46189735614</v>
      </c>
      <c r="AH531" s="99">
        <f t="shared" si="467"/>
        <v>137805.42933943772</v>
      </c>
      <c r="AI531" s="99">
        <f t="shared" si="468"/>
        <v>242794.89123679386</v>
      </c>
      <c r="AJ531" s="98">
        <v>13</v>
      </c>
      <c r="AK531" s="99">
        <f t="shared" si="469"/>
        <v>44.199999999999996</v>
      </c>
      <c r="AL531" s="99"/>
      <c r="AM531" s="99">
        <f t="shared" si="441"/>
        <v>85297.730886850157</v>
      </c>
      <c r="AN531" s="99">
        <f t="shared" si="470"/>
        <v>108038.76557353121</v>
      </c>
      <c r="AO531" s="99">
        <f t="shared" si="471"/>
        <v>193336.49646038137</v>
      </c>
      <c r="AP531" s="188">
        <v>15</v>
      </c>
      <c r="AQ531" s="188">
        <f t="shared" si="472"/>
        <v>51</v>
      </c>
      <c r="AR531" s="196"/>
      <c r="AS531" s="197">
        <f t="shared" si="442"/>
        <v>98420.458715596353</v>
      </c>
      <c r="AT531" s="179">
        <f t="shared" si="473"/>
        <v>120310.14701662018</v>
      </c>
      <c r="AU531" s="180">
        <f t="shared" si="474"/>
        <v>218730.60573221653</v>
      </c>
      <c r="AV531" s="1">
        <v>18</v>
      </c>
      <c r="AW531" s="1">
        <f t="shared" si="475"/>
        <v>61.199999999999996</v>
      </c>
      <c r="AX531" s="55"/>
      <c r="AY531" s="56">
        <f t="shared" si="443"/>
        <v>118101.10250569478</v>
      </c>
      <c r="AZ531" s="15">
        <f t="shared" si="476"/>
        <v>142816.12883509151</v>
      </c>
      <c r="BA531" s="49">
        <f t="shared" si="477"/>
        <v>260917.2313407863</v>
      </c>
      <c r="BB531" s="1">
        <v>17</v>
      </c>
      <c r="BC531" s="1">
        <f t="shared" si="444"/>
        <v>40.799999999999997</v>
      </c>
      <c r="BD531" s="56">
        <f t="shared" si="445"/>
        <v>111539.9301442673</v>
      </c>
      <c r="BE531" s="15">
        <f t="shared" si="478"/>
        <v>83673.479158503134</v>
      </c>
      <c r="BF531" s="49">
        <f t="shared" si="479"/>
        <v>195213.40930277045</v>
      </c>
      <c r="BG531" s="1">
        <v>15</v>
      </c>
      <c r="BH531" s="1">
        <f t="shared" si="446"/>
        <v>36</v>
      </c>
      <c r="BI531" s="56">
        <f t="shared" si="447"/>
        <v>49198.141210374648</v>
      </c>
      <c r="BJ531" s="15">
        <f t="shared" si="480"/>
        <v>82362.65259853506</v>
      </c>
      <c r="BK531" s="49">
        <f t="shared" si="481"/>
        <v>131560.79380890972</v>
      </c>
      <c r="BL531" s="1">
        <v>14</v>
      </c>
      <c r="BM531" s="1">
        <f t="shared" si="448"/>
        <v>33.6</v>
      </c>
      <c r="BN531" s="56">
        <f t="shared" si="449"/>
        <v>45918.265129683001</v>
      </c>
      <c r="BO531" s="15">
        <f t="shared" si="482"/>
        <v>74188.1287029019</v>
      </c>
      <c r="BP531" s="49">
        <f t="shared" si="483"/>
        <v>120106.3938325849</v>
      </c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</row>
    <row r="532" spans="1:146" ht="15.6" hidden="1" x14ac:dyDescent="0.3">
      <c r="A532" t="s">
        <v>154</v>
      </c>
      <c r="B532" s="8">
        <v>1102</v>
      </c>
      <c r="C532" s="98">
        <v>4</v>
      </c>
      <c r="D532" s="98"/>
      <c r="E532" s="98">
        <f t="shared" si="450"/>
        <v>13.6</v>
      </c>
      <c r="F532" s="99">
        <f t="shared" si="436"/>
        <v>32781.072319201994</v>
      </c>
      <c r="G532" s="99">
        <f t="shared" si="451"/>
        <v>29655.756355672471</v>
      </c>
      <c r="H532" s="99">
        <f t="shared" si="452"/>
        <v>62436.828674874465</v>
      </c>
      <c r="I532" s="98">
        <v>3</v>
      </c>
      <c r="J532" s="98"/>
      <c r="K532" s="98">
        <f t="shared" si="453"/>
        <v>10.199999999999999</v>
      </c>
      <c r="L532" s="99">
        <f t="shared" si="454"/>
        <v>24585.804239401496</v>
      </c>
      <c r="M532" s="99">
        <f t="shared" si="455"/>
        <v>21053.667798769122</v>
      </c>
      <c r="N532" s="99">
        <f t="shared" si="456"/>
        <v>45639.472038170614</v>
      </c>
      <c r="O532" s="98">
        <v>2</v>
      </c>
      <c r="P532" s="98"/>
      <c r="Q532" s="98">
        <f t="shared" si="457"/>
        <v>6.8</v>
      </c>
      <c r="R532" s="99">
        <f t="shared" si="437"/>
        <v>11496.068493150684</v>
      </c>
      <c r="S532" s="427">
        <f t="shared" si="458"/>
        <v>15642.261849188149</v>
      </c>
      <c r="T532" s="99">
        <f t="shared" si="459"/>
        <v>27138.330342338835</v>
      </c>
      <c r="U532" s="98">
        <v>3</v>
      </c>
      <c r="V532" s="99">
        <f t="shared" si="460"/>
        <v>10.199999999999999</v>
      </c>
      <c r="W532" s="99">
        <f t="shared" si="438"/>
        <v>17244.102739726026</v>
      </c>
      <c r="X532" s="99">
        <f t="shared" si="461"/>
        <v>24486.483253617436</v>
      </c>
      <c r="Y532" s="99">
        <f t="shared" si="462"/>
        <v>41730.585993343462</v>
      </c>
      <c r="Z532" s="98">
        <v>2</v>
      </c>
      <c r="AA532" s="99">
        <f t="shared" si="463"/>
        <v>6.8</v>
      </c>
      <c r="AB532" s="99">
        <f t="shared" si="439"/>
        <v>11483.222395023326</v>
      </c>
      <c r="AC532" s="99">
        <f t="shared" si="464"/>
        <v>16353.019288680041</v>
      </c>
      <c r="AD532" s="99">
        <f t="shared" si="465"/>
        <v>27836.241683703367</v>
      </c>
      <c r="AE532" s="98">
        <v>3</v>
      </c>
      <c r="AF532" s="99">
        <f t="shared" si="466"/>
        <v>10.199999999999999</v>
      </c>
      <c r="AG532" s="99">
        <f t="shared" si="440"/>
        <v>19685.524105754273</v>
      </c>
      <c r="AH532" s="99">
        <f t="shared" si="467"/>
        <v>25838.51800114457</v>
      </c>
      <c r="AI532" s="99">
        <f t="shared" si="468"/>
        <v>45524.042106898843</v>
      </c>
      <c r="AJ532" s="98">
        <v>2</v>
      </c>
      <c r="AK532" s="99">
        <f t="shared" si="469"/>
        <v>6.8</v>
      </c>
      <c r="AL532" s="99"/>
      <c r="AM532" s="99">
        <f t="shared" si="441"/>
        <v>13122.72782874618</v>
      </c>
      <c r="AN532" s="99">
        <f t="shared" si="470"/>
        <v>16621.348549774033</v>
      </c>
      <c r="AO532" s="99">
        <f t="shared" si="471"/>
        <v>29744.076378520214</v>
      </c>
      <c r="AP532" s="188">
        <v>3</v>
      </c>
      <c r="AQ532" s="188">
        <f t="shared" si="472"/>
        <v>10.199999999999999</v>
      </c>
      <c r="AR532" s="196"/>
      <c r="AS532" s="197">
        <f t="shared" si="442"/>
        <v>19684.091743119268</v>
      </c>
      <c r="AT532" s="179">
        <f t="shared" si="473"/>
        <v>24062.029403324035</v>
      </c>
      <c r="AU532" s="180">
        <f t="shared" si="474"/>
        <v>43746.1211464433</v>
      </c>
      <c r="AV532" s="1">
        <v>2</v>
      </c>
      <c r="AW532" s="1">
        <f t="shared" si="475"/>
        <v>6.8</v>
      </c>
      <c r="AX532" s="55"/>
      <c r="AY532" s="56">
        <f t="shared" si="443"/>
        <v>13122.344722854976</v>
      </c>
      <c r="AZ532" s="15">
        <f t="shared" si="476"/>
        <v>15868.458759454612</v>
      </c>
      <c r="BA532" s="49">
        <f t="shared" si="477"/>
        <v>28990.803482309588</v>
      </c>
      <c r="BB532" s="1">
        <v>3</v>
      </c>
      <c r="BC532" s="1">
        <f t="shared" si="444"/>
        <v>7.1999999999999993</v>
      </c>
      <c r="BD532" s="56">
        <f t="shared" si="445"/>
        <v>19683.517084282463</v>
      </c>
      <c r="BE532" s="15">
        <f t="shared" si="478"/>
        <v>14765.90808679467</v>
      </c>
      <c r="BF532" s="49">
        <f t="shared" si="479"/>
        <v>34449.425171077135</v>
      </c>
      <c r="BG532" s="1">
        <v>3</v>
      </c>
      <c r="BH532" s="1">
        <f t="shared" si="446"/>
        <v>7.1999999999999993</v>
      </c>
      <c r="BI532" s="56">
        <f t="shared" si="447"/>
        <v>9839.6282420749285</v>
      </c>
      <c r="BJ532" s="15">
        <f t="shared" si="480"/>
        <v>16472.530519707008</v>
      </c>
      <c r="BK532" s="49">
        <f t="shared" si="481"/>
        <v>26312.158761781939</v>
      </c>
      <c r="BL532" s="1">
        <v>3</v>
      </c>
      <c r="BM532" s="1">
        <f t="shared" si="448"/>
        <v>7.1999999999999993</v>
      </c>
      <c r="BN532" s="56">
        <f t="shared" si="449"/>
        <v>9839.6282420749285</v>
      </c>
      <c r="BO532" s="15">
        <f t="shared" si="482"/>
        <v>15897.456150621832</v>
      </c>
      <c r="BP532" s="49">
        <f t="shared" si="483"/>
        <v>25737.084392696761</v>
      </c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</row>
    <row r="533" spans="1:146" ht="15.6" hidden="1" x14ac:dyDescent="0.3">
      <c r="A533" t="s">
        <v>154</v>
      </c>
      <c r="B533" s="8">
        <v>1201</v>
      </c>
      <c r="C533" s="98">
        <v>1</v>
      </c>
      <c r="D533" s="98"/>
      <c r="E533" s="98">
        <f t="shared" si="450"/>
        <v>3.4</v>
      </c>
      <c r="F533" s="99">
        <f t="shared" si="436"/>
        <v>8195.2680798004985</v>
      </c>
      <c r="G533" s="99">
        <f t="shared" si="451"/>
        <v>7413.9390889181177</v>
      </c>
      <c r="H533" s="99">
        <f t="shared" si="452"/>
        <v>15609.207168718616</v>
      </c>
      <c r="I533" s="98">
        <v>0</v>
      </c>
      <c r="J533" s="98"/>
      <c r="K533" s="98">
        <f t="shared" si="453"/>
        <v>0</v>
      </c>
      <c r="L533" s="99">
        <f t="shared" si="454"/>
        <v>0</v>
      </c>
      <c r="M533" s="99">
        <f t="shared" si="455"/>
        <v>0</v>
      </c>
      <c r="N533" s="99">
        <f t="shared" si="456"/>
        <v>0</v>
      </c>
      <c r="O533" s="98">
        <v>3</v>
      </c>
      <c r="P533" s="98"/>
      <c r="Q533" s="98">
        <f t="shared" si="457"/>
        <v>10.199999999999999</v>
      </c>
      <c r="R533" s="99">
        <f t="shared" si="437"/>
        <v>17244.102739726026</v>
      </c>
      <c r="S533" s="427">
        <f t="shared" si="458"/>
        <v>23463.392773782223</v>
      </c>
      <c r="T533" s="99">
        <f t="shared" si="459"/>
        <v>40707.495513508249</v>
      </c>
      <c r="U533" s="98">
        <v>0</v>
      </c>
      <c r="V533" s="99">
        <f t="shared" si="460"/>
        <v>0</v>
      </c>
      <c r="W533" s="99">
        <f t="shared" si="438"/>
        <v>0</v>
      </c>
      <c r="X533" s="99">
        <f t="shared" si="461"/>
        <v>0</v>
      </c>
      <c r="Y533" s="99">
        <f t="shared" si="462"/>
        <v>0</v>
      </c>
      <c r="Z533" s="98">
        <v>0</v>
      </c>
      <c r="AA533" s="99">
        <f t="shared" si="463"/>
        <v>0</v>
      </c>
      <c r="AB533" s="99">
        <f t="shared" si="439"/>
        <v>0</v>
      </c>
      <c r="AC533" s="99">
        <f t="shared" si="464"/>
        <v>0</v>
      </c>
      <c r="AD533" s="99">
        <f t="shared" si="465"/>
        <v>0</v>
      </c>
      <c r="AE533" s="98">
        <v>0</v>
      </c>
      <c r="AF533" s="99">
        <f t="shared" si="466"/>
        <v>0</v>
      </c>
      <c r="AG533" s="99">
        <f t="shared" si="440"/>
        <v>0</v>
      </c>
      <c r="AH533" s="99">
        <f t="shared" si="467"/>
        <v>0</v>
      </c>
      <c r="AI533" s="99">
        <f t="shared" si="468"/>
        <v>0</v>
      </c>
      <c r="AJ533" s="98">
        <v>0</v>
      </c>
      <c r="AK533" s="99">
        <f t="shared" si="469"/>
        <v>0</v>
      </c>
      <c r="AL533" s="99"/>
      <c r="AM533" s="99">
        <f t="shared" si="441"/>
        <v>0</v>
      </c>
      <c r="AN533" s="99">
        <f t="shared" si="470"/>
        <v>0</v>
      </c>
      <c r="AO533" s="99">
        <f t="shared" si="471"/>
        <v>0</v>
      </c>
      <c r="AP533" s="188">
        <v>0</v>
      </c>
      <c r="AQ533" s="188">
        <f t="shared" si="472"/>
        <v>0</v>
      </c>
      <c r="AR533" s="196"/>
      <c r="AS533" s="197">
        <f t="shared" si="442"/>
        <v>0</v>
      </c>
      <c r="AT533" s="179">
        <f t="shared" si="473"/>
        <v>0</v>
      </c>
      <c r="AU533" s="180">
        <f t="shared" si="474"/>
        <v>0</v>
      </c>
      <c r="AV533" s="1">
        <v>0</v>
      </c>
      <c r="AW533" s="1">
        <f t="shared" si="475"/>
        <v>0</v>
      </c>
      <c r="AX533" s="55"/>
      <c r="AY533" s="56">
        <f t="shared" si="443"/>
        <v>0</v>
      </c>
      <c r="AZ533" s="15">
        <f t="shared" si="476"/>
        <v>0</v>
      </c>
      <c r="BA533" s="49">
        <f t="shared" si="477"/>
        <v>0</v>
      </c>
      <c r="BB533" s="1">
        <v>0</v>
      </c>
      <c r="BC533" s="1">
        <f t="shared" si="444"/>
        <v>0</v>
      </c>
      <c r="BD533" s="56">
        <f t="shared" si="445"/>
        <v>0</v>
      </c>
      <c r="BE533" s="15">
        <f t="shared" si="478"/>
        <v>0</v>
      </c>
      <c r="BF533" s="49">
        <f t="shared" si="479"/>
        <v>0</v>
      </c>
      <c r="BG533" s="1">
        <v>0</v>
      </c>
      <c r="BH533" s="1">
        <f t="shared" si="446"/>
        <v>0</v>
      </c>
      <c r="BI533" s="56">
        <f t="shared" si="447"/>
        <v>0</v>
      </c>
      <c r="BJ533" s="15">
        <f t="shared" si="480"/>
        <v>0</v>
      </c>
      <c r="BK533" s="49">
        <f t="shared" si="481"/>
        <v>0</v>
      </c>
      <c r="BL533" s="1">
        <v>0</v>
      </c>
      <c r="BM533" s="1">
        <f t="shared" si="448"/>
        <v>0</v>
      </c>
      <c r="BN533" s="56">
        <f t="shared" si="449"/>
        <v>0</v>
      </c>
      <c r="BO533" s="15">
        <f t="shared" si="482"/>
        <v>0</v>
      </c>
      <c r="BP533" s="49">
        <f t="shared" si="483"/>
        <v>0</v>
      </c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</row>
    <row r="534" spans="1:146" ht="15.6" hidden="1" x14ac:dyDescent="0.3">
      <c r="A534" t="s">
        <v>154</v>
      </c>
      <c r="B534" s="8">
        <v>1202</v>
      </c>
      <c r="C534" s="98">
        <v>4</v>
      </c>
      <c r="D534" s="98"/>
      <c r="E534" s="98">
        <f t="shared" si="450"/>
        <v>13.6</v>
      </c>
      <c r="F534" s="99">
        <f t="shared" si="436"/>
        <v>32781.072319201994</v>
      </c>
      <c r="G534" s="99">
        <f t="shared" si="451"/>
        <v>29655.756355672471</v>
      </c>
      <c r="H534" s="99">
        <f t="shared" si="452"/>
        <v>62436.828674874465</v>
      </c>
      <c r="I534" s="98">
        <v>5</v>
      </c>
      <c r="J534" s="98"/>
      <c r="K534" s="98">
        <f t="shared" si="453"/>
        <v>17</v>
      </c>
      <c r="L534" s="99">
        <f t="shared" si="454"/>
        <v>40976.340399002496</v>
      </c>
      <c r="M534" s="99">
        <f t="shared" si="455"/>
        <v>35089.446331281877</v>
      </c>
      <c r="N534" s="99">
        <f t="shared" si="456"/>
        <v>76065.786730284366</v>
      </c>
      <c r="O534" s="98">
        <v>5</v>
      </c>
      <c r="P534" s="98"/>
      <c r="Q534" s="98">
        <f t="shared" si="457"/>
        <v>17</v>
      </c>
      <c r="R534" s="99">
        <f t="shared" si="437"/>
        <v>28740.17123287671</v>
      </c>
      <c r="S534" s="427">
        <f t="shared" si="458"/>
        <v>39105.654622970374</v>
      </c>
      <c r="T534" s="99">
        <f t="shared" si="459"/>
        <v>67845.825855847084</v>
      </c>
      <c r="U534" s="98">
        <v>4</v>
      </c>
      <c r="V534" s="99">
        <f t="shared" si="460"/>
        <v>13.6</v>
      </c>
      <c r="W534" s="99">
        <f t="shared" si="438"/>
        <v>22992.136986301368</v>
      </c>
      <c r="X534" s="99">
        <f t="shared" si="461"/>
        <v>32648.64433815658</v>
      </c>
      <c r="Y534" s="99">
        <f t="shared" si="462"/>
        <v>55640.781324457945</v>
      </c>
      <c r="Z534" s="98">
        <v>5</v>
      </c>
      <c r="AA534" s="99">
        <f t="shared" si="463"/>
        <v>17</v>
      </c>
      <c r="AB534" s="99">
        <f t="shared" si="439"/>
        <v>28708.055987558317</v>
      </c>
      <c r="AC534" s="99">
        <f t="shared" si="464"/>
        <v>40882.548221700104</v>
      </c>
      <c r="AD534" s="99">
        <f t="shared" si="465"/>
        <v>69590.604209258425</v>
      </c>
      <c r="AE534" s="98">
        <v>5</v>
      </c>
      <c r="AF534" s="99">
        <f t="shared" si="466"/>
        <v>17</v>
      </c>
      <c r="AG534" s="99">
        <f t="shared" si="440"/>
        <v>32809.206842923792</v>
      </c>
      <c r="AH534" s="99">
        <f t="shared" si="467"/>
        <v>43064.196668574288</v>
      </c>
      <c r="AI534" s="99">
        <f t="shared" si="468"/>
        <v>75873.40351149808</v>
      </c>
      <c r="AJ534" s="98">
        <v>4</v>
      </c>
      <c r="AK534" s="99">
        <f t="shared" si="469"/>
        <v>13.6</v>
      </c>
      <c r="AL534" s="99"/>
      <c r="AM534" s="99">
        <f t="shared" si="441"/>
        <v>26245.455657492359</v>
      </c>
      <c r="AN534" s="99">
        <f t="shared" si="470"/>
        <v>33242.697099548066</v>
      </c>
      <c r="AO534" s="99">
        <f t="shared" si="471"/>
        <v>59488.152757040429</v>
      </c>
      <c r="AP534" s="188">
        <v>6</v>
      </c>
      <c r="AQ534" s="188">
        <f t="shared" si="472"/>
        <v>20.399999999999999</v>
      </c>
      <c r="AR534" s="196"/>
      <c r="AS534" s="197">
        <f t="shared" si="442"/>
        <v>39368.183486238537</v>
      </c>
      <c r="AT534" s="179">
        <f t="shared" si="473"/>
        <v>48124.05880664807</v>
      </c>
      <c r="AU534" s="180">
        <f t="shared" si="474"/>
        <v>87492.2422928866</v>
      </c>
      <c r="AV534" s="1">
        <v>5</v>
      </c>
      <c r="AW534" s="1">
        <f t="shared" si="475"/>
        <v>17</v>
      </c>
      <c r="AX534" s="55"/>
      <c r="AY534" s="56">
        <f t="shared" si="443"/>
        <v>32805.861807137437</v>
      </c>
      <c r="AZ534" s="15">
        <f t="shared" si="476"/>
        <v>39671.146898636536</v>
      </c>
      <c r="BA534" s="49">
        <f t="shared" si="477"/>
        <v>72477.008705773973</v>
      </c>
      <c r="BB534" s="1">
        <v>5</v>
      </c>
      <c r="BC534" s="1">
        <f t="shared" si="444"/>
        <v>12</v>
      </c>
      <c r="BD534" s="56">
        <f t="shared" si="445"/>
        <v>32805.861807137437</v>
      </c>
      <c r="BE534" s="15">
        <f t="shared" si="478"/>
        <v>24609.846811324453</v>
      </c>
      <c r="BF534" s="49">
        <f t="shared" si="479"/>
        <v>57415.708618461889</v>
      </c>
      <c r="BG534" s="1">
        <v>6</v>
      </c>
      <c r="BH534" s="1">
        <f t="shared" si="446"/>
        <v>14.399999999999999</v>
      </c>
      <c r="BI534" s="56">
        <f t="shared" si="447"/>
        <v>19679.256484149857</v>
      </c>
      <c r="BJ534" s="15">
        <f t="shared" si="480"/>
        <v>32945.061039414017</v>
      </c>
      <c r="BK534" s="49">
        <f t="shared" si="481"/>
        <v>52624.317523563877</v>
      </c>
      <c r="BL534" s="1">
        <v>6</v>
      </c>
      <c r="BM534" s="1">
        <f t="shared" si="448"/>
        <v>14.399999999999999</v>
      </c>
      <c r="BN534" s="56">
        <f t="shared" si="449"/>
        <v>19679.256484149857</v>
      </c>
      <c r="BO534" s="15">
        <f t="shared" si="482"/>
        <v>31794.912301243665</v>
      </c>
      <c r="BP534" s="49">
        <f t="shared" si="483"/>
        <v>51474.168785393522</v>
      </c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</row>
    <row r="535" spans="1:146" ht="15.6" hidden="1" x14ac:dyDescent="0.3">
      <c r="A535" t="s">
        <v>154</v>
      </c>
      <c r="B535" s="8">
        <v>1301</v>
      </c>
      <c r="C535" s="98">
        <v>10</v>
      </c>
      <c r="D535" s="98"/>
      <c r="E535" s="98">
        <f t="shared" si="450"/>
        <v>34</v>
      </c>
      <c r="F535" s="99">
        <f t="shared" si="436"/>
        <v>81952.680798004993</v>
      </c>
      <c r="G535" s="99">
        <f t="shared" si="451"/>
        <v>74139.390889181173</v>
      </c>
      <c r="H535" s="99">
        <f t="shared" si="452"/>
        <v>156092.07168718617</v>
      </c>
      <c r="I535" s="98">
        <v>7</v>
      </c>
      <c r="J535" s="98"/>
      <c r="K535" s="98">
        <f t="shared" si="453"/>
        <v>23.8</v>
      </c>
      <c r="L535" s="99">
        <f t="shared" si="454"/>
        <v>57366.876558603486</v>
      </c>
      <c r="M535" s="99">
        <f t="shared" si="455"/>
        <v>49125.224863794625</v>
      </c>
      <c r="N535" s="99">
        <f t="shared" si="456"/>
        <v>106492.10142239812</v>
      </c>
      <c r="O535" s="98">
        <v>10</v>
      </c>
      <c r="P535" s="98"/>
      <c r="Q535" s="98">
        <f t="shared" si="457"/>
        <v>34</v>
      </c>
      <c r="R535" s="99">
        <f t="shared" si="437"/>
        <v>57480.34246575342</v>
      </c>
      <c r="S535" s="427">
        <f t="shared" si="458"/>
        <v>78211.309245940749</v>
      </c>
      <c r="T535" s="99">
        <f t="shared" si="459"/>
        <v>135691.65171169417</v>
      </c>
      <c r="U535" s="98">
        <v>11</v>
      </c>
      <c r="V535" s="99">
        <f t="shared" si="460"/>
        <v>37.4</v>
      </c>
      <c r="W535" s="99">
        <f t="shared" si="438"/>
        <v>63228.376712328769</v>
      </c>
      <c r="X535" s="99">
        <f t="shared" si="461"/>
        <v>89783.771929930605</v>
      </c>
      <c r="Y535" s="99">
        <f t="shared" si="462"/>
        <v>153012.14864225936</v>
      </c>
      <c r="Z535" s="98">
        <v>8</v>
      </c>
      <c r="AA535" s="99">
        <f t="shared" si="463"/>
        <v>27.2</v>
      </c>
      <c r="AB535" s="99">
        <f t="shared" si="439"/>
        <v>45932.889580093302</v>
      </c>
      <c r="AC535" s="99">
        <f t="shared" si="464"/>
        <v>65412.077154720166</v>
      </c>
      <c r="AD535" s="99">
        <f t="shared" si="465"/>
        <v>111344.96673481347</v>
      </c>
      <c r="AE535" s="98">
        <v>9</v>
      </c>
      <c r="AF535" s="99">
        <f t="shared" si="466"/>
        <v>30.599999999999998</v>
      </c>
      <c r="AG535" s="99">
        <f t="shared" si="440"/>
        <v>59056.57231726282</v>
      </c>
      <c r="AH535" s="99">
        <f t="shared" si="467"/>
        <v>77515.554003433717</v>
      </c>
      <c r="AI535" s="99">
        <f t="shared" si="468"/>
        <v>136572.12632069655</v>
      </c>
      <c r="AJ535" s="98">
        <v>10</v>
      </c>
      <c r="AK535" s="99">
        <f t="shared" si="469"/>
        <v>34</v>
      </c>
      <c r="AL535" s="99"/>
      <c r="AM535" s="99">
        <f t="shared" si="441"/>
        <v>65613.639143730892</v>
      </c>
      <c r="AN535" s="99">
        <f t="shared" si="470"/>
        <v>83106.742748870165</v>
      </c>
      <c r="AO535" s="99">
        <f t="shared" si="471"/>
        <v>148720.38189260106</v>
      </c>
      <c r="AP535" s="188">
        <v>12</v>
      </c>
      <c r="AQ535" s="188">
        <f t="shared" si="472"/>
        <v>40.799999999999997</v>
      </c>
      <c r="AR535" s="196"/>
      <c r="AS535" s="197">
        <f t="shared" si="442"/>
        <v>78736.366972477073</v>
      </c>
      <c r="AT535" s="179">
        <f t="shared" si="473"/>
        <v>96248.117613296141</v>
      </c>
      <c r="AU535" s="180">
        <f t="shared" si="474"/>
        <v>174984.4845857732</v>
      </c>
      <c r="AV535" s="1">
        <v>11</v>
      </c>
      <c r="AW535" s="1">
        <f t="shared" si="475"/>
        <v>37.4</v>
      </c>
      <c r="AX535" s="55"/>
      <c r="AY535" s="56">
        <f t="shared" si="443"/>
        <v>72172.895975702369</v>
      </c>
      <c r="AZ535" s="15">
        <f t="shared" si="476"/>
        <v>87276.523177000374</v>
      </c>
      <c r="BA535" s="49">
        <f t="shared" si="477"/>
        <v>159449.41915270273</v>
      </c>
      <c r="BB535" s="1">
        <v>12</v>
      </c>
      <c r="BC535" s="1">
        <f t="shared" si="444"/>
        <v>28.799999999999997</v>
      </c>
      <c r="BD535" s="56">
        <f t="shared" si="445"/>
        <v>78734.068337129851</v>
      </c>
      <c r="BE535" s="15">
        <f t="shared" si="478"/>
        <v>59063.632347178682</v>
      </c>
      <c r="BF535" s="49">
        <f t="shared" si="479"/>
        <v>137797.70068430854</v>
      </c>
      <c r="BG535" s="1">
        <v>13</v>
      </c>
      <c r="BH535" s="1">
        <f t="shared" si="446"/>
        <v>31.2</v>
      </c>
      <c r="BI535" s="56">
        <f t="shared" si="447"/>
        <v>42638.389048991354</v>
      </c>
      <c r="BJ535" s="15">
        <f t="shared" si="480"/>
        <v>71380.965585397047</v>
      </c>
      <c r="BK535" s="49">
        <f t="shared" si="481"/>
        <v>114019.35463438841</v>
      </c>
      <c r="BL535" s="1">
        <v>12</v>
      </c>
      <c r="BM535" s="1">
        <f t="shared" si="448"/>
        <v>28.799999999999997</v>
      </c>
      <c r="BN535" s="56">
        <f t="shared" si="449"/>
        <v>39358.512968299714</v>
      </c>
      <c r="BO535" s="15">
        <f t="shared" si="482"/>
        <v>63589.82460248733</v>
      </c>
      <c r="BP535" s="49">
        <f t="shared" si="483"/>
        <v>102948.33757078704</v>
      </c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</row>
    <row r="536" spans="1:146" ht="15.6" hidden="1" x14ac:dyDescent="0.3">
      <c r="A536" t="s">
        <v>154</v>
      </c>
      <c r="B536" s="8">
        <v>1302</v>
      </c>
      <c r="C536" s="98">
        <v>13</v>
      </c>
      <c r="D536" s="98"/>
      <c r="E536" s="98">
        <f t="shared" si="450"/>
        <v>44.199999999999996</v>
      </c>
      <c r="F536" s="99">
        <f t="shared" si="436"/>
        <v>106538.48503740648</v>
      </c>
      <c r="G536" s="99">
        <f t="shared" si="451"/>
        <v>96381.208155935528</v>
      </c>
      <c r="H536" s="99">
        <f t="shared" si="452"/>
        <v>202919.69319334201</v>
      </c>
      <c r="I536" s="98">
        <v>5</v>
      </c>
      <c r="J536" s="98"/>
      <c r="K536" s="98">
        <f t="shared" si="453"/>
        <v>17</v>
      </c>
      <c r="L536" s="99">
        <f t="shared" si="454"/>
        <v>40976.340399002496</v>
      </c>
      <c r="M536" s="99">
        <f t="shared" si="455"/>
        <v>35089.446331281877</v>
      </c>
      <c r="N536" s="99">
        <f t="shared" si="456"/>
        <v>76065.786730284366</v>
      </c>
      <c r="O536" s="98">
        <v>10</v>
      </c>
      <c r="P536" s="98"/>
      <c r="Q536" s="98">
        <f t="shared" si="457"/>
        <v>34</v>
      </c>
      <c r="R536" s="99">
        <f t="shared" si="437"/>
        <v>57480.34246575342</v>
      </c>
      <c r="S536" s="427">
        <f t="shared" si="458"/>
        <v>78211.309245940749</v>
      </c>
      <c r="T536" s="99">
        <f t="shared" si="459"/>
        <v>135691.65171169417</v>
      </c>
      <c r="U536" s="98">
        <v>13</v>
      </c>
      <c r="V536" s="99">
        <f t="shared" si="460"/>
        <v>44.199999999999996</v>
      </c>
      <c r="W536" s="99">
        <f t="shared" si="438"/>
        <v>74724.445205479438</v>
      </c>
      <c r="X536" s="99">
        <f t="shared" si="461"/>
        <v>106108.09409900889</v>
      </c>
      <c r="Y536" s="99">
        <f t="shared" si="462"/>
        <v>180832.53930448834</v>
      </c>
      <c r="Z536" s="98">
        <v>14</v>
      </c>
      <c r="AA536" s="99">
        <f t="shared" si="463"/>
        <v>47.6</v>
      </c>
      <c r="AB536" s="99">
        <f t="shared" si="439"/>
        <v>80382.556765163288</v>
      </c>
      <c r="AC536" s="99">
        <f t="shared" si="464"/>
        <v>114471.1350207603</v>
      </c>
      <c r="AD536" s="99">
        <f t="shared" si="465"/>
        <v>194853.69178592358</v>
      </c>
      <c r="AE536" s="98">
        <v>17</v>
      </c>
      <c r="AF536" s="99">
        <f t="shared" si="466"/>
        <v>57.8</v>
      </c>
      <c r="AG536" s="99">
        <f t="shared" si="440"/>
        <v>111551.30326594089</v>
      </c>
      <c r="AH536" s="99">
        <f t="shared" si="467"/>
        <v>146418.26867315258</v>
      </c>
      <c r="AI536" s="99">
        <f t="shared" si="468"/>
        <v>257969.57193909347</v>
      </c>
      <c r="AJ536" s="98">
        <v>15</v>
      </c>
      <c r="AK536" s="99">
        <f t="shared" si="469"/>
        <v>51</v>
      </c>
      <c r="AL536" s="99"/>
      <c r="AM536" s="99">
        <f t="shared" si="441"/>
        <v>98420.458715596353</v>
      </c>
      <c r="AN536" s="99">
        <f t="shared" si="470"/>
        <v>124660.11412330525</v>
      </c>
      <c r="AO536" s="99">
        <f t="shared" si="471"/>
        <v>223080.5728389016</v>
      </c>
      <c r="AP536" s="188">
        <v>15</v>
      </c>
      <c r="AQ536" s="188">
        <f t="shared" si="472"/>
        <v>51</v>
      </c>
      <c r="AR536" s="196"/>
      <c r="AS536" s="197">
        <f t="shared" si="442"/>
        <v>98420.458715596353</v>
      </c>
      <c r="AT536" s="179">
        <f t="shared" si="473"/>
        <v>120310.14701662018</v>
      </c>
      <c r="AU536" s="180">
        <f t="shared" si="474"/>
        <v>218730.60573221653</v>
      </c>
      <c r="AV536" s="1">
        <v>15</v>
      </c>
      <c r="AW536" s="1">
        <f t="shared" si="475"/>
        <v>51</v>
      </c>
      <c r="AX536" s="55"/>
      <c r="AY536" s="56">
        <f t="shared" si="443"/>
        <v>98417.58542141231</v>
      </c>
      <c r="AZ536" s="15">
        <f t="shared" si="476"/>
        <v>119013.44069590959</v>
      </c>
      <c r="BA536" s="49">
        <f t="shared" si="477"/>
        <v>217431.02611732192</v>
      </c>
      <c r="BB536" s="1">
        <v>13</v>
      </c>
      <c r="BC536" s="1">
        <f t="shared" si="444"/>
        <v>31.2</v>
      </c>
      <c r="BD536" s="56">
        <f t="shared" si="445"/>
        <v>85295.240698557347</v>
      </c>
      <c r="BE536" s="15">
        <f t="shared" si="478"/>
        <v>63985.601709443581</v>
      </c>
      <c r="BF536" s="49">
        <f t="shared" si="479"/>
        <v>149280.84240800093</v>
      </c>
      <c r="BG536" s="1">
        <v>17</v>
      </c>
      <c r="BH536" s="1">
        <f t="shared" si="446"/>
        <v>40.799999999999997</v>
      </c>
      <c r="BI536" s="56">
        <f t="shared" si="447"/>
        <v>55757.893371757928</v>
      </c>
      <c r="BJ536" s="15">
        <f t="shared" si="480"/>
        <v>93344.339611673058</v>
      </c>
      <c r="BK536" s="49">
        <f t="shared" si="481"/>
        <v>149102.23298343099</v>
      </c>
      <c r="BL536" s="1">
        <v>15</v>
      </c>
      <c r="BM536" s="1">
        <f t="shared" si="448"/>
        <v>36</v>
      </c>
      <c r="BN536" s="56">
        <f t="shared" si="449"/>
        <v>49198.141210374648</v>
      </c>
      <c r="BO536" s="15">
        <f t="shared" si="482"/>
        <v>79487.280753109168</v>
      </c>
      <c r="BP536" s="49">
        <f t="shared" si="483"/>
        <v>128685.42196348382</v>
      </c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</row>
    <row r="537" spans="1:146" ht="16.2" hidden="1" thickBot="1" x14ac:dyDescent="0.35">
      <c r="A537" t="s">
        <v>154</v>
      </c>
      <c r="C537" s="35">
        <f>SUM(C507:C536)</f>
        <v>146</v>
      </c>
      <c r="D537" s="35"/>
      <c r="E537" s="35">
        <f t="shared" ref="E537:BP537" si="484">SUM(E507:E536)</f>
        <v>496.4</v>
      </c>
      <c r="F537" s="105">
        <f t="shared" si="484"/>
        <v>1196509.1396508729</v>
      </c>
      <c r="G537" s="105">
        <f t="shared" si="484"/>
        <v>1082435.1069820453</v>
      </c>
      <c r="H537" s="105">
        <f t="shared" si="484"/>
        <v>2278944.2466329182</v>
      </c>
      <c r="I537" s="35">
        <f t="shared" si="484"/>
        <v>129</v>
      </c>
      <c r="J537" s="35"/>
      <c r="K537" s="35">
        <f t="shared" si="484"/>
        <v>438.6</v>
      </c>
      <c r="L537" s="105">
        <f t="shared" si="484"/>
        <v>1057189.5822942643</v>
      </c>
      <c r="M537" s="105">
        <f t="shared" si="484"/>
        <v>905307.71534707211</v>
      </c>
      <c r="N537" s="105">
        <f t="shared" si="484"/>
        <v>1962497.2976413362</v>
      </c>
      <c r="O537" s="8">
        <f t="shared" si="484"/>
        <v>158</v>
      </c>
      <c r="P537" s="8"/>
      <c r="Q537" s="8">
        <f t="shared" si="484"/>
        <v>537.20000000000005</v>
      </c>
      <c r="R537" s="40">
        <f t="shared" si="484"/>
        <v>908189.41095890407</v>
      </c>
      <c r="S537" s="425">
        <f t="shared" si="484"/>
        <v>1235738.6860858637</v>
      </c>
      <c r="T537" s="40">
        <f t="shared" si="484"/>
        <v>2143928.0970447683</v>
      </c>
      <c r="U537" s="8">
        <f t="shared" si="484"/>
        <v>168</v>
      </c>
      <c r="V537" s="8">
        <f t="shared" si="484"/>
        <v>571.20000000000016</v>
      </c>
      <c r="W537" s="40">
        <f t="shared" si="484"/>
        <v>965669.75342465739</v>
      </c>
      <c r="X537" s="40">
        <f t="shared" si="484"/>
        <v>1371243.0622025765</v>
      </c>
      <c r="Y537" s="40">
        <f t="shared" si="484"/>
        <v>2336912.8156272331</v>
      </c>
      <c r="Z537" s="8">
        <f t="shared" si="484"/>
        <v>167</v>
      </c>
      <c r="AA537" s="8">
        <f t="shared" si="484"/>
        <v>567.80000000000007</v>
      </c>
      <c r="AB537" s="40">
        <f t="shared" si="484"/>
        <v>958849.06998444803</v>
      </c>
      <c r="AC537" s="40">
        <f t="shared" si="484"/>
        <v>1365477.110604784</v>
      </c>
      <c r="AD537" s="40">
        <f t="shared" si="484"/>
        <v>2324326.1805892321</v>
      </c>
      <c r="AE537" s="8">
        <f t="shared" si="484"/>
        <v>170</v>
      </c>
      <c r="AF537" s="8">
        <f t="shared" si="484"/>
        <v>578</v>
      </c>
      <c r="AG537" s="40">
        <f t="shared" si="484"/>
        <v>1115513.0326594089</v>
      </c>
      <c r="AH537" s="40">
        <f t="shared" si="484"/>
        <v>1464182.6867315257</v>
      </c>
      <c r="AI537" s="40">
        <f t="shared" si="484"/>
        <v>2579695.7193909343</v>
      </c>
      <c r="AJ537" s="8">
        <f t="shared" si="484"/>
        <v>152</v>
      </c>
      <c r="AK537" s="8">
        <f t="shared" si="484"/>
        <v>516.79999999999995</v>
      </c>
      <c r="AL537" s="8"/>
      <c r="AM537" s="40">
        <f t="shared" si="484"/>
        <v>997327.31498470984</v>
      </c>
      <c r="AN537" s="40">
        <f t="shared" si="484"/>
        <v>1263222.4897828265</v>
      </c>
      <c r="AO537" s="40">
        <f t="shared" si="484"/>
        <v>2260549.804767536</v>
      </c>
      <c r="AP537" s="181">
        <f t="shared" si="484"/>
        <v>168</v>
      </c>
      <c r="AQ537" s="199">
        <f t="shared" si="484"/>
        <v>571.19999999999993</v>
      </c>
      <c r="AR537" s="199"/>
      <c r="AS537" s="201">
        <f t="shared" si="484"/>
        <v>1102309.1376146791</v>
      </c>
      <c r="AT537" s="201">
        <f t="shared" si="484"/>
        <v>1347473.6465861462</v>
      </c>
      <c r="AU537" s="202">
        <f t="shared" si="484"/>
        <v>2449782.7842008248</v>
      </c>
      <c r="AV537" s="50">
        <f t="shared" si="484"/>
        <v>169</v>
      </c>
      <c r="AW537" s="51">
        <f t="shared" si="484"/>
        <v>574.59999999999991</v>
      </c>
      <c r="AX537" s="51"/>
      <c r="AY537" s="62">
        <f t="shared" si="484"/>
        <v>1108838.1290812453</v>
      </c>
      <c r="AZ537" s="62">
        <f t="shared" si="484"/>
        <v>1340884.7651739146</v>
      </c>
      <c r="BA537" s="63">
        <f t="shared" si="484"/>
        <v>2449722.8942551599</v>
      </c>
      <c r="BB537" s="50">
        <f t="shared" si="484"/>
        <v>165</v>
      </c>
      <c r="BC537" s="51">
        <f t="shared" si="484"/>
        <v>396</v>
      </c>
      <c r="BD537" s="62">
        <f t="shared" si="484"/>
        <v>1082593.4396355355</v>
      </c>
      <c r="BE537" s="62">
        <f t="shared" si="484"/>
        <v>812124.94477370696</v>
      </c>
      <c r="BF537" s="63">
        <f t="shared" si="484"/>
        <v>1894718.3844092425</v>
      </c>
      <c r="BG537" s="50">
        <f t="shared" si="484"/>
        <v>167</v>
      </c>
      <c r="BH537" s="51">
        <f t="shared" si="484"/>
        <v>400.7999999999999</v>
      </c>
      <c r="BI537" s="62">
        <f t="shared" si="484"/>
        <v>547739.30547550425</v>
      </c>
      <c r="BJ537" s="62">
        <f t="shared" si="484"/>
        <v>916970.86559702375</v>
      </c>
      <c r="BK537" s="63">
        <f t="shared" si="484"/>
        <v>1464710.1710725285</v>
      </c>
      <c r="BL537" s="50">
        <f t="shared" si="484"/>
        <v>186</v>
      </c>
      <c r="BM537" s="51">
        <f t="shared" si="484"/>
        <v>446.4</v>
      </c>
      <c r="BN537" s="62">
        <f t="shared" si="484"/>
        <v>610056.95100864547</v>
      </c>
      <c r="BO537" s="62">
        <f t="shared" si="484"/>
        <v>985642.28133855364</v>
      </c>
      <c r="BP537" s="63">
        <f t="shared" si="484"/>
        <v>1595699.2323471992</v>
      </c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</row>
    <row r="538" spans="1:146" ht="16.2" hidden="1" thickTop="1" x14ac:dyDescent="0.3">
      <c r="A538" t="s">
        <v>154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421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176"/>
      <c r="AQ538" s="176"/>
      <c r="AR538" s="176"/>
      <c r="AS538" s="176"/>
      <c r="AT538" s="176"/>
      <c r="AU538" s="176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</row>
    <row r="539" spans="1:146" ht="15.6" hidden="1" x14ac:dyDescent="0.3">
      <c r="A539" t="s">
        <v>154</v>
      </c>
      <c r="C539" s="37" t="s">
        <v>156</v>
      </c>
      <c r="D539" s="37"/>
      <c r="E539" s="37"/>
      <c r="F539" s="17"/>
      <c r="G539" s="17"/>
      <c r="H539" s="17"/>
      <c r="I539" s="37" t="s">
        <v>176</v>
      </c>
      <c r="J539" s="37"/>
      <c r="K539" s="37"/>
      <c r="L539" s="17"/>
      <c r="M539" s="17"/>
      <c r="N539" s="17"/>
      <c r="O539" s="37" t="s">
        <v>177</v>
      </c>
      <c r="P539" s="37"/>
      <c r="Q539" s="37"/>
      <c r="R539" s="17"/>
      <c r="S539" s="424"/>
      <c r="T539" s="17"/>
      <c r="U539" s="37" t="s">
        <v>178</v>
      </c>
      <c r="V539" s="37"/>
      <c r="W539" s="17"/>
      <c r="X539" s="17"/>
      <c r="Y539" s="17"/>
      <c r="Z539" s="37" t="s">
        <v>179</v>
      </c>
      <c r="AA539" s="37"/>
      <c r="AB539" s="17"/>
      <c r="AC539" s="17"/>
      <c r="AD539" s="17"/>
      <c r="AE539" s="37" t="s">
        <v>180</v>
      </c>
      <c r="AF539" s="37"/>
      <c r="AG539" s="17"/>
      <c r="AH539" s="17"/>
      <c r="AI539" s="17"/>
      <c r="AJ539" s="37" t="s">
        <v>181</v>
      </c>
      <c r="AK539" s="37"/>
      <c r="AL539" s="37"/>
      <c r="AM539" s="17"/>
      <c r="AN539" s="17"/>
      <c r="AO539" s="17"/>
      <c r="AP539" s="184" t="s">
        <v>182</v>
      </c>
      <c r="AQ539" s="184"/>
      <c r="AR539" s="184"/>
      <c r="AS539" s="185"/>
      <c r="AT539" s="185"/>
      <c r="AU539" s="185"/>
      <c r="AV539" s="37" t="s">
        <v>183</v>
      </c>
      <c r="AW539" s="37"/>
      <c r="AX539" s="37"/>
      <c r="AY539" s="17"/>
      <c r="AZ539" s="17"/>
      <c r="BA539" s="17"/>
      <c r="BB539" s="37" t="s">
        <v>184</v>
      </c>
      <c r="BC539" s="37"/>
      <c r="BD539" s="17"/>
      <c r="BE539" s="17"/>
      <c r="BF539" s="17"/>
      <c r="BG539" s="37" t="s">
        <v>185</v>
      </c>
      <c r="BH539" s="37"/>
      <c r="BI539" s="17"/>
      <c r="BJ539" s="17"/>
      <c r="BK539" s="17"/>
      <c r="BL539" s="37" t="s">
        <v>186</v>
      </c>
      <c r="BM539" s="37"/>
      <c r="BN539" s="17"/>
      <c r="BO539" s="1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</row>
    <row r="540" spans="1:146" ht="15.6" hidden="1" x14ac:dyDescent="0.3">
      <c r="A540" t="s">
        <v>154</v>
      </c>
      <c r="C540" t="s">
        <v>42</v>
      </c>
      <c r="E540" s="13">
        <f>+'Vr M3 DE GAS'!$X$73</f>
        <v>2180.5703202700347</v>
      </c>
      <c r="I540" t="s">
        <v>42</v>
      </c>
      <c r="K540" s="13">
        <f>+'Vr M3 DE GAS'!$AG$62</f>
        <v>2064.0850783106985</v>
      </c>
      <c r="O540" t="s">
        <v>42</v>
      </c>
      <c r="Q540" s="13">
        <f>+'Vr M3 DE GAS'!$AG$63</f>
        <v>2300.3326248806102</v>
      </c>
      <c r="U540" t="s">
        <v>42</v>
      </c>
      <c r="V540" s="13">
        <f>+'Vr M3 DE GAS'!AG64</f>
        <v>2400.6356130997488</v>
      </c>
      <c r="Z540" t="s">
        <v>42</v>
      </c>
      <c r="AA540" s="13">
        <f>'Vr M3 DE GAS'!AG65</f>
        <v>2404.8557777470651</v>
      </c>
      <c r="AE540" t="s">
        <v>42</v>
      </c>
      <c r="AF540" s="13">
        <f>+'Vr M3 DE GAS'!$AG$66</f>
        <v>2533.1880393278993</v>
      </c>
      <c r="AJ540" t="s">
        <v>42</v>
      </c>
      <c r="AK540" s="13">
        <f>+'Vr M3 DE GAS'!AG67</f>
        <v>2444.3159632020638</v>
      </c>
      <c r="AL540" s="13"/>
      <c r="AP540" s="173" t="s">
        <v>42</v>
      </c>
      <c r="AQ540" s="186">
        <f>+'Vr M3 DE GAS'!AG68</f>
        <v>2359.0224905219643</v>
      </c>
      <c r="AR540" s="186"/>
      <c r="AS540" s="173"/>
      <c r="AT540" s="173"/>
      <c r="AU540" s="173"/>
      <c r="AV540" t="s">
        <v>42</v>
      </c>
      <c r="AW540" s="67">
        <f>+'Vr M3 DE GAS'!$AG$69</f>
        <v>2333.5968763903843</v>
      </c>
      <c r="AX540" s="67"/>
      <c r="BB540" t="s">
        <v>42</v>
      </c>
      <c r="BC540" s="41">
        <f>+'Vr M3 DE GAS'!$AG$70</f>
        <v>2244.5348939933028</v>
      </c>
      <c r="BG540" t="s">
        <v>42</v>
      </c>
      <c r="BH540" s="41">
        <f>+'Vr M3 DE GAS'!$AG$71</f>
        <v>2287.8514610704183</v>
      </c>
      <c r="BL540" t="s">
        <v>42</v>
      </c>
      <c r="BM540" s="41">
        <f>+'Vr M3 DE GAS'!$AG$72</f>
        <v>2207.9800209196992</v>
      </c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</row>
    <row r="541" spans="1:146" ht="15.6" hidden="1" x14ac:dyDescent="0.3">
      <c r="A541" t="s">
        <v>154</v>
      </c>
      <c r="C541" t="s">
        <v>43</v>
      </c>
      <c r="E541" s="13">
        <f>+'Vr M3 DE AGUA'!$N$22</f>
        <v>8195.2680798004985</v>
      </c>
      <c r="I541" t="s">
        <v>43</v>
      </c>
      <c r="K541" s="13">
        <f>+'Vr M3 DE AGUA'!N22</f>
        <v>8195.2680798004985</v>
      </c>
      <c r="O541" t="s">
        <v>43</v>
      </c>
      <c r="Q541" s="13">
        <f>+'Vr M3 DE AGUA'!N$23</f>
        <v>8211.4774951076324</v>
      </c>
      <c r="U541" t="s">
        <v>43</v>
      </c>
      <c r="V541" s="13">
        <f>+'Vr M3 DE AGUA'!N23</f>
        <v>8211.4774951076324</v>
      </c>
      <c r="Z541" t="s">
        <v>43</v>
      </c>
      <c r="AA541" s="13">
        <f>+'Vr M3 DE AGUA'!$N24</f>
        <v>8202.3017107309479</v>
      </c>
      <c r="AE541" t="s">
        <v>43</v>
      </c>
      <c r="AF541" s="13">
        <f>+'Vr M3 DE AGUA'!$N$24</f>
        <v>8202.3017107309479</v>
      </c>
      <c r="AJ541" t="s">
        <v>43</v>
      </c>
      <c r="AK541" s="13">
        <f>+'Vr M3 DE AGUA'!N25</f>
        <v>8201.7048929663615</v>
      </c>
      <c r="AL541" s="13"/>
      <c r="AP541" s="173" t="s">
        <v>43</v>
      </c>
      <c r="AQ541" s="186">
        <f>+'Vr M3 DE AGUA'!N25</f>
        <v>8201.7048929663615</v>
      </c>
      <c r="AR541" s="186"/>
      <c r="AS541" s="173"/>
      <c r="AT541" s="173"/>
      <c r="AU541" s="173"/>
      <c r="AV541" t="s">
        <v>43</v>
      </c>
      <c r="AW541" s="13">
        <f>+'Vr M3 DE AGUA'!$N$26</f>
        <v>8201.4654517843592</v>
      </c>
      <c r="AX541" s="13"/>
      <c r="BB541" t="s">
        <v>43</v>
      </c>
      <c r="BC541" s="13">
        <f>+'Vr M3 DE AGUA'!$N$26</f>
        <v>8201.4654517843592</v>
      </c>
      <c r="BG541" t="s">
        <v>43</v>
      </c>
      <c r="BH541" s="41">
        <f>+'Vr M3 DE AGUA'!$N$27</f>
        <v>8199.6902017291068</v>
      </c>
      <c r="BL541" t="s">
        <v>43</v>
      </c>
      <c r="BM541" s="41">
        <f>+'Vr M3 DE AGUA'!$N$27</f>
        <v>8199.6902017291068</v>
      </c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</row>
    <row r="542" spans="1:146" ht="15.6" hidden="1" x14ac:dyDescent="0.3">
      <c r="E542" s="13"/>
      <c r="K542" s="13"/>
      <c r="Q542" s="13"/>
      <c r="V542" s="13"/>
      <c r="AA542" s="13"/>
      <c r="AF542" s="13"/>
      <c r="AK542" s="13"/>
      <c r="AL542" s="13"/>
      <c r="AP542" s="173"/>
      <c r="AQ542" s="186"/>
      <c r="AR542" s="186"/>
      <c r="AS542" s="173"/>
      <c r="AT542" s="173"/>
      <c r="AU542" s="173"/>
      <c r="AW542" s="13"/>
      <c r="AX542" s="13"/>
      <c r="BC542" s="13"/>
      <c r="BH542" s="41"/>
      <c r="BM542" s="13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</row>
    <row r="543" spans="1:146" ht="15.6" hidden="1" x14ac:dyDescent="0.3">
      <c r="E543" s="13"/>
      <c r="K543" s="13"/>
      <c r="Q543" s="13"/>
      <c r="V543" s="13"/>
      <c r="AA543" s="13"/>
      <c r="AF543" s="13"/>
      <c r="AK543" s="13"/>
      <c r="AL543" s="13"/>
      <c r="AP543" s="173"/>
      <c r="AQ543" s="186"/>
      <c r="AR543" s="186"/>
      <c r="AS543" s="173"/>
      <c r="AT543" s="173"/>
      <c r="AU543" s="173"/>
      <c r="AW543" s="13"/>
      <c r="AX543" s="13"/>
      <c r="BC543" s="13"/>
      <c r="BH543" s="41"/>
      <c r="BM543" s="13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</row>
    <row r="544" spans="1:146" ht="16.2" hidden="1" thickBot="1" x14ac:dyDescent="0.35">
      <c r="E544" s="13"/>
      <c r="K544" s="13"/>
      <c r="Q544" s="13"/>
      <c r="V544" s="13"/>
      <c r="AA544" s="13"/>
      <c r="AF544" s="13"/>
      <c r="AK544" s="13"/>
      <c r="AL544" s="13"/>
      <c r="AP544" s="173"/>
      <c r="AQ544" s="186"/>
      <c r="AR544" s="186"/>
      <c r="AS544" s="173"/>
      <c r="AT544" s="173"/>
      <c r="AU544" s="173"/>
      <c r="AW544" s="13"/>
      <c r="AX544" s="13"/>
      <c r="BC544" s="13"/>
      <c r="BH544" s="41"/>
      <c r="BM544" s="13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</row>
    <row r="545" spans="1:146" ht="18.600000000000001" hidden="1" thickTop="1" x14ac:dyDescent="0.35">
      <c r="B545" s="2"/>
      <c r="C545" s="45" t="s">
        <v>169</v>
      </c>
      <c r="D545" s="46"/>
      <c r="E545" s="46"/>
      <c r="F545" s="46"/>
      <c r="G545" s="46"/>
      <c r="H545" s="47"/>
      <c r="I545" s="45" t="s">
        <v>1</v>
      </c>
      <c r="J545" s="46"/>
      <c r="K545" s="46"/>
      <c r="L545" s="46"/>
      <c r="M545" s="46"/>
      <c r="N545" s="47"/>
      <c r="O545" s="45" t="s">
        <v>2</v>
      </c>
      <c r="P545" s="46"/>
      <c r="Q545" s="46"/>
      <c r="R545" s="46"/>
      <c r="S545" s="426"/>
      <c r="T545" s="47"/>
      <c r="U545" s="45" t="s">
        <v>3</v>
      </c>
      <c r="V545" s="46"/>
      <c r="W545" s="46"/>
      <c r="X545" s="46"/>
      <c r="Y545" s="47"/>
      <c r="Z545" s="45" t="s">
        <v>4</v>
      </c>
      <c r="AA545" s="46"/>
      <c r="AB545" s="46"/>
      <c r="AC545" s="46"/>
      <c r="AD545" s="47"/>
      <c r="AE545" s="45" t="s">
        <v>5</v>
      </c>
      <c r="AF545" s="46"/>
      <c r="AG545" s="46"/>
      <c r="AH545" s="46"/>
      <c r="AI545" s="47"/>
      <c r="AJ545" s="45" t="s">
        <v>6</v>
      </c>
      <c r="AK545" s="46"/>
      <c r="AL545" s="46"/>
      <c r="AM545" s="46"/>
      <c r="AN545" s="46"/>
      <c r="AO545" s="47"/>
      <c r="AP545" s="169" t="s">
        <v>7</v>
      </c>
      <c r="AQ545" s="170"/>
      <c r="AR545" s="170"/>
      <c r="AS545" s="170"/>
      <c r="AT545" s="170"/>
      <c r="AU545" s="171"/>
      <c r="AV545" s="45" t="s">
        <v>8</v>
      </c>
      <c r="AW545" s="46"/>
      <c r="AX545" s="46"/>
      <c r="AY545" s="46"/>
      <c r="AZ545" s="46"/>
      <c r="BA545" s="47"/>
      <c r="BB545" s="45" t="s">
        <v>9</v>
      </c>
      <c r="BC545" s="46"/>
      <c r="BD545" s="46"/>
      <c r="BE545" s="46"/>
      <c r="BF545" s="47"/>
      <c r="BG545" s="45" t="s">
        <v>10</v>
      </c>
      <c r="BH545" s="46"/>
      <c r="BI545" s="46"/>
      <c r="BJ545" s="46"/>
      <c r="BK545" s="47"/>
      <c r="BL545" s="45" t="s">
        <v>11</v>
      </c>
      <c r="BM545" s="46"/>
      <c r="BN545" s="46"/>
      <c r="BO545" s="46"/>
      <c r="BP545" s="4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</row>
    <row r="546" spans="1:146" ht="15.6" hidden="1" x14ac:dyDescent="0.3">
      <c r="C546" s="11" t="s">
        <v>147</v>
      </c>
      <c r="F546">
        <v>1</v>
      </c>
      <c r="H546" s="12"/>
      <c r="I546" s="11"/>
      <c r="N546" s="12"/>
      <c r="O546" s="11"/>
      <c r="T546" s="12"/>
      <c r="U546" s="11"/>
      <c r="Y546" s="12"/>
      <c r="Z546" s="11"/>
      <c r="AD546" s="12"/>
      <c r="AE546" s="11"/>
      <c r="AI546" s="12"/>
      <c r="AJ546" s="11"/>
      <c r="AO546" s="12"/>
      <c r="AP546" s="172"/>
      <c r="AQ546" s="173"/>
      <c r="AR546" s="173"/>
      <c r="AS546" s="173"/>
      <c r="AT546" s="173"/>
      <c r="AU546" s="174"/>
      <c r="AV546" s="11"/>
      <c r="BA546" s="12"/>
      <c r="BB546" s="11"/>
      <c r="BF546" s="12"/>
      <c r="BG546" s="11" t="s">
        <v>147</v>
      </c>
      <c r="BI546">
        <v>0.5</v>
      </c>
      <c r="BK546" s="12"/>
      <c r="BL546" s="11" t="s">
        <v>147</v>
      </c>
      <c r="BN546">
        <v>1</v>
      </c>
      <c r="BP546" s="12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</row>
    <row r="547" spans="1:146" ht="15.6" hidden="1" x14ac:dyDescent="0.3">
      <c r="C547" s="125" t="s">
        <v>44</v>
      </c>
      <c r="D547" s="7"/>
      <c r="E547" s="7" t="s">
        <v>45</v>
      </c>
      <c r="F547" s="7" t="s">
        <v>47</v>
      </c>
      <c r="G547" s="7" t="s">
        <v>48</v>
      </c>
      <c r="H547" s="126" t="s">
        <v>49</v>
      </c>
      <c r="I547" s="125" t="s">
        <v>44</v>
      </c>
      <c r="J547" s="7"/>
      <c r="K547" s="7" t="s">
        <v>45</v>
      </c>
      <c r="L547" s="7" t="s">
        <v>47</v>
      </c>
      <c r="M547" s="7" t="s">
        <v>48</v>
      </c>
      <c r="N547" s="126" t="s">
        <v>49</v>
      </c>
      <c r="O547" s="125" t="s">
        <v>44</v>
      </c>
      <c r="P547" s="7"/>
      <c r="Q547" s="7" t="s">
        <v>45</v>
      </c>
      <c r="R547" s="7" t="s">
        <v>47</v>
      </c>
      <c r="S547" s="421" t="s">
        <v>48</v>
      </c>
      <c r="T547" s="126" t="s">
        <v>49</v>
      </c>
      <c r="U547" s="125" t="s">
        <v>44</v>
      </c>
      <c r="V547" s="7" t="s">
        <v>45</v>
      </c>
      <c r="W547" s="7" t="s">
        <v>47</v>
      </c>
      <c r="X547" s="7" t="s">
        <v>48</v>
      </c>
      <c r="Y547" s="126" t="s">
        <v>49</v>
      </c>
      <c r="Z547" s="125" t="s">
        <v>44</v>
      </c>
      <c r="AA547" s="7" t="s">
        <v>45</v>
      </c>
      <c r="AB547" s="7" t="s">
        <v>47</v>
      </c>
      <c r="AC547" s="7" t="s">
        <v>48</v>
      </c>
      <c r="AD547" s="126" t="s">
        <v>49</v>
      </c>
      <c r="AE547" s="125" t="s">
        <v>44</v>
      </c>
      <c r="AF547" s="7" t="s">
        <v>45</v>
      </c>
      <c r="AG547" s="7" t="s">
        <v>47</v>
      </c>
      <c r="AH547" s="7" t="s">
        <v>48</v>
      </c>
      <c r="AI547" s="126" t="s">
        <v>49</v>
      </c>
      <c r="AJ547" s="125" t="s">
        <v>44</v>
      </c>
      <c r="AK547" s="7" t="s">
        <v>45</v>
      </c>
      <c r="AL547" s="7"/>
      <c r="AM547" s="7" t="s">
        <v>47</v>
      </c>
      <c r="AN547" s="7" t="s">
        <v>48</v>
      </c>
      <c r="AO547" s="126" t="s">
        <v>49</v>
      </c>
      <c r="AP547" s="175" t="s">
        <v>44</v>
      </c>
      <c r="AQ547" s="176" t="s">
        <v>45</v>
      </c>
      <c r="AR547" s="176"/>
      <c r="AS547" s="176" t="s">
        <v>47</v>
      </c>
      <c r="AT547" s="176" t="s">
        <v>48</v>
      </c>
      <c r="AU547" s="177" t="s">
        <v>49</v>
      </c>
      <c r="AV547" s="125" t="s">
        <v>44</v>
      </c>
      <c r="AW547" s="7" t="s">
        <v>45</v>
      </c>
      <c r="AX547" s="7"/>
      <c r="AY547" s="7" t="s">
        <v>47</v>
      </c>
      <c r="AZ547" s="7" t="s">
        <v>48</v>
      </c>
      <c r="BA547" s="126" t="s">
        <v>49</v>
      </c>
      <c r="BB547" s="125" t="s">
        <v>44</v>
      </c>
      <c r="BC547" s="7" t="s">
        <v>45</v>
      </c>
      <c r="BD547" s="7" t="s">
        <v>47</v>
      </c>
      <c r="BE547" s="7" t="s">
        <v>48</v>
      </c>
      <c r="BF547" s="126" t="s">
        <v>49</v>
      </c>
      <c r="BG547" s="125" t="s">
        <v>44</v>
      </c>
      <c r="BH547" s="7" t="s">
        <v>45</v>
      </c>
      <c r="BI547" s="7" t="s">
        <v>47</v>
      </c>
      <c r="BJ547" s="7" t="s">
        <v>48</v>
      </c>
      <c r="BK547" s="126" t="s">
        <v>49</v>
      </c>
      <c r="BL547" s="125" t="s">
        <v>44</v>
      </c>
      <c r="BM547" s="7" t="s">
        <v>45</v>
      </c>
      <c r="BN547" s="7" t="s">
        <v>47</v>
      </c>
      <c r="BO547" s="7" t="s">
        <v>48</v>
      </c>
      <c r="BP547" s="126" t="s">
        <v>49</v>
      </c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</row>
    <row r="548" spans="1:146" ht="15.6" hidden="1" x14ac:dyDescent="0.3">
      <c r="A548" t="s">
        <v>170</v>
      </c>
      <c r="B548" s="106">
        <v>201</v>
      </c>
      <c r="C548" s="48">
        <v>14</v>
      </c>
      <c r="D548" s="450"/>
      <c r="E548" s="1">
        <f t="shared" ref="E548:E584" si="485">+C548*$G$942</f>
        <v>33.6</v>
      </c>
      <c r="F548" s="15">
        <f t="shared" ref="F548:F584" si="486">+C548*$E$589*$G$943</f>
        <v>114808.60740740741</v>
      </c>
      <c r="G548" s="15">
        <f>+E548*$E$454</f>
        <v>73267.162761073167</v>
      </c>
      <c r="H548" s="49">
        <f>+G548+F548</f>
        <v>188075.77016848058</v>
      </c>
      <c r="I548" s="48">
        <v>2</v>
      </c>
      <c r="J548" s="450"/>
      <c r="K548" s="1">
        <f t="shared" ref="K548:K584" si="487">+I548*+$M$942</f>
        <v>4.8</v>
      </c>
      <c r="L548" s="15">
        <f t="shared" ref="L548:L584" si="488">+I548*$M$943*$K$589</f>
        <v>6560.4918518518525</v>
      </c>
      <c r="M548" s="15">
        <f>+K548*$K$540</f>
        <v>9907.6083758913519</v>
      </c>
      <c r="N548" s="49">
        <f>+M548+L548</f>
        <v>16468.100227743205</v>
      </c>
      <c r="O548" s="48">
        <v>19</v>
      </c>
      <c r="P548" s="450"/>
      <c r="Q548" s="1">
        <f t="shared" ref="Q548:Q584" si="489">+O548*$S$942</f>
        <v>45.6</v>
      </c>
      <c r="R548" s="15">
        <f t="shared" ref="R548:R584" si="490">+O548*$Q$589*$S$943</f>
        <v>62383.079999999994</v>
      </c>
      <c r="S548" s="422">
        <f>+Q548*$Q$454</f>
        <v>104895.16769455583</v>
      </c>
      <c r="T548" s="49">
        <f>+S548+R548</f>
        <v>167278.24769455582</v>
      </c>
      <c r="U548" s="48">
        <v>17</v>
      </c>
      <c r="V548" s="1">
        <f t="shared" ref="V548:V584" si="491">+U548*$X$942</f>
        <v>40.799999999999997</v>
      </c>
      <c r="W548" s="15">
        <f t="shared" ref="W548:W584" si="492">+U548*$V$589*$X$943</f>
        <v>55816.439999999995</v>
      </c>
      <c r="X548" s="15">
        <f>+V548*$V$588</f>
        <v>89804.377358490558</v>
      </c>
      <c r="Y548" s="49">
        <f>+X548+W548</f>
        <v>145620.81735849055</v>
      </c>
      <c r="Z548" s="48">
        <v>13</v>
      </c>
      <c r="AA548" s="1">
        <f t="shared" ref="AA548:AA584" si="493">+Z548*$AC$942</f>
        <v>44.199999999999996</v>
      </c>
      <c r="AB548" s="15">
        <f t="shared" ref="AB548:AB584" si="494">+Z548*$AA$589*$AC$943</f>
        <v>77230.363947797712</v>
      </c>
      <c r="AC548" s="15">
        <f>+AA548*$AA$588</f>
        <v>99093.63161905692</v>
      </c>
      <c r="AD548" s="49">
        <f>+AC548+AB548</f>
        <v>176323.99556685463</v>
      </c>
      <c r="AE548" s="48">
        <v>16</v>
      </c>
      <c r="AF548" s="1">
        <f t="shared" ref="AF548:AF584" si="495">+AE548*$AI$942</f>
        <v>54.4</v>
      </c>
      <c r="AG548" s="15">
        <f t="shared" ref="AG548:AG584" si="496">+AE548*$AF$589*$AI$943</f>
        <v>96063.186941092965</v>
      </c>
      <c r="AH548" s="15">
        <f>+AF548*$AF$588</f>
        <v>120511.61936123441</v>
      </c>
      <c r="AI548" s="49">
        <f>+AH548+AG548</f>
        <v>216574.80630232737</v>
      </c>
      <c r="AJ548" s="48">
        <v>8</v>
      </c>
      <c r="AK548" s="1">
        <f t="shared" ref="AK548:AK584" si="497">+AJ548*$AO$942</f>
        <v>27.2</v>
      </c>
      <c r="AL548" s="1"/>
      <c r="AM548" s="15">
        <f t="shared" ref="AM548:AM584" si="498">(+AJ548*$AK$589)*$AO$943</f>
        <v>48031.593470546482</v>
      </c>
      <c r="AN548" s="15">
        <f>+AK548*$AK$588</f>
        <v>60525.718557947388</v>
      </c>
      <c r="AO548" s="49">
        <f>+AN548+AM548</f>
        <v>108557.31202849388</v>
      </c>
      <c r="AP548" s="178">
        <v>15</v>
      </c>
      <c r="AQ548" s="188">
        <f>+AP548*$AT$1</f>
        <v>51</v>
      </c>
      <c r="AR548" s="188"/>
      <c r="AS548" s="179">
        <f t="shared" ref="AS548:AS584" si="499">(+AP548*$AQ$589)*$AU$943</f>
        <v>90240.779342722992</v>
      </c>
      <c r="AT548" s="179">
        <f>+AQ548*$AQ$588</f>
        <v>116608.8284442623</v>
      </c>
      <c r="AU548" s="180">
        <f>+AT548+AS548</f>
        <v>206849.60778698529</v>
      </c>
      <c r="AV548" s="48">
        <v>16</v>
      </c>
      <c r="AW548" s="1">
        <f>+AV548*$F$1</f>
        <v>54.4</v>
      </c>
      <c r="AX548" s="1"/>
      <c r="AY548" s="15">
        <f>(+AV548*$AW$589)*$BA$943</f>
        <v>110007.80719874805</v>
      </c>
      <c r="AZ548" s="15">
        <f>+AW548*$AW$588</f>
        <v>126539.13299203395</v>
      </c>
      <c r="BA548" s="49">
        <f>+AZ548+AY548</f>
        <v>236546.94019078201</v>
      </c>
      <c r="BB548" s="48">
        <v>16</v>
      </c>
      <c r="BC548" s="1">
        <f t="shared" ref="BC548:BC584" si="500">+BB548*$BF$942</f>
        <v>54.4</v>
      </c>
      <c r="BD548" s="15">
        <f t="shared" ref="BD548:BD584" si="501">(+BB548*$BC$589)*$BF$943</f>
        <v>138964.58059342421</v>
      </c>
      <c r="BE548" s="15">
        <f>+BC548*BC$588</f>
        <v>121996.79930746289</v>
      </c>
      <c r="BF548" s="49">
        <f>+BE548+BD548</f>
        <v>260961.37990088708</v>
      </c>
      <c r="BG548" s="48">
        <v>15</v>
      </c>
      <c r="BH548" s="1">
        <f t="shared" ref="BH548:BH584" si="502">+BG548*$BK$942</f>
        <v>51</v>
      </c>
      <c r="BI548" s="56">
        <f t="shared" ref="BI548:BI584" si="503">+BG548*$BH$589*$BK$943</f>
        <v>130279.2943063352</v>
      </c>
      <c r="BJ548" s="15">
        <f>+BH548*$BH$588</f>
        <v>109799.05550883556</v>
      </c>
      <c r="BK548" s="49">
        <f>+BJ548+BI548</f>
        <v>240078.34981517075</v>
      </c>
      <c r="BL548" s="48">
        <v>14</v>
      </c>
      <c r="BM548" s="1">
        <f t="shared" ref="BM548:BM584" si="504">+BL548*$BP$942</f>
        <v>47.6</v>
      </c>
      <c r="BN548" s="15">
        <f t="shared" ref="BN548:BN584" si="505">+BL548*$BM$589*$BP$943</f>
        <v>122720.03450754852</v>
      </c>
      <c r="BO548" s="15">
        <f>+BM548*BM$320</f>
        <v>107856.66655146473</v>
      </c>
      <c r="BP548" s="49">
        <f>+BO548+BN548</f>
        <v>230576.70105901326</v>
      </c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</row>
    <row r="549" spans="1:146" ht="15.6" hidden="1" x14ac:dyDescent="0.3">
      <c r="A549" t="s">
        <v>170</v>
      </c>
      <c r="B549" s="106">
        <v>202</v>
      </c>
      <c r="C549" s="48">
        <v>1</v>
      </c>
      <c r="D549" s="450"/>
      <c r="E549" s="1">
        <f t="shared" si="485"/>
        <v>2.4</v>
      </c>
      <c r="F549" s="15">
        <f t="shared" si="486"/>
        <v>8200.614814814815</v>
      </c>
      <c r="G549" s="15">
        <f t="shared" ref="G549:G584" si="506">+E549*$E$454</f>
        <v>5233.3687686480835</v>
      </c>
      <c r="H549" s="49">
        <f t="shared" ref="H549:H568" si="507">+G549+F549</f>
        <v>13433.983583462898</v>
      </c>
      <c r="I549" s="48">
        <v>1</v>
      </c>
      <c r="J549" s="450"/>
      <c r="K549" s="1">
        <f t="shared" si="487"/>
        <v>2.4</v>
      </c>
      <c r="L549" s="15">
        <f t="shared" si="488"/>
        <v>3280.2459259259263</v>
      </c>
      <c r="M549" s="15">
        <f t="shared" ref="M549:M584" si="508">+K549*$K$540</f>
        <v>4953.8041879456759</v>
      </c>
      <c r="N549" s="49">
        <f t="shared" ref="N549:N584" si="509">+M549+L549</f>
        <v>8234.0501138716027</v>
      </c>
      <c r="O549" s="48">
        <v>0</v>
      </c>
      <c r="P549" s="450"/>
      <c r="Q549" s="1">
        <f t="shared" si="489"/>
        <v>0</v>
      </c>
      <c r="R549" s="15">
        <f t="shared" si="490"/>
        <v>0</v>
      </c>
      <c r="S549" s="422">
        <f t="shared" ref="S549:S584" si="510">+Q549*$Q$454</f>
        <v>0</v>
      </c>
      <c r="T549" s="49">
        <f t="shared" ref="T549:T584" si="511">+S549+R549</f>
        <v>0</v>
      </c>
      <c r="U549" s="48">
        <v>1</v>
      </c>
      <c r="V549" s="1">
        <f t="shared" si="491"/>
        <v>2.4</v>
      </c>
      <c r="W549" s="15">
        <f t="shared" si="492"/>
        <v>3283.3199999999997</v>
      </c>
      <c r="X549" s="15">
        <f t="shared" ref="X549:X584" si="512">+V549*$V$588</f>
        <v>5282.6104328523861</v>
      </c>
      <c r="Y549" s="49">
        <f t="shared" ref="Y549:Y584" si="513">+X549+W549</f>
        <v>8565.9304328523867</v>
      </c>
      <c r="Z549" s="48">
        <v>0</v>
      </c>
      <c r="AA549" s="1">
        <f t="shared" si="493"/>
        <v>0</v>
      </c>
      <c r="AB549" s="15">
        <f t="shared" si="494"/>
        <v>0</v>
      </c>
      <c r="AC549" s="15">
        <f t="shared" ref="AC549:AC584" si="514">+AA549*$AA$588</f>
        <v>0</v>
      </c>
      <c r="AD549" s="49">
        <f t="shared" ref="AD549:AD584" si="515">+AC549+AB549</f>
        <v>0</v>
      </c>
      <c r="AE549" s="48">
        <v>1</v>
      </c>
      <c r="AF549" s="1">
        <f t="shared" si="495"/>
        <v>3.4</v>
      </c>
      <c r="AG549" s="15">
        <f t="shared" si="496"/>
        <v>6003.9491838183103</v>
      </c>
      <c r="AH549" s="15">
        <f t="shared" ref="AH549:AH584" si="516">+AF549*$AF$588</f>
        <v>7531.9762100771504</v>
      </c>
      <c r="AI549" s="49">
        <f t="shared" ref="AI549:AI584" si="517">+AH549+AG549</f>
        <v>13535.925393895461</v>
      </c>
      <c r="AJ549" s="48">
        <v>1</v>
      </c>
      <c r="AK549" s="1">
        <f t="shared" si="497"/>
        <v>3.4</v>
      </c>
      <c r="AL549" s="1"/>
      <c r="AM549" s="15">
        <f t="shared" si="498"/>
        <v>6003.9491838183103</v>
      </c>
      <c r="AN549" s="15">
        <f t="shared" ref="AN549:AN584" si="518">+AK549*$AK$588</f>
        <v>7565.7148197434235</v>
      </c>
      <c r="AO549" s="49">
        <f t="shared" ref="AO549:AO584" si="519">+AN549+AM549</f>
        <v>13569.664003561735</v>
      </c>
      <c r="AP549" s="178">
        <v>0</v>
      </c>
      <c r="AQ549" s="188">
        <f t="shared" ref="AQ549:AQ584" si="520">+AP549*$AT$1</f>
        <v>0</v>
      </c>
      <c r="AR549" s="188"/>
      <c r="AS549" s="179">
        <f t="shared" si="499"/>
        <v>0</v>
      </c>
      <c r="AT549" s="179">
        <f t="shared" ref="AT549:AT584" si="521">+AQ549*$AQ$588</f>
        <v>0</v>
      </c>
      <c r="AU549" s="180">
        <f t="shared" ref="AU549:AU584" si="522">+AT549+AS549</f>
        <v>0</v>
      </c>
      <c r="AV549" s="48">
        <v>1</v>
      </c>
      <c r="AW549" s="1">
        <f t="shared" ref="AW549:AW584" si="523">+AV549*$F$1</f>
        <v>3.4</v>
      </c>
      <c r="AX549" s="1"/>
      <c r="AY549" s="15">
        <f t="shared" ref="AY549:AY584" si="524">+AV549*$AW$455*$BA$935</f>
        <v>6561.1723614274879</v>
      </c>
      <c r="AZ549" s="15">
        <f t="shared" ref="AZ549:AZ584" si="525">+AW549*$AW$588</f>
        <v>7908.6958120021218</v>
      </c>
      <c r="BA549" s="49">
        <f t="shared" ref="BA549:BA584" si="526">+AZ549+AY549</f>
        <v>14469.86817342961</v>
      </c>
      <c r="BB549" s="48">
        <v>0</v>
      </c>
      <c r="BC549" s="1">
        <f t="shared" si="500"/>
        <v>0</v>
      </c>
      <c r="BD549" s="15">
        <f t="shared" si="501"/>
        <v>0</v>
      </c>
      <c r="BE549" s="15">
        <f t="shared" ref="BE549:BE584" si="527">+BC549*BC$588</f>
        <v>0</v>
      </c>
      <c r="BF549" s="49">
        <f t="shared" ref="BF549:BF584" si="528">+BE549+BD549</f>
        <v>0</v>
      </c>
      <c r="BG549" s="48">
        <v>1</v>
      </c>
      <c r="BH549" s="1">
        <f t="shared" si="502"/>
        <v>3.4</v>
      </c>
      <c r="BI549" s="56">
        <f t="shared" si="503"/>
        <v>8685.2862870890131</v>
      </c>
      <c r="BJ549" s="15">
        <f t="shared" ref="BJ549:BJ584" si="529">+BH549*$BH$588</f>
        <v>7319.9370339223706</v>
      </c>
      <c r="BK549" s="49">
        <f t="shared" ref="BK549:BK584" si="530">+BJ549+BI549</f>
        <v>16005.223321011385</v>
      </c>
      <c r="BL549" s="48">
        <v>0</v>
      </c>
      <c r="BM549" s="1">
        <f t="shared" si="504"/>
        <v>0</v>
      </c>
      <c r="BN549" s="15">
        <f t="shared" si="505"/>
        <v>0</v>
      </c>
      <c r="BO549" s="15">
        <f t="shared" ref="BO549:BO584" si="531">+BM549*BM$320</f>
        <v>0</v>
      </c>
      <c r="BP549" s="49">
        <f t="shared" ref="BP549:BP584" si="532">+BO549+BN549</f>
        <v>0</v>
      </c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</row>
    <row r="550" spans="1:146" ht="15.6" hidden="1" x14ac:dyDescent="0.3">
      <c r="A550" t="s">
        <v>170</v>
      </c>
      <c r="B550" s="106">
        <v>203</v>
      </c>
      <c r="C550" s="48">
        <v>0</v>
      </c>
      <c r="D550" s="450"/>
      <c r="E550" s="1">
        <f t="shared" si="485"/>
        <v>0</v>
      </c>
      <c r="F550" s="15">
        <f t="shared" si="486"/>
        <v>0</v>
      </c>
      <c r="G550" s="15">
        <f t="shared" si="506"/>
        <v>0</v>
      </c>
      <c r="H550" s="49">
        <f t="shared" si="507"/>
        <v>0</v>
      </c>
      <c r="I550" s="48">
        <v>0</v>
      </c>
      <c r="J550" s="450"/>
      <c r="K550" s="1">
        <f t="shared" si="487"/>
        <v>0</v>
      </c>
      <c r="L550" s="15">
        <f t="shared" si="488"/>
        <v>0</v>
      </c>
      <c r="M550" s="15">
        <f t="shared" si="508"/>
        <v>0</v>
      </c>
      <c r="N550" s="49">
        <f t="shared" si="509"/>
        <v>0</v>
      </c>
      <c r="O550" s="48">
        <v>0</v>
      </c>
      <c r="P550" s="450"/>
      <c r="Q550" s="1">
        <f t="shared" si="489"/>
        <v>0</v>
      </c>
      <c r="R550" s="15">
        <f t="shared" si="490"/>
        <v>0</v>
      </c>
      <c r="S550" s="422">
        <f t="shared" si="510"/>
        <v>0</v>
      </c>
      <c r="T550" s="49">
        <f t="shared" si="511"/>
        <v>0</v>
      </c>
      <c r="U550" s="48">
        <v>0</v>
      </c>
      <c r="V550" s="1">
        <f t="shared" si="491"/>
        <v>0</v>
      </c>
      <c r="W550" s="15">
        <f t="shared" si="492"/>
        <v>0</v>
      </c>
      <c r="X550" s="15">
        <f t="shared" si="512"/>
        <v>0</v>
      </c>
      <c r="Y550" s="49">
        <f t="shared" si="513"/>
        <v>0</v>
      </c>
      <c r="Z550" s="48">
        <v>0</v>
      </c>
      <c r="AA550" s="1">
        <f t="shared" si="493"/>
        <v>0</v>
      </c>
      <c r="AB550" s="15">
        <f t="shared" si="494"/>
        <v>0</v>
      </c>
      <c r="AC550" s="15">
        <f t="shared" si="514"/>
        <v>0</v>
      </c>
      <c r="AD550" s="49">
        <f t="shared" si="515"/>
        <v>0</v>
      </c>
      <c r="AE550" s="48">
        <v>0</v>
      </c>
      <c r="AF550" s="1">
        <f t="shared" si="495"/>
        <v>0</v>
      </c>
      <c r="AG550" s="15">
        <f t="shared" si="496"/>
        <v>0</v>
      </c>
      <c r="AH550" s="15">
        <f t="shared" si="516"/>
        <v>0</v>
      </c>
      <c r="AI550" s="49">
        <f t="shared" si="517"/>
        <v>0</v>
      </c>
      <c r="AJ550" s="48">
        <v>0</v>
      </c>
      <c r="AK550" s="1">
        <f t="shared" si="497"/>
        <v>0</v>
      </c>
      <c r="AL550" s="1"/>
      <c r="AM550" s="15">
        <f t="shared" si="498"/>
        <v>0</v>
      </c>
      <c r="AN550" s="15">
        <f t="shared" si="518"/>
        <v>0</v>
      </c>
      <c r="AO550" s="49">
        <f t="shared" si="519"/>
        <v>0</v>
      </c>
      <c r="AP550" s="178">
        <v>0</v>
      </c>
      <c r="AQ550" s="188">
        <f t="shared" si="520"/>
        <v>0</v>
      </c>
      <c r="AR550" s="188"/>
      <c r="AS550" s="179">
        <f t="shared" si="499"/>
        <v>0</v>
      </c>
      <c r="AT550" s="179">
        <f t="shared" si="521"/>
        <v>0</v>
      </c>
      <c r="AU550" s="180">
        <f t="shared" si="522"/>
        <v>0</v>
      </c>
      <c r="AV550" s="48">
        <v>0</v>
      </c>
      <c r="AW550" s="1">
        <f t="shared" si="523"/>
        <v>0</v>
      </c>
      <c r="AX550" s="1"/>
      <c r="AY550" s="15">
        <f t="shared" si="524"/>
        <v>0</v>
      </c>
      <c r="AZ550" s="15">
        <f t="shared" si="525"/>
        <v>0</v>
      </c>
      <c r="BA550" s="49">
        <f t="shared" si="526"/>
        <v>0</v>
      </c>
      <c r="BB550" s="48">
        <v>0</v>
      </c>
      <c r="BC550" s="1">
        <f t="shared" si="500"/>
        <v>0</v>
      </c>
      <c r="BD550" s="15">
        <f t="shared" si="501"/>
        <v>0</v>
      </c>
      <c r="BE550" s="15">
        <f t="shared" si="527"/>
        <v>0</v>
      </c>
      <c r="BF550" s="49">
        <f t="shared" si="528"/>
        <v>0</v>
      </c>
      <c r="BG550" s="48">
        <v>0</v>
      </c>
      <c r="BH550" s="1">
        <f t="shared" si="502"/>
        <v>0</v>
      </c>
      <c r="BI550" s="56">
        <f t="shared" si="503"/>
        <v>0</v>
      </c>
      <c r="BJ550" s="15">
        <f t="shared" si="529"/>
        <v>0</v>
      </c>
      <c r="BK550" s="49">
        <f t="shared" si="530"/>
        <v>0</v>
      </c>
      <c r="BL550" s="48">
        <v>0</v>
      </c>
      <c r="BM550" s="1">
        <f t="shared" si="504"/>
        <v>0</v>
      </c>
      <c r="BN550" s="15">
        <f t="shared" si="505"/>
        <v>0</v>
      </c>
      <c r="BO550" s="15">
        <f t="shared" si="531"/>
        <v>0</v>
      </c>
      <c r="BP550" s="49">
        <f t="shared" si="532"/>
        <v>0</v>
      </c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</row>
    <row r="551" spans="1:146" ht="15.6" hidden="1" x14ac:dyDescent="0.3">
      <c r="A551" t="s">
        <v>170</v>
      </c>
      <c r="B551" s="106">
        <v>301</v>
      </c>
      <c r="C551" s="48">
        <v>16</v>
      </c>
      <c r="D551" s="450"/>
      <c r="E551" s="1">
        <f t="shared" si="485"/>
        <v>38.4</v>
      </c>
      <c r="F551" s="15">
        <f t="shared" si="486"/>
        <v>131209.83703703704</v>
      </c>
      <c r="G551" s="15">
        <f t="shared" si="506"/>
        <v>83733.900298369335</v>
      </c>
      <c r="H551" s="49">
        <f t="shared" si="507"/>
        <v>214943.73733540636</v>
      </c>
      <c r="I551" s="48">
        <v>19</v>
      </c>
      <c r="J551" s="450"/>
      <c r="K551" s="1">
        <f t="shared" si="487"/>
        <v>45.6</v>
      </c>
      <c r="L551" s="15">
        <f t="shared" si="488"/>
        <v>62324.6725925926</v>
      </c>
      <c r="M551" s="15">
        <f t="shared" si="508"/>
        <v>94122.279570967847</v>
      </c>
      <c r="N551" s="49">
        <f t="shared" si="509"/>
        <v>156446.95216356043</v>
      </c>
      <c r="O551" s="48">
        <v>14</v>
      </c>
      <c r="P551" s="450"/>
      <c r="Q551" s="1">
        <f t="shared" si="489"/>
        <v>33.6</v>
      </c>
      <c r="R551" s="15">
        <f t="shared" si="490"/>
        <v>45966.479999999996</v>
      </c>
      <c r="S551" s="422">
        <f t="shared" si="510"/>
        <v>77291.176195988504</v>
      </c>
      <c r="T551" s="49">
        <f t="shared" si="511"/>
        <v>123257.6561959885</v>
      </c>
      <c r="U551" s="48">
        <v>19</v>
      </c>
      <c r="V551" s="1">
        <f t="shared" si="491"/>
        <v>45.6</v>
      </c>
      <c r="W551" s="15">
        <f t="shared" si="492"/>
        <v>62383.079999999994</v>
      </c>
      <c r="X551" s="15">
        <f t="shared" si="512"/>
        <v>100369.59822419535</v>
      </c>
      <c r="Y551" s="49">
        <f t="shared" si="513"/>
        <v>162752.67822419535</v>
      </c>
      <c r="Z551" s="48">
        <v>14</v>
      </c>
      <c r="AA551" s="1">
        <f t="shared" si="493"/>
        <v>47.6</v>
      </c>
      <c r="AB551" s="15">
        <f t="shared" si="494"/>
        <v>83171.16117455138</v>
      </c>
      <c r="AC551" s="15">
        <f t="shared" si="514"/>
        <v>106716.21866667669</v>
      </c>
      <c r="AD551" s="49">
        <f t="shared" si="515"/>
        <v>189887.37984122807</v>
      </c>
      <c r="AE551" s="48">
        <v>14</v>
      </c>
      <c r="AF551" s="1">
        <f t="shared" si="495"/>
        <v>47.6</v>
      </c>
      <c r="AG551" s="15">
        <f t="shared" si="496"/>
        <v>84055.288573456346</v>
      </c>
      <c r="AH551" s="15">
        <f t="shared" si="516"/>
        <v>105447.66694108011</v>
      </c>
      <c r="AI551" s="49">
        <f t="shared" si="517"/>
        <v>189502.95551453647</v>
      </c>
      <c r="AJ551" s="48">
        <v>12</v>
      </c>
      <c r="AK551" s="1">
        <f t="shared" si="497"/>
        <v>40.799999999999997</v>
      </c>
      <c r="AL551" s="1"/>
      <c r="AM551" s="15">
        <f t="shared" si="498"/>
        <v>72047.390205819727</v>
      </c>
      <c r="AN551" s="15">
        <f t="shared" si="518"/>
        <v>90788.577836921075</v>
      </c>
      <c r="AO551" s="49">
        <f t="shared" si="519"/>
        <v>162835.9680427408</v>
      </c>
      <c r="AP551" s="178">
        <v>10</v>
      </c>
      <c r="AQ551" s="188">
        <f t="shared" si="520"/>
        <v>34</v>
      </c>
      <c r="AR551" s="188"/>
      <c r="AS551" s="179">
        <f t="shared" si="499"/>
        <v>60160.519561815323</v>
      </c>
      <c r="AT551" s="179">
        <f t="shared" si="521"/>
        <v>77739.218962841536</v>
      </c>
      <c r="AU551" s="180">
        <f t="shared" si="522"/>
        <v>137899.73852465686</v>
      </c>
      <c r="AV551" s="48">
        <v>15</v>
      </c>
      <c r="AW551" s="1">
        <f t="shared" si="523"/>
        <v>51</v>
      </c>
      <c r="AX551" s="1"/>
      <c r="AY551" s="15">
        <f t="shared" si="524"/>
        <v>98417.58542141231</v>
      </c>
      <c r="AZ551" s="15">
        <f t="shared" si="525"/>
        <v>118630.43718003183</v>
      </c>
      <c r="BA551" s="49">
        <f t="shared" si="526"/>
        <v>217048.02260144416</v>
      </c>
      <c r="BB551" s="48">
        <v>12</v>
      </c>
      <c r="BC551" s="1">
        <f t="shared" si="500"/>
        <v>40.799999999999997</v>
      </c>
      <c r="BD551" s="15">
        <f t="shared" si="501"/>
        <v>104223.43544506816</v>
      </c>
      <c r="BE551" s="15">
        <f t="shared" si="527"/>
        <v>91497.599480597157</v>
      </c>
      <c r="BF551" s="49">
        <f t="shared" si="528"/>
        <v>195721.0349256653</v>
      </c>
      <c r="BG551" s="48">
        <v>16</v>
      </c>
      <c r="BH551" s="1">
        <f t="shared" si="502"/>
        <v>54.4</v>
      </c>
      <c r="BI551" s="56">
        <f t="shared" si="503"/>
        <v>138964.58059342421</v>
      </c>
      <c r="BJ551" s="15">
        <f t="shared" si="529"/>
        <v>117118.99254275793</v>
      </c>
      <c r="BK551" s="49">
        <f t="shared" si="530"/>
        <v>256083.57313618215</v>
      </c>
      <c r="BL551" s="48">
        <v>13</v>
      </c>
      <c r="BM551" s="1">
        <f t="shared" si="504"/>
        <v>44.199999999999996</v>
      </c>
      <c r="BN551" s="15">
        <f t="shared" si="505"/>
        <v>113954.31775700935</v>
      </c>
      <c r="BO551" s="15">
        <f t="shared" si="531"/>
        <v>100152.61894064581</v>
      </c>
      <c r="BP551" s="49">
        <f t="shared" si="532"/>
        <v>214106.93669765518</v>
      </c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</row>
    <row r="552" spans="1:146" ht="15.6" hidden="1" x14ac:dyDescent="0.3">
      <c r="A552" t="s">
        <v>170</v>
      </c>
      <c r="B552" s="106">
        <v>302</v>
      </c>
      <c r="C552" s="48">
        <v>19</v>
      </c>
      <c r="D552" s="450"/>
      <c r="E552" s="1">
        <f t="shared" si="485"/>
        <v>45.6</v>
      </c>
      <c r="F552" s="15">
        <f t="shared" si="486"/>
        <v>155811.68148148147</v>
      </c>
      <c r="G552" s="15">
        <f t="shared" si="506"/>
        <v>99434.006604313588</v>
      </c>
      <c r="H552" s="49">
        <f t="shared" si="507"/>
        <v>255245.68808579506</v>
      </c>
      <c r="I552" s="48">
        <v>14</v>
      </c>
      <c r="J552" s="450"/>
      <c r="K552" s="1">
        <f t="shared" si="487"/>
        <v>33.6</v>
      </c>
      <c r="L552" s="15">
        <f t="shared" si="488"/>
        <v>45923.442962962967</v>
      </c>
      <c r="M552" s="15">
        <f t="shared" si="508"/>
        <v>69353.258631239471</v>
      </c>
      <c r="N552" s="49">
        <f t="shared" si="509"/>
        <v>115276.70159420243</v>
      </c>
      <c r="O552" s="48">
        <v>12</v>
      </c>
      <c r="P552" s="450"/>
      <c r="Q552" s="1">
        <f t="shared" si="489"/>
        <v>28.799999999999997</v>
      </c>
      <c r="R552" s="15">
        <f t="shared" si="490"/>
        <v>39399.839999999997</v>
      </c>
      <c r="S552" s="422">
        <f t="shared" si="510"/>
        <v>66249.579596561569</v>
      </c>
      <c r="T552" s="49">
        <f t="shared" si="511"/>
        <v>105649.41959656157</v>
      </c>
      <c r="U552" s="48">
        <v>18</v>
      </c>
      <c r="V552" s="1">
        <f t="shared" si="491"/>
        <v>43.199999999999996</v>
      </c>
      <c r="W552" s="15">
        <f t="shared" si="492"/>
        <v>59099.76</v>
      </c>
      <c r="X552" s="15">
        <f t="shared" si="512"/>
        <v>95086.987791342937</v>
      </c>
      <c r="Y552" s="49">
        <f t="shared" si="513"/>
        <v>154186.74779134293</v>
      </c>
      <c r="Z552" s="48">
        <v>14</v>
      </c>
      <c r="AA552" s="1">
        <f t="shared" si="493"/>
        <v>47.6</v>
      </c>
      <c r="AB552" s="15">
        <f t="shared" si="494"/>
        <v>83171.16117455138</v>
      </c>
      <c r="AC552" s="15">
        <f t="shared" si="514"/>
        <v>106716.21866667669</v>
      </c>
      <c r="AD552" s="49">
        <f t="shared" si="515"/>
        <v>189887.37984122807</v>
      </c>
      <c r="AE552" s="48">
        <v>14</v>
      </c>
      <c r="AF552" s="1">
        <f t="shared" si="495"/>
        <v>47.6</v>
      </c>
      <c r="AG552" s="15">
        <f t="shared" si="496"/>
        <v>84055.288573456346</v>
      </c>
      <c r="AH552" s="15">
        <f t="shared" si="516"/>
        <v>105447.66694108011</v>
      </c>
      <c r="AI552" s="49">
        <f t="shared" si="517"/>
        <v>189502.95551453647</v>
      </c>
      <c r="AJ552" s="48">
        <v>10</v>
      </c>
      <c r="AK552" s="1">
        <f t="shared" si="497"/>
        <v>34</v>
      </c>
      <c r="AL552" s="1"/>
      <c r="AM552" s="15">
        <f t="shared" si="498"/>
        <v>60039.491838183094</v>
      </c>
      <c r="AN552" s="15">
        <f t="shared" si="518"/>
        <v>75657.148197434231</v>
      </c>
      <c r="AO552" s="49">
        <f t="shared" si="519"/>
        <v>135696.64003561734</v>
      </c>
      <c r="AP552" s="178">
        <v>14</v>
      </c>
      <c r="AQ552" s="188">
        <f t="shared" si="520"/>
        <v>47.6</v>
      </c>
      <c r="AR552" s="188"/>
      <c r="AS552" s="179">
        <f t="shared" si="499"/>
        <v>84224.727386541461</v>
      </c>
      <c r="AT552" s="179">
        <f t="shared" si="521"/>
        <v>108834.90654797816</v>
      </c>
      <c r="AU552" s="180">
        <f t="shared" si="522"/>
        <v>193059.6339345196</v>
      </c>
      <c r="AV552" s="48">
        <v>13</v>
      </c>
      <c r="AW552" s="1">
        <f t="shared" si="523"/>
        <v>44.199999999999996</v>
      </c>
      <c r="AX552" s="1"/>
      <c r="AY552" s="15">
        <f t="shared" si="524"/>
        <v>85295.240698557347</v>
      </c>
      <c r="AZ552" s="15">
        <f t="shared" si="525"/>
        <v>102813.04555602757</v>
      </c>
      <c r="BA552" s="49">
        <f t="shared" si="526"/>
        <v>188108.28625458491</v>
      </c>
      <c r="BB552" s="48">
        <v>13</v>
      </c>
      <c r="BC552" s="1">
        <f t="shared" si="500"/>
        <v>44.199999999999996</v>
      </c>
      <c r="BD552" s="15">
        <f t="shared" si="501"/>
        <v>112908.72173215717</v>
      </c>
      <c r="BE552" s="15">
        <f t="shared" si="527"/>
        <v>99122.399437313579</v>
      </c>
      <c r="BF552" s="49">
        <f t="shared" si="528"/>
        <v>212031.12116947075</v>
      </c>
      <c r="BG552" s="48">
        <v>15</v>
      </c>
      <c r="BH552" s="1">
        <f t="shared" si="502"/>
        <v>51</v>
      </c>
      <c r="BI552" s="56">
        <f t="shared" si="503"/>
        <v>130279.2943063352</v>
      </c>
      <c r="BJ552" s="15">
        <f t="shared" si="529"/>
        <v>109799.05550883556</v>
      </c>
      <c r="BK552" s="49">
        <f t="shared" si="530"/>
        <v>240078.34981517075</v>
      </c>
      <c r="BL552" s="48">
        <v>12</v>
      </c>
      <c r="BM552" s="1">
        <f t="shared" si="504"/>
        <v>40.799999999999997</v>
      </c>
      <c r="BN552" s="15">
        <f t="shared" si="505"/>
        <v>105188.60100647017</v>
      </c>
      <c r="BO552" s="15">
        <f t="shared" si="531"/>
        <v>92448.571329826897</v>
      </c>
      <c r="BP552" s="49">
        <f t="shared" si="532"/>
        <v>197637.17233629705</v>
      </c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</row>
    <row r="553" spans="1:146" ht="15.6" hidden="1" x14ac:dyDescent="0.3">
      <c r="A553" t="s">
        <v>170</v>
      </c>
      <c r="B553" s="106">
        <v>401</v>
      </c>
      <c r="C553" s="48">
        <v>8</v>
      </c>
      <c r="D553" s="450"/>
      <c r="E553" s="1">
        <f t="shared" si="485"/>
        <v>19.2</v>
      </c>
      <c r="F553" s="15">
        <f t="shared" si="486"/>
        <v>65604.91851851852</v>
      </c>
      <c r="G553" s="15">
        <f t="shared" si="506"/>
        <v>41866.950149184668</v>
      </c>
      <c r="H553" s="49">
        <f t="shared" si="507"/>
        <v>107471.86866770318</v>
      </c>
      <c r="I553" s="48">
        <v>10</v>
      </c>
      <c r="J553" s="450"/>
      <c r="K553" s="1">
        <f t="shared" si="487"/>
        <v>24</v>
      </c>
      <c r="L553" s="15">
        <f t="shared" si="488"/>
        <v>32802.45925925926</v>
      </c>
      <c r="M553" s="15">
        <f t="shared" si="508"/>
        <v>49538.041879456767</v>
      </c>
      <c r="N553" s="49">
        <f t="shared" si="509"/>
        <v>82340.501138716034</v>
      </c>
      <c r="O553" s="48">
        <v>7</v>
      </c>
      <c r="P553" s="450"/>
      <c r="Q553" s="1">
        <f t="shared" si="489"/>
        <v>16.8</v>
      </c>
      <c r="R553" s="15">
        <f t="shared" si="490"/>
        <v>22983.239999999998</v>
      </c>
      <c r="S553" s="422">
        <f t="shared" si="510"/>
        <v>38645.588097994252</v>
      </c>
      <c r="T553" s="49">
        <f t="shared" si="511"/>
        <v>61628.82809799425</v>
      </c>
      <c r="U553" s="48">
        <v>6</v>
      </c>
      <c r="V553" s="1">
        <f t="shared" si="491"/>
        <v>14.399999999999999</v>
      </c>
      <c r="W553" s="15">
        <f t="shared" si="492"/>
        <v>19699.919999999998</v>
      </c>
      <c r="X553" s="15">
        <f t="shared" si="512"/>
        <v>31695.662597114315</v>
      </c>
      <c r="Y553" s="49">
        <f t="shared" si="513"/>
        <v>51395.582597114313</v>
      </c>
      <c r="Z553" s="48">
        <v>4</v>
      </c>
      <c r="AA553" s="1">
        <f t="shared" si="493"/>
        <v>13.6</v>
      </c>
      <c r="AB553" s="15">
        <f t="shared" si="494"/>
        <v>23763.188907014683</v>
      </c>
      <c r="AC553" s="15">
        <f t="shared" si="514"/>
        <v>30490.348190479053</v>
      </c>
      <c r="AD553" s="49">
        <f t="shared" si="515"/>
        <v>54253.53709749374</v>
      </c>
      <c r="AE553" s="48">
        <v>4</v>
      </c>
      <c r="AF553" s="1">
        <f t="shared" si="495"/>
        <v>13.6</v>
      </c>
      <c r="AG553" s="15">
        <f t="shared" si="496"/>
        <v>24015.796735273241</v>
      </c>
      <c r="AH553" s="15">
        <f t="shared" si="516"/>
        <v>30127.904840308602</v>
      </c>
      <c r="AI553" s="49">
        <f t="shared" si="517"/>
        <v>54143.701575581843</v>
      </c>
      <c r="AJ553" s="48">
        <v>5</v>
      </c>
      <c r="AK553" s="1">
        <f t="shared" si="497"/>
        <v>17</v>
      </c>
      <c r="AL553" s="1"/>
      <c r="AM553" s="15">
        <f t="shared" si="498"/>
        <v>30019.745919091547</v>
      </c>
      <c r="AN553" s="15">
        <f t="shared" si="518"/>
        <v>37828.574098717116</v>
      </c>
      <c r="AO553" s="49">
        <f t="shared" si="519"/>
        <v>67848.32001780867</v>
      </c>
      <c r="AP553" s="178">
        <v>4</v>
      </c>
      <c r="AQ553" s="188">
        <f t="shared" si="520"/>
        <v>13.6</v>
      </c>
      <c r="AR553" s="188"/>
      <c r="AS553" s="179">
        <f t="shared" si="499"/>
        <v>24064.207824726131</v>
      </c>
      <c r="AT553" s="179">
        <f t="shared" si="521"/>
        <v>31095.687585136613</v>
      </c>
      <c r="AU553" s="180">
        <f t="shared" si="522"/>
        <v>55159.895409862744</v>
      </c>
      <c r="AV553" s="48">
        <v>5</v>
      </c>
      <c r="AW553" s="1">
        <f t="shared" si="523"/>
        <v>17</v>
      </c>
      <c r="AX553" s="1"/>
      <c r="AY553" s="15">
        <f t="shared" si="524"/>
        <v>32805.861807137437</v>
      </c>
      <c r="AZ553" s="15">
        <f t="shared" si="525"/>
        <v>39543.479060010606</v>
      </c>
      <c r="BA553" s="49">
        <f t="shared" si="526"/>
        <v>72349.340867148043</v>
      </c>
      <c r="BB553" s="48">
        <v>6</v>
      </c>
      <c r="BC553" s="1">
        <f t="shared" si="500"/>
        <v>20.399999999999999</v>
      </c>
      <c r="BD553" s="15">
        <f t="shared" si="501"/>
        <v>52111.717722534078</v>
      </c>
      <c r="BE553" s="15">
        <f t="shared" si="527"/>
        <v>45748.799740298578</v>
      </c>
      <c r="BF553" s="49">
        <f t="shared" si="528"/>
        <v>97860.517462832649</v>
      </c>
      <c r="BG553" s="48">
        <v>6</v>
      </c>
      <c r="BH553" s="1">
        <f t="shared" si="502"/>
        <v>20.399999999999999</v>
      </c>
      <c r="BI553" s="56">
        <f t="shared" si="503"/>
        <v>52111.717722534078</v>
      </c>
      <c r="BJ553" s="15">
        <f t="shared" si="529"/>
        <v>43919.622203534222</v>
      </c>
      <c r="BK553" s="49">
        <f t="shared" si="530"/>
        <v>96031.339926068293</v>
      </c>
      <c r="BL553" s="48">
        <v>4</v>
      </c>
      <c r="BM553" s="1">
        <f t="shared" si="504"/>
        <v>13.6</v>
      </c>
      <c r="BN553" s="15">
        <f t="shared" si="505"/>
        <v>35062.867002156723</v>
      </c>
      <c r="BO553" s="15">
        <f t="shared" si="531"/>
        <v>30816.190443275635</v>
      </c>
      <c r="BP553" s="49">
        <f t="shared" si="532"/>
        <v>65879.057445432351</v>
      </c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</row>
    <row r="554" spans="1:146" ht="15.6" hidden="1" x14ac:dyDescent="0.3">
      <c r="A554" t="s">
        <v>170</v>
      </c>
      <c r="B554" s="106">
        <v>402</v>
      </c>
      <c r="C554" s="48">
        <v>2</v>
      </c>
      <c r="D554" s="450"/>
      <c r="E554" s="1">
        <f t="shared" si="485"/>
        <v>4.8</v>
      </c>
      <c r="F554" s="15">
        <f t="shared" si="486"/>
        <v>16401.22962962963</v>
      </c>
      <c r="G554" s="15">
        <f t="shared" si="506"/>
        <v>10466.737537296167</v>
      </c>
      <c r="H554" s="49">
        <f t="shared" si="507"/>
        <v>26867.967166925795</v>
      </c>
      <c r="I554" s="48">
        <v>3</v>
      </c>
      <c r="J554" s="450"/>
      <c r="K554" s="1">
        <f t="shared" si="487"/>
        <v>7.1999999999999993</v>
      </c>
      <c r="L554" s="15">
        <f t="shared" si="488"/>
        <v>9840.7377777777801</v>
      </c>
      <c r="M554" s="15">
        <f t="shared" si="508"/>
        <v>14861.412563837028</v>
      </c>
      <c r="N554" s="49">
        <f t="shared" si="509"/>
        <v>24702.150341614808</v>
      </c>
      <c r="O554" s="48">
        <v>3</v>
      </c>
      <c r="P554" s="450"/>
      <c r="Q554" s="1">
        <f t="shared" si="489"/>
        <v>7.1999999999999993</v>
      </c>
      <c r="R554" s="15">
        <f t="shared" si="490"/>
        <v>9849.9599999999991</v>
      </c>
      <c r="S554" s="422">
        <f t="shared" si="510"/>
        <v>16562.394899140392</v>
      </c>
      <c r="T554" s="49">
        <f t="shared" si="511"/>
        <v>26412.354899140391</v>
      </c>
      <c r="U554" s="48">
        <v>3</v>
      </c>
      <c r="V554" s="1">
        <f t="shared" si="491"/>
        <v>7.1999999999999993</v>
      </c>
      <c r="W554" s="15">
        <f t="shared" si="492"/>
        <v>9849.9599999999991</v>
      </c>
      <c r="X554" s="15">
        <f t="shared" si="512"/>
        <v>15847.831298557157</v>
      </c>
      <c r="Y554" s="49">
        <f t="shared" si="513"/>
        <v>25697.791298557157</v>
      </c>
      <c r="Z554" s="48">
        <v>3</v>
      </c>
      <c r="AA554" s="1">
        <f t="shared" si="493"/>
        <v>10.199999999999999</v>
      </c>
      <c r="AB554" s="15">
        <f t="shared" si="494"/>
        <v>17822.391680261011</v>
      </c>
      <c r="AC554" s="15">
        <f t="shared" si="514"/>
        <v>22867.761142859286</v>
      </c>
      <c r="AD554" s="49">
        <f t="shared" si="515"/>
        <v>40690.152823120297</v>
      </c>
      <c r="AE554" s="48">
        <v>1</v>
      </c>
      <c r="AF554" s="1">
        <f t="shared" si="495"/>
        <v>3.4</v>
      </c>
      <c r="AG554" s="15">
        <f t="shared" si="496"/>
        <v>6003.9491838183103</v>
      </c>
      <c r="AH554" s="15">
        <f t="shared" si="516"/>
        <v>7531.9762100771504</v>
      </c>
      <c r="AI554" s="49">
        <f t="shared" si="517"/>
        <v>13535.925393895461</v>
      </c>
      <c r="AJ554" s="48">
        <v>0</v>
      </c>
      <c r="AK554" s="1">
        <f t="shared" si="497"/>
        <v>0</v>
      </c>
      <c r="AL554" s="1"/>
      <c r="AM554" s="15">
        <f t="shared" si="498"/>
        <v>0</v>
      </c>
      <c r="AN554" s="15">
        <f t="shared" si="518"/>
        <v>0</v>
      </c>
      <c r="AO554" s="49">
        <f t="shared" si="519"/>
        <v>0</v>
      </c>
      <c r="AP554" s="178">
        <v>3</v>
      </c>
      <c r="AQ554" s="188">
        <f t="shared" si="520"/>
        <v>10.199999999999999</v>
      </c>
      <c r="AR554" s="188"/>
      <c r="AS554" s="179">
        <f t="shared" si="499"/>
        <v>18048.1558685446</v>
      </c>
      <c r="AT554" s="179">
        <f t="shared" si="521"/>
        <v>23321.765688852458</v>
      </c>
      <c r="AU554" s="180">
        <f t="shared" si="522"/>
        <v>41369.921557397058</v>
      </c>
      <c r="AV554" s="48">
        <v>3</v>
      </c>
      <c r="AW554" s="1">
        <f t="shared" si="523"/>
        <v>10.199999999999999</v>
      </c>
      <c r="AX554" s="1"/>
      <c r="AY554" s="15">
        <f t="shared" si="524"/>
        <v>19683.517084282463</v>
      </c>
      <c r="AZ554" s="15">
        <f t="shared" si="525"/>
        <v>23726.087436006364</v>
      </c>
      <c r="BA554" s="49">
        <f t="shared" si="526"/>
        <v>43409.604520288827</v>
      </c>
      <c r="BB554" s="48">
        <v>3</v>
      </c>
      <c r="BC554" s="1">
        <f t="shared" si="500"/>
        <v>10.199999999999999</v>
      </c>
      <c r="BD554" s="15">
        <f t="shared" si="501"/>
        <v>26055.858861267039</v>
      </c>
      <c r="BE554" s="15">
        <f t="shared" si="527"/>
        <v>22874.399870149289</v>
      </c>
      <c r="BF554" s="49">
        <f t="shared" si="528"/>
        <v>48930.258731416325</v>
      </c>
      <c r="BG554" s="48">
        <v>4</v>
      </c>
      <c r="BH554" s="1">
        <f t="shared" si="502"/>
        <v>13.6</v>
      </c>
      <c r="BI554" s="56">
        <f t="shared" si="503"/>
        <v>34741.145148356052</v>
      </c>
      <c r="BJ554" s="15">
        <f t="shared" si="529"/>
        <v>29279.748135689482</v>
      </c>
      <c r="BK554" s="49">
        <f t="shared" si="530"/>
        <v>64020.893284045538</v>
      </c>
      <c r="BL554" s="48">
        <v>3</v>
      </c>
      <c r="BM554" s="1">
        <f t="shared" si="504"/>
        <v>10.199999999999999</v>
      </c>
      <c r="BN554" s="15">
        <f t="shared" si="505"/>
        <v>26297.150251617542</v>
      </c>
      <c r="BO554" s="15">
        <f t="shared" si="531"/>
        <v>23112.142832456724</v>
      </c>
      <c r="BP554" s="49">
        <f t="shared" si="532"/>
        <v>49409.293084074263</v>
      </c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</row>
    <row r="555" spans="1:146" ht="15.6" hidden="1" x14ac:dyDescent="0.3">
      <c r="A555" t="s">
        <v>170</v>
      </c>
      <c r="B555" s="106">
        <v>403</v>
      </c>
      <c r="C555" s="48">
        <v>2</v>
      </c>
      <c r="D555" s="450"/>
      <c r="E555" s="1">
        <f t="shared" si="485"/>
        <v>4.8</v>
      </c>
      <c r="F555" s="15">
        <f t="shared" si="486"/>
        <v>16401.22962962963</v>
      </c>
      <c r="G555" s="15">
        <f t="shared" si="506"/>
        <v>10466.737537296167</v>
      </c>
      <c r="H555" s="49">
        <f t="shared" si="507"/>
        <v>26867.967166925795</v>
      </c>
      <c r="I555" s="48">
        <v>2</v>
      </c>
      <c r="J555" s="450"/>
      <c r="K555" s="1">
        <f t="shared" si="487"/>
        <v>4.8</v>
      </c>
      <c r="L555" s="15">
        <f t="shared" si="488"/>
        <v>6560.4918518518525</v>
      </c>
      <c r="M555" s="15">
        <f t="shared" si="508"/>
        <v>9907.6083758913519</v>
      </c>
      <c r="N555" s="49">
        <f t="shared" si="509"/>
        <v>16468.100227743205</v>
      </c>
      <c r="O555" s="48">
        <v>1</v>
      </c>
      <c r="P555" s="450"/>
      <c r="Q555" s="1">
        <f t="shared" si="489"/>
        <v>2.4</v>
      </c>
      <c r="R555" s="15">
        <f t="shared" si="490"/>
        <v>3283.3199999999997</v>
      </c>
      <c r="S555" s="422">
        <f t="shared" si="510"/>
        <v>5520.7982997134641</v>
      </c>
      <c r="T555" s="49">
        <f t="shared" si="511"/>
        <v>8804.1182997134638</v>
      </c>
      <c r="U555" s="48">
        <v>2</v>
      </c>
      <c r="V555" s="1">
        <f t="shared" si="491"/>
        <v>4.8</v>
      </c>
      <c r="W555" s="15">
        <f t="shared" si="492"/>
        <v>6566.6399999999994</v>
      </c>
      <c r="X555" s="15">
        <f t="shared" si="512"/>
        <v>10565.220865704772</v>
      </c>
      <c r="Y555" s="49">
        <f t="shared" si="513"/>
        <v>17131.860865704773</v>
      </c>
      <c r="Z555" s="48">
        <v>1</v>
      </c>
      <c r="AA555" s="1">
        <f t="shared" si="493"/>
        <v>3.4</v>
      </c>
      <c r="AB555" s="15">
        <f t="shared" si="494"/>
        <v>5940.7972267536707</v>
      </c>
      <c r="AC555" s="15">
        <f t="shared" si="514"/>
        <v>7622.5870476197633</v>
      </c>
      <c r="AD555" s="49">
        <f t="shared" si="515"/>
        <v>13563.384274373435</v>
      </c>
      <c r="AE555" s="48">
        <v>2</v>
      </c>
      <c r="AF555" s="1">
        <f t="shared" si="495"/>
        <v>6.8</v>
      </c>
      <c r="AG555" s="15">
        <f t="shared" si="496"/>
        <v>12007.898367636621</v>
      </c>
      <c r="AH555" s="15">
        <f t="shared" si="516"/>
        <v>15063.952420154301</v>
      </c>
      <c r="AI555" s="49">
        <f t="shared" si="517"/>
        <v>27071.850787790921</v>
      </c>
      <c r="AJ555" s="48">
        <v>1</v>
      </c>
      <c r="AK555" s="1">
        <f t="shared" si="497"/>
        <v>3.4</v>
      </c>
      <c r="AL555" s="1"/>
      <c r="AM555" s="15">
        <f t="shared" si="498"/>
        <v>6003.9491838183103</v>
      </c>
      <c r="AN555" s="15">
        <f t="shared" si="518"/>
        <v>7565.7148197434235</v>
      </c>
      <c r="AO555" s="49">
        <f t="shared" si="519"/>
        <v>13569.664003561735</v>
      </c>
      <c r="AP555" s="178">
        <v>1</v>
      </c>
      <c r="AQ555" s="188">
        <f t="shared" si="520"/>
        <v>3.4</v>
      </c>
      <c r="AR555" s="188"/>
      <c r="AS555" s="179">
        <f t="shared" si="499"/>
        <v>6016.0519561815327</v>
      </c>
      <c r="AT555" s="179">
        <f t="shared" si="521"/>
        <v>7773.9218962841533</v>
      </c>
      <c r="AU555" s="180">
        <f t="shared" si="522"/>
        <v>13789.973852465686</v>
      </c>
      <c r="AV555" s="48">
        <v>2</v>
      </c>
      <c r="AW555" s="1">
        <f t="shared" si="523"/>
        <v>6.8</v>
      </c>
      <c r="AX555" s="1"/>
      <c r="AY555" s="15">
        <f t="shared" si="524"/>
        <v>13122.344722854976</v>
      </c>
      <c r="AZ555" s="15">
        <f t="shared" si="525"/>
        <v>15817.391624004244</v>
      </c>
      <c r="BA555" s="49">
        <f t="shared" si="526"/>
        <v>28939.736346859219</v>
      </c>
      <c r="BB555" s="48">
        <v>2</v>
      </c>
      <c r="BC555" s="1">
        <f t="shared" si="500"/>
        <v>6.8</v>
      </c>
      <c r="BD555" s="15">
        <f t="shared" si="501"/>
        <v>17370.572574178026</v>
      </c>
      <c r="BE555" s="15">
        <f t="shared" si="527"/>
        <v>15249.599913432861</v>
      </c>
      <c r="BF555" s="49">
        <f t="shared" si="528"/>
        <v>32620.172487610886</v>
      </c>
      <c r="BG555" s="48">
        <v>1</v>
      </c>
      <c r="BH555" s="1">
        <f t="shared" si="502"/>
        <v>3.4</v>
      </c>
      <c r="BI555" s="56">
        <f t="shared" si="503"/>
        <v>8685.2862870890131</v>
      </c>
      <c r="BJ555" s="15">
        <f t="shared" si="529"/>
        <v>7319.9370339223706</v>
      </c>
      <c r="BK555" s="49">
        <f t="shared" si="530"/>
        <v>16005.223321011385</v>
      </c>
      <c r="BL555" s="48">
        <v>1</v>
      </c>
      <c r="BM555" s="1">
        <f t="shared" si="504"/>
        <v>3.4</v>
      </c>
      <c r="BN555" s="15">
        <f t="shared" si="505"/>
        <v>8765.7167505391808</v>
      </c>
      <c r="BO555" s="15">
        <f t="shared" si="531"/>
        <v>7704.0476108189087</v>
      </c>
      <c r="BP555" s="49">
        <f t="shared" si="532"/>
        <v>16469.764361358088</v>
      </c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</row>
    <row r="556" spans="1:146" ht="15.6" hidden="1" x14ac:dyDescent="0.3">
      <c r="A556" t="s">
        <v>170</v>
      </c>
      <c r="B556" s="106">
        <v>404</v>
      </c>
      <c r="C556" s="48">
        <v>3</v>
      </c>
      <c r="D556" s="450"/>
      <c r="E556" s="1">
        <f t="shared" si="485"/>
        <v>7.1999999999999993</v>
      </c>
      <c r="F556" s="15">
        <f t="shared" si="486"/>
        <v>24601.844444444447</v>
      </c>
      <c r="G556" s="15">
        <f t="shared" si="506"/>
        <v>15700.106305944248</v>
      </c>
      <c r="H556" s="49">
        <f t="shared" si="507"/>
        <v>40301.950750388693</v>
      </c>
      <c r="I556" s="48">
        <v>4</v>
      </c>
      <c r="J556" s="450"/>
      <c r="K556" s="1">
        <f t="shared" si="487"/>
        <v>9.6</v>
      </c>
      <c r="L556" s="15">
        <f t="shared" si="488"/>
        <v>13120.983703703705</v>
      </c>
      <c r="M556" s="15">
        <f t="shared" si="508"/>
        <v>19815.216751782704</v>
      </c>
      <c r="N556" s="49">
        <f t="shared" si="509"/>
        <v>32936.200455486411</v>
      </c>
      <c r="O556" s="48">
        <v>3</v>
      </c>
      <c r="P556" s="450"/>
      <c r="Q556" s="1">
        <f t="shared" si="489"/>
        <v>7.1999999999999993</v>
      </c>
      <c r="R556" s="15">
        <f t="shared" si="490"/>
        <v>9849.9599999999991</v>
      </c>
      <c r="S556" s="422">
        <f t="shared" si="510"/>
        <v>16562.394899140392</v>
      </c>
      <c r="T556" s="49">
        <f t="shared" si="511"/>
        <v>26412.354899140391</v>
      </c>
      <c r="U556" s="48">
        <v>5</v>
      </c>
      <c r="V556" s="1">
        <f t="shared" si="491"/>
        <v>12</v>
      </c>
      <c r="W556" s="15">
        <f t="shared" si="492"/>
        <v>16416.600000000002</v>
      </c>
      <c r="X556" s="15">
        <f t="shared" si="512"/>
        <v>26413.052164261931</v>
      </c>
      <c r="Y556" s="49">
        <f t="shared" si="513"/>
        <v>42829.652164261934</v>
      </c>
      <c r="Z556" s="48">
        <v>5</v>
      </c>
      <c r="AA556" s="1">
        <f t="shared" si="493"/>
        <v>17</v>
      </c>
      <c r="AB556" s="15">
        <f t="shared" si="494"/>
        <v>29703.986133768351</v>
      </c>
      <c r="AC556" s="15">
        <f t="shared" si="514"/>
        <v>38112.935238098813</v>
      </c>
      <c r="AD556" s="49">
        <f t="shared" si="515"/>
        <v>67816.921371867167</v>
      </c>
      <c r="AE556" s="48">
        <v>5</v>
      </c>
      <c r="AF556" s="1">
        <f t="shared" si="495"/>
        <v>17</v>
      </c>
      <c r="AG556" s="15">
        <f t="shared" si="496"/>
        <v>30019.745919091547</v>
      </c>
      <c r="AH556" s="15">
        <f t="shared" si="516"/>
        <v>37659.881050385753</v>
      </c>
      <c r="AI556" s="49">
        <f t="shared" si="517"/>
        <v>67679.626969477307</v>
      </c>
      <c r="AJ556" s="48">
        <v>4</v>
      </c>
      <c r="AK556" s="1">
        <f t="shared" si="497"/>
        <v>13.6</v>
      </c>
      <c r="AL556" s="1"/>
      <c r="AM556" s="15">
        <f t="shared" si="498"/>
        <v>24015.796735273241</v>
      </c>
      <c r="AN556" s="15">
        <f t="shared" si="518"/>
        <v>30262.859278973694</v>
      </c>
      <c r="AO556" s="49">
        <f t="shared" si="519"/>
        <v>54278.656014246939</v>
      </c>
      <c r="AP556" s="178">
        <v>4</v>
      </c>
      <c r="AQ556" s="188">
        <f t="shared" si="520"/>
        <v>13.6</v>
      </c>
      <c r="AR556" s="188"/>
      <c r="AS556" s="179">
        <f t="shared" si="499"/>
        <v>24064.207824726131</v>
      </c>
      <c r="AT556" s="179">
        <f t="shared" si="521"/>
        <v>31095.687585136613</v>
      </c>
      <c r="AU556" s="180">
        <f t="shared" si="522"/>
        <v>55159.895409862744</v>
      </c>
      <c r="AV556" s="48">
        <v>4</v>
      </c>
      <c r="AW556" s="1">
        <f t="shared" si="523"/>
        <v>13.6</v>
      </c>
      <c r="AX556" s="1"/>
      <c r="AY556" s="15">
        <f t="shared" si="524"/>
        <v>26244.689445709952</v>
      </c>
      <c r="AZ556" s="15">
        <f t="shared" si="525"/>
        <v>31634.783248008487</v>
      </c>
      <c r="BA556" s="49">
        <f t="shared" si="526"/>
        <v>57879.472693718439</v>
      </c>
      <c r="BB556" s="48">
        <v>5</v>
      </c>
      <c r="BC556" s="1">
        <f t="shared" si="500"/>
        <v>17</v>
      </c>
      <c r="BD556" s="15">
        <f t="shared" si="501"/>
        <v>43426.431435445062</v>
      </c>
      <c r="BE556" s="15">
        <f t="shared" si="527"/>
        <v>38123.999783582156</v>
      </c>
      <c r="BF556" s="49">
        <f t="shared" si="528"/>
        <v>81550.431219027218</v>
      </c>
      <c r="BG556" s="48">
        <v>4</v>
      </c>
      <c r="BH556" s="1">
        <f t="shared" si="502"/>
        <v>13.6</v>
      </c>
      <c r="BI556" s="56">
        <f t="shared" si="503"/>
        <v>34741.145148356052</v>
      </c>
      <c r="BJ556" s="15">
        <f t="shared" si="529"/>
        <v>29279.748135689482</v>
      </c>
      <c r="BK556" s="49">
        <f t="shared" si="530"/>
        <v>64020.893284045538</v>
      </c>
      <c r="BL556" s="48">
        <v>4</v>
      </c>
      <c r="BM556" s="1">
        <f t="shared" si="504"/>
        <v>13.6</v>
      </c>
      <c r="BN556" s="15">
        <f t="shared" si="505"/>
        <v>35062.867002156723</v>
      </c>
      <c r="BO556" s="15">
        <f t="shared" si="531"/>
        <v>30816.190443275635</v>
      </c>
      <c r="BP556" s="49">
        <f t="shared" si="532"/>
        <v>65879.057445432351</v>
      </c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</row>
    <row r="557" spans="1:146" ht="15.6" hidden="1" x14ac:dyDescent="0.3">
      <c r="A557" t="s">
        <v>170</v>
      </c>
      <c r="B557" s="106">
        <v>501</v>
      </c>
      <c r="C557" s="48">
        <v>3</v>
      </c>
      <c r="D557" s="450"/>
      <c r="E557" s="1">
        <f t="shared" si="485"/>
        <v>7.1999999999999993</v>
      </c>
      <c r="F557" s="15">
        <f t="shared" si="486"/>
        <v>24601.844444444447</v>
      </c>
      <c r="G557" s="15">
        <f t="shared" si="506"/>
        <v>15700.106305944248</v>
      </c>
      <c r="H557" s="49">
        <f t="shared" si="507"/>
        <v>40301.950750388693</v>
      </c>
      <c r="I557" s="48">
        <v>0</v>
      </c>
      <c r="J557" s="450"/>
      <c r="K557" s="1">
        <f t="shared" si="487"/>
        <v>0</v>
      </c>
      <c r="L557" s="15">
        <f t="shared" si="488"/>
        <v>0</v>
      </c>
      <c r="M557" s="15">
        <f t="shared" si="508"/>
        <v>0</v>
      </c>
      <c r="N557" s="49">
        <f t="shared" si="509"/>
        <v>0</v>
      </c>
      <c r="O557" s="48">
        <v>1</v>
      </c>
      <c r="P557" s="450"/>
      <c r="Q557" s="1">
        <f t="shared" si="489"/>
        <v>2.4</v>
      </c>
      <c r="R557" s="15">
        <f t="shared" si="490"/>
        <v>3283.3199999999997</v>
      </c>
      <c r="S557" s="422">
        <f t="shared" si="510"/>
        <v>5520.7982997134641</v>
      </c>
      <c r="T557" s="49">
        <f t="shared" si="511"/>
        <v>8804.1182997134638</v>
      </c>
      <c r="U557" s="48">
        <v>2</v>
      </c>
      <c r="V557" s="1">
        <f t="shared" si="491"/>
        <v>4.8</v>
      </c>
      <c r="W557" s="15">
        <f t="shared" si="492"/>
        <v>6566.6399999999994</v>
      </c>
      <c r="X557" s="15">
        <f t="shared" si="512"/>
        <v>10565.220865704772</v>
      </c>
      <c r="Y557" s="49">
        <f t="shared" si="513"/>
        <v>17131.860865704773</v>
      </c>
      <c r="Z557" s="48">
        <v>4</v>
      </c>
      <c r="AA557" s="1">
        <f t="shared" si="493"/>
        <v>13.6</v>
      </c>
      <c r="AB557" s="15">
        <f t="shared" si="494"/>
        <v>23763.188907014683</v>
      </c>
      <c r="AC557" s="15">
        <f t="shared" si="514"/>
        <v>30490.348190479053</v>
      </c>
      <c r="AD557" s="49">
        <f t="shared" si="515"/>
        <v>54253.53709749374</v>
      </c>
      <c r="AE557" s="48">
        <v>3</v>
      </c>
      <c r="AF557" s="1">
        <f t="shared" si="495"/>
        <v>10.199999999999999</v>
      </c>
      <c r="AG557" s="15">
        <f t="shared" si="496"/>
        <v>18011.847551454932</v>
      </c>
      <c r="AH557" s="15">
        <f t="shared" si="516"/>
        <v>22595.92863023145</v>
      </c>
      <c r="AI557" s="49">
        <f t="shared" si="517"/>
        <v>40607.776181686379</v>
      </c>
      <c r="AJ557" s="48">
        <v>2</v>
      </c>
      <c r="AK557" s="1">
        <f t="shared" si="497"/>
        <v>6.8</v>
      </c>
      <c r="AL557" s="1"/>
      <c r="AM557" s="15">
        <f t="shared" si="498"/>
        <v>12007.898367636621</v>
      </c>
      <c r="AN557" s="15">
        <f t="shared" si="518"/>
        <v>15131.429639486847</v>
      </c>
      <c r="AO557" s="49">
        <f t="shared" si="519"/>
        <v>27139.328007123469</v>
      </c>
      <c r="AP557" s="178">
        <v>2</v>
      </c>
      <c r="AQ557" s="188">
        <f t="shared" si="520"/>
        <v>6.8</v>
      </c>
      <c r="AR557" s="188"/>
      <c r="AS557" s="179">
        <f t="shared" si="499"/>
        <v>12032.103912363065</v>
      </c>
      <c r="AT557" s="179">
        <f t="shared" si="521"/>
        <v>15547.843792568307</v>
      </c>
      <c r="AU557" s="180">
        <f t="shared" si="522"/>
        <v>27579.947704931372</v>
      </c>
      <c r="AV557" s="48">
        <v>3</v>
      </c>
      <c r="AW557" s="1">
        <f t="shared" si="523"/>
        <v>10.199999999999999</v>
      </c>
      <c r="AX557" s="1"/>
      <c r="AY557" s="15">
        <f t="shared" si="524"/>
        <v>19683.517084282463</v>
      </c>
      <c r="AZ557" s="15">
        <f t="shared" si="525"/>
        <v>23726.087436006364</v>
      </c>
      <c r="BA557" s="49">
        <f t="shared" si="526"/>
        <v>43409.604520288827</v>
      </c>
      <c r="BB557" s="48">
        <v>2</v>
      </c>
      <c r="BC557" s="1">
        <f t="shared" si="500"/>
        <v>6.8</v>
      </c>
      <c r="BD557" s="15">
        <f t="shared" si="501"/>
        <v>17370.572574178026</v>
      </c>
      <c r="BE557" s="15">
        <f t="shared" si="527"/>
        <v>15249.599913432861</v>
      </c>
      <c r="BF557" s="49">
        <f t="shared" si="528"/>
        <v>32620.172487610886</v>
      </c>
      <c r="BG557" s="48">
        <v>2</v>
      </c>
      <c r="BH557" s="1">
        <f t="shared" si="502"/>
        <v>6.8</v>
      </c>
      <c r="BI557" s="56">
        <f t="shared" si="503"/>
        <v>17370.572574178026</v>
      </c>
      <c r="BJ557" s="15">
        <f t="shared" si="529"/>
        <v>14639.874067844741</v>
      </c>
      <c r="BK557" s="49">
        <f t="shared" si="530"/>
        <v>32010.446642022769</v>
      </c>
      <c r="BL557" s="48">
        <v>2</v>
      </c>
      <c r="BM557" s="1">
        <f t="shared" si="504"/>
        <v>6.8</v>
      </c>
      <c r="BN557" s="15">
        <f t="shared" si="505"/>
        <v>17531.433501078362</v>
      </c>
      <c r="BO557" s="15">
        <f t="shared" si="531"/>
        <v>15408.095221637817</v>
      </c>
      <c r="BP557" s="49">
        <f t="shared" si="532"/>
        <v>32939.528722716175</v>
      </c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</row>
    <row r="558" spans="1:146" ht="15.6" hidden="1" x14ac:dyDescent="0.3">
      <c r="A558" t="s">
        <v>170</v>
      </c>
      <c r="B558" s="106">
        <v>502</v>
      </c>
      <c r="C558" s="48">
        <v>9</v>
      </c>
      <c r="D558" s="450"/>
      <c r="E558" s="1">
        <f t="shared" si="485"/>
        <v>21.599999999999998</v>
      </c>
      <c r="F558" s="15">
        <f t="shared" si="486"/>
        <v>73805.53333333334</v>
      </c>
      <c r="G558" s="15">
        <f t="shared" si="506"/>
        <v>47100.318917832745</v>
      </c>
      <c r="H558" s="49">
        <f t="shared" si="507"/>
        <v>120905.85225116608</v>
      </c>
      <c r="I558" s="48">
        <v>12</v>
      </c>
      <c r="J558" s="450"/>
      <c r="K558" s="1">
        <f t="shared" si="487"/>
        <v>28.799999999999997</v>
      </c>
      <c r="L558" s="15">
        <f t="shared" si="488"/>
        <v>39362.951111111121</v>
      </c>
      <c r="M558" s="15">
        <f t="shared" si="508"/>
        <v>59445.650255348111</v>
      </c>
      <c r="N558" s="49">
        <f t="shared" si="509"/>
        <v>98808.601366459232</v>
      </c>
      <c r="O558" s="48">
        <v>9</v>
      </c>
      <c r="P558" s="450"/>
      <c r="Q558" s="1">
        <f t="shared" si="489"/>
        <v>21.599999999999998</v>
      </c>
      <c r="R558" s="15">
        <f t="shared" si="490"/>
        <v>29549.88</v>
      </c>
      <c r="S558" s="422">
        <f t="shared" si="510"/>
        <v>49687.184697421173</v>
      </c>
      <c r="T558" s="49">
        <f t="shared" si="511"/>
        <v>79237.06469742117</v>
      </c>
      <c r="U558" s="48">
        <v>3</v>
      </c>
      <c r="V558" s="1">
        <f t="shared" si="491"/>
        <v>7.1999999999999993</v>
      </c>
      <c r="W558" s="15">
        <f t="shared" si="492"/>
        <v>9849.9599999999991</v>
      </c>
      <c r="X558" s="15">
        <f t="shared" si="512"/>
        <v>15847.831298557157</v>
      </c>
      <c r="Y558" s="49">
        <f t="shared" si="513"/>
        <v>25697.791298557157</v>
      </c>
      <c r="Z558" s="48">
        <v>3</v>
      </c>
      <c r="AA558" s="1">
        <f t="shared" si="493"/>
        <v>10.199999999999999</v>
      </c>
      <c r="AB558" s="15">
        <f t="shared" si="494"/>
        <v>17822.391680261011</v>
      </c>
      <c r="AC558" s="15">
        <f t="shared" si="514"/>
        <v>22867.761142859286</v>
      </c>
      <c r="AD558" s="49">
        <f t="shared" si="515"/>
        <v>40690.152823120297</v>
      </c>
      <c r="AE558" s="48">
        <v>3</v>
      </c>
      <c r="AF558" s="1">
        <f t="shared" si="495"/>
        <v>10.199999999999999</v>
      </c>
      <c r="AG558" s="15">
        <f t="shared" si="496"/>
        <v>18011.847551454932</v>
      </c>
      <c r="AH558" s="15">
        <f t="shared" si="516"/>
        <v>22595.92863023145</v>
      </c>
      <c r="AI558" s="49">
        <f t="shared" si="517"/>
        <v>40607.776181686379</v>
      </c>
      <c r="AJ558" s="48">
        <v>3</v>
      </c>
      <c r="AK558" s="1">
        <f t="shared" si="497"/>
        <v>10.199999999999999</v>
      </c>
      <c r="AL558" s="1"/>
      <c r="AM558" s="15">
        <f t="shared" si="498"/>
        <v>18011.847551454932</v>
      </c>
      <c r="AN558" s="15">
        <f t="shared" si="518"/>
        <v>22697.144459230269</v>
      </c>
      <c r="AO558" s="49">
        <f t="shared" si="519"/>
        <v>40708.992010685201</v>
      </c>
      <c r="AP558" s="178">
        <v>3</v>
      </c>
      <c r="AQ558" s="188">
        <f t="shared" si="520"/>
        <v>10.199999999999999</v>
      </c>
      <c r="AR558" s="188"/>
      <c r="AS558" s="179">
        <f t="shared" si="499"/>
        <v>18048.1558685446</v>
      </c>
      <c r="AT558" s="179">
        <f t="shared" si="521"/>
        <v>23321.765688852458</v>
      </c>
      <c r="AU558" s="180">
        <f t="shared" si="522"/>
        <v>41369.921557397058</v>
      </c>
      <c r="AV558" s="48">
        <v>2</v>
      </c>
      <c r="AW558" s="1">
        <f t="shared" si="523"/>
        <v>6.8</v>
      </c>
      <c r="AX558" s="1"/>
      <c r="AY558" s="15">
        <f t="shared" si="524"/>
        <v>13122.344722854976</v>
      </c>
      <c r="AZ558" s="15">
        <f t="shared" si="525"/>
        <v>15817.391624004244</v>
      </c>
      <c r="BA558" s="49">
        <f t="shared" si="526"/>
        <v>28939.736346859219</v>
      </c>
      <c r="BB558" s="48">
        <v>2</v>
      </c>
      <c r="BC558" s="1">
        <f t="shared" si="500"/>
        <v>6.8</v>
      </c>
      <c r="BD558" s="15">
        <f t="shared" si="501"/>
        <v>17370.572574178026</v>
      </c>
      <c r="BE558" s="15">
        <f t="shared" si="527"/>
        <v>15249.599913432861</v>
      </c>
      <c r="BF558" s="49">
        <f t="shared" si="528"/>
        <v>32620.172487610886</v>
      </c>
      <c r="BG558" s="48">
        <v>3</v>
      </c>
      <c r="BH558" s="1">
        <f t="shared" si="502"/>
        <v>10.199999999999999</v>
      </c>
      <c r="BI558" s="56">
        <f t="shared" si="503"/>
        <v>26055.858861267039</v>
      </c>
      <c r="BJ558" s="15">
        <f t="shared" si="529"/>
        <v>21959.811101767111</v>
      </c>
      <c r="BK558" s="49">
        <f t="shared" si="530"/>
        <v>48015.669963034146</v>
      </c>
      <c r="BL558" s="48">
        <v>4</v>
      </c>
      <c r="BM558" s="1">
        <f t="shared" si="504"/>
        <v>13.6</v>
      </c>
      <c r="BN558" s="15">
        <f t="shared" si="505"/>
        <v>35062.867002156723</v>
      </c>
      <c r="BO558" s="15">
        <f t="shared" si="531"/>
        <v>30816.190443275635</v>
      </c>
      <c r="BP558" s="49">
        <f t="shared" si="532"/>
        <v>65879.057445432351</v>
      </c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</row>
    <row r="559" spans="1:146" ht="15.6" hidden="1" x14ac:dyDescent="0.3">
      <c r="A559" t="s">
        <v>170</v>
      </c>
      <c r="B559" s="106">
        <v>503</v>
      </c>
      <c r="C559" s="48">
        <v>4</v>
      </c>
      <c r="D559" s="450"/>
      <c r="E559" s="1">
        <f t="shared" si="485"/>
        <v>9.6</v>
      </c>
      <c r="F559" s="15">
        <f t="shared" si="486"/>
        <v>32802.45925925926</v>
      </c>
      <c r="G559" s="15">
        <f t="shared" si="506"/>
        <v>20933.475074592334</v>
      </c>
      <c r="H559" s="49">
        <f t="shared" si="507"/>
        <v>53735.93433385159</v>
      </c>
      <c r="I559" s="48">
        <v>4</v>
      </c>
      <c r="J559" s="450"/>
      <c r="K559" s="1">
        <f t="shared" si="487"/>
        <v>9.6</v>
      </c>
      <c r="L559" s="15">
        <f t="shared" si="488"/>
        <v>13120.983703703705</v>
      </c>
      <c r="M559" s="15">
        <f t="shared" si="508"/>
        <v>19815.216751782704</v>
      </c>
      <c r="N559" s="49">
        <f t="shared" si="509"/>
        <v>32936.200455486411</v>
      </c>
      <c r="O559" s="48">
        <v>4</v>
      </c>
      <c r="P559" s="450"/>
      <c r="Q559" s="1">
        <f t="shared" si="489"/>
        <v>9.6</v>
      </c>
      <c r="R559" s="15">
        <f t="shared" si="490"/>
        <v>13133.279999999999</v>
      </c>
      <c r="S559" s="422">
        <f t="shared" si="510"/>
        <v>22083.193198853856</v>
      </c>
      <c r="T559" s="49">
        <f t="shared" si="511"/>
        <v>35216.473198853855</v>
      </c>
      <c r="U559" s="48">
        <v>5</v>
      </c>
      <c r="V559" s="1">
        <f t="shared" si="491"/>
        <v>12</v>
      </c>
      <c r="W559" s="15">
        <f t="shared" si="492"/>
        <v>16416.600000000002</v>
      </c>
      <c r="X559" s="15">
        <f t="shared" si="512"/>
        <v>26413.052164261931</v>
      </c>
      <c r="Y559" s="49">
        <f t="shared" si="513"/>
        <v>42829.652164261934</v>
      </c>
      <c r="Z559" s="48">
        <v>3</v>
      </c>
      <c r="AA559" s="1">
        <f t="shared" si="493"/>
        <v>10.199999999999999</v>
      </c>
      <c r="AB559" s="15">
        <f t="shared" si="494"/>
        <v>17822.391680261011</v>
      </c>
      <c r="AC559" s="15">
        <f t="shared" si="514"/>
        <v>22867.761142859286</v>
      </c>
      <c r="AD559" s="49">
        <f t="shared" si="515"/>
        <v>40690.152823120297</v>
      </c>
      <c r="AE559" s="48">
        <v>5</v>
      </c>
      <c r="AF559" s="1">
        <f t="shared" si="495"/>
        <v>17</v>
      </c>
      <c r="AG559" s="15">
        <f t="shared" si="496"/>
        <v>30019.745919091547</v>
      </c>
      <c r="AH559" s="15">
        <f t="shared" si="516"/>
        <v>37659.881050385753</v>
      </c>
      <c r="AI559" s="49">
        <f t="shared" si="517"/>
        <v>67679.626969477307</v>
      </c>
      <c r="AJ559" s="48">
        <v>3</v>
      </c>
      <c r="AK559" s="1">
        <f t="shared" si="497"/>
        <v>10.199999999999999</v>
      </c>
      <c r="AL559" s="1"/>
      <c r="AM559" s="15">
        <f t="shared" si="498"/>
        <v>18011.847551454932</v>
      </c>
      <c r="AN559" s="15">
        <f t="shared" si="518"/>
        <v>22697.144459230269</v>
      </c>
      <c r="AO559" s="49">
        <f t="shared" si="519"/>
        <v>40708.992010685201</v>
      </c>
      <c r="AP559" s="178">
        <v>5</v>
      </c>
      <c r="AQ559" s="188">
        <f t="shared" si="520"/>
        <v>17</v>
      </c>
      <c r="AR559" s="188"/>
      <c r="AS559" s="179">
        <f t="shared" si="499"/>
        <v>30080.259780907661</v>
      </c>
      <c r="AT559" s="179">
        <f t="shared" si="521"/>
        <v>38869.609481420768</v>
      </c>
      <c r="AU559" s="180">
        <f t="shared" si="522"/>
        <v>68949.86926232843</v>
      </c>
      <c r="AV559" s="48">
        <v>4</v>
      </c>
      <c r="AW559" s="1">
        <f t="shared" si="523"/>
        <v>13.6</v>
      </c>
      <c r="AX559" s="1"/>
      <c r="AY559" s="15">
        <f t="shared" si="524"/>
        <v>26244.689445709952</v>
      </c>
      <c r="AZ559" s="15">
        <f t="shared" si="525"/>
        <v>31634.783248008487</v>
      </c>
      <c r="BA559" s="49">
        <f t="shared" si="526"/>
        <v>57879.472693718439</v>
      </c>
      <c r="BB559" s="48">
        <v>4</v>
      </c>
      <c r="BC559" s="1">
        <f t="shared" si="500"/>
        <v>13.6</v>
      </c>
      <c r="BD559" s="15">
        <f t="shared" si="501"/>
        <v>34741.145148356052</v>
      </c>
      <c r="BE559" s="15">
        <f t="shared" si="527"/>
        <v>30499.199826865723</v>
      </c>
      <c r="BF559" s="49">
        <f t="shared" si="528"/>
        <v>65240.344975221771</v>
      </c>
      <c r="BG559" s="48">
        <v>3</v>
      </c>
      <c r="BH559" s="1">
        <f t="shared" si="502"/>
        <v>10.199999999999999</v>
      </c>
      <c r="BI559" s="56">
        <f t="shared" si="503"/>
        <v>26055.858861267039</v>
      </c>
      <c r="BJ559" s="15">
        <f t="shared" si="529"/>
        <v>21959.811101767111</v>
      </c>
      <c r="BK559" s="49">
        <f t="shared" si="530"/>
        <v>48015.669963034146</v>
      </c>
      <c r="BL559" s="48">
        <v>3</v>
      </c>
      <c r="BM559" s="1">
        <f t="shared" si="504"/>
        <v>10.199999999999999</v>
      </c>
      <c r="BN559" s="15">
        <f t="shared" si="505"/>
        <v>26297.150251617542</v>
      </c>
      <c r="BO559" s="15">
        <f t="shared" si="531"/>
        <v>23112.142832456724</v>
      </c>
      <c r="BP559" s="49">
        <f t="shared" si="532"/>
        <v>49409.293084074263</v>
      </c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</row>
    <row r="560" spans="1:146" ht="15.6" hidden="1" x14ac:dyDescent="0.3">
      <c r="A560" t="s">
        <v>170</v>
      </c>
      <c r="B560" s="106">
        <v>504</v>
      </c>
      <c r="C560" s="48">
        <v>0</v>
      </c>
      <c r="D560" s="450"/>
      <c r="E560" s="1">
        <f t="shared" si="485"/>
        <v>0</v>
      </c>
      <c r="F560" s="15">
        <f t="shared" si="486"/>
        <v>0</v>
      </c>
      <c r="G560" s="15">
        <f t="shared" si="506"/>
        <v>0</v>
      </c>
      <c r="H560" s="49">
        <f t="shared" si="507"/>
        <v>0</v>
      </c>
      <c r="I560" s="48">
        <v>0</v>
      </c>
      <c r="J560" s="450"/>
      <c r="K560" s="1">
        <f t="shared" si="487"/>
        <v>0</v>
      </c>
      <c r="L560" s="15">
        <f t="shared" si="488"/>
        <v>0</v>
      </c>
      <c r="M560" s="15">
        <f t="shared" si="508"/>
        <v>0</v>
      </c>
      <c r="N560" s="49">
        <f t="shared" si="509"/>
        <v>0</v>
      </c>
      <c r="O560" s="48">
        <v>0</v>
      </c>
      <c r="P560" s="450"/>
      <c r="Q560" s="1">
        <f t="shared" si="489"/>
        <v>0</v>
      </c>
      <c r="R560" s="15">
        <f t="shared" si="490"/>
        <v>0</v>
      </c>
      <c r="S560" s="422">
        <f t="shared" si="510"/>
        <v>0</v>
      </c>
      <c r="T560" s="49">
        <f t="shared" si="511"/>
        <v>0</v>
      </c>
      <c r="U560" s="48">
        <v>0</v>
      </c>
      <c r="V560" s="1">
        <f t="shared" si="491"/>
        <v>0</v>
      </c>
      <c r="W560" s="15">
        <f t="shared" si="492"/>
        <v>0</v>
      </c>
      <c r="X560" s="15">
        <f t="shared" si="512"/>
        <v>0</v>
      </c>
      <c r="Y560" s="49">
        <f t="shared" si="513"/>
        <v>0</v>
      </c>
      <c r="Z560" s="48">
        <v>0</v>
      </c>
      <c r="AA560" s="1">
        <f t="shared" si="493"/>
        <v>0</v>
      </c>
      <c r="AB560" s="15">
        <f t="shared" si="494"/>
        <v>0</v>
      </c>
      <c r="AC560" s="15">
        <f t="shared" si="514"/>
        <v>0</v>
      </c>
      <c r="AD560" s="49">
        <f t="shared" si="515"/>
        <v>0</v>
      </c>
      <c r="AE560" s="48">
        <v>0</v>
      </c>
      <c r="AF560" s="1">
        <f t="shared" si="495"/>
        <v>0</v>
      </c>
      <c r="AG560" s="15">
        <f t="shared" si="496"/>
        <v>0</v>
      </c>
      <c r="AH560" s="15">
        <f t="shared" si="516"/>
        <v>0</v>
      </c>
      <c r="AI560" s="49">
        <f t="shared" si="517"/>
        <v>0</v>
      </c>
      <c r="AJ560" s="48">
        <v>0</v>
      </c>
      <c r="AK560" s="1">
        <f t="shared" si="497"/>
        <v>0</v>
      </c>
      <c r="AL560" s="1"/>
      <c r="AM560" s="15">
        <f t="shared" si="498"/>
        <v>0</v>
      </c>
      <c r="AN560" s="15">
        <f t="shared" si="518"/>
        <v>0</v>
      </c>
      <c r="AO560" s="49">
        <f t="shared" si="519"/>
        <v>0</v>
      </c>
      <c r="AP560" s="178">
        <v>1</v>
      </c>
      <c r="AQ560" s="188">
        <f t="shared" si="520"/>
        <v>3.4</v>
      </c>
      <c r="AR560" s="188"/>
      <c r="AS560" s="179">
        <f t="shared" si="499"/>
        <v>6016.0519561815327</v>
      </c>
      <c r="AT560" s="179">
        <f t="shared" si="521"/>
        <v>7773.9218962841533</v>
      </c>
      <c r="AU560" s="180">
        <f t="shared" si="522"/>
        <v>13789.973852465686</v>
      </c>
      <c r="AV560" s="48">
        <v>0</v>
      </c>
      <c r="AW560" s="1">
        <f t="shared" si="523"/>
        <v>0</v>
      </c>
      <c r="AX560" s="1"/>
      <c r="AY560" s="15">
        <f t="shared" si="524"/>
        <v>0</v>
      </c>
      <c r="AZ560" s="15">
        <f t="shared" si="525"/>
        <v>0</v>
      </c>
      <c r="BA560" s="49">
        <f t="shared" si="526"/>
        <v>0</v>
      </c>
      <c r="BB560" s="48">
        <v>0</v>
      </c>
      <c r="BC560" s="1">
        <f t="shared" si="500"/>
        <v>0</v>
      </c>
      <c r="BD560" s="15">
        <f t="shared" si="501"/>
        <v>0</v>
      </c>
      <c r="BE560" s="15">
        <f t="shared" si="527"/>
        <v>0</v>
      </c>
      <c r="BF560" s="49">
        <f t="shared" si="528"/>
        <v>0</v>
      </c>
      <c r="BG560" s="48">
        <v>2</v>
      </c>
      <c r="BH560" s="1">
        <f t="shared" si="502"/>
        <v>6.8</v>
      </c>
      <c r="BI560" s="56">
        <f t="shared" si="503"/>
        <v>17370.572574178026</v>
      </c>
      <c r="BJ560" s="15">
        <f t="shared" si="529"/>
        <v>14639.874067844741</v>
      </c>
      <c r="BK560" s="49">
        <f t="shared" si="530"/>
        <v>32010.446642022769</v>
      </c>
      <c r="BL560" s="48">
        <v>3</v>
      </c>
      <c r="BM560" s="1">
        <f t="shared" si="504"/>
        <v>10.199999999999999</v>
      </c>
      <c r="BN560" s="15">
        <f t="shared" si="505"/>
        <v>26297.150251617542</v>
      </c>
      <c r="BO560" s="15">
        <f t="shared" si="531"/>
        <v>23112.142832456724</v>
      </c>
      <c r="BP560" s="49">
        <f t="shared" si="532"/>
        <v>49409.293084074263</v>
      </c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</row>
    <row r="561" spans="1:146" ht="15.6" hidden="1" x14ac:dyDescent="0.3">
      <c r="A561" t="s">
        <v>170</v>
      </c>
      <c r="B561" s="106">
        <v>601</v>
      </c>
      <c r="C561" s="48">
        <v>9</v>
      </c>
      <c r="D561" s="450"/>
      <c r="E561" s="1">
        <f t="shared" si="485"/>
        <v>21.599999999999998</v>
      </c>
      <c r="F561" s="15">
        <f t="shared" si="486"/>
        <v>73805.53333333334</v>
      </c>
      <c r="G561" s="15">
        <f t="shared" si="506"/>
        <v>47100.318917832745</v>
      </c>
      <c r="H561" s="49">
        <f t="shared" si="507"/>
        <v>120905.85225116608</v>
      </c>
      <c r="I561" s="48">
        <v>11</v>
      </c>
      <c r="J561" s="450"/>
      <c r="K561" s="1">
        <f t="shared" si="487"/>
        <v>26.4</v>
      </c>
      <c r="L561" s="15">
        <f t="shared" si="488"/>
        <v>36082.705185185187</v>
      </c>
      <c r="M561" s="15">
        <f t="shared" si="508"/>
        <v>54491.846067402439</v>
      </c>
      <c r="N561" s="49">
        <f t="shared" si="509"/>
        <v>90574.551252587626</v>
      </c>
      <c r="O561" s="48">
        <v>9</v>
      </c>
      <c r="P561" s="450"/>
      <c r="Q561" s="1">
        <f t="shared" si="489"/>
        <v>21.599999999999998</v>
      </c>
      <c r="R561" s="15">
        <f t="shared" si="490"/>
        <v>29549.88</v>
      </c>
      <c r="S561" s="422">
        <f t="shared" si="510"/>
        <v>49687.184697421173</v>
      </c>
      <c r="T561" s="49">
        <f t="shared" si="511"/>
        <v>79237.06469742117</v>
      </c>
      <c r="U561" s="48">
        <v>7</v>
      </c>
      <c r="V561" s="1">
        <f t="shared" si="491"/>
        <v>16.8</v>
      </c>
      <c r="W561" s="15">
        <f t="shared" si="492"/>
        <v>22983.239999999998</v>
      </c>
      <c r="X561" s="15">
        <f t="shared" si="512"/>
        <v>36978.273029966709</v>
      </c>
      <c r="Y561" s="49">
        <f t="shared" si="513"/>
        <v>59961.513029966707</v>
      </c>
      <c r="Z561" s="48">
        <v>8</v>
      </c>
      <c r="AA561" s="1">
        <f t="shared" si="493"/>
        <v>27.2</v>
      </c>
      <c r="AB561" s="15">
        <f t="shared" si="494"/>
        <v>47526.377814029365</v>
      </c>
      <c r="AC561" s="15">
        <f t="shared" si="514"/>
        <v>60980.696380958107</v>
      </c>
      <c r="AD561" s="49">
        <f t="shared" si="515"/>
        <v>108507.07419498748</v>
      </c>
      <c r="AE561" s="48">
        <v>7</v>
      </c>
      <c r="AF561" s="1">
        <f t="shared" si="495"/>
        <v>23.8</v>
      </c>
      <c r="AG561" s="15">
        <f t="shared" si="496"/>
        <v>42027.644286728173</v>
      </c>
      <c r="AH561" s="15">
        <f t="shared" si="516"/>
        <v>52723.833470540056</v>
      </c>
      <c r="AI561" s="49">
        <f t="shared" si="517"/>
        <v>94751.477757268236</v>
      </c>
      <c r="AJ561" s="48">
        <v>5</v>
      </c>
      <c r="AK561" s="1">
        <f t="shared" si="497"/>
        <v>17</v>
      </c>
      <c r="AL561" s="1"/>
      <c r="AM561" s="15">
        <f t="shared" si="498"/>
        <v>30019.745919091547</v>
      </c>
      <c r="AN561" s="15">
        <f t="shared" si="518"/>
        <v>37828.574098717116</v>
      </c>
      <c r="AO561" s="49">
        <f t="shared" si="519"/>
        <v>67848.32001780867</v>
      </c>
      <c r="AP561" s="178">
        <v>7</v>
      </c>
      <c r="AQ561" s="188">
        <f t="shared" si="520"/>
        <v>23.8</v>
      </c>
      <c r="AR561" s="188"/>
      <c r="AS561" s="179">
        <f t="shared" si="499"/>
        <v>42112.36369327073</v>
      </c>
      <c r="AT561" s="179">
        <f t="shared" si="521"/>
        <v>54417.453273989078</v>
      </c>
      <c r="AU561" s="180">
        <f t="shared" si="522"/>
        <v>96529.816967259801</v>
      </c>
      <c r="AV561" s="48">
        <v>6</v>
      </c>
      <c r="AW561" s="1">
        <f t="shared" si="523"/>
        <v>20.399999999999999</v>
      </c>
      <c r="AX561" s="1"/>
      <c r="AY561" s="15">
        <f t="shared" si="524"/>
        <v>39367.034168564925</v>
      </c>
      <c r="AZ561" s="15">
        <f t="shared" si="525"/>
        <v>47452.174872012729</v>
      </c>
      <c r="BA561" s="49">
        <f t="shared" si="526"/>
        <v>86819.209040577654</v>
      </c>
      <c r="BB561" s="48">
        <v>6</v>
      </c>
      <c r="BC561" s="1">
        <f t="shared" si="500"/>
        <v>20.399999999999999</v>
      </c>
      <c r="BD561" s="15">
        <f t="shared" si="501"/>
        <v>52111.717722534078</v>
      </c>
      <c r="BE561" s="15">
        <f t="shared" si="527"/>
        <v>45748.799740298578</v>
      </c>
      <c r="BF561" s="49">
        <f t="shared" si="528"/>
        <v>97860.517462832649</v>
      </c>
      <c r="BG561" s="48">
        <v>6</v>
      </c>
      <c r="BH561" s="1">
        <f t="shared" si="502"/>
        <v>20.399999999999999</v>
      </c>
      <c r="BI561" s="56">
        <f t="shared" si="503"/>
        <v>52111.717722534078</v>
      </c>
      <c r="BJ561" s="15">
        <f t="shared" si="529"/>
        <v>43919.622203534222</v>
      </c>
      <c r="BK561" s="49">
        <f t="shared" si="530"/>
        <v>96031.339926068293</v>
      </c>
      <c r="BL561" s="48">
        <v>7</v>
      </c>
      <c r="BM561" s="1">
        <f t="shared" si="504"/>
        <v>23.8</v>
      </c>
      <c r="BN561" s="15">
        <f t="shared" si="505"/>
        <v>61360.017253774262</v>
      </c>
      <c r="BO561" s="15">
        <f t="shared" si="531"/>
        <v>53928.333275732366</v>
      </c>
      <c r="BP561" s="49">
        <f t="shared" si="532"/>
        <v>115288.35052950663</v>
      </c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</row>
    <row r="562" spans="1:146" ht="15.6" hidden="1" x14ac:dyDescent="0.3">
      <c r="A562" t="s">
        <v>170</v>
      </c>
      <c r="B562" s="106">
        <v>602</v>
      </c>
      <c r="C562" s="48">
        <v>2</v>
      </c>
      <c r="D562" s="450"/>
      <c r="E562" s="1">
        <f t="shared" si="485"/>
        <v>4.8</v>
      </c>
      <c r="F562" s="15">
        <f t="shared" si="486"/>
        <v>16401.22962962963</v>
      </c>
      <c r="G562" s="15">
        <f t="shared" si="506"/>
        <v>10466.737537296167</v>
      </c>
      <c r="H562" s="49">
        <f t="shared" si="507"/>
        <v>26867.967166925795</v>
      </c>
      <c r="I562" s="48">
        <v>4</v>
      </c>
      <c r="J562" s="450"/>
      <c r="K562" s="1">
        <f t="shared" si="487"/>
        <v>9.6</v>
      </c>
      <c r="L562" s="15">
        <f t="shared" si="488"/>
        <v>13120.983703703705</v>
      </c>
      <c r="M562" s="15">
        <f t="shared" si="508"/>
        <v>19815.216751782704</v>
      </c>
      <c r="N562" s="49">
        <f t="shared" si="509"/>
        <v>32936.200455486411</v>
      </c>
      <c r="O562" s="48">
        <v>3</v>
      </c>
      <c r="P562" s="450"/>
      <c r="Q562" s="1">
        <f t="shared" si="489"/>
        <v>7.1999999999999993</v>
      </c>
      <c r="R562" s="15">
        <f t="shared" si="490"/>
        <v>9849.9599999999991</v>
      </c>
      <c r="S562" s="422">
        <f t="shared" si="510"/>
        <v>16562.394899140392</v>
      </c>
      <c r="T562" s="49">
        <f t="shared" si="511"/>
        <v>26412.354899140391</v>
      </c>
      <c r="U562" s="48">
        <v>1</v>
      </c>
      <c r="V562" s="1">
        <f t="shared" si="491"/>
        <v>2.4</v>
      </c>
      <c r="W562" s="15">
        <f t="shared" si="492"/>
        <v>3283.3199999999997</v>
      </c>
      <c r="X562" s="15">
        <f t="shared" si="512"/>
        <v>5282.6104328523861</v>
      </c>
      <c r="Y562" s="49">
        <f t="shared" si="513"/>
        <v>8565.9304328523867</v>
      </c>
      <c r="Z562" s="48">
        <v>3</v>
      </c>
      <c r="AA562" s="1">
        <f t="shared" si="493"/>
        <v>10.199999999999999</v>
      </c>
      <c r="AB562" s="15">
        <f t="shared" si="494"/>
        <v>17822.391680261011</v>
      </c>
      <c r="AC562" s="15">
        <f t="shared" si="514"/>
        <v>22867.761142859286</v>
      </c>
      <c r="AD562" s="49">
        <f t="shared" si="515"/>
        <v>40690.152823120297</v>
      </c>
      <c r="AE562" s="48">
        <v>2</v>
      </c>
      <c r="AF562" s="1">
        <f t="shared" si="495"/>
        <v>6.8</v>
      </c>
      <c r="AG562" s="15">
        <f t="shared" si="496"/>
        <v>12007.898367636621</v>
      </c>
      <c r="AH562" s="15">
        <f t="shared" si="516"/>
        <v>15063.952420154301</v>
      </c>
      <c r="AI562" s="49">
        <f t="shared" si="517"/>
        <v>27071.850787790921</v>
      </c>
      <c r="AJ562" s="48">
        <v>2</v>
      </c>
      <c r="AK562" s="1">
        <f t="shared" si="497"/>
        <v>6.8</v>
      </c>
      <c r="AL562" s="1"/>
      <c r="AM562" s="15">
        <f t="shared" si="498"/>
        <v>12007.898367636621</v>
      </c>
      <c r="AN562" s="15">
        <f t="shared" si="518"/>
        <v>15131.429639486847</v>
      </c>
      <c r="AO562" s="49">
        <f t="shared" si="519"/>
        <v>27139.328007123469</v>
      </c>
      <c r="AP562" s="178">
        <v>2</v>
      </c>
      <c r="AQ562" s="188">
        <f t="shared" si="520"/>
        <v>6.8</v>
      </c>
      <c r="AR562" s="188"/>
      <c r="AS562" s="179">
        <f t="shared" si="499"/>
        <v>12032.103912363065</v>
      </c>
      <c r="AT562" s="179">
        <f t="shared" si="521"/>
        <v>15547.843792568307</v>
      </c>
      <c r="AU562" s="180">
        <f t="shared" si="522"/>
        <v>27579.947704931372</v>
      </c>
      <c r="AV562" s="48">
        <v>2</v>
      </c>
      <c r="AW562" s="1">
        <f t="shared" si="523"/>
        <v>6.8</v>
      </c>
      <c r="AX562" s="1"/>
      <c r="AY562" s="15">
        <f t="shared" si="524"/>
        <v>13122.344722854976</v>
      </c>
      <c r="AZ562" s="15">
        <f t="shared" si="525"/>
        <v>15817.391624004244</v>
      </c>
      <c r="BA562" s="49">
        <f t="shared" si="526"/>
        <v>28939.736346859219</v>
      </c>
      <c r="BB562" s="48">
        <v>4</v>
      </c>
      <c r="BC562" s="1">
        <f t="shared" si="500"/>
        <v>13.6</v>
      </c>
      <c r="BD562" s="15">
        <f t="shared" si="501"/>
        <v>34741.145148356052</v>
      </c>
      <c r="BE562" s="15">
        <f t="shared" si="527"/>
        <v>30499.199826865723</v>
      </c>
      <c r="BF562" s="49">
        <f t="shared" si="528"/>
        <v>65240.344975221771</v>
      </c>
      <c r="BG562" s="48">
        <v>3</v>
      </c>
      <c r="BH562" s="1">
        <f t="shared" si="502"/>
        <v>10.199999999999999</v>
      </c>
      <c r="BI562" s="56">
        <f t="shared" si="503"/>
        <v>26055.858861267039</v>
      </c>
      <c r="BJ562" s="15">
        <f t="shared" si="529"/>
        <v>21959.811101767111</v>
      </c>
      <c r="BK562" s="49">
        <f t="shared" si="530"/>
        <v>48015.669963034146</v>
      </c>
      <c r="BL562" s="48">
        <v>3</v>
      </c>
      <c r="BM562" s="1">
        <f t="shared" si="504"/>
        <v>10.199999999999999</v>
      </c>
      <c r="BN562" s="15">
        <f t="shared" si="505"/>
        <v>26297.150251617542</v>
      </c>
      <c r="BO562" s="15">
        <f t="shared" si="531"/>
        <v>23112.142832456724</v>
      </c>
      <c r="BP562" s="49">
        <f t="shared" si="532"/>
        <v>49409.293084074263</v>
      </c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</row>
    <row r="563" spans="1:146" ht="15.6" hidden="1" x14ac:dyDescent="0.3">
      <c r="A563" t="s">
        <v>170</v>
      </c>
      <c r="B563" s="107">
        <v>603</v>
      </c>
      <c r="C563" s="48">
        <v>9</v>
      </c>
      <c r="D563" s="450"/>
      <c r="E563" s="1">
        <f t="shared" si="485"/>
        <v>21.599999999999998</v>
      </c>
      <c r="F563" s="15">
        <f t="shared" si="486"/>
        <v>73805.53333333334</v>
      </c>
      <c r="G563" s="15">
        <f t="shared" si="506"/>
        <v>47100.318917832745</v>
      </c>
      <c r="H563" s="49">
        <f t="shared" si="507"/>
        <v>120905.85225116608</v>
      </c>
      <c r="I563" s="48">
        <v>5</v>
      </c>
      <c r="J563" s="450"/>
      <c r="K563" s="1">
        <f t="shared" si="487"/>
        <v>12</v>
      </c>
      <c r="L563" s="15">
        <f t="shared" si="488"/>
        <v>16401.22962962963</v>
      </c>
      <c r="M563" s="15">
        <f t="shared" si="508"/>
        <v>24769.020939728383</v>
      </c>
      <c r="N563" s="49">
        <f t="shared" si="509"/>
        <v>41170.250569358017</v>
      </c>
      <c r="O563" s="48">
        <v>10</v>
      </c>
      <c r="P563" s="450"/>
      <c r="Q563" s="1">
        <f t="shared" si="489"/>
        <v>24</v>
      </c>
      <c r="R563" s="15">
        <f t="shared" si="490"/>
        <v>32833.200000000004</v>
      </c>
      <c r="S563" s="422">
        <f t="shared" si="510"/>
        <v>55207.982997134648</v>
      </c>
      <c r="T563" s="49">
        <f t="shared" si="511"/>
        <v>88041.18299713466</v>
      </c>
      <c r="U563" s="48">
        <v>9</v>
      </c>
      <c r="V563" s="1">
        <f t="shared" si="491"/>
        <v>21.599999999999998</v>
      </c>
      <c r="W563" s="15">
        <f t="shared" si="492"/>
        <v>29549.88</v>
      </c>
      <c r="X563" s="15">
        <f t="shared" si="512"/>
        <v>47543.493895671469</v>
      </c>
      <c r="Y563" s="49">
        <f t="shared" si="513"/>
        <v>77093.373895671466</v>
      </c>
      <c r="Z563" s="48">
        <v>9</v>
      </c>
      <c r="AA563" s="1">
        <f t="shared" si="493"/>
        <v>30.599999999999998</v>
      </c>
      <c r="AB563" s="15">
        <f t="shared" si="494"/>
        <v>53467.175040783033</v>
      </c>
      <c r="AC563" s="15">
        <f t="shared" si="514"/>
        <v>68603.283428577866</v>
      </c>
      <c r="AD563" s="49">
        <f t="shared" si="515"/>
        <v>122070.45846936089</v>
      </c>
      <c r="AE563" s="48">
        <v>10</v>
      </c>
      <c r="AF563" s="1">
        <f t="shared" si="495"/>
        <v>34</v>
      </c>
      <c r="AG563" s="15">
        <f t="shared" si="496"/>
        <v>60039.491838183094</v>
      </c>
      <c r="AH563" s="15">
        <f t="shared" si="516"/>
        <v>75319.762100771506</v>
      </c>
      <c r="AI563" s="49">
        <f t="shared" si="517"/>
        <v>135359.25393895461</v>
      </c>
      <c r="AJ563" s="48">
        <v>9</v>
      </c>
      <c r="AK563" s="1">
        <f t="shared" si="497"/>
        <v>30.599999999999998</v>
      </c>
      <c r="AL563" s="1"/>
      <c r="AM563" s="15">
        <f t="shared" si="498"/>
        <v>54035.542654364792</v>
      </c>
      <c r="AN563" s="15">
        <f t="shared" si="518"/>
        <v>68091.433377690802</v>
      </c>
      <c r="AO563" s="49">
        <f t="shared" si="519"/>
        <v>122126.97603205559</v>
      </c>
      <c r="AP563" s="178">
        <v>5</v>
      </c>
      <c r="AQ563" s="188">
        <f t="shared" si="520"/>
        <v>17</v>
      </c>
      <c r="AR563" s="188"/>
      <c r="AS563" s="179">
        <f t="shared" si="499"/>
        <v>30080.259780907661</v>
      </c>
      <c r="AT563" s="179">
        <f t="shared" si="521"/>
        <v>38869.609481420768</v>
      </c>
      <c r="AU563" s="180">
        <f t="shared" si="522"/>
        <v>68949.86926232843</v>
      </c>
      <c r="AV563" s="48">
        <v>9</v>
      </c>
      <c r="AW563" s="1">
        <f t="shared" si="523"/>
        <v>30.599999999999998</v>
      </c>
      <c r="AX563" s="1"/>
      <c r="AY563" s="15">
        <f t="shared" si="524"/>
        <v>59050.551252847392</v>
      </c>
      <c r="AZ563" s="15">
        <f t="shared" si="525"/>
        <v>71178.262308019097</v>
      </c>
      <c r="BA563" s="49">
        <f t="shared" si="526"/>
        <v>130228.81356086649</v>
      </c>
      <c r="BB563" s="48">
        <v>9</v>
      </c>
      <c r="BC563" s="1">
        <f t="shared" si="500"/>
        <v>30.599999999999998</v>
      </c>
      <c r="BD563" s="15">
        <f t="shared" si="501"/>
        <v>78167.576583801114</v>
      </c>
      <c r="BE563" s="15">
        <f t="shared" si="527"/>
        <v>68623.199610447875</v>
      </c>
      <c r="BF563" s="49">
        <f t="shared" si="528"/>
        <v>146790.77619424899</v>
      </c>
      <c r="BG563" s="48">
        <v>5</v>
      </c>
      <c r="BH563" s="1">
        <f t="shared" si="502"/>
        <v>17</v>
      </c>
      <c r="BI563" s="56">
        <f t="shared" si="503"/>
        <v>43426.431435445062</v>
      </c>
      <c r="BJ563" s="15">
        <f t="shared" si="529"/>
        <v>36599.685169611854</v>
      </c>
      <c r="BK563" s="49">
        <f t="shared" si="530"/>
        <v>80026.116605056915</v>
      </c>
      <c r="BL563" s="48">
        <v>6</v>
      </c>
      <c r="BM563" s="1">
        <f t="shared" si="504"/>
        <v>20.399999999999999</v>
      </c>
      <c r="BN563" s="15">
        <f t="shared" si="505"/>
        <v>52594.300503235085</v>
      </c>
      <c r="BO563" s="15">
        <f t="shared" si="531"/>
        <v>46224.285664913448</v>
      </c>
      <c r="BP563" s="49">
        <f t="shared" si="532"/>
        <v>98818.586168148526</v>
      </c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</row>
    <row r="564" spans="1:146" ht="15.6" hidden="1" x14ac:dyDescent="0.3">
      <c r="A564" t="s">
        <v>170</v>
      </c>
      <c r="B564" s="106">
        <v>701</v>
      </c>
      <c r="C564" s="48">
        <v>12</v>
      </c>
      <c r="D564" s="450"/>
      <c r="E564" s="1">
        <f t="shared" si="485"/>
        <v>28.799999999999997</v>
      </c>
      <c r="F564" s="15">
        <f t="shared" si="486"/>
        <v>98407.377777777787</v>
      </c>
      <c r="G564" s="15">
        <f t="shared" si="506"/>
        <v>62800.425223776991</v>
      </c>
      <c r="H564" s="49">
        <f t="shared" si="507"/>
        <v>161207.80300155477</v>
      </c>
      <c r="I564" s="48">
        <v>20</v>
      </c>
      <c r="J564" s="450"/>
      <c r="K564" s="1">
        <f t="shared" si="487"/>
        <v>48</v>
      </c>
      <c r="L564" s="15">
        <f t="shared" si="488"/>
        <v>65604.91851851852</v>
      </c>
      <c r="M564" s="15">
        <f t="shared" si="508"/>
        <v>99076.083758913534</v>
      </c>
      <c r="N564" s="49">
        <f t="shared" si="509"/>
        <v>164681.00227743207</v>
      </c>
      <c r="O564" s="48">
        <v>18</v>
      </c>
      <c r="P564" s="450"/>
      <c r="Q564" s="1">
        <f t="shared" si="489"/>
        <v>43.199999999999996</v>
      </c>
      <c r="R564" s="15">
        <f t="shared" si="490"/>
        <v>59099.76</v>
      </c>
      <c r="S564" s="422">
        <f t="shared" si="510"/>
        <v>99374.369394842346</v>
      </c>
      <c r="T564" s="49">
        <f t="shared" si="511"/>
        <v>158474.12939484234</v>
      </c>
      <c r="U564" s="48">
        <v>20</v>
      </c>
      <c r="V564" s="1">
        <f t="shared" si="491"/>
        <v>48</v>
      </c>
      <c r="W564" s="15">
        <f t="shared" si="492"/>
        <v>65666.400000000009</v>
      </c>
      <c r="X564" s="15">
        <f t="shared" si="512"/>
        <v>105652.20865704773</v>
      </c>
      <c r="Y564" s="49">
        <f t="shared" si="513"/>
        <v>171318.60865704773</v>
      </c>
      <c r="Z564" s="48">
        <v>18</v>
      </c>
      <c r="AA564" s="1">
        <f t="shared" si="493"/>
        <v>61.199999999999996</v>
      </c>
      <c r="AB564" s="15">
        <f t="shared" si="494"/>
        <v>106934.35008156607</v>
      </c>
      <c r="AC564" s="15">
        <f t="shared" si="514"/>
        <v>137206.56685715573</v>
      </c>
      <c r="AD564" s="49">
        <f t="shared" si="515"/>
        <v>244140.91693872178</v>
      </c>
      <c r="AE564" s="48">
        <v>17</v>
      </c>
      <c r="AF564" s="1">
        <f t="shared" si="495"/>
        <v>57.8</v>
      </c>
      <c r="AG564" s="15">
        <f t="shared" si="496"/>
        <v>102067.13612491127</v>
      </c>
      <c r="AH564" s="15">
        <f t="shared" si="516"/>
        <v>128043.59557131155</v>
      </c>
      <c r="AI564" s="49">
        <f t="shared" si="517"/>
        <v>230110.73169622282</v>
      </c>
      <c r="AJ564" s="48">
        <v>15</v>
      </c>
      <c r="AK564" s="1">
        <f t="shared" si="497"/>
        <v>51</v>
      </c>
      <c r="AL564" s="1"/>
      <c r="AM564" s="15">
        <f t="shared" si="498"/>
        <v>90059.237757274648</v>
      </c>
      <c r="AN564" s="15">
        <f t="shared" si="518"/>
        <v>113485.72229615135</v>
      </c>
      <c r="AO564" s="49">
        <f t="shared" si="519"/>
        <v>203544.96005342598</v>
      </c>
      <c r="AP564" s="178">
        <v>13</v>
      </c>
      <c r="AQ564" s="188">
        <f t="shared" si="520"/>
        <v>44.199999999999996</v>
      </c>
      <c r="AR564" s="188"/>
      <c r="AS564" s="179">
        <f t="shared" si="499"/>
        <v>78208.67543035993</v>
      </c>
      <c r="AT564" s="179">
        <f t="shared" si="521"/>
        <v>101060.98465169399</v>
      </c>
      <c r="AU564" s="180">
        <f t="shared" si="522"/>
        <v>179269.66008205392</v>
      </c>
      <c r="AV564" s="48">
        <v>15</v>
      </c>
      <c r="AW564" s="1">
        <f t="shared" si="523"/>
        <v>51</v>
      </c>
      <c r="AX564" s="1"/>
      <c r="AY564" s="15">
        <f t="shared" si="524"/>
        <v>98417.58542141231</v>
      </c>
      <c r="AZ564" s="15">
        <f t="shared" si="525"/>
        <v>118630.43718003183</v>
      </c>
      <c r="BA564" s="49">
        <f t="shared" si="526"/>
        <v>217048.02260144416</v>
      </c>
      <c r="BB564" s="48">
        <v>20</v>
      </c>
      <c r="BC564" s="1">
        <f t="shared" si="500"/>
        <v>68</v>
      </c>
      <c r="BD564" s="15">
        <f t="shared" si="501"/>
        <v>173705.72574178025</v>
      </c>
      <c r="BE564" s="15">
        <f t="shared" si="527"/>
        <v>152495.99913432862</v>
      </c>
      <c r="BF564" s="49">
        <f t="shared" si="528"/>
        <v>326201.72487610887</v>
      </c>
      <c r="BG564" s="48">
        <v>19</v>
      </c>
      <c r="BH564" s="1">
        <f t="shared" si="502"/>
        <v>64.599999999999994</v>
      </c>
      <c r="BI564" s="56">
        <f t="shared" si="503"/>
        <v>165020.43945469125</v>
      </c>
      <c r="BJ564" s="15">
        <f t="shared" si="529"/>
        <v>139078.80364452503</v>
      </c>
      <c r="BK564" s="49">
        <f t="shared" si="530"/>
        <v>304099.24309921626</v>
      </c>
      <c r="BL564" s="48">
        <v>16</v>
      </c>
      <c r="BM564" s="1">
        <f t="shared" si="504"/>
        <v>54.4</v>
      </c>
      <c r="BN564" s="15">
        <f t="shared" si="505"/>
        <v>140251.46800862689</v>
      </c>
      <c r="BO564" s="15">
        <f t="shared" si="531"/>
        <v>123264.76177310254</v>
      </c>
      <c r="BP564" s="49">
        <f t="shared" si="532"/>
        <v>263516.2297817294</v>
      </c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</row>
    <row r="565" spans="1:146" ht="15.6" hidden="1" x14ac:dyDescent="0.3">
      <c r="A565" t="s">
        <v>170</v>
      </c>
      <c r="B565" s="107">
        <v>702</v>
      </c>
      <c r="C565" s="48">
        <v>9</v>
      </c>
      <c r="D565" s="450"/>
      <c r="E565" s="1">
        <f t="shared" si="485"/>
        <v>21.599999999999998</v>
      </c>
      <c r="F565" s="15">
        <f t="shared" si="486"/>
        <v>73805.53333333334</v>
      </c>
      <c r="G565" s="15">
        <f t="shared" si="506"/>
        <v>47100.318917832745</v>
      </c>
      <c r="H565" s="49">
        <f t="shared" si="507"/>
        <v>120905.85225116608</v>
      </c>
      <c r="I565" s="48">
        <v>8</v>
      </c>
      <c r="J565" s="450"/>
      <c r="K565" s="1">
        <f t="shared" si="487"/>
        <v>19.2</v>
      </c>
      <c r="L565" s="15">
        <f t="shared" si="488"/>
        <v>26241.96740740741</v>
      </c>
      <c r="M565" s="15">
        <f t="shared" si="508"/>
        <v>39630.433503565408</v>
      </c>
      <c r="N565" s="49">
        <f t="shared" si="509"/>
        <v>65872.400910972821</v>
      </c>
      <c r="O565" s="48">
        <v>6</v>
      </c>
      <c r="P565" s="450"/>
      <c r="Q565" s="1">
        <f t="shared" si="489"/>
        <v>14.399999999999999</v>
      </c>
      <c r="R565" s="15">
        <f t="shared" si="490"/>
        <v>19699.919999999998</v>
      </c>
      <c r="S565" s="422">
        <f t="shared" si="510"/>
        <v>33124.789798280784</v>
      </c>
      <c r="T565" s="49">
        <f t="shared" si="511"/>
        <v>52824.709798280783</v>
      </c>
      <c r="U565" s="48">
        <v>6</v>
      </c>
      <c r="V565" s="1">
        <f t="shared" si="491"/>
        <v>14.399999999999999</v>
      </c>
      <c r="W565" s="15">
        <f t="shared" si="492"/>
        <v>19699.919999999998</v>
      </c>
      <c r="X565" s="15">
        <f t="shared" si="512"/>
        <v>31695.662597114315</v>
      </c>
      <c r="Y565" s="49">
        <f t="shared" si="513"/>
        <v>51395.582597114313</v>
      </c>
      <c r="Z565" s="48">
        <v>8</v>
      </c>
      <c r="AA565" s="1">
        <f t="shared" si="493"/>
        <v>27.2</v>
      </c>
      <c r="AB565" s="15">
        <f t="shared" si="494"/>
        <v>47526.377814029365</v>
      </c>
      <c r="AC565" s="15">
        <f t="shared" si="514"/>
        <v>60980.696380958107</v>
      </c>
      <c r="AD565" s="49">
        <f t="shared" si="515"/>
        <v>108507.07419498748</v>
      </c>
      <c r="AE565" s="48">
        <v>7</v>
      </c>
      <c r="AF565" s="1">
        <f t="shared" si="495"/>
        <v>23.8</v>
      </c>
      <c r="AG565" s="15">
        <f t="shared" si="496"/>
        <v>42027.644286728173</v>
      </c>
      <c r="AH565" s="15">
        <f t="shared" si="516"/>
        <v>52723.833470540056</v>
      </c>
      <c r="AI565" s="49">
        <f t="shared" si="517"/>
        <v>94751.477757268236</v>
      </c>
      <c r="AJ565" s="48">
        <v>5</v>
      </c>
      <c r="AK565" s="1">
        <f t="shared" si="497"/>
        <v>17</v>
      </c>
      <c r="AL565" s="1"/>
      <c r="AM565" s="15">
        <f t="shared" si="498"/>
        <v>30019.745919091547</v>
      </c>
      <c r="AN565" s="15">
        <f t="shared" si="518"/>
        <v>37828.574098717116</v>
      </c>
      <c r="AO565" s="49">
        <f t="shared" si="519"/>
        <v>67848.32001780867</v>
      </c>
      <c r="AP565" s="178">
        <v>8</v>
      </c>
      <c r="AQ565" s="188">
        <f t="shared" si="520"/>
        <v>27.2</v>
      </c>
      <c r="AR565" s="188"/>
      <c r="AS565" s="179">
        <f t="shared" si="499"/>
        <v>48128.415649452261</v>
      </c>
      <c r="AT565" s="179">
        <f t="shared" si="521"/>
        <v>62191.375170273226</v>
      </c>
      <c r="AU565" s="180">
        <f t="shared" si="522"/>
        <v>110319.79081972549</v>
      </c>
      <c r="AV565" s="48">
        <v>8</v>
      </c>
      <c r="AW565" s="1">
        <f t="shared" si="523"/>
        <v>27.2</v>
      </c>
      <c r="AX565" s="1"/>
      <c r="AY565" s="15">
        <f t="shared" si="524"/>
        <v>52489.378891419903</v>
      </c>
      <c r="AZ565" s="15">
        <f t="shared" si="525"/>
        <v>63269.566496016974</v>
      </c>
      <c r="BA565" s="49">
        <f t="shared" si="526"/>
        <v>115758.94538743688</v>
      </c>
      <c r="BB565" s="48">
        <v>10</v>
      </c>
      <c r="BC565" s="1">
        <f t="shared" si="500"/>
        <v>34</v>
      </c>
      <c r="BD565" s="15">
        <f t="shared" si="501"/>
        <v>86852.862870890123</v>
      </c>
      <c r="BE565" s="15">
        <f t="shared" si="527"/>
        <v>76247.999567164312</v>
      </c>
      <c r="BF565" s="49">
        <f t="shared" si="528"/>
        <v>163100.86243805444</v>
      </c>
      <c r="BG565" s="48">
        <v>10</v>
      </c>
      <c r="BH565" s="1">
        <f t="shared" si="502"/>
        <v>34</v>
      </c>
      <c r="BI565" s="56">
        <f t="shared" si="503"/>
        <v>86852.862870890123</v>
      </c>
      <c r="BJ565" s="15">
        <f t="shared" si="529"/>
        <v>73199.370339223708</v>
      </c>
      <c r="BK565" s="49">
        <f t="shared" si="530"/>
        <v>160052.23321011383</v>
      </c>
      <c r="BL565" s="48">
        <v>8</v>
      </c>
      <c r="BM565" s="1">
        <f t="shared" si="504"/>
        <v>27.2</v>
      </c>
      <c r="BN565" s="15">
        <f t="shared" si="505"/>
        <v>70125.734004313446</v>
      </c>
      <c r="BO565" s="15">
        <f t="shared" si="531"/>
        <v>61632.380886551269</v>
      </c>
      <c r="BP565" s="49">
        <f t="shared" si="532"/>
        <v>131758.1148908647</v>
      </c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</row>
    <row r="566" spans="1:146" ht="15.6" hidden="1" x14ac:dyDescent="0.3">
      <c r="A566" t="s">
        <v>170</v>
      </c>
      <c r="B566" s="106">
        <v>801</v>
      </c>
      <c r="C566" s="48">
        <v>9</v>
      </c>
      <c r="D566" s="450"/>
      <c r="E566" s="1">
        <f t="shared" si="485"/>
        <v>21.599999999999998</v>
      </c>
      <c r="F566" s="15">
        <f t="shared" si="486"/>
        <v>73805.53333333334</v>
      </c>
      <c r="G566" s="15">
        <f t="shared" si="506"/>
        <v>47100.318917832745</v>
      </c>
      <c r="H566" s="49">
        <f t="shared" si="507"/>
        <v>120905.85225116608</v>
      </c>
      <c r="I566" s="48">
        <v>15</v>
      </c>
      <c r="J566" s="450"/>
      <c r="K566" s="1">
        <f t="shared" si="487"/>
        <v>36</v>
      </c>
      <c r="L566" s="15">
        <f t="shared" si="488"/>
        <v>49203.688888888893</v>
      </c>
      <c r="M566" s="15">
        <f t="shared" si="508"/>
        <v>74307.062819185143</v>
      </c>
      <c r="N566" s="49">
        <f t="shared" si="509"/>
        <v>123510.75170807404</v>
      </c>
      <c r="O566" s="48">
        <v>12</v>
      </c>
      <c r="P566" s="450"/>
      <c r="Q566" s="1">
        <f t="shared" si="489"/>
        <v>28.799999999999997</v>
      </c>
      <c r="R566" s="15">
        <f t="shared" si="490"/>
        <v>39399.839999999997</v>
      </c>
      <c r="S566" s="422">
        <f t="shared" si="510"/>
        <v>66249.579596561569</v>
      </c>
      <c r="T566" s="49">
        <f t="shared" si="511"/>
        <v>105649.41959656157</v>
      </c>
      <c r="U566" s="48">
        <v>14</v>
      </c>
      <c r="V566" s="1">
        <f t="shared" si="491"/>
        <v>33.6</v>
      </c>
      <c r="W566" s="15">
        <f t="shared" si="492"/>
        <v>45966.479999999996</v>
      </c>
      <c r="X566" s="15">
        <f t="shared" si="512"/>
        <v>73956.546059933418</v>
      </c>
      <c r="Y566" s="49">
        <f t="shared" si="513"/>
        <v>119923.02605993341</v>
      </c>
      <c r="Z566" s="48">
        <v>11</v>
      </c>
      <c r="AA566" s="1">
        <f t="shared" si="493"/>
        <v>37.4</v>
      </c>
      <c r="AB566" s="15">
        <f t="shared" si="494"/>
        <v>65348.769494290376</v>
      </c>
      <c r="AC566" s="15">
        <f t="shared" si="514"/>
        <v>83848.457523817386</v>
      </c>
      <c r="AD566" s="49">
        <f t="shared" si="515"/>
        <v>149197.22701810778</v>
      </c>
      <c r="AE566" s="48">
        <v>12</v>
      </c>
      <c r="AF566" s="1">
        <f t="shared" si="495"/>
        <v>40.799999999999997</v>
      </c>
      <c r="AG566" s="15">
        <f t="shared" si="496"/>
        <v>72047.390205819727</v>
      </c>
      <c r="AH566" s="15">
        <f t="shared" si="516"/>
        <v>90383.714520925801</v>
      </c>
      <c r="AI566" s="49">
        <f t="shared" si="517"/>
        <v>162431.10472674551</v>
      </c>
      <c r="AJ566" s="48">
        <v>9</v>
      </c>
      <c r="AK566" s="1">
        <f t="shared" si="497"/>
        <v>30.599999999999998</v>
      </c>
      <c r="AL566" s="1"/>
      <c r="AM566" s="15">
        <f t="shared" si="498"/>
        <v>54035.542654364792</v>
      </c>
      <c r="AN566" s="15">
        <f t="shared" si="518"/>
        <v>68091.433377690802</v>
      </c>
      <c r="AO566" s="49">
        <f t="shared" si="519"/>
        <v>122126.97603205559</v>
      </c>
      <c r="AP566" s="178">
        <v>8</v>
      </c>
      <c r="AQ566" s="188">
        <f t="shared" si="520"/>
        <v>27.2</v>
      </c>
      <c r="AR566" s="188"/>
      <c r="AS566" s="179">
        <f t="shared" si="499"/>
        <v>48128.415649452261</v>
      </c>
      <c r="AT566" s="179">
        <f t="shared" si="521"/>
        <v>62191.375170273226</v>
      </c>
      <c r="AU566" s="180">
        <f t="shared" si="522"/>
        <v>110319.79081972549</v>
      </c>
      <c r="AV566" s="48">
        <v>10</v>
      </c>
      <c r="AW566" s="1">
        <f t="shared" si="523"/>
        <v>34</v>
      </c>
      <c r="AX566" s="1"/>
      <c r="AY566" s="15">
        <f t="shared" si="524"/>
        <v>65611.723614274873</v>
      </c>
      <c r="AZ566" s="15">
        <f t="shared" si="525"/>
        <v>79086.958120021212</v>
      </c>
      <c r="BA566" s="49">
        <f t="shared" si="526"/>
        <v>144698.68173429609</v>
      </c>
      <c r="BB566" s="48">
        <v>9</v>
      </c>
      <c r="BC566" s="1">
        <f t="shared" si="500"/>
        <v>30.599999999999998</v>
      </c>
      <c r="BD566" s="15">
        <f t="shared" si="501"/>
        <v>78167.576583801114</v>
      </c>
      <c r="BE566" s="15">
        <f t="shared" si="527"/>
        <v>68623.199610447875</v>
      </c>
      <c r="BF566" s="49">
        <f t="shared" si="528"/>
        <v>146790.77619424899</v>
      </c>
      <c r="BG566" s="48">
        <v>9</v>
      </c>
      <c r="BH566" s="1">
        <f t="shared" si="502"/>
        <v>30.599999999999998</v>
      </c>
      <c r="BI566" s="56">
        <f t="shared" si="503"/>
        <v>78167.576583801114</v>
      </c>
      <c r="BJ566" s="15">
        <f t="shared" si="529"/>
        <v>65879.43330530134</v>
      </c>
      <c r="BK566" s="49">
        <f t="shared" si="530"/>
        <v>144047.00988910245</v>
      </c>
      <c r="BL566" s="48">
        <v>9</v>
      </c>
      <c r="BM566" s="1">
        <f t="shared" si="504"/>
        <v>30.599999999999998</v>
      </c>
      <c r="BN566" s="15">
        <f t="shared" si="505"/>
        <v>78891.450754852631</v>
      </c>
      <c r="BO566" s="15">
        <f t="shared" si="531"/>
        <v>69336.428497370172</v>
      </c>
      <c r="BP566" s="49">
        <f t="shared" si="532"/>
        <v>148227.8792522228</v>
      </c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</row>
    <row r="567" spans="1:146" ht="15.6" hidden="1" x14ac:dyDescent="0.3">
      <c r="A567" t="s">
        <v>170</v>
      </c>
      <c r="B567" s="106">
        <v>802</v>
      </c>
      <c r="C567" s="48">
        <v>6</v>
      </c>
      <c r="D567" s="450"/>
      <c r="E567" s="1">
        <f t="shared" si="485"/>
        <v>14.399999999999999</v>
      </c>
      <c r="F567" s="15">
        <f t="shared" si="486"/>
        <v>49203.688888888893</v>
      </c>
      <c r="G567" s="15">
        <f t="shared" si="506"/>
        <v>31400.212611888495</v>
      </c>
      <c r="H567" s="49">
        <f t="shared" si="507"/>
        <v>80603.901500777385</v>
      </c>
      <c r="I567" s="48">
        <v>0</v>
      </c>
      <c r="J567" s="450"/>
      <c r="K567" s="1">
        <f t="shared" si="487"/>
        <v>0</v>
      </c>
      <c r="L567" s="15">
        <f t="shared" si="488"/>
        <v>0</v>
      </c>
      <c r="M567" s="15">
        <f t="shared" si="508"/>
        <v>0</v>
      </c>
      <c r="N567" s="49">
        <f t="shared" si="509"/>
        <v>0</v>
      </c>
      <c r="O567" s="48">
        <v>0</v>
      </c>
      <c r="P567" s="450"/>
      <c r="Q567" s="1">
        <f t="shared" si="489"/>
        <v>0</v>
      </c>
      <c r="R567" s="15">
        <f t="shared" si="490"/>
        <v>0</v>
      </c>
      <c r="S567" s="422">
        <f t="shared" si="510"/>
        <v>0</v>
      </c>
      <c r="T567" s="49">
        <f t="shared" si="511"/>
        <v>0</v>
      </c>
      <c r="U567" s="48">
        <v>0</v>
      </c>
      <c r="V567" s="1">
        <f t="shared" si="491"/>
        <v>0</v>
      </c>
      <c r="W567" s="15">
        <f t="shared" si="492"/>
        <v>0</v>
      </c>
      <c r="X567" s="15">
        <f t="shared" si="512"/>
        <v>0</v>
      </c>
      <c r="Y567" s="49">
        <f t="shared" si="513"/>
        <v>0</v>
      </c>
      <c r="Z567" s="48">
        <v>0</v>
      </c>
      <c r="AA567" s="1">
        <f t="shared" si="493"/>
        <v>0</v>
      </c>
      <c r="AB567" s="15">
        <f t="shared" si="494"/>
        <v>0</v>
      </c>
      <c r="AC567" s="15">
        <f t="shared" si="514"/>
        <v>0</v>
      </c>
      <c r="AD567" s="49">
        <f t="shared" si="515"/>
        <v>0</v>
      </c>
      <c r="AE567" s="48">
        <v>1</v>
      </c>
      <c r="AF567" s="1">
        <f t="shared" si="495"/>
        <v>3.4</v>
      </c>
      <c r="AG567" s="15">
        <f t="shared" si="496"/>
        <v>6003.9491838183103</v>
      </c>
      <c r="AH567" s="15">
        <f t="shared" si="516"/>
        <v>7531.9762100771504</v>
      </c>
      <c r="AI567" s="49">
        <f t="shared" si="517"/>
        <v>13535.925393895461</v>
      </c>
      <c r="AJ567" s="48">
        <v>0</v>
      </c>
      <c r="AK567" s="1">
        <f t="shared" si="497"/>
        <v>0</v>
      </c>
      <c r="AL567" s="1"/>
      <c r="AM567" s="15">
        <f t="shared" si="498"/>
        <v>0</v>
      </c>
      <c r="AN567" s="15">
        <f t="shared" si="518"/>
        <v>0</v>
      </c>
      <c r="AO567" s="49">
        <f t="shared" si="519"/>
        <v>0</v>
      </c>
      <c r="AP567" s="178">
        <v>0</v>
      </c>
      <c r="AQ567" s="188">
        <f t="shared" si="520"/>
        <v>0</v>
      </c>
      <c r="AR567" s="188"/>
      <c r="AS567" s="179">
        <f t="shared" si="499"/>
        <v>0</v>
      </c>
      <c r="AT567" s="179">
        <f t="shared" si="521"/>
        <v>0</v>
      </c>
      <c r="AU567" s="180">
        <f t="shared" si="522"/>
        <v>0</v>
      </c>
      <c r="AV567" s="48">
        <v>20</v>
      </c>
      <c r="AW567" s="1">
        <f t="shared" si="523"/>
        <v>68</v>
      </c>
      <c r="AX567" s="1"/>
      <c r="AY567" s="15">
        <f t="shared" si="524"/>
        <v>131223.44722854975</v>
      </c>
      <c r="AZ567" s="15">
        <f t="shared" si="525"/>
        <v>158173.91624004242</v>
      </c>
      <c r="BA567" s="49">
        <f t="shared" si="526"/>
        <v>289397.36346859217</v>
      </c>
      <c r="BB567" s="48">
        <v>1</v>
      </c>
      <c r="BC567" s="1">
        <f t="shared" si="500"/>
        <v>3.4</v>
      </c>
      <c r="BD567" s="15">
        <f t="shared" si="501"/>
        <v>8685.2862870890131</v>
      </c>
      <c r="BE567" s="15">
        <f t="shared" si="527"/>
        <v>7624.7999567164306</v>
      </c>
      <c r="BF567" s="49">
        <f t="shared" si="528"/>
        <v>16310.086243805443</v>
      </c>
      <c r="BG567" s="48">
        <v>3</v>
      </c>
      <c r="BH567" s="1">
        <f t="shared" si="502"/>
        <v>10.199999999999999</v>
      </c>
      <c r="BI567" s="56">
        <f t="shared" si="503"/>
        <v>26055.858861267039</v>
      </c>
      <c r="BJ567" s="15">
        <f t="shared" si="529"/>
        <v>21959.811101767111</v>
      </c>
      <c r="BK567" s="49">
        <f t="shared" si="530"/>
        <v>48015.669963034146</v>
      </c>
      <c r="BL567" s="48">
        <v>0</v>
      </c>
      <c r="BM567" s="1">
        <f t="shared" si="504"/>
        <v>0</v>
      </c>
      <c r="BN567" s="15">
        <f t="shared" si="505"/>
        <v>0</v>
      </c>
      <c r="BO567" s="15">
        <f t="shared" si="531"/>
        <v>0</v>
      </c>
      <c r="BP567" s="49">
        <f t="shared" si="532"/>
        <v>0</v>
      </c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</row>
    <row r="568" spans="1:146" ht="15.6" hidden="1" x14ac:dyDescent="0.3">
      <c r="A568" t="s">
        <v>170</v>
      </c>
      <c r="B568" s="106">
        <v>803</v>
      </c>
      <c r="C568" s="48">
        <v>1</v>
      </c>
      <c r="D568" s="450"/>
      <c r="E568" s="1">
        <f t="shared" si="485"/>
        <v>2.4</v>
      </c>
      <c r="F568" s="15">
        <f t="shared" si="486"/>
        <v>8200.614814814815</v>
      </c>
      <c r="G568" s="15">
        <f t="shared" si="506"/>
        <v>5233.3687686480835</v>
      </c>
      <c r="H568" s="49">
        <f t="shared" si="507"/>
        <v>13433.983583462898</v>
      </c>
      <c r="I568" s="48">
        <v>1</v>
      </c>
      <c r="J568" s="450"/>
      <c r="K568" s="1">
        <f t="shared" si="487"/>
        <v>2.4</v>
      </c>
      <c r="L568" s="15">
        <f t="shared" si="488"/>
        <v>3280.2459259259263</v>
      </c>
      <c r="M568" s="15">
        <f t="shared" si="508"/>
        <v>4953.8041879456759</v>
      </c>
      <c r="N568" s="49">
        <f t="shared" si="509"/>
        <v>8234.0501138716027</v>
      </c>
      <c r="O568" s="48">
        <v>0</v>
      </c>
      <c r="P568" s="450"/>
      <c r="Q568" s="1">
        <f t="shared" si="489"/>
        <v>0</v>
      </c>
      <c r="R568" s="15">
        <f t="shared" si="490"/>
        <v>0</v>
      </c>
      <c r="S568" s="422">
        <f t="shared" si="510"/>
        <v>0</v>
      </c>
      <c r="T568" s="49">
        <f t="shared" si="511"/>
        <v>0</v>
      </c>
      <c r="U568" s="48">
        <v>1</v>
      </c>
      <c r="V568" s="1">
        <f t="shared" si="491"/>
        <v>2.4</v>
      </c>
      <c r="W568" s="15">
        <f t="shared" si="492"/>
        <v>3283.3199999999997</v>
      </c>
      <c r="X568" s="15">
        <f t="shared" si="512"/>
        <v>5282.6104328523861</v>
      </c>
      <c r="Y568" s="49">
        <f t="shared" si="513"/>
        <v>8565.9304328523867</v>
      </c>
      <c r="Z568" s="48">
        <v>0</v>
      </c>
      <c r="AA568" s="1">
        <f t="shared" si="493"/>
        <v>0</v>
      </c>
      <c r="AB568" s="15">
        <f t="shared" si="494"/>
        <v>0</v>
      </c>
      <c r="AC568" s="15">
        <f t="shared" si="514"/>
        <v>0</v>
      </c>
      <c r="AD568" s="49">
        <f t="shared" si="515"/>
        <v>0</v>
      </c>
      <c r="AE568" s="48">
        <v>0</v>
      </c>
      <c r="AF568" s="1">
        <f t="shared" si="495"/>
        <v>0</v>
      </c>
      <c r="AG568" s="15">
        <f t="shared" si="496"/>
        <v>0</v>
      </c>
      <c r="AH568" s="15">
        <f t="shared" si="516"/>
        <v>0</v>
      </c>
      <c r="AI568" s="49">
        <f t="shared" si="517"/>
        <v>0</v>
      </c>
      <c r="AJ568" s="48">
        <v>1</v>
      </c>
      <c r="AK568" s="1">
        <f t="shared" si="497"/>
        <v>3.4</v>
      </c>
      <c r="AL568" s="1"/>
      <c r="AM568" s="15">
        <f t="shared" si="498"/>
        <v>6003.9491838183103</v>
      </c>
      <c r="AN568" s="15">
        <f t="shared" si="518"/>
        <v>7565.7148197434235</v>
      </c>
      <c r="AO568" s="49">
        <f t="shared" si="519"/>
        <v>13569.664003561735</v>
      </c>
      <c r="AP568" s="178">
        <v>1</v>
      </c>
      <c r="AQ568" s="188">
        <f t="shared" si="520"/>
        <v>3.4</v>
      </c>
      <c r="AR568" s="188"/>
      <c r="AS568" s="179">
        <f t="shared" si="499"/>
        <v>6016.0519561815327</v>
      </c>
      <c r="AT568" s="179">
        <f t="shared" si="521"/>
        <v>7773.9218962841533</v>
      </c>
      <c r="AU568" s="180">
        <f t="shared" si="522"/>
        <v>13789.973852465686</v>
      </c>
      <c r="AV568" s="48">
        <v>1</v>
      </c>
      <c r="AW568" s="1">
        <f t="shared" si="523"/>
        <v>3.4</v>
      </c>
      <c r="AX568" s="1"/>
      <c r="AY568" s="15">
        <f t="shared" si="524"/>
        <v>6561.1723614274879</v>
      </c>
      <c r="AZ568" s="15">
        <f t="shared" si="525"/>
        <v>7908.6958120021218</v>
      </c>
      <c r="BA568" s="49">
        <f t="shared" si="526"/>
        <v>14469.86817342961</v>
      </c>
      <c r="BB568" s="48">
        <v>1</v>
      </c>
      <c r="BC568" s="1">
        <f t="shared" si="500"/>
        <v>3.4</v>
      </c>
      <c r="BD568" s="15">
        <f t="shared" si="501"/>
        <v>8685.2862870890131</v>
      </c>
      <c r="BE568" s="15">
        <f t="shared" si="527"/>
        <v>7624.7999567164306</v>
      </c>
      <c r="BF568" s="49">
        <f t="shared" si="528"/>
        <v>16310.086243805443</v>
      </c>
      <c r="BG568" s="48">
        <v>1</v>
      </c>
      <c r="BH568" s="1">
        <f t="shared" si="502"/>
        <v>3.4</v>
      </c>
      <c r="BI568" s="56">
        <f t="shared" si="503"/>
        <v>8685.2862870890131</v>
      </c>
      <c r="BJ568" s="15">
        <f t="shared" si="529"/>
        <v>7319.9370339223706</v>
      </c>
      <c r="BK568" s="49">
        <f t="shared" si="530"/>
        <v>16005.223321011385</v>
      </c>
      <c r="BL568" s="48">
        <v>1</v>
      </c>
      <c r="BM568" s="1">
        <f t="shared" si="504"/>
        <v>3.4</v>
      </c>
      <c r="BN568" s="15">
        <f t="shared" si="505"/>
        <v>8765.7167505391808</v>
      </c>
      <c r="BO568" s="15">
        <f t="shared" si="531"/>
        <v>7704.0476108189087</v>
      </c>
      <c r="BP568" s="49">
        <f t="shared" si="532"/>
        <v>16469.764361358088</v>
      </c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</row>
    <row r="569" spans="1:146" ht="15.6" hidden="1" x14ac:dyDescent="0.3">
      <c r="A569" t="s">
        <v>170</v>
      </c>
      <c r="B569" s="106">
        <v>901</v>
      </c>
      <c r="C569" s="48">
        <v>3</v>
      </c>
      <c r="D569" s="450"/>
      <c r="E569" s="1">
        <f t="shared" si="485"/>
        <v>7.1999999999999993</v>
      </c>
      <c r="F569" s="15">
        <f t="shared" si="486"/>
        <v>24601.844444444447</v>
      </c>
      <c r="G569" s="15">
        <f t="shared" si="506"/>
        <v>15700.106305944248</v>
      </c>
      <c r="H569" s="49">
        <f>+G569+F569</f>
        <v>40301.950750388693</v>
      </c>
      <c r="I569" s="48">
        <v>4</v>
      </c>
      <c r="J569" s="450"/>
      <c r="K569" s="1">
        <f t="shared" si="487"/>
        <v>9.6</v>
      </c>
      <c r="L569" s="15">
        <f t="shared" si="488"/>
        <v>13120.983703703705</v>
      </c>
      <c r="M569" s="15">
        <f t="shared" si="508"/>
        <v>19815.216751782704</v>
      </c>
      <c r="N569" s="49">
        <f t="shared" si="509"/>
        <v>32936.200455486411</v>
      </c>
      <c r="O569" s="48">
        <v>7</v>
      </c>
      <c r="P569" s="450"/>
      <c r="Q569" s="1">
        <f t="shared" si="489"/>
        <v>16.8</v>
      </c>
      <c r="R569" s="15">
        <f t="shared" si="490"/>
        <v>22983.239999999998</v>
      </c>
      <c r="S569" s="422">
        <f t="shared" si="510"/>
        <v>38645.588097994252</v>
      </c>
      <c r="T569" s="49">
        <f t="shared" si="511"/>
        <v>61628.82809799425</v>
      </c>
      <c r="U569" s="48">
        <v>4</v>
      </c>
      <c r="V569" s="1">
        <f t="shared" si="491"/>
        <v>9.6</v>
      </c>
      <c r="W569" s="15">
        <f t="shared" si="492"/>
        <v>13133.279999999999</v>
      </c>
      <c r="X569" s="15">
        <f t="shared" si="512"/>
        <v>21130.441731409544</v>
      </c>
      <c r="Y569" s="49">
        <f t="shared" si="513"/>
        <v>34263.721731409547</v>
      </c>
      <c r="Z569" s="48">
        <v>0</v>
      </c>
      <c r="AA569" s="1">
        <f t="shared" si="493"/>
        <v>0</v>
      </c>
      <c r="AB569" s="15">
        <f t="shared" si="494"/>
        <v>0</v>
      </c>
      <c r="AC569" s="15">
        <f t="shared" si="514"/>
        <v>0</v>
      </c>
      <c r="AD569" s="49">
        <f t="shared" si="515"/>
        <v>0</v>
      </c>
      <c r="AE569" s="48">
        <v>9</v>
      </c>
      <c r="AF569" s="1">
        <f t="shared" si="495"/>
        <v>30.599999999999998</v>
      </c>
      <c r="AG569" s="15">
        <f t="shared" si="496"/>
        <v>54035.542654364792</v>
      </c>
      <c r="AH569" s="15">
        <f t="shared" si="516"/>
        <v>67787.785890694344</v>
      </c>
      <c r="AI569" s="49">
        <f t="shared" si="517"/>
        <v>121823.32854505914</v>
      </c>
      <c r="AJ569" s="48">
        <v>6</v>
      </c>
      <c r="AK569" s="1">
        <f t="shared" si="497"/>
        <v>20.399999999999999</v>
      </c>
      <c r="AL569" s="1"/>
      <c r="AM569" s="15">
        <f t="shared" si="498"/>
        <v>36023.695102909864</v>
      </c>
      <c r="AN569" s="15">
        <f t="shared" si="518"/>
        <v>45394.288918460537</v>
      </c>
      <c r="AO569" s="49">
        <f t="shared" si="519"/>
        <v>81417.984021370401</v>
      </c>
      <c r="AP569" s="178">
        <v>1</v>
      </c>
      <c r="AQ569" s="188">
        <f t="shared" si="520"/>
        <v>3.4</v>
      </c>
      <c r="AR569" s="188"/>
      <c r="AS569" s="179">
        <f t="shared" si="499"/>
        <v>6016.0519561815327</v>
      </c>
      <c r="AT569" s="179">
        <f t="shared" si="521"/>
        <v>7773.9218962841533</v>
      </c>
      <c r="AU569" s="180">
        <f t="shared" si="522"/>
        <v>13789.973852465686</v>
      </c>
      <c r="AV569" s="48">
        <v>1</v>
      </c>
      <c r="AW569" s="1">
        <f t="shared" si="523"/>
        <v>3.4</v>
      </c>
      <c r="AX569" s="1"/>
      <c r="AY569" s="15">
        <f t="shared" si="524"/>
        <v>6561.1723614274879</v>
      </c>
      <c r="AZ569" s="15">
        <f t="shared" si="525"/>
        <v>7908.6958120021218</v>
      </c>
      <c r="BA569" s="49">
        <f t="shared" si="526"/>
        <v>14469.86817342961</v>
      </c>
      <c r="BB569" s="48">
        <v>3</v>
      </c>
      <c r="BC569" s="1">
        <f t="shared" si="500"/>
        <v>10.199999999999999</v>
      </c>
      <c r="BD569" s="15">
        <f t="shared" si="501"/>
        <v>26055.858861267039</v>
      </c>
      <c r="BE569" s="15">
        <f t="shared" si="527"/>
        <v>22874.399870149289</v>
      </c>
      <c r="BF569" s="49">
        <f t="shared" si="528"/>
        <v>48930.258731416325</v>
      </c>
      <c r="BG569" s="48">
        <v>2</v>
      </c>
      <c r="BH569" s="1">
        <f t="shared" si="502"/>
        <v>6.8</v>
      </c>
      <c r="BI569" s="56">
        <f t="shared" si="503"/>
        <v>17370.572574178026</v>
      </c>
      <c r="BJ569" s="15">
        <f t="shared" si="529"/>
        <v>14639.874067844741</v>
      </c>
      <c r="BK569" s="49">
        <f t="shared" si="530"/>
        <v>32010.446642022769</v>
      </c>
      <c r="BL569" s="48">
        <v>3</v>
      </c>
      <c r="BM569" s="1">
        <f t="shared" si="504"/>
        <v>10.199999999999999</v>
      </c>
      <c r="BN569" s="15">
        <f t="shared" si="505"/>
        <v>26297.150251617542</v>
      </c>
      <c r="BO569" s="15">
        <f t="shared" si="531"/>
        <v>23112.142832456724</v>
      </c>
      <c r="BP569" s="49">
        <f t="shared" si="532"/>
        <v>49409.293084074263</v>
      </c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</row>
    <row r="570" spans="1:146" ht="15.6" hidden="1" x14ac:dyDescent="0.3">
      <c r="A570" t="s">
        <v>170</v>
      </c>
      <c r="B570" s="106">
        <v>902</v>
      </c>
      <c r="C570" s="48">
        <v>7</v>
      </c>
      <c r="D570" s="450"/>
      <c r="E570" s="1">
        <f t="shared" si="485"/>
        <v>16.8</v>
      </c>
      <c r="F570" s="15">
        <f t="shared" si="486"/>
        <v>57404.303703703707</v>
      </c>
      <c r="G570" s="15">
        <f t="shared" si="506"/>
        <v>36633.581380536583</v>
      </c>
      <c r="H570" s="49">
        <f t="shared" ref="H570:H584" si="533">+G570+F570</f>
        <v>94037.88508424029</v>
      </c>
      <c r="I570" s="48">
        <v>0</v>
      </c>
      <c r="J570" s="450"/>
      <c r="K570" s="1">
        <f t="shared" si="487"/>
        <v>0</v>
      </c>
      <c r="L570" s="15">
        <f t="shared" si="488"/>
        <v>0</v>
      </c>
      <c r="M570" s="15">
        <f t="shared" si="508"/>
        <v>0</v>
      </c>
      <c r="N570" s="49">
        <f t="shared" si="509"/>
        <v>0</v>
      </c>
      <c r="O570" s="48">
        <v>0</v>
      </c>
      <c r="P570" s="450"/>
      <c r="Q570" s="1">
        <f t="shared" si="489"/>
        <v>0</v>
      </c>
      <c r="R570" s="15">
        <f t="shared" si="490"/>
        <v>0</v>
      </c>
      <c r="S570" s="422">
        <f t="shared" si="510"/>
        <v>0</v>
      </c>
      <c r="T570" s="49">
        <f t="shared" si="511"/>
        <v>0</v>
      </c>
      <c r="U570" s="48">
        <v>0</v>
      </c>
      <c r="V570" s="1">
        <f t="shared" si="491"/>
        <v>0</v>
      </c>
      <c r="W570" s="15">
        <f t="shared" si="492"/>
        <v>0</v>
      </c>
      <c r="X570" s="15">
        <f t="shared" si="512"/>
        <v>0</v>
      </c>
      <c r="Y570" s="49">
        <f t="shared" si="513"/>
        <v>0</v>
      </c>
      <c r="Z570" s="48">
        <v>2</v>
      </c>
      <c r="AA570" s="1">
        <f t="shared" si="493"/>
        <v>6.8</v>
      </c>
      <c r="AB570" s="15">
        <f t="shared" si="494"/>
        <v>11881.594453507341</v>
      </c>
      <c r="AC570" s="15">
        <f t="shared" si="514"/>
        <v>15245.174095239527</v>
      </c>
      <c r="AD570" s="49">
        <f t="shared" si="515"/>
        <v>27126.76854874687</v>
      </c>
      <c r="AE570" s="48">
        <v>6</v>
      </c>
      <c r="AF570" s="1">
        <f t="shared" si="495"/>
        <v>20.399999999999999</v>
      </c>
      <c r="AG570" s="15">
        <f t="shared" si="496"/>
        <v>36023.695102909864</v>
      </c>
      <c r="AH570" s="15">
        <f t="shared" si="516"/>
        <v>45191.857260462901</v>
      </c>
      <c r="AI570" s="49">
        <f t="shared" si="517"/>
        <v>81215.552363372757</v>
      </c>
      <c r="AJ570" s="48">
        <v>4</v>
      </c>
      <c r="AK570" s="1">
        <f t="shared" si="497"/>
        <v>13.6</v>
      </c>
      <c r="AL570" s="1"/>
      <c r="AM570" s="15">
        <f t="shared" si="498"/>
        <v>24015.796735273241</v>
      </c>
      <c r="AN570" s="15">
        <f t="shared" si="518"/>
        <v>30262.859278973694</v>
      </c>
      <c r="AO570" s="49">
        <f t="shared" si="519"/>
        <v>54278.656014246939</v>
      </c>
      <c r="AP570" s="178">
        <v>4</v>
      </c>
      <c r="AQ570" s="188">
        <f t="shared" si="520"/>
        <v>13.6</v>
      </c>
      <c r="AR570" s="188"/>
      <c r="AS570" s="179">
        <f t="shared" si="499"/>
        <v>24064.207824726131</v>
      </c>
      <c r="AT570" s="179">
        <f t="shared" si="521"/>
        <v>31095.687585136613</v>
      </c>
      <c r="AU570" s="180">
        <f t="shared" si="522"/>
        <v>55159.895409862744</v>
      </c>
      <c r="AV570" s="48">
        <v>5</v>
      </c>
      <c r="AW570" s="1">
        <f t="shared" si="523"/>
        <v>17</v>
      </c>
      <c r="AX570" s="1"/>
      <c r="AY570" s="15">
        <f t="shared" si="524"/>
        <v>32805.861807137437</v>
      </c>
      <c r="AZ570" s="15">
        <f t="shared" si="525"/>
        <v>39543.479060010606</v>
      </c>
      <c r="BA570" s="49">
        <f t="shared" si="526"/>
        <v>72349.340867148043</v>
      </c>
      <c r="BB570" s="48">
        <v>5</v>
      </c>
      <c r="BC570" s="1">
        <f t="shared" si="500"/>
        <v>17</v>
      </c>
      <c r="BD570" s="15">
        <f t="shared" si="501"/>
        <v>43426.431435445062</v>
      </c>
      <c r="BE570" s="15">
        <f t="shared" si="527"/>
        <v>38123.999783582156</v>
      </c>
      <c r="BF570" s="49">
        <f t="shared" si="528"/>
        <v>81550.431219027218</v>
      </c>
      <c r="BG570" s="48">
        <v>7</v>
      </c>
      <c r="BH570" s="1">
        <f t="shared" si="502"/>
        <v>23.8</v>
      </c>
      <c r="BI570" s="56">
        <f t="shared" si="503"/>
        <v>60797.004009623095</v>
      </c>
      <c r="BJ570" s="15">
        <f t="shared" si="529"/>
        <v>51239.559237456597</v>
      </c>
      <c r="BK570" s="49">
        <f t="shared" si="530"/>
        <v>112036.5632470797</v>
      </c>
      <c r="BL570" s="48">
        <v>10</v>
      </c>
      <c r="BM570" s="1">
        <f t="shared" si="504"/>
        <v>34</v>
      </c>
      <c r="BN570" s="15">
        <f t="shared" si="505"/>
        <v>87657.167505391815</v>
      </c>
      <c r="BO570" s="15">
        <f t="shared" si="531"/>
        <v>77040.47610818909</v>
      </c>
      <c r="BP570" s="49">
        <f t="shared" si="532"/>
        <v>164697.64361358091</v>
      </c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</row>
    <row r="571" spans="1:146" ht="15.6" hidden="1" x14ac:dyDescent="0.3">
      <c r="A571" t="s">
        <v>170</v>
      </c>
      <c r="B571" s="106">
        <v>1001</v>
      </c>
      <c r="C571" s="48">
        <v>8</v>
      </c>
      <c r="D571" s="450"/>
      <c r="E571" s="1">
        <f t="shared" si="485"/>
        <v>19.2</v>
      </c>
      <c r="F571" s="15">
        <f t="shared" si="486"/>
        <v>65604.91851851852</v>
      </c>
      <c r="G571" s="15">
        <f t="shared" si="506"/>
        <v>41866.950149184668</v>
      </c>
      <c r="H571" s="49">
        <f t="shared" si="533"/>
        <v>107471.86866770318</v>
      </c>
      <c r="I571" s="48">
        <v>2</v>
      </c>
      <c r="J571" s="450"/>
      <c r="K571" s="1">
        <f t="shared" si="487"/>
        <v>4.8</v>
      </c>
      <c r="L571" s="15">
        <f t="shared" si="488"/>
        <v>6560.4918518518525</v>
      </c>
      <c r="M571" s="15">
        <f t="shared" si="508"/>
        <v>9907.6083758913519</v>
      </c>
      <c r="N571" s="49">
        <f t="shared" si="509"/>
        <v>16468.100227743205</v>
      </c>
      <c r="O571" s="48">
        <v>5</v>
      </c>
      <c r="P571" s="450"/>
      <c r="Q571" s="1">
        <f t="shared" si="489"/>
        <v>12</v>
      </c>
      <c r="R571" s="15">
        <f t="shared" si="490"/>
        <v>16416.600000000002</v>
      </c>
      <c r="S571" s="422">
        <f t="shared" si="510"/>
        <v>27603.991498567324</v>
      </c>
      <c r="T571" s="49">
        <f t="shared" si="511"/>
        <v>44020.59149856733</v>
      </c>
      <c r="U571" s="48">
        <v>9</v>
      </c>
      <c r="V571" s="1">
        <f t="shared" si="491"/>
        <v>21.599999999999998</v>
      </c>
      <c r="W571" s="15">
        <f t="shared" si="492"/>
        <v>29549.88</v>
      </c>
      <c r="X571" s="15">
        <f t="shared" si="512"/>
        <v>47543.493895671469</v>
      </c>
      <c r="Y571" s="49">
        <f t="shared" si="513"/>
        <v>77093.373895671466</v>
      </c>
      <c r="Z571" s="48">
        <v>10</v>
      </c>
      <c r="AA571" s="1">
        <f t="shared" si="493"/>
        <v>34</v>
      </c>
      <c r="AB571" s="15">
        <f t="shared" si="494"/>
        <v>59407.972267536701</v>
      </c>
      <c r="AC571" s="15">
        <f t="shared" si="514"/>
        <v>76225.870476197626</v>
      </c>
      <c r="AD571" s="49">
        <f t="shared" si="515"/>
        <v>135633.84274373433</v>
      </c>
      <c r="AE571" s="48">
        <v>4</v>
      </c>
      <c r="AF571" s="1">
        <f t="shared" si="495"/>
        <v>13.6</v>
      </c>
      <c r="AG571" s="15">
        <f t="shared" si="496"/>
        <v>24015.796735273241</v>
      </c>
      <c r="AH571" s="15">
        <f t="shared" si="516"/>
        <v>30127.904840308602</v>
      </c>
      <c r="AI571" s="49">
        <f t="shared" si="517"/>
        <v>54143.701575581843</v>
      </c>
      <c r="AJ571" s="48">
        <v>5</v>
      </c>
      <c r="AK571" s="1">
        <f t="shared" si="497"/>
        <v>17</v>
      </c>
      <c r="AL571" s="1"/>
      <c r="AM571" s="15">
        <f t="shared" si="498"/>
        <v>30019.745919091547</v>
      </c>
      <c r="AN571" s="15">
        <f t="shared" si="518"/>
        <v>37828.574098717116</v>
      </c>
      <c r="AO571" s="49">
        <f t="shared" si="519"/>
        <v>67848.32001780867</v>
      </c>
      <c r="AP571" s="178">
        <v>4</v>
      </c>
      <c r="AQ571" s="188">
        <f t="shared" si="520"/>
        <v>13.6</v>
      </c>
      <c r="AR571" s="188"/>
      <c r="AS571" s="179">
        <f t="shared" si="499"/>
        <v>24064.207824726131</v>
      </c>
      <c r="AT571" s="179">
        <f t="shared" si="521"/>
        <v>31095.687585136613</v>
      </c>
      <c r="AU571" s="180">
        <f t="shared" si="522"/>
        <v>55159.895409862744</v>
      </c>
      <c r="AV571" s="48">
        <v>8</v>
      </c>
      <c r="AW571" s="1">
        <f t="shared" si="523"/>
        <v>27.2</v>
      </c>
      <c r="AX571" s="1"/>
      <c r="AY571" s="15">
        <f t="shared" si="524"/>
        <v>52489.378891419903</v>
      </c>
      <c r="AZ571" s="15">
        <f t="shared" si="525"/>
        <v>63269.566496016974</v>
      </c>
      <c r="BA571" s="49">
        <f t="shared" si="526"/>
        <v>115758.94538743688</v>
      </c>
      <c r="BB571" s="48">
        <v>7</v>
      </c>
      <c r="BC571" s="1">
        <f t="shared" si="500"/>
        <v>23.8</v>
      </c>
      <c r="BD571" s="15">
        <f t="shared" si="501"/>
        <v>60797.004009623095</v>
      </c>
      <c r="BE571" s="15">
        <f t="shared" si="527"/>
        <v>53373.599697015015</v>
      </c>
      <c r="BF571" s="49">
        <f t="shared" si="528"/>
        <v>114170.60370663811</v>
      </c>
      <c r="BG571" s="48">
        <v>8</v>
      </c>
      <c r="BH571" s="1">
        <f t="shared" si="502"/>
        <v>27.2</v>
      </c>
      <c r="BI571" s="56">
        <f t="shared" si="503"/>
        <v>69482.290296712104</v>
      </c>
      <c r="BJ571" s="15">
        <f t="shared" si="529"/>
        <v>58559.496271378965</v>
      </c>
      <c r="BK571" s="49">
        <f t="shared" si="530"/>
        <v>128041.78656809108</v>
      </c>
      <c r="BL571" s="48">
        <v>5</v>
      </c>
      <c r="BM571" s="1">
        <f t="shared" si="504"/>
        <v>17</v>
      </c>
      <c r="BN571" s="15">
        <f t="shared" si="505"/>
        <v>43828.583752695908</v>
      </c>
      <c r="BO571" s="15">
        <f t="shared" si="531"/>
        <v>38520.238054094545</v>
      </c>
      <c r="BP571" s="49">
        <f t="shared" si="532"/>
        <v>82348.821806790453</v>
      </c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</row>
    <row r="572" spans="1:146" ht="15.6" hidden="1" x14ac:dyDescent="0.3">
      <c r="A572" t="s">
        <v>170</v>
      </c>
      <c r="B572" s="106">
        <v>1002</v>
      </c>
      <c r="C572" s="48">
        <v>8</v>
      </c>
      <c r="D572" s="450"/>
      <c r="E572" s="1">
        <f t="shared" si="485"/>
        <v>19.2</v>
      </c>
      <c r="F572" s="15">
        <f t="shared" si="486"/>
        <v>65604.91851851852</v>
      </c>
      <c r="G572" s="15">
        <f t="shared" si="506"/>
        <v>41866.950149184668</v>
      </c>
      <c r="H572" s="49">
        <f t="shared" si="533"/>
        <v>107471.86866770318</v>
      </c>
      <c r="I572" s="48">
        <v>7</v>
      </c>
      <c r="J572" s="450"/>
      <c r="K572" s="1">
        <f t="shared" si="487"/>
        <v>16.8</v>
      </c>
      <c r="L572" s="15">
        <f t="shared" si="488"/>
        <v>22961.721481481483</v>
      </c>
      <c r="M572" s="15">
        <f t="shared" si="508"/>
        <v>34676.629315619735</v>
      </c>
      <c r="N572" s="49">
        <f t="shared" si="509"/>
        <v>57638.350797101215</v>
      </c>
      <c r="O572" s="48">
        <v>8</v>
      </c>
      <c r="P572" s="450"/>
      <c r="Q572" s="1">
        <f t="shared" si="489"/>
        <v>19.2</v>
      </c>
      <c r="R572" s="15">
        <f t="shared" si="490"/>
        <v>26266.559999999998</v>
      </c>
      <c r="S572" s="422">
        <f t="shared" si="510"/>
        <v>44166.386397707713</v>
      </c>
      <c r="T572" s="49">
        <f t="shared" si="511"/>
        <v>70432.94639770771</v>
      </c>
      <c r="U572" s="48">
        <v>10</v>
      </c>
      <c r="V572" s="1">
        <f t="shared" si="491"/>
        <v>24</v>
      </c>
      <c r="W572" s="15">
        <f t="shared" si="492"/>
        <v>32833.200000000004</v>
      </c>
      <c r="X572" s="15">
        <f t="shared" si="512"/>
        <v>52826.104328523863</v>
      </c>
      <c r="Y572" s="49">
        <f t="shared" si="513"/>
        <v>85659.304328523867</v>
      </c>
      <c r="Z572" s="48">
        <v>9</v>
      </c>
      <c r="AA572" s="1">
        <f t="shared" si="493"/>
        <v>30.599999999999998</v>
      </c>
      <c r="AB572" s="15">
        <f t="shared" si="494"/>
        <v>53467.175040783033</v>
      </c>
      <c r="AC572" s="15">
        <f t="shared" si="514"/>
        <v>68603.283428577866</v>
      </c>
      <c r="AD572" s="49">
        <f t="shared" si="515"/>
        <v>122070.45846936089</v>
      </c>
      <c r="AE572" s="48">
        <v>7</v>
      </c>
      <c r="AF572" s="1">
        <f t="shared" si="495"/>
        <v>23.8</v>
      </c>
      <c r="AG572" s="15">
        <f t="shared" si="496"/>
        <v>42027.644286728173</v>
      </c>
      <c r="AH572" s="15">
        <f t="shared" si="516"/>
        <v>52723.833470540056</v>
      </c>
      <c r="AI572" s="49">
        <f t="shared" si="517"/>
        <v>94751.477757268236</v>
      </c>
      <c r="AJ572" s="48">
        <v>4</v>
      </c>
      <c r="AK572" s="1">
        <f t="shared" si="497"/>
        <v>13.6</v>
      </c>
      <c r="AL572" s="1"/>
      <c r="AM572" s="15">
        <f t="shared" si="498"/>
        <v>24015.796735273241</v>
      </c>
      <c r="AN572" s="15">
        <f t="shared" si="518"/>
        <v>30262.859278973694</v>
      </c>
      <c r="AO572" s="49">
        <f t="shared" si="519"/>
        <v>54278.656014246939</v>
      </c>
      <c r="AP572" s="178">
        <v>7</v>
      </c>
      <c r="AQ572" s="188">
        <f t="shared" si="520"/>
        <v>23.8</v>
      </c>
      <c r="AR572" s="188"/>
      <c r="AS572" s="179">
        <f t="shared" si="499"/>
        <v>42112.36369327073</v>
      </c>
      <c r="AT572" s="179">
        <f t="shared" si="521"/>
        <v>54417.453273989078</v>
      </c>
      <c r="AU572" s="180">
        <f t="shared" si="522"/>
        <v>96529.816967259801</v>
      </c>
      <c r="AV572" s="48">
        <v>4</v>
      </c>
      <c r="AW572" s="1">
        <f t="shared" si="523"/>
        <v>13.6</v>
      </c>
      <c r="AX572" s="1"/>
      <c r="AY572" s="15">
        <f t="shared" si="524"/>
        <v>26244.689445709952</v>
      </c>
      <c r="AZ572" s="15">
        <f t="shared" si="525"/>
        <v>31634.783248008487</v>
      </c>
      <c r="BA572" s="49">
        <f t="shared" si="526"/>
        <v>57879.472693718439</v>
      </c>
      <c r="BB572" s="48">
        <v>5</v>
      </c>
      <c r="BC572" s="1">
        <f t="shared" si="500"/>
        <v>17</v>
      </c>
      <c r="BD572" s="15">
        <f t="shared" si="501"/>
        <v>43426.431435445062</v>
      </c>
      <c r="BE572" s="15">
        <f t="shared" si="527"/>
        <v>38123.999783582156</v>
      </c>
      <c r="BF572" s="49">
        <f t="shared" si="528"/>
        <v>81550.431219027218</v>
      </c>
      <c r="BG572" s="48">
        <v>6</v>
      </c>
      <c r="BH572" s="1">
        <f t="shared" si="502"/>
        <v>20.399999999999999</v>
      </c>
      <c r="BI572" s="56">
        <f t="shared" si="503"/>
        <v>52111.717722534078</v>
      </c>
      <c r="BJ572" s="15">
        <f t="shared" si="529"/>
        <v>43919.622203534222</v>
      </c>
      <c r="BK572" s="49">
        <f t="shared" si="530"/>
        <v>96031.339926068293</v>
      </c>
      <c r="BL572" s="48">
        <v>6</v>
      </c>
      <c r="BM572" s="1">
        <f t="shared" si="504"/>
        <v>20.399999999999999</v>
      </c>
      <c r="BN572" s="15">
        <f t="shared" si="505"/>
        <v>52594.300503235085</v>
      </c>
      <c r="BO572" s="15">
        <f t="shared" si="531"/>
        <v>46224.285664913448</v>
      </c>
      <c r="BP572" s="49">
        <f t="shared" si="532"/>
        <v>98818.586168148526</v>
      </c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</row>
    <row r="573" spans="1:146" ht="15.6" hidden="1" x14ac:dyDescent="0.3">
      <c r="A573" t="s">
        <v>170</v>
      </c>
      <c r="B573" s="106">
        <v>1003</v>
      </c>
      <c r="C573" s="48">
        <v>4</v>
      </c>
      <c r="D573" s="450"/>
      <c r="E573" s="1">
        <f t="shared" si="485"/>
        <v>9.6</v>
      </c>
      <c r="F573" s="15">
        <f t="shared" si="486"/>
        <v>32802.45925925926</v>
      </c>
      <c r="G573" s="15">
        <f t="shared" si="506"/>
        <v>20933.475074592334</v>
      </c>
      <c r="H573" s="49">
        <f t="shared" si="533"/>
        <v>53735.93433385159</v>
      </c>
      <c r="I573" s="48">
        <v>4</v>
      </c>
      <c r="J573" s="450"/>
      <c r="K573" s="1">
        <f t="shared" si="487"/>
        <v>9.6</v>
      </c>
      <c r="L573" s="15">
        <f t="shared" si="488"/>
        <v>13120.983703703705</v>
      </c>
      <c r="M573" s="15">
        <f t="shared" si="508"/>
        <v>19815.216751782704</v>
      </c>
      <c r="N573" s="49">
        <f t="shared" si="509"/>
        <v>32936.200455486411</v>
      </c>
      <c r="O573" s="48">
        <v>3</v>
      </c>
      <c r="P573" s="450"/>
      <c r="Q573" s="1">
        <f t="shared" si="489"/>
        <v>7.1999999999999993</v>
      </c>
      <c r="R573" s="15">
        <f t="shared" si="490"/>
        <v>9849.9599999999991</v>
      </c>
      <c r="S573" s="422">
        <f t="shared" si="510"/>
        <v>16562.394899140392</v>
      </c>
      <c r="T573" s="49">
        <f t="shared" si="511"/>
        <v>26412.354899140391</v>
      </c>
      <c r="U573" s="48">
        <v>3</v>
      </c>
      <c r="V573" s="1">
        <f t="shared" si="491"/>
        <v>7.1999999999999993</v>
      </c>
      <c r="W573" s="15">
        <f t="shared" si="492"/>
        <v>9849.9599999999991</v>
      </c>
      <c r="X573" s="15">
        <f t="shared" si="512"/>
        <v>15847.831298557157</v>
      </c>
      <c r="Y573" s="49">
        <f t="shared" si="513"/>
        <v>25697.791298557157</v>
      </c>
      <c r="Z573" s="48">
        <v>4</v>
      </c>
      <c r="AA573" s="1">
        <f t="shared" si="493"/>
        <v>13.6</v>
      </c>
      <c r="AB573" s="15">
        <f t="shared" si="494"/>
        <v>23763.188907014683</v>
      </c>
      <c r="AC573" s="15">
        <f t="shared" si="514"/>
        <v>30490.348190479053</v>
      </c>
      <c r="AD573" s="49">
        <f t="shared" si="515"/>
        <v>54253.53709749374</v>
      </c>
      <c r="AE573" s="48">
        <v>3</v>
      </c>
      <c r="AF573" s="1">
        <f t="shared" si="495"/>
        <v>10.199999999999999</v>
      </c>
      <c r="AG573" s="15">
        <f t="shared" si="496"/>
        <v>18011.847551454932</v>
      </c>
      <c r="AH573" s="15">
        <f t="shared" si="516"/>
        <v>22595.92863023145</v>
      </c>
      <c r="AI573" s="49">
        <f t="shared" si="517"/>
        <v>40607.776181686379</v>
      </c>
      <c r="AJ573" s="48">
        <v>3</v>
      </c>
      <c r="AK573" s="1">
        <f t="shared" si="497"/>
        <v>10.199999999999999</v>
      </c>
      <c r="AL573" s="1"/>
      <c r="AM573" s="15">
        <f t="shared" si="498"/>
        <v>18011.847551454932</v>
      </c>
      <c r="AN573" s="15">
        <f t="shared" si="518"/>
        <v>22697.144459230269</v>
      </c>
      <c r="AO573" s="49">
        <f t="shared" si="519"/>
        <v>40708.992010685201</v>
      </c>
      <c r="AP573" s="178">
        <v>3</v>
      </c>
      <c r="AQ573" s="188">
        <f t="shared" si="520"/>
        <v>10.199999999999999</v>
      </c>
      <c r="AR573" s="188"/>
      <c r="AS573" s="179">
        <f t="shared" si="499"/>
        <v>18048.1558685446</v>
      </c>
      <c r="AT573" s="179">
        <f t="shared" si="521"/>
        <v>23321.765688852458</v>
      </c>
      <c r="AU573" s="180">
        <f t="shared" si="522"/>
        <v>41369.921557397058</v>
      </c>
      <c r="AV573" s="48">
        <v>3</v>
      </c>
      <c r="AW573" s="1">
        <f t="shared" si="523"/>
        <v>10.199999999999999</v>
      </c>
      <c r="AX573" s="1"/>
      <c r="AY573" s="15">
        <f t="shared" si="524"/>
        <v>19683.517084282463</v>
      </c>
      <c r="AZ573" s="15">
        <f t="shared" si="525"/>
        <v>23726.087436006364</v>
      </c>
      <c r="BA573" s="49">
        <f t="shared" si="526"/>
        <v>43409.604520288827</v>
      </c>
      <c r="BB573" s="48">
        <v>4</v>
      </c>
      <c r="BC573" s="1">
        <f t="shared" si="500"/>
        <v>13.6</v>
      </c>
      <c r="BD573" s="15">
        <f t="shared" si="501"/>
        <v>34741.145148356052</v>
      </c>
      <c r="BE573" s="15">
        <f t="shared" si="527"/>
        <v>30499.199826865723</v>
      </c>
      <c r="BF573" s="49">
        <f t="shared" si="528"/>
        <v>65240.344975221771</v>
      </c>
      <c r="BG573" s="48">
        <v>3</v>
      </c>
      <c r="BH573" s="1">
        <f t="shared" si="502"/>
        <v>10.199999999999999</v>
      </c>
      <c r="BI573" s="56">
        <f t="shared" si="503"/>
        <v>26055.858861267039</v>
      </c>
      <c r="BJ573" s="15">
        <f t="shared" si="529"/>
        <v>21959.811101767111</v>
      </c>
      <c r="BK573" s="49">
        <f t="shared" si="530"/>
        <v>48015.669963034146</v>
      </c>
      <c r="BL573" s="48">
        <v>4</v>
      </c>
      <c r="BM573" s="1">
        <f t="shared" si="504"/>
        <v>13.6</v>
      </c>
      <c r="BN573" s="15">
        <f t="shared" si="505"/>
        <v>35062.867002156723</v>
      </c>
      <c r="BO573" s="15">
        <f t="shared" si="531"/>
        <v>30816.190443275635</v>
      </c>
      <c r="BP573" s="49">
        <f t="shared" si="532"/>
        <v>65879.057445432351</v>
      </c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</row>
    <row r="574" spans="1:146" ht="15.6" hidden="1" x14ac:dyDescent="0.3">
      <c r="A574" t="s">
        <v>170</v>
      </c>
      <c r="B574" s="106">
        <v>1004</v>
      </c>
      <c r="C574" s="48">
        <v>2</v>
      </c>
      <c r="D574" s="450"/>
      <c r="E574" s="1">
        <f t="shared" si="485"/>
        <v>4.8</v>
      </c>
      <c r="F574" s="15">
        <f t="shared" si="486"/>
        <v>16401.22962962963</v>
      </c>
      <c r="G574" s="15">
        <f t="shared" si="506"/>
        <v>10466.737537296167</v>
      </c>
      <c r="H574" s="49">
        <f t="shared" si="533"/>
        <v>26867.967166925795</v>
      </c>
      <c r="I574" s="48">
        <v>2</v>
      </c>
      <c r="J574" s="450"/>
      <c r="K574" s="1">
        <f t="shared" si="487"/>
        <v>4.8</v>
      </c>
      <c r="L574" s="15">
        <f t="shared" si="488"/>
        <v>6560.4918518518525</v>
      </c>
      <c r="M574" s="15">
        <f t="shared" si="508"/>
        <v>9907.6083758913519</v>
      </c>
      <c r="N574" s="49">
        <f t="shared" si="509"/>
        <v>16468.100227743205</v>
      </c>
      <c r="O574" s="48">
        <v>2</v>
      </c>
      <c r="P574" s="450"/>
      <c r="Q574" s="1">
        <f t="shared" si="489"/>
        <v>4.8</v>
      </c>
      <c r="R574" s="15">
        <f t="shared" si="490"/>
        <v>6566.6399999999994</v>
      </c>
      <c r="S574" s="422">
        <f t="shared" si="510"/>
        <v>11041.596599426928</v>
      </c>
      <c r="T574" s="49">
        <f t="shared" si="511"/>
        <v>17608.236599426928</v>
      </c>
      <c r="U574" s="48">
        <v>2</v>
      </c>
      <c r="V574" s="1">
        <f t="shared" si="491"/>
        <v>4.8</v>
      </c>
      <c r="W574" s="15">
        <f t="shared" si="492"/>
        <v>6566.6399999999994</v>
      </c>
      <c r="X574" s="15">
        <f t="shared" si="512"/>
        <v>10565.220865704772</v>
      </c>
      <c r="Y574" s="49">
        <f t="shared" si="513"/>
        <v>17131.860865704773</v>
      </c>
      <c r="Z574" s="48">
        <v>2</v>
      </c>
      <c r="AA574" s="1">
        <f t="shared" si="493"/>
        <v>6.8</v>
      </c>
      <c r="AB574" s="15">
        <f t="shared" si="494"/>
        <v>11881.594453507341</v>
      </c>
      <c r="AC574" s="15">
        <f t="shared" si="514"/>
        <v>15245.174095239527</v>
      </c>
      <c r="AD574" s="49">
        <f t="shared" si="515"/>
        <v>27126.76854874687</v>
      </c>
      <c r="AE574" s="48">
        <v>1</v>
      </c>
      <c r="AF574" s="1">
        <f t="shared" si="495"/>
        <v>3.4</v>
      </c>
      <c r="AG574" s="15">
        <f t="shared" si="496"/>
        <v>6003.9491838183103</v>
      </c>
      <c r="AH574" s="15">
        <f t="shared" si="516"/>
        <v>7531.9762100771504</v>
      </c>
      <c r="AI574" s="49">
        <f t="shared" si="517"/>
        <v>13535.925393895461</v>
      </c>
      <c r="AJ574" s="48">
        <v>2</v>
      </c>
      <c r="AK574" s="1">
        <f t="shared" si="497"/>
        <v>6.8</v>
      </c>
      <c r="AL574" s="1"/>
      <c r="AM574" s="15">
        <f t="shared" si="498"/>
        <v>12007.898367636621</v>
      </c>
      <c r="AN574" s="15">
        <f t="shared" si="518"/>
        <v>15131.429639486847</v>
      </c>
      <c r="AO574" s="49">
        <f t="shared" si="519"/>
        <v>27139.328007123469</v>
      </c>
      <c r="AP574" s="178">
        <v>2</v>
      </c>
      <c r="AQ574" s="188">
        <f t="shared" si="520"/>
        <v>6.8</v>
      </c>
      <c r="AR574" s="188"/>
      <c r="AS574" s="179">
        <f t="shared" si="499"/>
        <v>12032.103912363065</v>
      </c>
      <c r="AT574" s="179">
        <f t="shared" si="521"/>
        <v>15547.843792568307</v>
      </c>
      <c r="AU574" s="180">
        <f t="shared" si="522"/>
        <v>27579.947704931372</v>
      </c>
      <c r="AV574" s="48">
        <v>1</v>
      </c>
      <c r="AW574" s="1">
        <f t="shared" si="523"/>
        <v>3.4</v>
      </c>
      <c r="AX574" s="1"/>
      <c r="AY574" s="15">
        <f t="shared" si="524"/>
        <v>6561.1723614274879</v>
      </c>
      <c r="AZ574" s="15">
        <f t="shared" si="525"/>
        <v>7908.6958120021218</v>
      </c>
      <c r="BA574" s="49">
        <f t="shared" si="526"/>
        <v>14469.86817342961</v>
      </c>
      <c r="BB574" s="48">
        <v>2</v>
      </c>
      <c r="BC574" s="1">
        <f t="shared" si="500"/>
        <v>6.8</v>
      </c>
      <c r="BD574" s="15">
        <f t="shared" si="501"/>
        <v>17370.572574178026</v>
      </c>
      <c r="BE574" s="15">
        <f t="shared" si="527"/>
        <v>15249.599913432861</v>
      </c>
      <c r="BF574" s="49">
        <f t="shared" si="528"/>
        <v>32620.172487610886</v>
      </c>
      <c r="BG574" s="48">
        <v>1</v>
      </c>
      <c r="BH574" s="1">
        <f t="shared" si="502"/>
        <v>3.4</v>
      </c>
      <c r="BI574" s="56">
        <f t="shared" si="503"/>
        <v>8685.2862870890131</v>
      </c>
      <c r="BJ574" s="15">
        <f t="shared" si="529"/>
        <v>7319.9370339223706</v>
      </c>
      <c r="BK574" s="49">
        <f t="shared" si="530"/>
        <v>16005.223321011385</v>
      </c>
      <c r="BL574" s="48">
        <v>2</v>
      </c>
      <c r="BM574" s="1">
        <f t="shared" si="504"/>
        <v>6.8</v>
      </c>
      <c r="BN574" s="15">
        <f t="shared" si="505"/>
        <v>17531.433501078362</v>
      </c>
      <c r="BO574" s="15">
        <f t="shared" si="531"/>
        <v>15408.095221637817</v>
      </c>
      <c r="BP574" s="49">
        <f t="shared" si="532"/>
        <v>32939.528722716175</v>
      </c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</row>
    <row r="575" spans="1:146" ht="15.6" hidden="1" x14ac:dyDescent="0.3">
      <c r="A575" t="s">
        <v>170</v>
      </c>
      <c r="B575" s="106">
        <v>1101</v>
      </c>
      <c r="C575" s="48">
        <v>1</v>
      </c>
      <c r="D575" s="450"/>
      <c r="E575" s="1">
        <f t="shared" si="485"/>
        <v>2.4</v>
      </c>
      <c r="F575" s="15">
        <f t="shared" si="486"/>
        <v>8200.614814814815</v>
      </c>
      <c r="G575" s="15">
        <f t="shared" si="506"/>
        <v>5233.3687686480835</v>
      </c>
      <c r="H575" s="49">
        <f t="shared" si="533"/>
        <v>13433.983583462898</v>
      </c>
      <c r="I575" s="48">
        <v>1</v>
      </c>
      <c r="J575" s="450"/>
      <c r="K575" s="1">
        <f t="shared" si="487"/>
        <v>2.4</v>
      </c>
      <c r="L575" s="15">
        <f t="shared" si="488"/>
        <v>3280.2459259259263</v>
      </c>
      <c r="M575" s="15">
        <f t="shared" si="508"/>
        <v>4953.8041879456759</v>
      </c>
      <c r="N575" s="49">
        <f t="shared" si="509"/>
        <v>8234.0501138716027</v>
      </c>
      <c r="O575" s="48">
        <v>1</v>
      </c>
      <c r="P575" s="450"/>
      <c r="Q575" s="1">
        <f t="shared" si="489"/>
        <v>2.4</v>
      </c>
      <c r="R575" s="15">
        <f t="shared" si="490"/>
        <v>3283.3199999999997</v>
      </c>
      <c r="S575" s="422">
        <f t="shared" si="510"/>
        <v>5520.7982997134641</v>
      </c>
      <c r="T575" s="49">
        <f t="shared" si="511"/>
        <v>8804.1182997134638</v>
      </c>
      <c r="U575" s="48">
        <v>1</v>
      </c>
      <c r="V575" s="1">
        <f t="shared" si="491"/>
        <v>2.4</v>
      </c>
      <c r="W575" s="15">
        <f t="shared" si="492"/>
        <v>3283.3199999999997</v>
      </c>
      <c r="X575" s="15">
        <f t="shared" si="512"/>
        <v>5282.6104328523861</v>
      </c>
      <c r="Y575" s="49">
        <f t="shared" si="513"/>
        <v>8565.9304328523867</v>
      </c>
      <c r="Z575" s="48">
        <v>1</v>
      </c>
      <c r="AA575" s="1">
        <f t="shared" si="493"/>
        <v>3.4</v>
      </c>
      <c r="AB575" s="15">
        <f t="shared" si="494"/>
        <v>5940.7972267536707</v>
      </c>
      <c r="AC575" s="15">
        <f t="shared" si="514"/>
        <v>7622.5870476197633</v>
      </c>
      <c r="AD575" s="49">
        <f t="shared" si="515"/>
        <v>13563.384274373435</v>
      </c>
      <c r="AE575" s="48">
        <v>0</v>
      </c>
      <c r="AF575" s="1">
        <f t="shared" si="495"/>
        <v>0</v>
      </c>
      <c r="AG575" s="15">
        <f t="shared" si="496"/>
        <v>0</v>
      </c>
      <c r="AH575" s="15">
        <f t="shared" si="516"/>
        <v>0</v>
      </c>
      <c r="AI575" s="49">
        <f t="shared" si="517"/>
        <v>0</v>
      </c>
      <c r="AJ575" s="48">
        <v>2</v>
      </c>
      <c r="AK575" s="1">
        <f t="shared" si="497"/>
        <v>6.8</v>
      </c>
      <c r="AL575" s="1"/>
      <c r="AM575" s="15">
        <f t="shared" si="498"/>
        <v>12007.898367636621</v>
      </c>
      <c r="AN575" s="15">
        <f t="shared" si="518"/>
        <v>15131.429639486847</v>
      </c>
      <c r="AO575" s="49">
        <f t="shared" si="519"/>
        <v>27139.328007123469</v>
      </c>
      <c r="AP575" s="178">
        <v>1</v>
      </c>
      <c r="AQ575" s="188">
        <f t="shared" si="520"/>
        <v>3.4</v>
      </c>
      <c r="AR575" s="188"/>
      <c r="AS575" s="179">
        <f t="shared" si="499"/>
        <v>6016.0519561815327</v>
      </c>
      <c r="AT575" s="179">
        <f t="shared" si="521"/>
        <v>7773.9218962841533</v>
      </c>
      <c r="AU575" s="180">
        <f t="shared" si="522"/>
        <v>13789.973852465686</v>
      </c>
      <c r="AV575" s="48">
        <v>4</v>
      </c>
      <c r="AW575" s="1">
        <f t="shared" si="523"/>
        <v>13.6</v>
      </c>
      <c r="AX575" s="1"/>
      <c r="AY575" s="15">
        <f t="shared" si="524"/>
        <v>26244.689445709952</v>
      </c>
      <c r="AZ575" s="15">
        <f t="shared" si="525"/>
        <v>31634.783248008487</v>
      </c>
      <c r="BA575" s="49">
        <f t="shared" si="526"/>
        <v>57879.472693718439</v>
      </c>
      <c r="BB575" s="48">
        <v>4</v>
      </c>
      <c r="BC575" s="1">
        <f t="shared" si="500"/>
        <v>13.6</v>
      </c>
      <c r="BD575" s="15">
        <f t="shared" si="501"/>
        <v>34741.145148356052</v>
      </c>
      <c r="BE575" s="15">
        <f t="shared" si="527"/>
        <v>30499.199826865723</v>
      </c>
      <c r="BF575" s="49">
        <f t="shared" si="528"/>
        <v>65240.344975221771</v>
      </c>
      <c r="BG575" s="48">
        <v>1</v>
      </c>
      <c r="BH575" s="1">
        <f t="shared" si="502"/>
        <v>3.4</v>
      </c>
      <c r="BI575" s="56">
        <f t="shared" si="503"/>
        <v>8685.2862870890131</v>
      </c>
      <c r="BJ575" s="15">
        <f t="shared" si="529"/>
        <v>7319.9370339223706</v>
      </c>
      <c r="BK575" s="49">
        <f t="shared" si="530"/>
        <v>16005.223321011385</v>
      </c>
      <c r="BL575" s="48">
        <v>1</v>
      </c>
      <c r="BM575" s="1">
        <f t="shared" si="504"/>
        <v>3.4</v>
      </c>
      <c r="BN575" s="15">
        <f t="shared" si="505"/>
        <v>8765.7167505391808</v>
      </c>
      <c r="BO575" s="15">
        <f t="shared" si="531"/>
        <v>7704.0476108189087</v>
      </c>
      <c r="BP575" s="49">
        <f t="shared" si="532"/>
        <v>16469.764361358088</v>
      </c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</row>
    <row r="576" spans="1:146" ht="15.6" hidden="1" x14ac:dyDescent="0.3">
      <c r="A576" t="s">
        <v>170</v>
      </c>
      <c r="B576" s="107">
        <v>1102</v>
      </c>
      <c r="C576" s="48">
        <v>11</v>
      </c>
      <c r="D576" s="450"/>
      <c r="E576" s="1">
        <f t="shared" si="485"/>
        <v>26.4</v>
      </c>
      <c r="F576" s="15">
        <f t="shared" si="486"/>
        <v>90206.762962962966</v>
      </c>
      <c r="G576" s="15">
        <f t="shared" si="506"/>
        <v>57567.056455128914</v>
      </c>
      <c r="H576" s="49">
        <f t="shared" si="533"/>
        <v>147773.81941809188</v>
      </c>
      <c r="I576" s="48">
        <v>7</v>
      </c>
      <c r="J576" s="450"/>
      <c r="K576" s="1">
        <f t="shared" si="487"/>
        <v>16.8</v>
      </c>
      <c r="L576" s="15">
        <f t="shared" si="488"/>
        <v>22961.721481481483</v>
      </c>
      <c r="M576" s="15">
        <f t="shared" si="508"/>
        <v>34676.629315619735</v>
      </c>
      <c r="N576" s="49">
        <f t="shared" si="509"/>
        <v>57638.350797101215</v>
      </c>
      <c r="O576" s="48">
        <v>14</v>
      </c>
      <c r="P576" s="450"/>
      <c r="Q576" s="1">
        <f t="shared" si="489"/>
        <v>33.6</v>
      </c>
      <c r="R576" s="15">
        <f t="shared" si="490"/>
        <v>45966.479999999996</v>
      </c>
      <c r="S576" s="422">
        <f t="shared" si="510"/>
        <v>77291.176195988504</v>
      </c>
      <c r="T576" s="49">
        <f t="shared" si="511"/>
        <v>123257.6561959885</v>
      </c>
      <c r="U576" s="48">
        <v>13</v>
      </c>
      <c r="V576" s="1">
        <f t="shared" si="491"/>
        <v>31.2</v>
      </c>
      <c r="W576" s="15">
        <f t="shared" si="492"/>
        <v>42683.16</v>
      </c>
      <c r="X576" s="15">
        <f t="shared" si="512"/>
        <v>68673.935627081024</v>
      </c>
      <c r="Y576" s="49">
        <f t="shared" si="513"/>
        <v>111357.09562708103</v>
      </c>
      <c r="Z576" s="48">
        <v>16</v>
      </c>
      <c r="AA576" s="1">
        <f t="shared" si="493"/>
        <v>54.4</v>
      </c>
      <c r="AB576" s="15">
        <f t="shared" si="494"/>
        <v>95052.755628058731</v>
      </c>
      <c r="AC576" s="15">
        <f t="shared" si="514"/>
        <v>121961.39276191621</v>
      </c>
      <c r="AD576" s="49">
        <f t="shared" si="515"/>
        <v>217014.14838997496</v>
      </c>
      <c r="AE576" s="48">
        <v>18</v>
      </c>
      <c r="AF576" s="1">
        <f t="shared" si="495"/>
        <v>61.199999999999996</v>
      </c>
      <c r="AG576" s="15">
        <f t="shared" si="496"/>
        <v>108071.08530872958</v>
      </c>
      <c r="AH576" s="15">
        <f t="shared" si="516"/>
        <v>135575.57178138869</v>
      </c>
      <c r="AI576" s="49">
        <f t="shared" si="517"/>
        <v>243646.65709011827</v>
      </c>
      <c r="AJ576" s="48">
        <v>10</v>
      </c>
      <c r="AK576" s="1">
        <f t="shared" si="497"/>
        <v>34</v>
      </c>
      <c r="AL576" s="1"/>
      <c r="AM576" s="15">
        <f t="shared" si="498"/>
        <v>60039.491838183094</v>
      </c>
      <c r="AN576" s="15">
        <f t="shared" si="518"/>
        <v>75657.148197434231</v>
      </c>
      <c r="AO576" s="49">
        <f t="shared" si="519"/>
        <v>135696.64003561734</v>
      </c>
      <c r="AP576" s="178">
        <v>6</v>
      </c>
      <c r="AQ576" s="188">
        <f t="shared" si="520"/>
        <v>20.399999999999999</v>
      </c>
      <c r="AR576" s="188"/>
      <c r="AS576" s="179">
        <f t="shared" si="499"/>
        <v>36096.3117370892</v>
      </c>
      <c r="AT576" s="179">
        <f t="shared" si="521"/>
        <v>46643.531377704916</v>
      </c>
      <c r="AU576" s="180">
        <f t="shared" si="522"/>
        <v>82739.843114794116</v>
      </c>
      <c r="AV576" s="48">
        <v>15</v>
      </c>
      <c r="AW576" s="1">
        <f t="shared" si="523"/>
        <v>51</v>
      </c>
      <c r="AX576" s="1"/>
      <c r="AY576" s="15">
        <f t="shared" si="524"/>
        <v>98417.58542141231</v>
      </c>
      <c r="AZ576" s="15">
        <f t="shared" si="525"/>
        <v>118630.43718003183</v>
      </c>
      <c r="BA576" s="49">
        <f t="shared" si="526"/>
        <v>217048.02260144416</v>
      </c>
      <c r="BB576" s="48">
        <v>18</v>
      </c>
      <c r="BC576" s="1">
        <f t="shared" si="500"/>
        <v>61.199999999999996</v>
      </c>
      <c r="BD576" s="15">
        <f t="shared" si="501"/>
        <v>156335.15316760223</v>
      </c>
      <c r="BE576" s="15">
        <f t="shared" si="527"/>
        <v>137246.39922089575</v>
      </c>
      <c r="BF576" s="49">
        <f t="shared" si="528"/>
        <v>293581.55238849798</v>
      </c>
      <c r="BG576" s="48">
        <v>11</v>
      </c>
      <c r="BH576" s="1">
        <f t="shared" si="502"/>
        <v>37.4</v>
      </c>
      <c r="BI576" s="56">
        <f t="shared" si="503"/>
        <v>95538.149157979147</v>
      </c>
      <c r="BJ576" s="15">
        <f t="shared" si="529"/>
        <v>80519.307373146075</v>
      </c>
      <c r="BK576" s="49">
        <f t="shared" si="530"/>
        <v>176057.45653112524</v>
      </c>
      <c r="BL576" s="48">
        <v>15</v>
      </c>
      <c r="BM576" s="1">
        <f t="shared" si="504"/>
        <v>51</v>
      </c>
      <c r="BN576" s="15">
        <f t="shared" si="505"/>
        <v>131485.75125808772</v>
      </c>
      <c r="BO576" s="15">
        <f t="shared" si="531"/>
        <v>115560.71416228364</v>
      </c>
      <c r="BP576" s="49">
        <f t="shared" si="532"/>
        <v>247046.46542037136</v>
      </c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</row>
    <row r="577" spans="1:146" ht="15.6" hidden="1" x14ac:dyDescent="0.3">
      <c r="A577" t="s">
        <v>170</v>
      </c>
      <c r="B577" s="106">
        <v>1103</v>
      </c>
      <c r="C577" s="48">
        <v>5</v>
      </c>
      <c r="D577" s="450"/>
      <c r="E577" s="1">
        <f t="shared" si="485"/>
        <v>12</v>
      </c>
      <c r="F577" s="15">
        <f t="shared" si="486"/>
        <v>41003.074074074073</v>
      </c>
      <c r="G577" s="15">
        <f t="shared" si="506"/>
        <v>26166.843843240415</v>
      </c>
      <c r="H577" s="49">
        <f t="shared" si="533"/>
        <v>67169.91791731448</v>
      </c>
      <c r="I577" s="48">
        <v>9</v>
      </c>
      <c r="J577" s="450"/>
      <c r="K577" s="1">
        <f t="shared" si="487"/>
        <v>21.599999999999998</v>
      </c>
      <c r="L577" s="15">
        <f t="shared" si="488"/>
        <v>29522.213333333333</v>
      </c>
      <c r="M577" s="15">
        <f t="shared" si="508"/>
        <v>44584.23769151108</v>
      </c>
      <c r="N577" s="49">
        <f t="shared" si="509"/>
        <v>74106.451024844413</v>
      </c>
      <c r="O577" s="48">
        <v>7</v>
      </c>
      <c r="P577" s="450"/>
      <c r="Q577" s="1">
        <f t="shared" si="489"/>
        <v>16.8</v>
      </c>
      <c r="R577" s="15">
        <f t="shared" si="490"/>
        <v>22983.239999999998</v>
      </c>
      <c r="S577" s="422">
        <f t="shared" si="510"/>
        <v>38645.588097994252</v>
      </c>
      <c r="T577" s="49">
        <f t="shared" si="511"/>
        <v>61628.82809799425</v>
      </c>
      <c r="U577" s="48">
        <v>9</v>
      </c>
      <c r="V577" s="1">
        <f t="shared" si="491"/>
        <v>21.599999999999998</v>
      </c>
      <c r="W577" s="15">
        <f t="shared" si="492"/>
        <v>29549.88</v>
      </c>
      <c r="X577" s="15">
        <f t="shared" si="512"/>
        <v>47543.493895671469</v>
      </c>
      <c r="Y577" s="49">
        <f t="shared" si="513"/>
        <v>77093.373895671466</v>
      </c>
      <c r="Z577" s="48">
        <v>7</v>
      </c>
      <c r="AA577" s="1">
        <f t="shared" si="493"/>
        <v>23.8</v>
      </c>
      <c r="AB577" s="15">
        <f t="shared" si="494"/>
        <v>41585.58058727569</v>
      </c>
      <c r="AC577" s="15">
        <f t="shared" si="514"/>
        <v>53358.109333338347</v>
      </c>
      <c r="AD577" s="49">
        <f t="shared" si="515"/>
        <v>94943.689920614037</v>
      </c>
      <c r="AE577" s="48">
        <v>8</v>
      </c>
      <c r="AF577" s="1">
        <f t="shared" si="495"/>
        <v>27.2</v>
      </c>
      <c r="AG577" s="15">
        <f t="shared" si="496"/>
        <v>48031.593470546482</v>
      </c>
      <c r="AH577" s="15">
        <f t="shared" si="516"/>
        <v>60255.809680617203</v>
      </c>
      <c r="AI577" s="49">
        <f t="shared" si="517"/>
        <v>108287.40315116369</v>
      </c>
      <c r="AJ577" s="48">
        <v>4</v>
      </c>
      <c r="AK577" s="1">
        <f t="shared" si="497"/>
        <v>13.6</v>
      </c>
      <c r="AL577" s="1"/>
      <c r="AM577" s="15">
        <f t="shared" si="498"/>
        <v>24015.796735273241</v>
      </c>
      <c r="AN577" s="15">
        <f t="shared" si="518"/>
        <v>30262.859278973694</v>
      </c>
      <c r="AO577" s="49">
        <f t="shared" si="519"/>
        <v>54278.656014246939</v>
      </c>
      <c r="AP577" s="178">
        <v>7</v>
      </c>
      <c r="AQ577" s="188">
        <f t="shared" si="520"/>
        <v>23.8</v>
      </c>
      <c r="AR577" s="188"/>
      <c r="AS577" s="179">
        <f t="shared" si="499"/>
        <v>42112.36369327073</v>
      </c>
      <c r="AT577" s="179">
        <f t="shared" si="521"/>
        <v>54417.453273989078</v>
      </c>
      <c r="AU577" s="180">
        <f t="shared" si="522"/>
        <v>96529.816967259801</v>
      </c>
      <c r="AV577" s="48">
        <v>6</v>
      </c>
      <c r="AW577" s="1">
        <f t="shared" si="523"/>
        <v>20.399999999999999</v>
      </c>
      <c r="AX577" s="1"/>
      <c r="AY577" s="15">
        <f t="shared" si="524"/>
        <v>39367.034168564925</v>
      </c>
      <c r="AZ577" s="15">
        <f t="shared" si="525"/>
        <v>47452.174872012729</v>
      </c>
      <c r="BA577" s="49">
        <f t="shared" si="526"/>
        <v>86819.209040577654</v>
      </c>
      <c r="BB577" s="48">
        <v>8</v>
      </c>
      <c r="BC577" s="1">
        <f t="shared" si="500"/>
        <v>27.2</v>
      </c>
      <c r="BD577" s="15">
        <f t="shared" si="501"/>
        <v>69482.290296712104</v>
      </c>
      <c r="BE577" s="15">
        <f t="shared" si="527"/>
        <v>60998.399653731445</v>
      </c>
      <c r="BF577" s="49">
        <f t="shared" si="528"/>
        <v>130480.68995044354</v>
      </c>
      <c r="BG577" s="48">
        <v>8</v>
      </c>
      <c r="BH577" s="1">
        <f t="shared" si="502"/>
        <v>27.2</v>
      </c>
      <c r="BI577" s="56">
        <f t="shared" si="503"/>
        <v>69482.290296712104</v>
      </c>
      <c r="BJ577" s="15">
        <f t="shared" si="529"/>
        <v>58559.496271378965</v>
      </c>
      <c r="BK577" s="49">
        <f t="shared" si="530"/>
        <v>128041.78656809108</v>
      </c>
      <c r="BL577" s="48">
        <v>5</v>
      </c>
      <c r="BM577" s="1">
        <f t="shared" si="504"/>
        <v>17</v>
      </c>
      <c r="BN577" s="15">
        <f t="shared" si="505"/>
        <v>43828.583752695908</v>
      </c>
      <c r="BO577" s="15">
        <f t="shared" si="531"/>
        <v>38520.238054094545</v>
      </c>
      <c r="BP577" s="49">
        <f t="shared" si="532"/>
        <v>82348.821806790453</v>
      </c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</row>
    <row r="578" spans="1:146" ht="15.6" hidden="1" x14ac:dyDescent="0.3">
      <c r="A578" t="s">
        <v>170</v>
      </c>
      <c r="B578" s="106">
        <v>1104</v>
      </c>
      <c r="C578" s="48">
        <v>6</v>
      </c>
      <c r="D578" s="450"/>
      <c r="E578" s="1">
        <f t="shared" si="485"/>
        <v>14.399999999999999</v>
      </c>
      <c r="F578" s="15">
        <f t="shared" si="486"/>
        <v>49203.688888888893</v>
      </c>
      <c r="G578" s="15">
        <f t="shared" si="506"/>
        <v>31400.212611888495</v>
      </c>
      <c r="H578" s="49">
        <f t="shared" si="533"/>
        <v>80603.901500777385</v>
      </c>
      <c r="I578" s="48">
        <v>7</v>
      </c>
      <c r="J578" s="450"/>
      <c r="K578" s="1">
        <f t="shared" si="487"/>
        <v>16.8</v>
      </c>
      <c r="L578" s="15">
        <f t="shared" si="488"/>
        <v>22961.721481481483</v>
      </c>
      <c r="M578" s="15">
        <f t="shared" si="508"/>
        <v>34676.629315619735</v>
      </c>
      <c r="N578" s="49">
        <f t="shared" si="509"/>
        <v>57638.350797101215</v>
      </c>
      <c r="O578" s="48">
        <v>8</v>
      </c>
      <c r="P578" s="450"/>
      <c r="Q578" s="1">
        <f t="shared" si="489"/>
        <v>19.2</v>
      </c>
      <c r="R578" s="15">
        <f t="shared" si="490"/>
        <v>26266.559999999998</v>
      </c>
      <c r="S578" s="422">
        <f t="shared" si="510"/>
        <v>44166.386397707713</v>
      </c>
      <c r="T578" s="49">
        <f t="shared" si="511"/>
        <v>70432.94639770771</v>
      </c>
      <c r="U578" s="48">
        <v>7</v>
      </c>
      <c r="V578" s="1">
        <f t="shared" si="491"/>
        <v>16.8</v>
      </c>
      <c r="W578" s="15">
        <f t="shared" si="492"/>
        <v>22983.239999999998</v>
      </c>
      <c r="X578" s="15">
        <f t="shared" si="512"/>
        <v>36978.273029966709</v>
      </c>
      <c r="Y578" s="49">
        <f t="shared" si="513"/>
        <v>59961.513029966707</v>
      </c>
      <c r="Z578" s="48">
        <v>7</v>
      </c>
      <c r="AA578" s="1">
        <f t="shared" si="493"/>
        <v>23.8</v>
      </c>
      <c r="AB578" s="15">
        <f t="shared" si="494"/>
        <v>41585.58058727569</v>
      </c>
      <c r="AC578" s="15">
        <f t="shared" si="514"/>
        <v>53358.109333338347</v>
      </c>
      <c r="AD578" s="49">
        <f t="shared" si="515"/>
        <v>94943.689920614037</v>
      </c>
      <c r="AE578" s="48">
        <v>7</v>
      </c>
      <c r="AF578" s="1">
        <f t="shared" si="495"/>
        <v>23.8</v>
      </c>
      <c r="AG578" s="15">
        <f t="shared" si="496"/>
        <v>42027.644286728173</v>
      </c>
      <c r="AH578" s="15">
        <f t="shared" si="516"/>
        <v>52723.833470540056</v>
      </c>
      <c r="AI578" s="49">
        <f t="shared" si="517"/>
        <v>94751.477757268236</v>
      </c>
      <c r="AJ578" s="48">
        <v>6</v>
      </c>
      <c r="AK578" s="1">
        <f t="shared" si="497"/>
        <v>20.399999999999999</v>
      </c>
      <c r="AL578" s="1"/>
      <c r="AM578" s="15">
        <f t="shared" si="498"/>
        <v>36023.695102909864</v>
      </c>
      <c r="AN578" s="15">
        <f t="shared" si="518"/>
        <v>45394.288918460537</v>
      </c>
      <c r="AO578" s="49">
        <f t="shared" si="519"/>
        <v>81417.984021370401</v>
      </c>
      <c r="AP578" s="178">
        <v>7</v>
      </c>
      <c r="AQ578" s="188">
        <f t="shared" si="520"/>
        <v>23.8</v>
      </c>
      <c r="AR578" s="188"/>
      <c r="AS578" s="179">
        <f t="shared" si="499"/>
        <v>42112.36369327073</v>
      </c>
      <c r="AT578" s="179">
        <f t="shared" si="521"/>
        <v>54417.453273989078</v>
      </c>
      <c r="AU578" s="180">
        <f t="shared" si="522"/>
        <v>96529.816967259801</v>
      </c>
      <c r="AV578" s="48">
        <v>7</v>
      </c>
      <c r="AW578" s="1">
        <f t="shared" si="523"/>
        <v>23.8</v>
      </c>
      <c r="AX578" s="1"/>
      <c r="AY578" s="15">
        <f t="shared" si="524"/>
        <v>45928.206529992414</v>
      </c>
      <c r="AZ578" s="15">
        <f t="shared" si="525"/>
        <v>55360.870684014859</v>
      </c>
      <c r="BA578" s="49">
        <f t="shared" si="526"/>
        <v>101289.07721400727</v>
      </c>
      <c r="BB578" s="48">
        <v>7</v>
      </c>
      <c r="BC578" s="1">
        <f t="shared" si="500"/>
        <v>23.8</v>
      </c>
      <c r="BD578" s="15">
        <f t="shared" si="501"/>
        <v>60797.004009623095</v>
      </c>
      <c r="BE578" s="15">
        <f t="shared" si="527"/>
        <v>53373.599697015015</v>
      </c>
      <c r="BF578" s="49">
        <f t="shared" si="528"/>
        <v>114170.60370663811</v>
      </c>
      <c r="BG578" s="48">
        <v>7</v>
      </c>
      <c r="BH578" s="1">
        <f t="shared" si="502"/>
        <v>23.8</v>
      </c>
      <c r="BI578" s="56">
        <f t="shared" si="503"/>
        <v>60797.004009623095</v>
      </c>
      <c r="BJ578" s="15">
        <f t="shared" si="529"/>
        <v>51239.559237456597</v>
      </c>
      <c r="BK578" s="49">
        <f t="shared" si="530"/>
        <v>112036.5632470797</v>
      </c>
      <c r="BL578" s="48">
        <v>7</v>
      </c>
      <c r="BM578" s="1">
        <f t="shared" si="504"/>
        <v>23.8</v>
      </c>
      <c r="BN578" s="15">
        <f t="shared" si="505"/>
        <v>61360.017253774262</v>
      </c>
      <c r="BO578" s="15">
        <f t="shared" si="531"/>
        <v>53928.333275732366</v>
      </c>
      <c r="BP578" s="49">
        <f t="shared" si="532"/>
        <v>115288.35052950663</v>
      </c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</row>
    <row r="579" spans="1:146" ht="15.6" hidden="1" x14ac:dyDescent="0.3">
      <c r="A579" t="s">
        <v>170</v>
      </c>
      <c r="B579" s="106">
        <v>1201</v>
      </c>
      <c r="C579" s="48">
        <v>11</v>
      </c>
      <c r="D579" s="450"/>
      <c r="E579" s="1">
        <f t="shared" si="485"/>
        <v>26.4</v>
      </c>
      <c r="F579" s="15">
        <f t="shared" si="486"/>
        <v>90206.762962962966</v>
      </c>
      <c r="G579" s="15">
        <f t="shared" si="506"/>
        <v>57567.056455128914</v>
      </c>
      <c r="H579" s="49">
        <f t="shared" si="533"/>
        <v>147773.81941809188</v>
      </c>
      <c r="I579" s="48">
        <v>14</v>
      </c>
      <c r="J579" s="450"/>
      <c r="K579" s="1">
        <f t="shared" si="487"/>
        <v>33.6</v>
      </c>
      <c r="L579" s="15">
        <f t="shared" si="488"/>
        <v>45923.442962962967</v>
      </c>
      <c r="M579" s="15">
        <f t="shared" si="508"/>
        <v>69353.258631239471</v>
      </c>
      <c r="N579" s="49">
        <f t="shared" si="509"/>
        <v>115276.70159420243</v>
      </c>
      <c r="O579" s="48">
        <v>9</v>
      </c>
      <c r="P579" s="450"/>
      <c r="Q579" s="1">
        <f t="shared" si="489"/>
        <v>21.599999999999998</v>
      </c>
      <c r="R579" s="15">
        <f t="shared" si="490"/>
        <v>29549.88</v>
      </c>
      <c r="S579" s="422">
        <f t="shared" si="510"/>
        <v>49687.184697421173</v>
      </c>
      <c r="T579" s="49">
        <f t="shared" si="511"/>
        <v>79237.06469742117</v>
      </c>
      <c r="U579" s="48">
        <v>10</v>
      </c>
      <c r="V579" s="1">
        <f t="shared" si="491"/>
        <v>24</v>
      </c>
      <c r="W579" s="15">
        <f t="shared" si="492"/>
        <v>32833.200000000004</v>
      </c>
      <c r="X579" s="15">
        <f t="shared" si="512"/>
        <v>52826.104328523863</v>
      </c>
      <c r="Y579" s="49">
        <f t="shared" si="513"/>
        <v>85659.304328523867</v>
      </c>
      <c r="Z579" s="48">
        <v>9</v>
      </c>
      <c r="AA579" s="1">
        <f t="shared" si="493"/>
        <v>30.599999999999998</v>
      </c>
      <c r="AB579" s="15">
        <f t="shared" si="494"/>
        <v>53467.175040783033</v>
      </c>
      <c r="AC579" s="15">
        <f t="shared" si="514"/>
        <v>68603.283428577866</v>
      </c>
      <c r="AD579" s="49">
        <f t="shared" si="515"/>
        <v>122070.45846936089</v>
      </c>
      <c r="AE579" s="48">
        <v>10</v>
      </c>
      <c r="AF579" s="1">
        <f t="shared" si="495"/>
        <v>34</v>
      </c>
      <c r="AG579" s="15">
        <f t="shared" si="496"/>
        <v>60039.491838183094</v>
      </c>
      <c r="AH579" s="15">
        <f t="shared" si="516"/>
        <v>75319.762100771506</v>
      </c>
      <c r="AI579" s="49">
        <f t="shared" si="517"/>
        <v>135359.25393895461</v>
      </c>
      <c r="AJ579" s="48">
        <v>8</v>
      </c>
      <c r="AK579" s="1">
        <f t="shared" si="497"/>
        <v>27.2</v>
      </c>
      <c r="AL579" s="1"/>
      <c r="AM579" s="15">
        <f t="shared" si="498"/>
        <v>48031.593470546482</v>
      </c>
      <c r="AN579" s="15">
        <f t="shared" si="518"/>
        <v>60525.718557947388</v>
      </c>
      <c r="AO579" s="49">
        <f t="shared" si="519"/>
        <v>108557.31202849388</v>
      </c>
      <c r="AP579" s="178">
        <v>10</v>
      </c>
      <c r="AQ579" s="188">
        <f t="shared" si="520"/>
        <v>34</v>
      </c>
      <c r="AR579" s="188"/>
      <c r="AS579" s="179">
        <f t="shared" si="499"/>
        <v>60160.519561815323</v>
      </c>
      <c r="AT579" s="179">
        <f t="shared" si="521"/>
        <v>77739.218962841536</v>
      </c>
      <c r="AU579" s="180">
        <f t="shared" si="522"/>
        <v>137899.73852465686</v>
      </c>
      <c r="AV579" s="48">
        <v>11</v>
      </c>
      <c r="AW579" s="1">
        <f t="shared" si="523"/>
        <v>37.4</v>
      </c>
      <c r="AX579" s="1"/>
      <c r="AY579" s="15">
        <f t="shared" si="524"/>
        <v>72172.895975702369</v>
      </c>
      <c r="AZ579" s="15">
        <f t="shared" si="525"/>
        <v>86995.653932023342</v>
      </c>
      <c r="BA579" s="49">
        <f t="shared" si="526"/>
        <v>159168.54990772571</v>
      </c>
      <c r="BB579" s="48">
        <v>11</v>
      </c>
      <c r="BC579" s="1">
        <f t="shared" si="500"/>
        <v>37.4</v>
      </c>
      <c r="BD579" s="15">
        <f t="shared" si="501"/>
        <v>95538.149157979147</v>
      </c>
      <c r="BE579" s="15">
        <f t="shared" si="527"/>
        <v>83872.799523880734</v>
      </c>
      <c r="BF579" s="49">
        <f t="shared" si="528"/>
        <v>179410.94868185988</v>
      </c>
      <c r="BG579" s="48">
        <v>10</v>
      </c>
      <c r="BH579" s="1">
        <f t="shared" si="502"/>
        <v>34</v>
      </c>
      <c r="BI579" s="56">
        <f t="shared" si="503"/>
        <v>86852.862870890123</v>
      </c>
      <c r="BJ579" s="15">
        <f t="shared" si="529"/>
        <v>73199.370339223708</v>
      </c>
      <c r="BK579" s="49">
        <f t="shared" si="530"/>
        <v>160052.23321011383</v>
      </c>
      <c r="BL579" s="48">
        <v>9</v>
      </c>
      <c r="BM579" s="1">
        <f t="shared" si="504"/>
        <v>30.599999999999998</v>
      </c>
      <c r="BN579" s="15">
        <f t="shared" si="505"/>
        <v>78891.450754852631</v>
      </c>
      <c r="BO579" s="15">
        <f t="shared" si="531"/>
        <v>69336.428497370172</v>
      </c>
      <c r="BP579" s="49">
        <f t="shared" si="532"/>
        <v>148227.8792522228</v>
      </c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</row>
    <row r="580" spans="1:146" ht="15.6" hidden="1" x14ac:dyDescent="0.3">
      <c r="A580" t="s">
        <v>170</v>
      </c>
      <c r="B580" s="106">
        <v>1202</v>
      </c>
      <c r="C580" s="48">
        <v>7</v>
      </c>
      <c r="D580" s="450"/>
      <c r="E580" s="1">
        <f t="shared" si="485"/>
        <v>16.8</v>
      </c>
      <c r="F580" s="15">
        <f t="shared" si="486"/>
        <v>57404.303703703707</v>
      </c>
      <c r="G580" s="15">
        <f t="shared" si="506"/>
        <v>36633.581380536583</v>
      </c>
      <c r="H580" s="49">
        <f t="shared" si="533"/>
        <v>94037.88508424029</v>
      </c>
      <c r="I580" s="48">
        <v>8</v>
      </c>
      <c r="J580" s="450"/>
      <c r="K580" s="1">
        <f t="shared" si="487"/>
        <v>19.2</v>
      </c>
      <c r="L580" s="15">
        <f t="shared" si="488"/>
        <v>26241.96740740741</v>
      </c>
      <c r="M580" s="15">
        <f t="shared" si="508"/>
        <v>39630.433503565408</v>
      </c>
      <c r="N580" s="49">
        <f t="shared" si="509"/>
        <v>65872.400910972821</v>
      </c>
      <c r="O580" s="48">
        <v>3</v>
      </c>
      <c r="P580" s="450"/>
      <c r="Q580" s="1">
        <f t="shared" si="489"/>
        <v>7.1999999999999993</v>
      </c>
      <c r="R580" s="15">
        <f t="shared" si="490"/>
        <v>9849.9599999999991</v>
      </c>
      <c r="S580" s="422">
        <f t="shared" si="510"/>
        <v>16562.394899140392</v>
      </c>
      <c r="T580" s="49">
        <f t="shared" si="511"/>
        <v>26412.354899140391</v>
      </c>
      <c r="U580" s="48">
        <v>2</v>
      </c>
      <c r="V580" s="1">
        <f t="shared" si="491"/>
        <v>4.8</v>
      </c>
      <c r="W580" s="15">
        <f t="shared" si="492"/>
        <v>6566.6399999999994</v>
      </c>
      <c r="X580" s="15">
        <f t="shared" si="512"/>
        <v>10565.220865704772</v>
      </c>
      <c r="Y580" s="49">
        <f t="shared" si="513"/>
        <v>17131.860865704773</v>
      </c>
      <c r="Z580" s="48">
        <v>1</v>
      </c>
      <c r="AA580" s="1">
        <f t="shared" si="493"/>
        <v>3.4</v>
      </c>
      <c r="AB580" s="15">
        <f t="shared" si="494"/>
        <v>5940.7972267536707</v>
      </c>
      <c r="AC580" s="15">
        <f t="shared" si="514"/>
        <v>7622.5870476197633</v>
      </c>
      <c r="AD580" s="49">
        <f t="shared" si="515"/>
        <v>13563.384274373435</v>
      </c>
      <c r="AE580" s="48">
        <v>0</v>
      </c>
      <c r="AF580" s="1">
        <f t="shared" si="495"/>
        <v>0</v>
      </c>
      <c r="AG580" s="15">
        <f t="shared" si="496"/>
        <v>0</v>
      </c>
      <c r="AH580" s="15">
        <f t="shared" si="516"/>
        <v>0</v>
      </c>
      <c r="AI580" s="49">
        <f t="shared" si="517"/>
        <v>0</v>
      </c>
      <c r="AJ580" s="48">
        <v>4</v>
      </c>
      <c r="AK580" s="1">
        <f t="shared" si="497"/>
        <v>13.6</v>
      </c>
      <c r="AL580" s="1"/>
      <c r="AM580" s="15">
        <f t="shared" si="498"/>
        <v>24015.796735273241</v>
      </c>
      <c r="AN580" s="15">
        <f t="shared" si="518"/>
        <v>30262.859278973694</v>
      </c>
      <c r="AO580" s="49">
        <f t="shared" si="519"/>
        <v>54278.656014246939</v>
      </c>
      <c r="AP580" s="178">
        <v>3</v>
      </c>
      <c r="AQ580" s="188">
        <f t="shared" si="520"/>
        <v>10.199999999999999</v>
      </c>
      <c r="AR580" s="188"/>
      <c r="AS580" s="179">
        <f t="shared" si="499"/>
        <v>18048.1558685446</v>
      </c>
      <c r="AT580" s="179">
        <f t="shared" si="521"/>
        <v>23321.765688852458</v>
      </c>
      <c r="AU580" s="180">
        <f t="shared" si="522"/>
        <v>41369.921557397058</v>
      </c>
      <c r="AV580" s="48">
        <v>5</v>
      </c>
      <c r="AW580" s="1">
        <f t="shared" si="523"/>
        <v>17</v>
      </c>
      <c r="AX580" s="1"/>
      <c r="AY580" s="15">
        <f t="shared" si="524"/>
        <v>32805.861807137437</v>
      </c>
      <c r="AZ580" s="15">
        <f t="shared" si="525"/>
        <v>39543.479060010606</v>
      </c>
      <c r="BA580" s="49">
        <f t="shared" si="526"/>
        <v>72349.340867148043</v>
      </c>
      <c r="BB580" s="48">
        <v>1</v>
      </c>
      <c r="BC580" s="1">
        <f t="shared" si="500"/>
        <v>3.4</v>
      </c>
      <c r="BD580" s="15">
        <f t="shared" si="501"/>
        <v>8685.2862870890131</v>
      </c>
      <c r="BE580" s="15">
        <f t="shared" si="527"/>
        <v>7624.7999567164306</v>
      </c>
      <c r="BF580" s="49">
        <f t="shared" si="528"/>
        <v>16310.086243805443</v>
      </c>
      <c r="BG580" s="48">
        <v>1</v>
      </c>
      <c r="BH580" s="1">
        <f t="shared" si="502"/>
        <v>3.4</v>
      </c>
      <c r="BI580" s="56">
        <f t="shared" si="503"/>
        <v>8685.2862870890131</v>
      </c>
      <c r="BJ580" s="15">
        <f t="shared" si="529"/>
        <v>7319.9370339223706</v>
      </c>
      <c r="BK580" s="49">
        <f t="shared" si="530"/>
        <v>16005.223321011385</v>
      </c>
      <c r="BL580" s="48">
        <v>2</v>
      </c>
      <c r="BM580" s="1">
        <f t="shared" si="504"/>
        <v>6.8</v>
      </c>
      <c r="BN580" s="15">
        <f t="shared" si="505"/>
        <v>17531.433501078362</v>
      </c>
      <c r="BO580" s="15">
        <f t="shared" si="531"/>
        <v>15408.095221637817</v>
      </c>
      <c r="BP580" s="49">
        <f t="shared" si="532"/>
        <v>32939.528722716175</v>
      </c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</row>
    <row r="581" spans="1:146" ht="15.6" hidden="1" x14ac:dyDescent="0.3">
      <c r="A581" t="s">
        <v>170</v>
      </c>
      <c r="B581" s="106">
        <v>1203</v>
      </c>
      <c r="C581" s="48">
        <v>4</v>
      </c>
      <c r="D581" s="450"/>
      <c r="E581" s="1">
        <f t="shared" si="485"/>
        <v>9.6</v>
      </c>
      <c r="F581" s="15">
        <f t="shared" si="486"/>
        <v>32802.45925925926</v>
      </c>
      <c r="G581" s="15">
        <f t="shared" si="506"/>
        <v>20933.475074592334</v>
      </c>
      <c r="H581" s="49">
        <f t="shared" si="533"/>
        <v>53735.93433385159</v>
      </c>
      <c r="I581" s="48">
        <v>6</v>
      </c>
      <c r="J581" s="450"/>
      <c r="K581" s="1">
        <f t="shared" si="487"/>
        <v>14.399999999999999</v>
      </c>
      <c r="L581" s="15">
        <f t="shared" si="488"/>
        <v>19681.47555555556</v>
      </c>
      <c r="M581" s="15">
        <f t="shared" si="508"/>
        <v>29722.825127674056</v>
      </c>
      <c r="N581" s="49">
        <f t="shared" si="509"/>
        <v>49404.300683229616</v>
      </c>
      <c r="O581" s="48">
        <v>5</v>
      </c>
      <c r="P581" s="450"/>
      <c r="Q581" s="1">
        <f t="shared" si="489"/>
        <v>12</v>
      </c>
      <c r="R581" s="15">
        <f t="shared" si="490"/>
        <v>16416.600000000002</v>
      </c>
      <c r="S581" s="422">
        <f t="shared" si="510"/>
        <v>27603.991498567324</v>
      </c>
      <c r="T581" s="49">
        <f t="shared" si="511"/>
        <v>44020.59149856733</v>
      </c>
      <c r="U581" s="48">
        <v>6</v>
      </c>
      <c r="V581" s="1">
        <f t="shared" si="491"/>
        <v>14.399999999999999</v>
      </c>
      <c r="W581" s="15">
        <f t="shared" si="492"/>
        <v>19699.919999999998</v>
      </c>
      <c r="X581" s="15">
        <f t="shared" si="512"/>
        <v>31695.662597114315</v>
      </c>
      <c r="Y581" s="49">
        <f t="shared" si="513"/>
        <v>51395.582597114313</v>
      </c>
      <c r="Z581" s="48">
        <v>6</v>
      </c>
      <c r="AA581" s="1">
        <f t="shared" si="493"/>
        <v>20.399999999999999</v>
      </c>
      <c r="AB581" s="15">
        <f t="shared" si="494"/>
        <v>35644.783360522022</v>
      </c>
      <c r="AC581" s="15">
        <f t="shared" si="514"/>
        <v>45735.522285718573</v>
      </c>
      <c r="AD581" s="49">
        <f t="shared" si="515"/>
        <v>81380.305646240595</v>
      </c>
      <c r="AE581" s="48">
        <v>6</v>
      </c>
      <c r="AF581" s="1">
        <f t="shared" si="495"/>
        <v>20.399999999999999</v>
      </c>
      <c r="AG581" s="15">
        <f t="shared" si="496"/>
        <v>36023.695102909864</v>
      </c>
      <c r="AH581" s="15">
        <f t="shared" si="516"/>
        <v>45191.857260462901</v>
      </c>
      <c r="AI581" s="49">
        <f t="shared" si="517"/>
        <v>81215.552363372757</v>
      </c>
      <c r="AJ581" s="48">
        <v>2</v>
      </c>
      <c r="AK581" s="1">
        <f t="shared" si="497"/>
        <v>6.8</v>
      </c>
      <c r="AL581" s="1"/>
      <c r="AM581" s="15">
        <f t="shared" si="498"/>
        <v>12007.898367636621</v>
      </c>
      <c r="AN581" s="15">
        <f t="shared" si="518"/>
        <v>15131.429639486847</v>
      </c>
      <c r="AO581" s="49">
        <f t="shared" si="519"/>
        <v>27139.328007123469</v>
      </c>
      <c r="AP581" s="178">
        <v>5</v>
      </c>
      <c r="AQ581" s="188">
        <f t="shared" si="520"/>
        <v>17</v>
      </c>
      <c r="AR581" s="188"/>
      <c r="AS581" s="179">
        <f t="shared" si="499"/>
        <v>30080.259780907661</v>
      </c>
      <c r="AT581" s="179">
        <f t="shared" si="521"/>
        <v>38869.609481420768</v>
      </c>
      <c r="AU581" s="180">
        <f t="shared" si="522"/>
        <v>68949.86926232843</v>
      </c>
      <c r="AV581" s="48">
        <v>3</v>
      </c>
      <c r="AW581" s="1">
        <f t="shared" si="523"/>
        <v>10.199999999999999</v>
      </c>
      <c r="AX581" s="1"/>
      <c r="AY581" s="15">
        <f t="shared" si="524"/>
        <v>19683.517084282463</v>
      </c>
      <c r="AZ581" s="15">
        <f t="shared" si="525"/>
        <v>23726.087436006364</v>
      </c>
      <c r="BA581" s="49">
        <f t="shared" si="526"/>
        <v>43409.604520288827</v>
      </c>
      <c r="BB581" s="48">
        <v>4</v>
      </c>
      <c r="BC581" s="1">
        <f t="shared" si="500"/>
        <v>13.6</v>
      </c>
      <c r="BD581" s="15">
        <f t="shared" si="501"/>
        <v>34741.145148356052</v>
      </c>
      <c r="BE581" s="15">
        <f t="shared" si="527"/>
        <v>30499.199826865723</v>
      </c>
      <c r="BF581" s="49">
        <f t="shared" si="528"/>
        <v>65240.344975221771</v>
      </c>
      <c r="BG581" s="48">
        <v>4</v>
      </c>
      <c r="BH581" s="1">
        <f t="shared" si="502"/>
        <v>13.6</v>
      </c>
      <c r="BI581" s="56">
        <f t="shared" si="503"/>
        <v>34741.145148356052</v>
      </c>
      <c r="BJ581" s="15">
        <f t="shared" si="529"/>
        <v>29279.748135689482</v>
      </c>
      <c r="BK581" s="49">
        <f t="shared" si="530"/>
        <v>64020.893284045538</v>
      </c>
      <c r="BL581" s="48">
        <v>4</v>
      </c>
      <c r="BM581" s="1">
        <f t="shared" si="504"/>
        <v>13.6</v>
      </c>
      <c r="BN581" s="15">
        <f t="shared" si="505"/>
        <v>35062.867002156723</v>
      </c>
      <c r="BO581" s="15">
        <f t="shared" si="531"/>
        <v>30816.190443275635</v>
      </c>
      <c r="BP581" s="49">
        <f t="shared" si="532"/>
        <v>65879.057445432351</v>
      </c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</row>
    <row r="582" spans="1:146" ht="15.6" hidden="1" x14ac:dyDescent="0.3">
      <c r="A582" t="s">
        <v>170</v>
      </c>
      <c r="B582" s="106">
        <v>1204</v>
      </c>
      <c r="C582" s="48">
        <v>10</v>
      </c>
      <c r="D582" s="450"/>
      <c r="E582" s="1">
        <f t="shared" si="485"/>
        <v>24</v>
      </c>
      <c r="F582" s="15">
        <f t="shared" si="486"/>
        <v>82006.148148148146</v>
      </c>
      <c r="G582" s="15">
        <f t="shared" si="506"/>
        <v>52333.687686480829</v>
      </c>
      <c r="H582" s="49">
        <f t="shared" si="533"/>
        <v>134339.83583462896</v>
      </c>
      <c r="I582" s="48">
        <v>10</v>
      </c>
      <c r="J582" s="450"/>
      <c r="K582" s="1">
        <f t="shared" si="487"/>
        <v>24</v>
      </c>
      <c r="L582" s="15">
        <f t="shared" si="488"/>
        <v>32802.45925925926</v>
      </c>
      <c r="M582" s="15">
        <f t="shared" si="508"/>
        <v>49538.041879456767</v>
      </c>
      <c r="N582" s="49">
        <f t="shared" si="509"/>
        <v>82340.501138716034</v>
      </c>
      <c r="O582" s="48">
        <v>10</v>
      </c>
      <c r="P582" s="450"/>
      <c r="Q582" s="1">
        <f t="shared" si="489"/>
        <v>24</v>
      </c>
      <c r="R582" s="15">
        <f t="shared" si="490"/>
        <v>32833.200000000004</v>
      </c>
      <c r="S582" s="422">
        <f t="shared" si="510"/>
        <v>55207.982997134648</v>
      </c>
      <c r="T582" s="49">
        <f t="shared" si="511"/>
        <v>88041.18299713466</v>
      </c>
      <c r="U582" s="48">
        <v>11</v>
      </c>
      <c r="V582" s="1">
        <f t="shared" si="491"/>
        <v>26.4</v>
      </c>
      <c r="W582" s="15">
        <f t="shared" si="492"/>
        <v>36116.519999999997</v>
      </c>
      <c r="X582" s="15">
        <f t="shared" si="512"/>
        <v>58108.714761376243</v>
      </c>
      <c r="Y582" s="49">
        <f t="shared" si="513"/>
        <v>94225.234761376239</v>
      </c>
      <c r="Z582" s="48">
        <v>9</v>
      </c>
      <c r="AA582" s="1">
        <f t="shared" si="493"/>
        <v>30.599999999999998</v>
      </c>
      <c r="AB582" s="15">
        <f t="shared" si="494"/>
        <v>53467.175040783033</v>
      </c>
      <c r="AC582" s="15">
        <f t="shared" si="514"/>
        <v>68603.283428577866</v>
      </c>
      <c r="AD582" s="49">
        <f t="shared" si="515"/>
        <v>122070.45846936089</v>
      </c>
      <c r="AE582" s="48">
        <v>10</v>
      </c>
      <c r="AF582" s="1">
        <f t="shared" si="495"/>
        <v>34</v>
      </c>
      <c r="AG582" s="15">
        <f t="shared" si="496"/>
        <v>60039.491838183094</v>
      </c>
      <c r="AH582" s="15">
        <f t="shared" si="516"/>
        <v>75319.762100771506</v>
      </c>
      <c r="AI582" s="49">
        <f t="shared" si="517"/>
        <v>135359.25393895461</v>
      </c>
      <c r="AJ582" s="48">
        <v>7</v>
      </c>
      <c r="AK582" s="1">
        <f t="shared" si="497"/>
        <v>23.8</v>
      </c>
      <c r="AL582" s="1"/>
      <c r="AM582" s="15">
        <f t="shared" si="498"/>
        <v>42027.644286728173</v>
      </c>
      <c r="AN582" s="15">
        <f t="shared" si="518"/>
        <v>52960.003738203966</v>
      </c>
      <c r="AO582" s="49">
        <f t="shared" si="519"/>
        <v>94987.648024932132</v>
      </c>
      <c r="AP582" s="178">
        <v>0</v>
      </c>
      <c r="AQ582" s="188">
        <f t="shared" si="520"/>
        <v>0</v>
      </c>
      <c r="AR582" s="188"/>
      <c r="AS582" s="179">
        <f t="shared" si="499"/>
        <v>0</v>
      </c>
      <c r="AT582" s="179">
        <f t="shared" si="521"/>
        <v>0</v>
      </c>
      <c r="AU582" s="180">
        <f t="shared" si="522"/>
        <v>0</v>
      </c>
      <c r="AV582" s="48">
        <v>0</v>
      </c>
      <c r="AW582" s="1">
        <f t="shared" si="523"/>
        <v>0</v>
      </c>
      <c r="AX582" s="1"/>
      <c r="AY582" s="15">
        <f t="shared" si="524"/>
        <v>0</v>
      </c>
      <c r="AZ582" s="15">
        <f t="shared" si="525"/>
        <v>0</v>
      </c>
      <c r="BA582" s="49">
        <f t="shared" si="526"/>
        <v>0</v>
      </c>
      <c r="BB582" s="48">
        <v>1</v>
      </c>
      <c r="BC582" s="1">
        <f t="shared" si="500"/>
        <v>3.4</v>
      </c>
      <c r="BD582" s="15">
        <f t="shared" si="501"/>
        <v>8685.2862870890131</v>
      </c>
      <c r="BE582" s="15">
        <f t="shared" si="527"/>
        <v>7624.7999567164306</v>
      </c>
      <c r="BF582" s="49">
        <f t="shared" si="528"/>
        <v>16310.086243805443</v>
      </c>
      <c r="BG582" s="48">
        <v>4</v>
      </c>
      <c r="BH582" s="1">
        <f t="shared" si="502"/>
        <v>13.6</v>
      </c>
      <c r="BI582" s="56">
        <f t="shared" si="503"/>
        <v>34741.145148356052</v>
      </c>
      <c r="BJ582" s="15">
        <f t="shared" si="529"/>
        <v>29279.748135689482</v>
      </c>
      <c r="BK582" s="49">
        <f t="shared" si="530"/>
        <v>64020.893284045538</v>
      </c>
      <c r="BL582" s="48">
        <v>2</v>
      </c>
      <c r="BM582" s="1">
        <f t="shared" si="504"/>
        <v>6.8</v>
      </c>
      <c r="BN582" s="15">
        <f t="shared" si="505"/>
        <v>17531.433501078362</v>
      </c>
      <c r="BO582" s="15">
        <f t="shared" si="531"/>
        <v>15408.095221637817</v>
      </c>
      <c r="BP582" s="49">
        <f t="shared" si="532"/>
        <v>32939.528722716175</v>
      </c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</row>
    <row r="583" spans="1:146" ht="15.6" hidden="1" x14ac:dyDescent="0.3">
      <c r="A583" t="s">
        <v>170</v>
      </c>
      <c r="B583" s="107">
        <v>1301</v>
      </c>
      <c r="C583" s="48">
        <v>3</v>
      </c>
      <c r="D583" s="450"/>
      <c r="E583" s="1">
        <f t="shared" si="485"/>
        <v>7.1999999999999993</v>
      </c>
      <c r="F583" s="15">
        <f t="shared" si="486"/>
        <v>24601.844444444447</v>
      </c>
      <c r="G583" s="15">
        <f t="shared" si="506"/>
        <v>15700.106305944248</v>
      </c>
      <c r="H583" s="49">
        <f t="shared" si="533"/>
        <v>40301.950750388693</v>
      </c>
      <c r="I583" s="48">
        <v>5</v>
      </c>
      <c r="J583" s="450"/>
      <c r="K583" s="1">
        <f t="shared" si="487"/>
        <v>12</v>
      </c>
      <c r="L583" s="15">
        <f t="shared" si="488"/>
        <v>16401.22962962963</v>
      </c>
      <c r="M583" s="15">
        <f t="shared" si="508"/>
        <v>24769.020939728383</v>
      </c>
      <c r="N583" s="49">
        <f t="shared" si="509"/>
        <v>41170.250569358017</v>
      </c>
      <c r="O583" s="48">
        <v>5</v>
      </c>
      <c r="P583" s="450"/>
      <c r="Q583" s="1">
        <f t="shared" si="489"/>
        <v>12</v>
      </c>
      <c r="R583" s="15">
        <f t="shared" si="490"/>
        <v>16416.600000000002</v>
      </c>
      <c r="S583" s="422">
        <f t="shared" si="510"/>
        <v>27603.991498567324</v>
      </c>
      <c r="T583" s="49">
        <f t="shared" si="511"/>
        <v>44020.59149856733</v>
      </c>
      <c r="U583" s="48">
        <v>2</v>
      </c>
      <c r="V583" s="1">
        <f t="shared" si="491"/>
        <v>4.8</v>
      </c>
      <c r="W583" s="15">
        <f t="shared" si="492"/>
        <v>6566.6399999999994</v>
      </c>
      <c r="X583" s="15">
        <f t="shared" si="512"/>
        <v>10565.220865704772</v>
      </c>
      <c r="Y583" s="49">
        <f t="shared" si="513"/>
        <v>17131.860865704773</v>
      </c>
      <c r="Z583" s="48">
        <v>5</v>
      </c>
      <c r="AA583" s="1">
        <f t="shared" si="493"/>
        <v>17</v>
      </c>
      <c r="AB583" s="15">
        <f t="shared" si="494"/>
        <v>29703.986133768351</v>
      </c>
      <c r="AC583" s="15">
        <f t="shared" si="514"/>
        <v>38112.935238098813</v>
      </c>
      <c r="AD583" s="49">
        <f t="shared" si="515"/>
        <v>67816.921371867167</v>
      </c>
      <c r="AE583" s="48">
        <v>14</v>
      </c>
      <c r="AF583" s="1">
        <f t="shared" si="495"/>
        <v>47.6</v>
      </c>
      <c r="AG583" s="15">
        <f t="shared" si="496"/>
        <v>84055.288573456346</v>
      </c>
      <c r="AH583" s="15">
        <f t="shared" si="516"/>
        <v>105447.66694108011</v>
      </c>
      <c r="AI583" s="49">
        <f t="shared" si="517"/>
        <v>189502.95551453647</v>
      </c>
      <c r="AJ583" s="48">
        <v>13</v>
      </c>
      <c r="AK583" s="1">
        <f t="shared" si="497"/>
        <v>44.199999999999996</v>
      </c>
      <c r="AL583" s="1"/>
      <c r="AM583" s="15">
        <f t="shared" si="498"/>
        <v>78051.339389638029</v>
      </c>
      <c r="AN583" s="15">
        <f t="shared" si="518"/>
        <v>98354.292656664489</v>
      </c>
      <c r="AO583" s="49">
        <f t="shared" si="519"/>
        <v>176405.63204630252</v>
      </c>
      <c r="AP583" s="178">
        <v>14</v>
      </c>
      <c r="AQ583" s="188">
        <f t="shared" si="520"/>
        <v>47.6</v>
      </c>
      <c r="AR583" s="188"/>
      <c r="AS583" s="179">
        <f t="shared" si="499"/>
        <v>84224.727386541461</v>
      </c>
      <c r="AT583" s="179">
        <f t="shared" si="521"/>
        <v>108834.90654797816</v>
      </c>
      <c r="AU583" s="180">
        <f t="shared" si="522"/>
        <v>193059.6339345196</v>
      </c>
      <c r="AV583" s="48">
        <v>13</v>
      </c>
      <c r="AW583" s="1">
        <f t="shared" si="523"/>
        <v>44.199999999999996</v>
      </c>
      <c r="AX583" s="1"/>
      <c r="AY583" s="15">
        <f t="shared" si="524"/>
        <v>85295.240698557347</v>
      </c>
      <c r="AZ583" s="15">
        <f t="shared" si="525"/>
        <v>102813.04555602757</v>
      </c>
      <c r="BA583" s="49">
        <f t="shared" si="526"/>
        <v>188108.28625458491</v>
      </c>
      <c r="BB583" s="48">
        <v>13</v>
      </c>
      <c r="BC583" s="1">
        <f t="shared" si="500"/>
        <v>44.199999999999996</v>
      </c>
      <c r="BD583" s="15">
        <f t="shared" si="501"/>
        <v>112908.72173215717</v>
      </c>
      <c r="BE583" s="15">
        <f t="shared" si="527"/>
        <v>99122.399437313579</v>
      </c>
      <c r="BF583" s="49">
        <f t="shared" si="528"/>
        <v>212031.12116947075</v>
      </c>
      <c r="BG583" s="48">
        <v>13</v>
      </c>
      <c r="BH583" s="1">
        <f t="shared" si="502"/>
        <v>44.199999999999996</v>
      </c>
      <c r="BI583" s="56">
        <f t="shared" si="503"/>
        <v>112908.72173215717</v>
      </c>
      <c r="BJ583" s="15">
        <f t="shared" si="529"/>
        <v>95159.181440990811</v>
      </c>
      <c r="BK583" s="49">
        <f t="shared" si="530"/>
        <v>208067.90317314799</v>
      </c>
      <c r="BL583" s="48">
        <v>15</v>
      </c>
      <c r="BM583" s="1">
        <f t="shared" si="504"/>
        <v>51</v>
      </c>
      <c r="BN583" s="15">
        <f t="shared" si="505"/>
        <v>131485.75125808772</v>
      </c>
      <c r="BO583" s="15">
        <f t="shared" si="531"/>
        <v>115560.71416228364</v>
      </c>
      <c r="BP583" s="49">
        <f t="shared" si="532"/>
        <v>247046.46542037136</v>
      </c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</row>
    <row r="584" spans="1:146" ht="15.6" hidden="1" x14ac:dyDescent="0.3">
      <c r="A584" t="s">
        <v>170</v>
      </c>
      <c r="B584" s="107">
        <v>1302</v>
      </c>
      <c r="C584" s="48">
        <v>8</v>
      </c>
      <c r="D584" s="450"/>
      <c r="E584" s="1">
        <f t="shared" si="485"/>
        <v>19.2</v>
      </c>
      <c r="F584" s="15">
        <f t="shared" si="486"/>
        <v>65604.91851851852</v>
      </c>
      <c r="G584" s="15">
        <f t="shared" si="506"/>
        <v>41866.950149184668</v>
      </c>
      <c r="H584" s="49">
        <f t="shared" si="533"/>
        <v>107471.86866770318</v>
      </c>
      <c r="I584" s="48">
        <v>21</v>
      </c>
      <c r="J584" s="450"/>
      <c r="K584" s="1">
        <f t="shared" si="487"/>
        <v>50.4</v>
      </c>
      <c r="L584" s="15">
        <f t="shared" si="488"/>
        <v>68885.164444444454</v>
      </c>
      <c r="M584" s="15">
        <f t="shared" si="508"/>
        <v>104029.88794685921</v>
      </c>
      <c r="N584" s="49">
        <f t="shared" si="509"/>
        <v>172915.05239130364</v>
      </c>
      <c r="O584" s="48">
        <v>12</v>
      </c>
      <c r="P584" s="450"/>
      <c r="Q584" s="1">
        <f t="shared" si="489"/>
        <v>28.799999999999997</v>
      </c>
      <c r="R584" s="15">
        <f t="shared" si="490"/>
        <v>39399.839999999997</v>
      </c>
      <c r="S584" s="422">
        <f t="shared" si="510"/>
        <v>66249.579596561569</v>
      </c>
      <c r="T584" s="49">
        <f t="shared" si="511"/>
        <v>105649.41959656157</v>
      </c>
      <c r="U584" s="48">
        <v>15</v>
      </c>
      <c r="V584" s="1">
        <f t="shared" si="491"/>
        <v>36</v>
      </c>
      <c r="W584" s="15">
        <f t="shared" si="492"/>
        <v>49249.799999999996</v>
      </c>
      <c r="X584" s="15">
        <f t="shared" si="512"/>
        <v>79239.156492785798</v>
      </c>
      <c r="Y584" s="49">
        <f t="shared" si="513"/>
        <v>128488.9564927858</v>
      </c>
      <c r="Z584" s="48">
        <v>13</v>
      </c>
      <c r="AA584" s="1">
        <f t="shared" si="493"/>
        <v>44.199999999999996</v>
      </c>
      <c r="AB584" s="15">
        <f t="shared" si="494"/>
        <v>77230.363947797712</v>
      </c>
      <c r="AC584" s="15">
        <f t="shared" si="514"/>
        <v>99093.63161905692</v>
      </c>
      <c r="AD584" s="49">
        <f t="shared" si="515"/>
        <v>176323.99556685463</v>
      </c>
      <c r="AE584" s="48">
        <v>16</v>
      </c>
      <c r="AF584" s="1">
        <f t="shared" si="495"/>
        <v>54.4</v>
      </c>
      <c r="AG584" s="15">
        <f t="shared" si="496"/>
        <v>96063.186941092965</v>
      </c>
      <c r="AH584" s="15">
        <f t="shared" si="516"/>
        <v>120511.61936123441</v>
      </c>
      <c r="AI584" s="49">
        <f t="shared" si="517"/>
        <v>216574.80630232737</v>
      </c>
      <c r="AJ584" s="48">
        <v>13</v>
      </c>
      <c r="AK584" s="1">
        <f t="shared" si="497"/>
        <v>44.199999999999996</v>
      </c>
      <c r="AL584" s="1"/>
      <c r="AM584" s="15">
        <f t="shared" si="498"/>
        <v>78051.339389638029</v>
      </c>
      <c r="AN584" s="15">
        <f t="shared" si="518"/>
        <v>98354.292656664489</v>
      </c>
      <c r="AO584" s="49">
        <f t="shared" si="519"/>
        <v>176405.63204630252</v>
      </c>
      <c r="AP584" s="178">
        <v>16</v>
      </c>
      <c r="AQ584" s="188">
        <f t="shared" si="520"/>
        <v>54.4</v>
      </c>
      <c r="AR584" s="188"/>
      <c r="AS584" s="179">
        <f t="shared" si="499"/>
        <v>96256.831298904523</v>
      </c>
      <c r="AT584" s="179">
        <f t="shared" si="521"/>
        <v>124382.75034054645</v>
      </c>
      <c r="AU584" s="180">
        <f t="shared" si="522"/>
        <v>220639.58163945097</v>
      </c>
      <c r="AV584" s="48">
        <v>13</v>
      </c>
      <c r="AW584" s="1">
        <f t="shared" si="523"/>
        <v>44.199999999999996</v>
      </c>
      <c r="AX584" s="1"/>
      <c r="AY584" s="15">
        <f t="shared" si="524"/>
        <v>85295.240698557347</v>
      </c>
      <c r="AZ584" s="15">
        <f t="shared" si="525"/>
        <v>102813.04555602757</v>
      </c>
      <c r="BA584" s="49">
        <f t="shared" si="526"/>
        <v>188108.28625458491</v>
      </c>
      <c r="BB584" s="48">
        <v>15</v>
      </c>
      <c r="BC584" s="1">
        <f t="shared" si="500"/>
        <v>51</v>
      </c>
      <c r="BD584" s="15">
        <f t="shared" si="501"/>
        <v>130279.2943063352</v>
      </c>
      <c r="BE584" s="15">
        <f t="shared" si="527"/>
        <v>114371.99935074645</v>
      </c>
      <c r="BF584" s="49">
        <f t="shared" si="528"/>
        <v>244651.29365708167</v>
      </c>
      <c r="BG584" s="48"/>
      <c r="BH584" s="1">
        <f t="shared" si="502"/>
        <v>0</v>
      </c>
      <c r="BI584" s="56">
        <f t="shared" si="503"/>
        <v>0</v>
      </c>
      <c r="BJ584" s="15">
        <f t="shared" si="529"/>
        <v>0</v>
      </c>
      <c r="BK584" s="49">
        <f t="shared" si="530"/>
        <v>0</v>
      </c>
      <c r="BL584" s="48">
        <v>14</v>
      </c>
      <c r="BM584" s="1">
        <f t="shared" si="504"/>
        <v>47.6</v>
      </c>
      <c r="BN584" s="15">
        <f t="shared" si="505"/>
        <v>122720.03450754852</v>
      </c>
      <c r="BO584" s="15">
        <f t="shared" si="531"/>
        <v>107856.66655146473</v>
      </c>
      <c r="BP584" s="49">
        <f t="shared" si="532"/>
        <v>230576.70105901326</v>
      </c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</row>
    <row r="585" spans="1:146" ht="16.2" hidden="1" thickBot="1" x14ac:dyDescent="0.35">
      <c r="A585" t="s">
        <v>170</v>
      </c>
      <c r="C585" s="50">
        <f t="shared" ref="C585:H585" si="534">SUM(C548:C584)</f>
        <v>236</v>
      </c>
      <c r="D585" s="66"/>
      <c r="E585" s="51">
        <f t="shared" si="534"/>
        <v>566.4</v>
      </c>
      <c r="F585" s="52">
        <f t="shared" si="534"/>
        <v>1935345.0962962962</v>
      </c>
      <c r="G585" s="52">
        <f t="shared" si="534"/>
        <v>1235075.0294009475</v>
      </c>
      <c r="H585" s="53">
        <f t="shared" si="534"/>
        <v>3170420.125697243</v>
      </c>
      <c r="I585" s="50">
        <v>212</v>
      </c>
      <c r="J585" s="66"/>
      <c r="K585" s="51">
        <f t="shared" ref="K585:BP585" si="535">SUM(K548:K584)</f>
        <v>580.80000000000007</v>
      </c>
      <c r="L585" s="52">
        <f t="shared" si="535"/>
        <v>793819.5140740741</v>
      </c>
      <c r="M585" s="52">
        <f t="shared" si="535"/>
        <v>1198820.6134828534</v>
      </c>
      <c r="N585" s="53">
        <f t="shared" si="535"/>
        <v>1992640.1275569277</v>
      </c>
      <c r="O585" s="50">
        <f t="shared" si="535"/>
        <v>230</v>
      </c>
      <c r="P585" s="66"/>
      <c r="Q585" s="51">
        <f t="shared" si="535"/>
        <v>552</v>
      </c>
      <c r="R585" s="52">
        <f t="shared" si="535"/>
        <v>755163.59999999986</v>
      </c>
      <c r="S585" s="428">
        <f t="shared" si="535"/>
        <v>1269783.6089340968</v>
      </c>
      <c r="T585" s="53">
        <f t="shared" si="535"/>
        <v>2024947.2089340962</v>
      </c>
      <c r="U585" s="50">
        <f t="shared" si="535"/>
        <v>243</v>
      </c>
      <c r="V585" s="51">
        <f t="shared" si="535"/>
        <v>583.20000000000005</v>
      </c>
      <c r="W585" s="52">
        <f t="shared" si="535"/>
        <v>797846.76</v>
      </c>
      <c r="X585" s="52">
        <f t="shared" si="535"/>
        <v>1283674.3351831299</v>
      </c>
      <c r="Y585" s="53">
        <f t="shared" si="535"/>
        <v>2081521.0951831297</v>
      </c>
      <c r="Z585" s="50">
        <f t="shared" si="535"/>
        <v>222</v>
      </c>
      <c r="AA585" s="51">
        <f t="shared" si="535"/>
        <v>754.8</v>
      </c>
      <c r="AB585" s="52">
        <f t="shared" si="535"/>
        <v>1318856.984339315</v>
      </c>
      <c r="AC585" s="52">
        <f t="shared" si="535"/>
        <v>1692214.3245715874</v>
      </c>
      <c r="AD585" s="53">
        <f t="shared" si="535"/>
        <v>3011071.3089109026</v>
      </c>
      <c r="AE585" s="50">
        <f t="shared" si="535"/>
        <v>243</v>
      </c>
      <c r="AF585" s="51">
        <f t="shared" si="535"/>
        <v>826.2</v>
      </c>
      <c r="AG585" s="52">
        <f t="shared" si="535"/>
        <v>1458959.6516678494</v>
      </c>
      <c r="AH585" s="52">
        <f t="shared" si="535"/>
        <v>1830270.2190487476</v>
      </c>
      <c r="AI585" s="53">
        <f t="shared" si="535"/>
        <v>3289229.8707165974</v>
      </c>
      <c r="AJ585" s="50">
        <f t="shared" si="535"/>
        <v>188</v>
      </c>
      <c r="AK585" s="51">
        <f t="shared" si="535"/>
        <v>639.20000000000005</v>
      </c>
      <c r="AL585" s="51"/>
      <c r="AM585" s="52">
        <f t="shared" si="535"/>
        <v>1128742.446557842</v>
      </c>
      <c r="AN585" s="52">
        <f t="shared" si="535"/>
        <v>1422354.3861117631</v>
      </c>
      <c r="AO585" s="53">
        <f t="shared" si="535"/>
        <v>2551096.8326696046</v>
      </c>
      <c r="AP585" s="181">
        <f t="shared" si="535"/>
        <v>196</v>
      </c>
      <c r="AQ585" s="199">
        <f t="shared" si="535"/>
        <v>666.4</v>
      </c>
      <c r="AR585" s="199"/>
      <c r="AS585" s="182">
        <f t="shared" si="535"/>
        <v>1179146.1834115803</v>
      </c>
      <c r="AT585" s="182">
        <f t="shared" si="535"/>
        <v>1523688.6916716937</v>
      </c>
      <c r="AU585" s="183">
        <f t="shared" si="535"/>
        <v>2702834.8750832742</v>
      </c>
      <c r="AV585" s="50">
        <f t="shared" si="535"/>
        <v>238</v>
      </c>
      <c r="AW585" s="51">
        <f t="shared" si="535"/>
        <v>809.2</v>
      </c>
      <c r="AX585" s="51"/>
      <c r="AY585" s="52">
        <f t="shared" si="535"/>
        <v>1566588.0714356501</v>
      </c>
      <c r="AZ585" s="52">
        <f t="shared" si="535"/>
        <v>1882269.6032565047</v>
      </c>
      <c r="BA585" s="53">
        <f t="shared" si="535"/>
        <v>3448857.6746921558</v>
      </c>
      <c r="BB585" s="50">
        <f t="shared" si="535"/>
        <v>233</v>
      </c>
      <c r="BC585" s="51">
        <f t="shared" si="535"/>
        <v>792.2</v>
      </c>
      <c r="BD585" s="52">
        <f t="shared" si="535"/>
        <v>2023671.7048917401</v>
      </c>
      <c r="BE585" s="52">
        <f t="shared" si="535"/>
        <v>1776578.389914928</v>
      </c>
      <c r="BF585" s="53">
        <f t="shared" si="535"/>
        <v>3800250.0948066693</v>
      </c>
      <c r="BG585" s="50">
        <f t="shared" si="535"/>
        <v>214</v>
      </c>
      <c r="BH585" s="51">
        <f t="shared" si="535"/>
        <v>727.6</v>
      </c>
      <c r="BI585" s="52">
        <f t="shared" si="535"/>
        <v>1858651.2654370489</v>
      </c>
      <c r="BJ585" s="52">
        <f t="shared" si="535"/>
        <v>1566466.5252593874</v>
      </c>
      <c r="BK585" s="53">
        <f t="shared" si="535"/>
        <v>3425117.7906964361</v>
      </c>
      <c r="BL585" s="50">
        <f t="shared" si="535"/>
        <v>217</v>
      </c>
      <c r="BM585" s="51">
        <f t="shared" si="535"/>
        <v>737.79999999999984</v>
      </c>
      <c r="BN585" s="52">
        <f t="shared" si="535"/>
        <v>1902160.5348670022</v>
      </c>
      <c r="BO585" s="52">
        <f t="shared" si="535"/>
        <v>1671778.3315477031</v>
      </c>
      <c r="BP585" s="53">
        <f t="shared" si="535"/>
        <v>3573938.8664147053</v>
      </c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</row>
    <row r="586" spans="1:146" ht="16.2" hidden="1" thickTop="1" x14ac:dyDescent="0.3">
      <c r="A586" t="s">
        <v>170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421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176"/>
      <c r="AQ586" s="176"/>
      <c r="AR586" s="176"/>
      <c r="AS586" s="176"/>
      <c r="AT586" s="176"/>
      <c r="AU586" s="176"/>
      <c r="AV586" s="7">
        <v>4</v>
      </c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</row>
    <row r="587" spans="1:146" ht="15.6" hidden="1" x14ac:dyDescent="0.3">
      <c r="A587" t="s">
        <v>170</v>
      </c>
      <c r="C587" s="37" t="s">
        <v>169</v>
      </c>
      <c r="D587" s="37"/>
      <c r="E587" s="37"/>
      <c r="F587" s="17"/>
      <c r="G587" s="17"/>
      <c r="H587" s="17"/>
      <c r="I587" s="37" t="s">
        <v>191</v>
      </c>
      <c r="J587" s="37"/>
      <c r="K587" s="37"/>
      <c r="L587" s="17"/>
      <c r="M587" s="17"/>
      <c r="N587" s="17"/>
      <c r="O587" s="37" t="s">
        <v>192</v>
      </c>
      <c r="P587" s="37"/>
      <c r="Q587" s="37"/>
      <c r="R587" s="17"/>
      <c r="S587" s="424"/>
      <c r="T587" s="17"/>
      <c r="U587" s="37" t="s">
        <v>193</v>
      </c>
      <c r="V587" s="37"/>
      <c r="W587" s="17"/>
      <c r="X587" s="17"/>
      <c r="Y587" s="17"/>
      <c r="Z587" s="37" t="s">
        <v>194</v>
      </c>
      <c r="AA587" s="37"/>
      <c r="AB587" s="17"/>
      <c r="AC587" s="17"/>
      <c r="AD587" s="17"/>
      <c r="AE587" s="37" t="s">
        <v>195</v>
      </c>
      <c r="AF587" s="37"/>
      <c r="AG587" s="17"/>
      <c r="AH587" s="17"/>
      <c r="AI587" s="17"/>
      <c r="AJ587" s="37" t="s">
        <v>196</v>
      </c>
      <c r="AK587" s="37"/>
      <c r="AL587" s="37"/>
      <c r="AM587" s="17"/>
      <c r="AN587" s="17"/>
      <c r="AO587" s="17"/>
      <c r="AP587" s="184" t="s">
        <v>197</v>
      </c>
      <c r="AQ587" s="184"/>
      <c r="AR587" s="184"/>
      <c r="AS587" s="185"/>
      <c r="AT587" s="185"/>
      <c r="AU587" s="185"/>
      <c r="AV587" s="37" t="s">
        <v>198</v>
      </c>
      <c r="AW587" s="37"/>
      <c r="AX587" s="37"/>
      <c r="AY587" s="17"/>
      <c r="AZ587" s="17"/>
      <c r="BA587" s="17"/>
      <c r="BB587" s="37" t="s">
        <v>199</v>
      </c>
      <c r="BC587" s="37"/>
      <c r="BD587" s="17"/>
      <c r="BE587" s="17"/>
      <c r="BF587" s="17"/>
      <c r="BG587" s="37" t="s">
        <v>200</v>
      </c>
      <c r="BH587" s="37"/>
      <c r="BI587" s="17"/>
      <c r="BJ587" s="17"/>
      <c r="BK587" s="17"/>
      <c r="BL587" s="37" t="s">
        <v>201</v>
      </c>
      <c r="BM587" s="37"/>
      <c r="BN587" s="17"/>
      <c r="BO587" s="1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</row>
    <row r="588" spans="1:146" ht="15.6" hidden="1" x14ac:dyDescent="0.3">
      <c r="A588" t="s">
        <v>170</v>
      </c>
      <c r="C588" t="s">
        <v>42</v>
      </c>
      <c r="E588" s="41">
        <f>+'Vr M3 DE GAS'!$AG$73</f>
        <v>2167.2257236377623</v>
      </c>
      <c r="I588" t="s">
        <v>42</v>
      </c>
      <c r="K588" s="41">
        <f>+'Vr M3 DE GAS'!AP62</f>
        <v>2053.958160984223</v>
      </c>
      <c r="O588" t="s">
        <v>42</v>
      </c>
      <c r="Q588" s="41">
        <f>+'Vr M3 DE GAS'!AP63</f>
        <v>2076.2634975583042</v>
      </c>
      <c r="U588" t="s">
        <v>42</v>
      </c>
      <c r="V588" s="41">
        <f>+'Vr M3 DE GAS'!AQ45</f>
        <v>2201.087680355161</v>
      </c>
      <c r="Z588" t="s">
        <v>42</v>
      </c>
      <c r="AA588" s="41">
        <f>+'Vr M3 DE GAS'!AP65</f>
        <v>2241.9373669469892</v>
      </c>
      <c r="AE588" t="s">
        <v>42</v>
      </c>
      <c r="AF588" s="41">
        <f>+'Vr M3 DE GAS'!AP66</f>
        <v>2215.2871206109266</v>
      </c>
      <c r="AJ588" t="s">
        <v>42</v>
      </c>
      <c r="AK588" s="41">
        <f>+'Vr M3 DE GAS'!AP67</f>
        <v>2225.2102411010069</v>
      </c>
      <c r="AL588" s="41"/>
      <c r="AP588" s="173" t="s">
        <v>42</v>
      </c>
      <c r="AQ588" s="186">
        <f>+'Vr M3 DE GAS'!AP68</f>
        <v>2286.4476165541628</v>
      </c>
      <c r="AR588" s="186"/>
      <c r="AS588" s="173"/>
      <c r="AT588" s="173"/>
      <c r="AU588" s="173"/>
      <c r="AV588" t="s">
        <v>42</v>
      </c>
      <c r="AW588" s="41">
        <f>+'Vr M3 DE GAS'!AP69</f>
        <v>2326.0870035300359</v>
      </c>
      <c r="AX588" s="41"/>
      <c r="BB588" t="s">
        <v>42</v>
      </c>
      <c r="BC588" s="41">
        <f>+'Vr M3 DE GAS'!AP70</f>
        <v>2242.588222563656</v>
      </c>
      <c r="BG588" t="s">
        <v>42</v>
      </c>
      <c r="BH588" s="41">
        <f>+'Vr M3 DE GAS'!AP71</f>
        <v>2152.9226570359915</v>
      </c>
      <c r="BL588" t="s">
        <v>42</v>
      </c>
      <c r="BM588" s="41">
        <f>+'Vr M3 DE GAS'!AP72</f>
        <v>2287.9895757432682</v>
      </c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</row>
    <row r="589" spans="1:146" ht="15.6" hidden="1" x14ac:dyDescent="0.3">
      <c r="A589" t="s">
        <v>170</v>
      </c>
      <c r="C589" t="s">
        <v>43</v>
      </c>
      <c r="E589" s="41">
        <f>+'Vr M3 DE AGUA'!$N$28</f>
        <v>8200.614814814815</v>
      </c>
      <c r="I589" t="s">
        <v>43</v>
      </c>
      <c r="K589" s="41">
        <f>+'Vr M3 DE AGUA'!$N$28</f>
        <v>8200.614814814815</v>
      </c>
      <c r="O589" t="s">
        <v>43</v>
      </c>
      <c r="Q589" s="41">
        <f>+'Vr M3 DE AGUA'!$N$29</f>
        <v>8208.2999999999993</v>
      </c>
      <c r="U589" t="s">
        <v>43</v>
      </c>
      <c r="V589" s="41">
        <f>+'Vr M3 DE AGUA'!$N$29</f>
        <v>8208.2999999999993</v>
      </c>
      <c r="Z589" t="s">
        <v>43</v>
      </c>
      <c r="AA589" s="41">
        <f>+'Vr M3 DE AGUA'!N30</f>
        <v>8486.8531810766726</v>
      </c>
      <c r="AE589" t="s">
        <v>43</v>
      </c>
      <c r="AF589" s="41">
        <f>+'Vr M3 DE AGUA'!N31</f>
        <v>8577.0702625975864</v>
      </c>
      <c r="AJ589" t="s">
        <v>43</v>
      </c>
      <c r="AK589" s="41">
        <f>+'Vr M3 DE AGUA'!N31</f>
        <v>8577.0702625975864</v>
      </c>
      <c r="AL589" s="41"/>
      <c r="AP589" s="173" t="s">
        <v>43</v>
      </c>
      <c r="AQ589" s="186">
        <f>+'Vr M3 DE AGUA'!N32</f>
        <v>8594.3599374021906</v>
      </c>
      <c r="AR589" s="186"/>
      <c r="AS589" s="173"/>
      <c r="AT589" s="173"/>
      <c r="AU589" s="173"/>
      <c r="AV589" t="s">
        <v>43</v>
      </c>
      <c r="AW589" s="13">
        <f>+'Vr M3 DE AGUA'!N32</f>
        <v>8594.3599374021906</v>
      </c>
      <c r="AX589" s="13"/>
      <c r="BB589" t="s">
        <v>43</v>
      </c>
      <c r="BC589" s="13">
        <f>+'Vr M3 DE AGUA'!N33</f>
        <v>8685.2862870890131</v>
      </c>
      <c r="BG589" t="s">
        <v>43</v>
      </c>
      <c r="BH589" s="13">
        <f>+'Vr M3 DE AGUA'!N33</f>
        <v>8685.2862870890131</v>
      </c>
      <c r="BL589" t="s">
        <v>43</v>
      </c>
      <c r="BM589" s="41">
        <f>+'Vr M3 DE AGUA'!N34</f>
        <v>8765.7167505391808</v>
      </c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</row>
    <row r="590" spans="1:146" ht="15.6" hidden="1" x14ac:dyDescent="0.3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421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176"/>
      <c r="AQ590" s="176"/>
      <c r="AR590" s="176"/>
      <c r="AS590" s="176"/>
      <c r="AT590" s="176"/>
      <c r="AU590" s="176"/>
      <c r="AV590" s="7">
        <v>7</v>
      </c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</row>
    <row r="591" spans="1:146" ht="15.6" hidden="1" x14ac:dyDescent="0.3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421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176"/>
      <c r="AQ591" s="176"/>
      <c r="AR591" s="176"/>
      <c r="AS591" s="176"/>
      <c r="AT591" s="176"/>
      <c r="AU591" s="176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</row>
    <row r="592" spans="1:146" ht="15.6" hidden="1" x14ac:dyDescent="0.3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421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176"/>
      <c r="AQ592" s="176"/>
      <c r="AR592" s="176"/>
      <c r="AS592" s="176"/>
      <c r="AT592" s="176"/>
      <c r="AU592" s="176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</row>
    <row r="593" spans="1:146" ht="18" hidden="1" x14ac:dyDescent="0.35">
      <c r="B593" s="32" t="s">
        <v>142</v>
      </c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420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187"/>
      <c r="AQ593" s="187"/>
      <c r="AR593" s="187"/>
      <c r="AS593" s="187"/>
      <c r="AT593" s="187"/>
      <c r="AU593" s="187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2"/>
      <c r="BN593" s="2"/>
      <c r="BO593" s="2"/>
      <c r="BP593" s="2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</row>
    <row r="594" spans="1:146" ht="18.600000000000001" hidden="1" thickBot="1" x14ac:dyDescent="0.4">
      <c r="B594" s="32" t="s">
        <v>15</v>
      </c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420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187"/>
      <c r="AQ594" s="187"/>
      <c r="AR594" s="187"/>
      <c r="AS594" s="187"/>
      <c r="AT594" s="187"/>
      <c r="AU594" s="187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2"/>
      <c r="BN594" s="2"/>
      <c r="BO594" s="2"/>
      <c r="BP594" s="2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</row>
    <row r="595" spans="1:146" ht="18.600000000000001" hidden="1" thickTop="1" x14ac:dyDescent="0.35">
      <c r="B595" s="2"/>
      <c r="C595" s="45" t="s">
        <v>169</v>
      </c>
      <c r="D595" s="46"/>
      <c r="E595" s="46"/>
      <c r="F595" s="46"/>
      <c r="G595" s="46"/>
      <c r="H595" s="47"/>
      <c r="I595" s="45" t="s">
        <v>1</v>
      </c>
      <c r="J595" s="46"/>
      <c r="K595" s="46"/>
      <c r="L595" s="46"/>
      <c r="M595" s="46"/>
      <c r="N595" s="47"/>
      <c r="O595" s="45" t="s">
        <v>2</v>
      </c>
      <c r="P595" s="46"/>
      <c r="Q595" s="46"/>
      <c r="R595" s="46"/>
      <c r="S595" s="426"/>
      <c r="T595" s="47"/>
      <c r="U595" s="45" t="s">
        <v>3</v>
      </c>
      <c r="V595" s="46"/>
      <c r="W595" s="46"/>
      <c r="X595" s="46"/>
      <c r="Y595" s="47"/>
      <c r="Z595" s="45" t="s">
        <v>4</v>
      </c>
      <c r="AA595" s="46"/>
      <c r="AB595" s="46"/>
      <c r="AC595" s="46"/>
      <c r="AD595" s="47"/>
      <c r="AE595" s="45" t="s">
        <v>5</v>
      </c>
      <c r="AF595" s="46"/>
      <c r="AG595" s="46"/>
      <c r="AH595" s="46"/>
      <c r="AI595" s="47"/>
      <c r="AJ595" s="45" t="s">
        <v>6</v>
      </c>
      <c r="AK595" s="46"/>
      <c r="AL595" s="46"/>
      <c r="AM595" s="46"/>
      <c r="AN595" s="46"/>
      <c r="AO595" s="47"/>
      <c r="AP595" s="169" t="s">
        <v>7</v>
      </c>
      <c r="AQ595" s="170"/>
      <c r="AR595" s="170"/>
      <c r="AS595" s="170"/>
      <c r="AT595" s="170"/>
      <c r="AU595" s="171"/>
      <c r="AV595" s="45" t="s">
        <v>8</v>
      </c>
      <c r="AW595" s="46"/>
      <c r="AX595" s="46"/>
      <c r="AY595" s="46"/>
      <c r="AZ595" s="46"/>
      <c r="BA595" s="47"/>
      <c r="BB595" s="45" t="s">
        <v>9</v>
      </c>
      <c r="BC595" s="46"/>
      <c r="BD595" s="46"/>
      <c r="BE595" s="46"/>
      <c r="BF595" s="47"/>
      <c r="BG595" s="45" t="s">
        <v>10</v>
      </c>
      <c r="BH595" s="46"/>
      <c r="BI595" s="46"/>
      <c r="BJ595" s="46"/>
      <c r="BK595" s="47"/>
      <c r="BL595" s="45" t="s">
        <v>11</v>
      </c>
      <c r="BM595" s="46"/>
      <c r="BN595" s="46"/>
      <c r="BO595" s="46"/>
      <c r="BP595" s="4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</row>
    <row r="596" spans="1:146" ht="16.2" hidden="1" thickBot="1" x14ac:dyDescent="0.35">
      <c r="C596" s="11" t="s">
        <v>147</v>
      </c>
      <c r="F596">
        <v>1</v>
      </c>
      <c r="H596" s="12"/>
      <c r="I596" s="11"/>
      <c r="O596" s="11"/>
      <c r="T596" s="12"/>
      <c r="U596" s="11"/>
      <c r="Y596" s="12"/>
      <c r="Z596" s="11"/>
      <c r="AD596" s="12"/>
      <c r="AE596" s="11"/>
      <c r="AI596" s="12"/>
      <c r="AJ596" s="11"/>
      <c r="AO596" s="12"/>
      <c r="AP596" s="172"/>
      <c r="AQ596" s="173"/>
      <c r="AR596" s="173"/>
      <c r="AS596" s="200"/>
      <c r="AT596" s="173"/>
      <c r="AU596" s="174"/>
      <c r="AV596" s="11"/>
      <c r="AY596" s="20"/>
      <c r="BA596" s="12"/>
      <c r="BB596" s="11"/>
      <c r="BD596" s="20"/>
      <c r="BF596" s="12"/>
      <c r="BG596" s="11"/>
      <c r="BI596" s="20"/>
      <c r="BK596" s="12"/>
      <c r="BL596" s="11"/>
      <c r="BN596" s="20">
        <v>1</v>
      </c>
      <c r="BP596" s="12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</row>
    <row r="597" spans="1:146" ht="16.2" hidden="1" thickBot="1" x14ac:dyDescent="0.35">
      <c r="C597" s="7" t="s">
        <v>44</v>
      </c>
      <c r="D597" s="7"/>
      <c r="E597" s="7" t="s">
        <v>45</v>
      </c>
      <c r="F597" s="7" t="s">
        <v>47</v>
      </c>
      <c r="G597" s="7" t="s">
        <v>48</v>
      </c>
      <c r="H597" s="7" t="s">
        <v>49</v>
      </c>
      <c r="I597" s="7" t="s">
        <v>44</v>
      </c>
      <c r="J597" s="7"/>
      <c r="K597" s="7" t="s">
        <v>45</v>
      </c>
      <c r="L597" s="7" t="s">
        <v>47</v>
      </c>
      <c r="M597" s="7" t="s">
        <v>48</v>
      </c>
      <c r="N597" s="7" t="s">
        <v>49</v>
      </c>
      <c r="O597" s="125" t="s">
        <v>44</v>
      </c>
      <c r="P597" s="7"/>
      <c r="Q597" s="7" t="s">
        <v>45</v>
      </c>
      <c r="R597" s="7" t="s">
        <v>47</v>
      </c>
      <c r="S597" s="421" t="s">
        <v>48</v>
      </c>
      <c r="T597" s="126" t="s">
        <v>49</v>
      </c>
      <c r="U597" s="125" t="s">
        <v>44</v>
      </c>
      <c r="V597" s="7" t="s">
        <v>45</v>
      </c>
      <c r="W597" s="7" t="s">
        <v>47</v>
      </c>
      <c r="X597" s="7" t="s">
        <v>48</v>
      </c>
      <c r="Y597" s="126" t="s">
        <v>49</v>
      </c>
      <c r="Z597" s="125" t="s">
        <v>44</v>
      </c>
      <c r="AA597" s="7" t="s">
        <v>45</v>
      </c>
      <c r="AB597" s="7" t="s">
        <v>47</v>
      </c>
      <c r="AC597" s="7" t="s">
        <v>48</v>
      </c>
      <c r="AD597" s="126" t="s">
        <v>49</v>
      </c>
      <c r="AE597" s="125" t="s">
        <v>44</v>
      </c>
      <c r="AF597" s="7" t="s">
        <v>45</v>
      </c>
      <c r="AG597" s="7" t="s">
        <v>47</v>
      </c>
      <c r="AH597" s="7" t="s">
        <v>48</v>
      </c>
      <c r="AI597" s="126" t="s">
        <v>49</v>
      </c>
      <c r="AJ597" s="125" t="s">
        <v>44</v>
      </c>
      <c r="AK597" s="7" t="s">
        <v>45</v>
      </c>
      <c r="AL597" s="7"/>
      <c r="AM597" s="7" t="s">
        <v>47</v>
      </c>
      <c r="AN597" s="7" t="s">
        <v>48</v>
      </c>
      <c r="AO597" s="126" t="s">
        <v>49</v>
      </c>
      <c r="AP597" s="192" t="s">
        <v>44</v>
      </c>
      <c r="AQ597" s="193" t="s">
        <v>45</v>
      </c>
      <c r="AR597" s="193"/>
      <c r="AS597" s="193" t="s">
        <v>47</v>
      </c>
      <c r="AT597" s="193" t="s">
        <v>48</v>
      </c>
      <c r="AU597" s="194" t="s">
        <v>49</v>
      </c>
      <c r="AV597" s="59" t="s">
        <v>44</v>
      </c>
      <c r="AW597" s="58" t="s">
        <v>45</v>
      </c>
      <c r="AX597" s="58"/>
      <c r="AY597" s="58" t="s">
        <v>47</v>
      </c>
      <c r="AZ597" s="58" t="s">
        <v>48</v>
      </c>
      <c r="BA597" s="60" t="s">
        <v>49</v>
      </c>
      <c r="BB597" s="59" t="s">
        <v>44</v>
      </c>
      <c r="BC597" s="58" t="s">
        <v>45</v>
      </c>
      <c r="BD597" s="58" t="s">
        <v>47</v>
      </c>
      <c r="BE597" s="58" t="s">
        <v>48</v>
      </c>
      <c r="BF597" s="60" t="s">
        <v>49</v>
      </c>
      <c r="BG597" s="59" t="s">
        <v>44</v>
      </c>
      <c r="BH597" s="58" t="s">
        <v>45</v>
      </c>
      <c r="BI597" s="58" t="s">
        <v>47</v>
      </c>
      <c r="BJ597" s="58" t="s">
        <v>48</v>
      </c>
      <c r="BK597" s="60" t="s">
        <v>49</v>
      </c>
      <c r="BL597" s="59" t="s">
        <v>44</v>
      </c>
      <c r="BM597" s="58" t="s">
        <v>45</v>
      </c>
      <c r="BN597" s="58" t="s">
        <v>47</v>
      </c>
      <c r="BO597" s="58" t="s">
        <v>48</v>
      </c>
      <c r="BP597" s="60" t="s">
        <v>49</v>
      </c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</row>
    <row r="598" spans="1:146" ht="15.6" hidden="1" x14ac:dyDescent="0.3">
      <c r="A598" t="s">
        <v>171</v>
      </c>
      <c r="B598" s="8">
        <v>201</v>
      </c>
      <c r="C598" s="1">
        <v>3</v>
      </c>
      <c r="D598" s="1"/>
      <c r="E598" s="1">
        <f t="shared" ref="E598:E629" si="536">+C598*$G$942</f>
        <v>7.1999999999999993</v>
      </c>
      <c r="F598" s="15">
        <f t="shared" ref="F598:F629" si="537">+C598*$E$589*$G$943</f>
        <v>24601.844444444447</v>
      </c>
      <c r="G598" s="15">
        <f>+E598*$E$499</f>
        <v>15700.106305944248</v>
      </c>
      <c r="H598" s="15">
        <f>+G598+F598</f>
        <v>40301.950750388693</v>
      </c>
      <c r="I598" s="1">
        <v>11</v>
      </c>
      <c r="J598" s="1"/>
      <c r="K598" s="1">
        <f t="shared" ref="K598:K629" si="538">+I598*+$M$942</f>
        <v>26.4</v>
      </c>
      <c r="L598" s="15">
        <f t="shared" ref="L598:L629" si="539">+I598*$M$943*$K$589</f>
        <v>36082.705185185187</v>
      </c>
      <c r="M598" s="15">
        <f t="shared" ref="M598:M629" si="540">+K598*$K$540</f>
        <v>54491.846067402439</v>
      </c>
      <c r="N598" s="44">
        <f>+M598+L598</f>
        <v>90574.551252587626</v>
      </c>
      <c r="O598" s="48">
        <v>5</v>
      </c>
      <c r="P598" s="450"/>
      <c r="Q598" s="1">
        <f t="shared" ref="Q598:Q629" si="541">+O598*$S$942</f>
        <v>12</v>
      </c>
      <c r="R598" s="15">
        <f t="shared" ref="R598:R629" si="542">+O598*$Q$589*$S$943</f>
        <v>16416.600000000002</v>
      </c>
      <c r="S598" s="422">
        <f>+Q598*$Q$499</f>
        <v>27603.991498567324</v>
      </c>
      <c r="T598" s="49">
        <f>+S598+R598</f>
        <v>44020.59149856733</v>
      </c>
      <c r="U598" s="48">
        <v>6</v>
      </c>
      <c r="V598" s="1">
        <f t="shared" ref="V598:V629" si="543">+U598*$X$942</f>
        <v>14.399999999999999</v>
      </c>
      <c r="W598" s="15">
        <f t="shared" ref="W598:W629" si="544">+U598*$V$589*$X$943</f>
        <v>19699.919999999998</v>
      </c>
      <c r="X598" s="15">
        <f t="shared" ref="X598:X629" si="545">+V598*$V$588</f>
        <v>31695.662597114315</v>
      </c>
      <c r="Y598" s="49">
        <f>+X598+W598</f>
        <v>51395.582597114313</v>
      </c>
      <c r="Z598" s="48">
        <v>6</v>
      </c>
      <c r="AA598" s="1">
        <f t="shared" ref="AA598:AA629" si="546">+Z598*$AC$942</f>
        <v>20.399999999999999</v>
      </c>
      <c r="AB598" s="15">
        <f t="shared" ref="AB598:AB629" si="547">+Z598*$AA$589*$AC$943</f>
        <v>35644.783360522022</v>
      </c>
      <c r="AC598" s="15">
        <f t="shared" ref="AC598:AC629" si="548">+AA598*$AA$588</f>
        <v>45735.522285718573</v>
      </c>
      <c r="AD598" s="49">
        <f>+AC598+AB598</f>
        <v>81380.305646240595</v>
      </c>
      <c r="AE598" s="48">
        <v>5</v>
      </c>
      <c r="AF598" s="1">
        <f t="shared" ref="AF598:AF629" si="549">+AE598*$AI$942</f>
        <v>17</v>
      </c>
      <c r="AG598" s="15">
        <f t="shared" ref="AG598:AG629" si="550">+AE598*$AF$589*$AI$943</f>
        <v>30019.745919091547</v>
      </c>
      <c r="AH598" s="15">
        <f t="shared" ref="AH598:AH629" si="551">+AF598*$AF$588</f>
        <v>37659.881050385753</v>
      </c>
      <c r="AI598" s="49">
        <f>+AH598+AG598</f>
        <v>67679.626969477307</v>
      </c>
      <c r="AJ598" s="48">
        <v>5</v>
      </c>
      <c r="AK598" s="1">
        <f t="shared" ref="AK598:AK629" si="552">+AJ598*$AO$942</f>
        <v>17</v>
      </c>
      <c r="AL598" s="1"/>
      <c r="AM598" s="15">
        <f t="shared" ref="AM598:AM629" si="553">(+AJ598*$AK$589)*$AO$943</f>
        <v>30019.745919091547</v>
      </c>
      <c r="AN598" s="15">
        <f t="shared" ref="AN598:AN629" si="554">+AK598*$AK$588</f>
        <v>37828.574098717116</v>
      </c>
      <c r="AO598" s="49">
        <f>+AN598+AM598</f>
        <v>67848.32001780867</v>
      </c>
      <c r="AP598" s="203">
        <v>0</v>
      </c>
      <c r="AQ598" s="188">
        <f>+AP598*$AT$1</f>
        <v>0</v>
      </c>
      <c r="AR598" s="196"/>
      <c r="AS598" s="197">
        <f t="shared" ref="AS598:AS629" si="555">(+AP598*$AQ$589)*$AU$943</f>
        <v>0</v>
      </c>
      <c r="AT598" s="179">
        <f t="shared" ref="AT598:AT629" si="556">+AQ598*$AQ$588</f>
        <v>0</v>
      </c>
      <c r="AU598" s="180">
        <f>+AT598+AS598</f>
        <v>0</v>
      </c>
      <c r="AV598" s="1">
        <v>0</v>
      </c>
      <c r="AW598" s="1">
        <f>+AV598*$F$1</f>
        <v>0</v>
      </c>
      <c r="AX598" s="55"/>
      <c r="AY598" s="56">
        <f t="shared" ref="AY598:AY629" si="557">+AV598*$AW$500*$BA$935</f>
        <v>0</v>
      </c>
      <c r="AZ598" s="15">
        <f t="shared" ref="AZ598:AZ629" si="558">+AW598*$AW$588</f>
        <v>0</v>
      </c>
      <c r="BA598" s="49">
        <f>+AZ598+AY598</f>
        <v>0</v>
      </c>
      <c r="BB598" s="128">
        <v>0</v>
      </c>
      <c r="BC598" s="1">
        <f t="shared" ref="BC598:BC629" si="559">+BB598*$BF$942</f>
        <v>0</v>
      </c>
      <c r="BD598" s="56">
        <f t="shared" ref="BD598:BD629" si="560">(+BB598*$BC$589)*$BF$943</f>
        <v>0</v>
      </c>
      <c r="BE598" s="15">
        <f t="shared" ref="BE598:BE629" si="561">+BC598*BC$588</f>
        <v>0</v>
      </c>
      <c r="BF598" s="49">
        <f t="shared" ref="BF598:BF629" si="562">+BE598+BD598</f>
        <v>0</v>
      </c>
      <c r="BG598" s="1">
        <v>0</v>
      </c>
      <c r="BH598" s="1">
        <f t="shared" ref="BH598:BH629" si="563">+BG598*$BK$942</f>
        <v>0</v>
      </c>
      <c r="BI598" s="56">
        <f t="shared" ref="BI598:BI629" si="564">+BG598*$BH$589*$BK$943</f>
        <v>0</v>
      </c>
      <c r="BJ598" s="15">
        <f t="shared" ref="BJ598:BJ629" si="565">+BH598*$BH$588</f>
        <v>0</v>
      </c>
      <c r="BK598" s="49">
        <f>+BJ598+BI598</f>
        <v>0</v>
      </c>
      <c r="BL598" s="1">
        <v>0</v>
      </c>
      <c r="BM598" s="1">
        <f t="shared" ref="BM598:BM629" si="566">+BL598*$BP$942</f>
        <v>0</v>
      </c>
      <c r="BN598" s="56">
        <f t="shared" ref="BN598:BN629" si="567">+BL598*$BM$589*$BP$943</f>
        <v>0</v>
      </c>
      <c r="BO598" s="15">
        <f>+BM598*BM$365</f>
        <v>0</v>
      </c>
      <c r="BP598" s="49">
        <f>+BO598+BN598</f>
        <v>0</v>
      </c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</row>
    <row r="599" spans="1:146" ht="15.6" hidden="1" x14ac:dyDescent="0.3">
      <c r="A599" t="s">
        <v>171</v>
      </c>
      <c r="B599" s="8">
        <v>202</v>
      </c>
      <c r="C599" s="1">
        <v>0</v>
      </c>
      <c r="D599" s="1"/>
      <c r="E599" s="1">
        <f t="shared" si="536"/>
        <v>0</v>
      </c>
      <c r="F599" s="15">
        <f t="shared" si="537"/>
        <v>0</v>
      </c>
      <c r="G599" s="15">
        <f t="shared" ref="G599:G629" si="568">+E599*$E$499</f>
        <v>0</v>
      </c>
      <c r="H599" s="15">
        <f t="shared" ref="H599:H629" si="569">+G599+F599</f>
        <v>0</v>
      </c>
      <c r="I599" s="1">
        <v>1</v>
      </c>
      <c r="J599" s="1"/>
      <c r="K599" s="1">
        <f t="shared" si="538"/>
        <v>2.4</v>
      </c>
      <c r="L599" s="15">
        <f t="shared" si="539"/>
        <v>3280.2459259259263</v>
      </c>
      <c r="M599" s="15">
        <f t="shared" si="540"/>
        <v>4953.8041879456759</v>
      </c>
      <c r="N599" s="44">
        <f t="shared" ref="N599:N629" si="570">+M599+L599</f>
        <v>8234.0501138716027</v>
      </c>
      <c r="O599" s="48">
        <v>3</v>
      </c>
      <c r="P599" s="450"/>
      <c r="Q599" s="1">
        <f t="shared" si="541"/>
        <v>7.1999999999999993</v>
      </c>
      <c r="R599" s="15">
        <f t="shared" si="542"/>
        <v>9849.9599999999991</v>
      </c>
      <c r="S599" s="422">
        <f t="shared" ref="S599:S629" si="571">+Q599*$Q$499</f>
        <v>16562.394899140392</v>
      </c>
      <c r="T599" s="49">
        <f t="shared" ref="T599:T629" si="572">+S599+R599</f>
        <v>26412.354899140391</v>
      </c>
      <c r="U599" s="48">
        <v>4</v>
      </c>
      <c r="V599" s="1">
        <f t="shared" si="543"/>
        <v>9.6</v>
      </c>
      <c r="W599" s="15">
        <f t="shared" si="544"/>
        <v>13133.279999999999</v>
      </c>
      <c r="X599" s="15">
        <f t="shared" si="545"/>
        <v>21130.441731409544</v>
      </c>
      <c r="Y599" s="49">
        <f t="shared" ref="Y599:Y629" si="573">+X599+W599</f>
        <v>34263.721731409547</v>
      </c>
      <c r="Z599" s="48">
        <v>4</v>
      </c>
      <c r="AA599" s="1">
        <f t="shared" si="546"/>
        <v>13.6</v>
      </c>
      <c r="AB599" s="15">
        <f t="shared" si="547"/>
        <v>23763.188907014683</v>
      </c>
      <c r="AC599" s="15">
        <f t="shared" si="548"/>
        <v>30490.348190479053</v>
      </c>
      <c r="AD599" s="49">
        <f t="shared" ref="AD599:AD629" si="574">+AC599+AB599</f>
        <v>54253.53709749374</v>
      </c>
      <c r="AE599" s="48">
        <v>4</v>
      </c>
      <c r="AF599" s="1">
        <f t="shared" si="549"/>
        <v>13.6</v>
      </c>
      <c r="AG599" s="15">
        <f t="shared" si="550"/>
        <v>24015.796735273241</v>
      </c>
      <c r="AH599" s="15">
        <f t="shared" si="551"/>
        <v>30127.904840308602</v>
      </c>
      <c r="AI599" s="49">
        <f t="shared" ref="AI599:AI629" si="575">+AH599+AG599</f>
        <v>54143.701575581843</v>
      </c>
      <c r="AJ599" s="48">
        <v>4</v>
      </c>
      <c r="AK599" s="1">
        <f t="shared" si="552"/>
        <v>13.6</v>
      </c>
      <c r="AL599" s="1"/>
      <c r="AM599" s="15">
        <f t="shared" si="553"/>
        <v>24015.796735273241</v>
      </c>
      <c r="AN599" s="15">
        <f t="shared" si="554"/>
        <v>30262.859278973694</v>
      </c>
      <c r="AO599" s="49">
        <f t="shared" ref="AO599:AO629" si="576">+AN599+AM599</f>
        <v>54278.656014246939</v>
      </c>
      <c r="AP599" s="203">
        <v>2</v>
      </c>
      <c r="AQ599" s="188">
        <f t="shared" ref="AQ599:AQ629" si="577">+AP599*$AT$1</f>
        <v>6.8</v>
      </c>
      <c r="AR599" s="196"/>
      <c r="AS599" s="197">
        <f t="shared" si="555"/>
        <v>12032.103912363065</v>
      </c>
      <c r="AT599" s="179">
        <f t="shared" si="556"/>
        <v>15547.843792568307</v>
      </c>
      <c r="AU599" s="180">
        <f t="shared" ref="AU599:AU629" si="578">+AT599+AS599</f>
        <v>27579.947704931372</v>
      </c>
      <c r="AV599" s="1">
        <v>3</v>
      </c>
      <c r="AW599" s="1">
        <f t="shared" ref="AW599:AW629" si="579">+AV599*$F$1</f>
        <v>10.199999999999999</v>
      </c>
      <c r="AX599" s="55"/>
      <c r="AY599" s="56">
        <f t="shared" si="557"/>
        <v>19683.517084282463</v>
      </c>
      <c r="AZ599" s="15">
        <f t="shared" si="558"/>
        <v>23726.087436006364</v>
      </c>
      <c r="BA599" s="49">
        <f t="shared" ref="BA599:BA629" si="580">+AZ599+AY599</f>
        <v>43409.604520288827</v>
      </c>
      <c r="BB599" s="128">
        <v>3</v>
      </c>
      <c r="BC599" s="1">
        <f t="shared" si="559"/>
        <v>10.199999999999999</v>
      </c>
      <c r="BD599" s="56">
        <f t="shared" si="560"/>
        <v>26055.858861267039</v>
      </c>
      <c r="BE599" s="15">
        <f t="shared" si="561"/>
        <v>22874.399870149289</v>
      </c>
      <c r="BF599" s="49">
        <f t="shared" si="562"/>
        <v>48930.258731416325</v>
      </c>
      <c r="BG599" s="1">
        <v>3</v>
      </c>
      <c r="BH599" s="1">
        <f t="shared" si="563"/>
        <v>10.199999999999999</v>
      </c>
      <c r="BI599" s="56">
        <f t="shared" si="564"/>
        <v>26055.858861267039</v>
      </c>
      <c r="BJ599" s="15">
        <f t="shared" si="565"/>
        <v>21959.811101767111</v>
      </c>
      <c r="BK599" s="49">
        <f t="shared" ref="BK599:BK629" si="581">+BJ599+BI599</f>
        <v>48015.669963034146</v>
      </c>
      <c r="BL599" s="1">
        <v>3</v>
      </c>
      <c r="BM599" s="1">
        <f t="shared" si="566"/>
        <v>10.199999999999999</v>
      </c>
      <c r="BN599" s="56">
        <f t="shared" si="567"/>
        <v>26297.150251617542</v>
      </c>
      <c r="BO599" s="15">
        <f t="shared" ref="BO599:BO629" si="582">+BM599*BM$365</f>
        <v>23112.142832456724</v>
      </c>
      <c r="BP599" s="49">
        <f t="shared" ref="BP599:BP629" si="583">+BO599+BN599</f>
        <v>49409.293084074263</v>
      </c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</row>
    <row r="600" spans="1:146" ht="15.6" hidden="1" x14ac:dyDescent="0.3">
      <c r="A600" t="s">
        <v>171</v>
      </c>
      <c r="B600" s="8">
        <v>203</v>
      </c>
      <c r="C600" s="1">
        <v>8</v>
      </c>
      <c r="D600" s="1"/>
      <c r="E600" s="1">
        <f t="shared" si="536"/>
        <v>19.2</v>
      </c>
      <c r="F600" s="15">
        <f t="shared" si="537"/>
        <v>65604.91851851852</v>
      </c>
      <c r="G600" s="15">
        <f t="shared" si="568"/>
        <v>41866.950149184668</v>
      </c>
      <c r="H600" s="15">
        <f t="shared" si="569"/>
        <v>107471.86866770318</v>
      </c>
      <c r="I600" s="1">
        <v>7</v>
      </c>
      <c r="J600" s="1"/>
      <c r="K600" s="1">
        <f t="shared" si="538"/>
        <v>16.8</v>
      </c>
      <c r="L600" s="15">
        <f t="shared" si="539"/>
        <v>22961.721481481483</v>
      </c>
      <c r="M600" s="15">
        <f t="shared" si="540"/>
        <v>34676.629315619735</v>
      </c>
      <c r="N600" s="44">
        <f t="shared" si="570"/>
        <v>57638.350797101215</v>
      </c>
      <c r="O600" s="48">
        <v>6</v>
      </c>
      <c r="P600" s="450"/>
      <c r="Q600" s="1">
        <f t="shared" si="541"/>
        <v>14.399999999999999</v>
      </c>
      <c r="R600" s="15">
        <f t="shared" si="542"/>
        <v>19699.919999999998</v>
      </c>
      <c r="S600" s="422">
        <f t="shared" si="571"/>
        <v>33124.789798280784</v>
      </c>
      <c r="T600" s="49">
        <f t="shared" si="572"/>
        <v>52824.709798280783</v>
      </c>
      <c r="U600" s="48">
        <v>9</v>
      </c>
      <c r="V600" s="1">
        <f t="shared" si="543"/>
        <v>21.599999999999998</v>
      </c>
      <c r="W600" s="15">
        <f t="shared" si="544"/>
        <v>29549.88</v>
      </c>
      <c r="X600" s="15">
        <f t="shared" si="545"/>
        <v>47543.493895671469</v>
      </c>
      <c r="Y600" s="49">
        <f t="shared" si="573"/>
        <v>77093.373895671466</v>
      </c>
      <c r="Z600" s="48">
        <v>7</v>
      </c>
      <c r="AA600" s="1">
        <f t="shared" si="546"/>
        <v>23.8</v>
      </c>
      <c r="AB600" s="15">
        <f t="shared" si="547"/>
        <v>41585.58058727569</v>
      </c>
      <c r="AC600" s="15">
        <f t="shared" si="548"/>
        <v>53358.109333338347</v>
      </c>
      <c r="AD600" s="49">
        <f t="shared" si="574"/>
        <v>94943.689920614037</v>
      </c>
      <c r="AE600" s="48">
        <v>8</v>
      </c>
      <c r="AF600" s="1">
        <f t="shared" si="549"/>
        <v>27.2</v>
      </c>
      <c r="AG600" s="15">
        <f t="shared" si="550"/>
        <v>48031.593470546482</v>
      </c>
      <c r="AH600" s="15">
        <f t="shared" si="551"/>
        <v>60255.809680617203</v>
      </c>
      <c r="AI600" s="49">
        <f t="shared" si="575"/>
        <v>108287.40315116369</v>
      </c>
      <c r="AJ600" s="48">
        <v>6</v>
      </c>
      <c r="AK600" s="1">
        <f t="shared" si="552"/>
        <v>20.399999999999999</v>
      </c>
      <c r="AL600" s="1"/>
      <c r="AM600" s="15">
        <f t="shared" si="553"/>
        <v>36023.695102909864</v>
      </c>
      <c r="AN600" s="15">
        <f t="shared" si="554"/>
        <v>45394.288918460537</v>
      </c>
      <c r="AO600" s="49">
        <f t="shared" si="576"/>
        <v>81417.984021370401</v>
      </c>
      <c r="AP600" s="203">
        <v>8</v>
      </c>
      <c r="AQ600" s="188">
        <f t="shared" si="577"/>
        <v>27.2</v>
      </c>
      <c r="AR600" s="196"/>
      <c r="AS600" s="197">
        <f t="shared" si="555"/>
        <v>48128.415649452261</v>
      </c>
      <c r="AT600" s="179">
        <f t="shared" si="556"/>
        <v>62191.375170273226</v>
      </c>
      <c r="AU600" s="180">
        <f t="shared" si="578"/>
        <v>110319.79081972549</v>
      </c>
      <c r="AV600" s="1">
        <v>8</v>
      </c>
      <c r="AW600" s="1">
        <f t="shared" si="579"/>
        <v>27.2</v>
      </c>
      <c r="AX600" s="55"/>
      <c r="AY600" s="56">
        <f t="shared" si="557"/>
        <v>52489.378891419903</v>
      </c>
      <c r="AZ600" s="15">
        <f t="shared" si="558"/>
        <v>63269.566496016974</v>
      </c>
      <c r="BA600" s="49">
        <f t="shared" si="580"/>
        <v>115758.94538743688</v>
      </c>
      <c r="BB600" s="128">
        <v>7</v>
      </c>
      <c r="BC600" s="1">
        <f t="shared" si="559"/>
        <v>23.8</v>
      </c>
      <c r="BD600" s="56">
        <f t="shared" si="560"/>
        <v>60797.004009623095</v>
      </c>
      <c r="BE600" s="15">
        <f t="shared" si="561"/>
        <v>53373.599697015015</v>
      </c>
      <c r="BF600" s="49">
        <f t="shared" si="562"/>
        <v>114170.60370663811</v>
      </c>
      <c r="BG600" s="1">
        <v>6</v>
      </c>
      <c r="BH600" s="1">
        <f t="shared" si="563"/>
        <v>20.399999999999999</v>
      </c>
      <c r="BI600" s="56">
        <f t="shared" si="564"/>
        <v>52111.717722534078</v>
      </c>
      <c r="BJ600" s="15">
        <f t="shared" si="565"/>
        <v>43919.622203534222</v>
      </c>
      <c r="BK600" s="49">
        <f t="shared" si="581"/>
        <v>96031.339926068293</v>
      </c>
      <c r="BL600" s="1">
        <v>6</v>
      </c>
      <c r="BM600" s="1">
        <f t="shared" si="566"/>
        <v>20.399999999999999</v>
      </c>
      <c r="BN600" s="56">
        <f t="shared" si="567"/>
        <v>52594.300503235085</v>
      </c>
      <c r="BO600" s="15">
        <f t="shared" si="582"/>
        <v>46224.285664913448</v>
      </c>
      <c r="BP600" s="49">
        <f t="shared" si="583"/>
        <v>98818.586168148526</v>
      </c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</row>
    <row r="601" spans="1:146" ht="15.6" hidden="1" x14ac:dyDescent="0.3">
      <c r="A601" t="s">
        <v>171</v>
      </c>
      <c r="B601" s="8">
        <v>204</v>
      </c>
      <c r="C601" s="1">
        <v>0</v>
      </c>
      <c r="D601" s="1"/>
      <c r="E601" s="1">
        <f t="shared" si="536"/>
        <v>0</v>
      </c>
      <c r="F601" s="15">
        <f t="shared" si="537"/>
        <v>0</v>
      </c>
      <c r="G601" s="15">
        <f t="shared" si="568"/>
        <v>0</v>
      </c>
      <c r="H601" s="15">
        <f t="shared" si="569"/>
        <v>0</v>
      </c>
      <c r="I601" s="1">
        <v>0</v>
      </c>
      <c r="J601" s="1"/>
      <c r="K601" s="1">
        <f t="shared" si="538"/>
        <v>0</v>
      </c>
      <c r="L601" s="15">
        <f t="shared" si="539"/>
        <v>0</v>
      </c>
      <c r="M601" s="15">
        <f t="shared" si="540"/>
        <v>0</v>
      </c>
      <c r="N601" s="44">
        <f t="shared" si="570"/>
        <v>0</v>
      </c>
      <c r="O601" s="48">
        <v>1</v>
      </c>
      <c r="P601" s="450"/>
      <c r="Q601" s="1">
        <f t="shared" si="541"/>
        <v>2.4</v>
      </c>
      <c r="R601" s="15">
        <f t="shared" si="542"/>
        <v>3283.3199999999997</v>
      </c>
      <c r="S601" s="422">
        <f t="shared" si="571"/>
        <v>5520.7982997134641</v>
      </c>
      <c r="T601" s="49">
        <f t="shared" si="572"/>
        <v>8804.1182997134638</v>
      </c>
      <c r="U601" s="48">
        <v>0</v>
      </c>
      <c r="V601" s="1">
        <f t="shared" si="543"/>
        <v>0</v>
      </c>
      <c r="W601" s="15">
        <f t="shared" si="544"/>
        <v>0</v>
      </c>
      <c r="X601" s="15">
        <f t="shared" si="545"/>
        <v>0</v>
      </c>
      <c r="Y601" s="49">
        <f t="shared" si="573"/>
        <v>0</v>
      </c>
      <c r="Z601" s="48">
        <v>0</v>
      </c>
      <c r="AA601" s="1">
        <f t="shared" si="546"/>
        <v>0</v>
      </c>
      <c r="AB601" s="15">
        <f t="shared" si="547"/>
        <v>0</v>
      </c>
      <c r="AC601" s="15">
        <f t="shared" si="548"/>
        <v>0</v>
      </c>
      <c r="AD601" s="49">
        <f t="shared" si="574"/>
        <v>0</v>
      </c>
      <c r="AE601" s="48">
        <v>0</v>
      </c>
      <c r="AF601" s="1">
        <f t="shared" si="549"/>
        <v>0</v>
      </c>
      <c r="AG601" s="15">
        <f t="shared" si="550"/>
        <v>0</v>
      </c>
      <c r="AH601" s="15">
        <f t="shared" si="551"/>
        <v>0</v>
      </c>
      <c r="AI601" s="49">
        <f t="shared" si="575"/>
        <v>0</v>
      </c>
      <c r="AJ601" s="48">
        <v>1</v>
      </c>
      <c r="AK601" s="1">
        <f t="shared" si="552"/>
        <v>3.4</v>
      </c>
      <c r="AL601" s="1"/>
      <c r="AM601" s="15">
        <f t="shared" si="553"/>
        <v>6003.9491838183103</v>
      </c>
      <c r="AN601" s="15">
        <f t="shared" si="554"/>
        <v>7565.7148197434235</v>
      </c>
      <c r="AO601" s="49">
        <f t="shared" si="576"/>
        <v>13569.664003561735</v>
      </c>
      <c r="AP601" s="203">
        <v>0</v>
      </c>
      <c r="AQ601" s="188">
        <f t="shared" si="577"/>
        <v>0</v>
      </c>
      <c r="AR601" s="196"/>
      <c r="AS601" s="197">
        <f t="shared" si="555"/>
        <v>0</v>
      </c>
      <c r="AT601" s="179">
        <f t="shared" si="556"/>
        <v>0</v>
      </c>
      <c r="AU601" s="180">
        <f t="shared" si="578"/>
        <v>0</v>
      </c>
      <c r="AV601" s="1">
        <v>0</v>
      </c>
      <c r="AW601" s="1">
        <f t="shared" si="579"/>
        <v>0</v>
      </c>
      <c r="AX601" s="55"/>
      <c r="AY601" s="56">
        <f t="shared" si="557"/>
        <v>0</v>
      </c>
      <c r="AZ601" s="15">
        <f t="shared" si="558"/>
        <v>0</v>
      </c>
      <c r="BA601" s="49">
        <f t="shared" si="580"/>
        <v>0</v>
      </c>
      <c r="BB601" s="128">
        <v>0</v>
      </c>
      <c r="BC601" s="1">
        <f t="shared" si="559"/>
        <v>0</v>
      </c>
      <c r="BD601" s="56">
        <f t="shared" si="560"/>
        <v>0</v>
      </c>
      <c r="BE601" s="15">
        <f t="shared" si="561"/>
        <v>0</v>
      </c>
      <c r="BF601" s="49">
        <f t="shared" si="562"/>
        <v>0</v>
      </c>
      <c r="BG601" s="1">
        <v>0</v>
      </c>
      <c r="BH601" s="1">
        <f t="shared" si="563"/>
        <v>0</v>
      </c>
      <c r="BI601" s="56">
        <f t="shared" si="564"/>
        <v>0</v>
      </c>
      <c r="BJ601" s="15">
        <f t="shared" si="565"/>
        <v>0</v>
      </c>
      <c r="BK601" s="49">
        <f t="shared" si="581"/>
        <v>0</v>
      </c>
      <c r="BL601" s="1">
        <v>1</v>
      </c>
      <c r="BM601" s="1">
        <f t="shared" si="566"/>
        <v>3.4</v>
      </c>
      <c r="BN601" s="56">
        <f t="shared" si="567"/>
        <v>8765.7167505391808</v>
      </c>
      <c r="BO601" s="15">
        <f t="shared" si="582"/>
        <v>7704.0476108189087</v>
      </c>
      <c r="BP601" s="49">
        <f t="shared" si="583"/>
        <v>16469.764361358088</v>
      </c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</row>
    <row r="602" spans="1:146" ht="15.6" hidden="1" x14ac:dyDescent="0.3">
      <c r="A602" t="s">
        <v>171</v>
      </c>
      <c r="B602" s="8">
        <v>301</v>
      </c>
      <c r="C602" s="1">
        <v>8</v>
      </c>
      <c r="D602" s="1"/>
      <c r="E602" s="1">
        <f t="shared" si="536"/>
        <v>19.2</v>
      </c>
      <c r="F602" s="15">
        <f t="shared" si="537"/>
        <v>65604.91851851852</v>
      </c>
      <c r="G602" s="15">
        <f t="shared" si="568"/>
        <v>41866.950149184668</v>
      </c>
      <c r="H602" s="15">
        <f t="shared" si="569"/>
        <v>107471.86866770318</v>
      </c>
      <c r="I602" s="1">
        <v>8</v>
      </c>
      <c r="J602" s="1"/>
      <c r="K602" s="1">
        <f t="shared" si="538"/>
        <v>19.2</v>
      </c>
      <c r="L602" s="15">
        <f t="shared" si="539"/>
        <v>26241.96740740741</v>
      </c>
      <c r="M602" s="15">
        <f t="shared" si="540"/>
        <v>39630.433503565408</v>
      </c>
      <c r="N602" s="44">
        <f t="shared" si="570"/>
        <v>65872.400910972821</v>
      </c>
      <c r="O602" s="48">
        <v>12</v>
      </c>
      <c r="P602" s="450"/>
      <c r="Q602" s="1">
        <f t="shared" si="541"/>
        <v>28.799999999999997</v>
      </c>
      <c r="R602" s="15">
        <f t="shared" si="542"/>
        <v>39399.839999999997</v>
      </c>
      <c r="S602" s="422">
        <f t="shared" si="571"/>
        <v>66249.579596561569</v>
      </c>
      <c r="T602" s="49">
        <f t="shared" si="572"/>
        <v>105649.41959656157</v>
      </c>
      <c r="U602" s="48">
        <v>12</v>
      </c>
      <c r="V602" s="1">
        <f t="shared" si="543"/>
        <v>28.799999999999997</v>
      </c>
      <c r="W602" s="15">
        <f t="shared" si="544"/>
        <v>39399.839999999997</v>
      </c>
      <c r="X602" s="15">
        <f t="shared" si="545"/>
        <v>63391.32519422863</v>
      </c>
      <c r="Y602" s="49">
        <f t="shared" si="573"/>
        <v>102791.16519422863</v>
      </c>
      <c r="Z602" s="48">
        <v>9</v>
      </c>
      <c r="AA602" s="1">
        <f t="shared" si="546"/>
        <v>30.599999999999998</v>
      </c>
      <c r="AB602" s="15">
        <f t="shared" si="547"/>
        <v>53467.175040783033</v>
      </c>
      <c r="AC602" s="15">
        <f t="shared" si="548"/>
        <v>68603.283428577866</v>
      </c>
      <c r="AD602" s="49">
        <f t="shared" si="574"/>
        <v>122070.45846936089</v>
      </c>
      <c r="AE602" s="48">
        <v>11</v>
      </c>
      <c r="AF602" s="1">
        <f t="shared" si="549"/>
        <v>37.4</v>
      </c>
      <c r="AG602" s="15">
        <f t="shared" si="550"/>
        <v>66043.441022001411</v>
      </c>
      <c r="AH602" s="15">
        <f t="shared" si="551"/>
        <v>82851.738310848654</v>
      </c>
      <c r="AI602" s="49">
        <f t="shared" si="575"/>
        <v>148895.17933285006</v>
      </c>
      <c r="AJ602" s="48">
        <v>7</v>
      </c>
      <c r="AK602" s="1">
        <f t="shared" si="552"/>
        <v>23.8</v>
      </c>
      <c r="AL602" s="1"/>
      <c r="AM602" s="15">
        <f t="shared" si="553"/>
        <v>42027.644286728173</v>
      </c>
      <c r="AN602" s="15">
        <f t="shared" si="554"/>
        <v>52960.003738203966</v>
      </c>
      <c r="AO602" s="49">
        <f t="shared" si="576"/>
        <v>94987.648024932132</v>
      </c>
      <c r="AP602" s="203">
        <v>6</v>
      </c>
      <c r="AQ602" s="188">
        <f t="shared" si="577"/>
        <v>20.399999999999999</v>
      </c>
      <c r="AR602" s="196"/>
      <c r="AS602" s="197">
        <f t="shared" si="555"/>
        <v>36096.3117370892</v>
      </c>
      <c r="AT602" s="179">
        <f t="shared" si="556"/>
        <v>46643.531377704916</v>
      </c>
      <c r="AU602" s="180">
        <f t="shared" si="578"/>
        <v>82739.843114794116</v>
      </c>
      <c r="AV602" s="1">
        <v>13</v>
      </c>
      <c r="AW602" s="1">
        <f t="shared" si="579"/>
        <v>44.199999999999996</v>
      </c>
      <c r="AX602" s="55"/>
      <c r="AY602" s="56">
        <f t="shared" si="557"/>
        <v>85295.240698557347</v>
      </c>
      <c r="AZ602" s="15">
        <f t="shared" si="558"/>
        <v>102813.04555602757</v>
      </c>
      <c r="BA602" s="49">
        <f t="shared" si="580"/>
        <v>188108.28625458491</v>
      </c>
      <c r="BB602" s="128">
        <v>5</v>
      </c>
      <c r="BC602" s="1">
        <f t="shared" si="559"/>
        <v>17</v>
      </c>
      <c r="BD602" s="56">
        <f t="shared" si="560"/>
        <v>43426.431435445062</v>
      </c>
      <c r="BE602" s="15">
        <f t="shared" si="561"/>
        <v>38123.999783582156</v>
      </c>
      <c r="BF602" s="49">
        <f t="shared" si="562"/>
        <v>81550.431219027218</v>
      </c>
      <c r="BG602" s="1">
        <v>6</v>
      </c>
      <c r="BH602" s="1">
        <f t="shared" si="563"/>
        <v>20.399999999999999</v>
      </c>
      <c r="BI602" s="56">
        <f t="shared" si="564"/>
        <v>52111.717722534078</v>
      </c>
      <c r="BJ602" s="15">
        <f t="shared" si="565"/>
        <v>43919.622203534222</v>
      </c>
      <c r="BK602" s="49">
        <f t="shared" si="581"/>
        <v>96031.339926068293</v>
      </c>
      <c r="BL602" s="1">
        <v>10</v>
      </c>
      <c r="BM602" s="1">
        <f t="shared" si="566"/>
        <v>34</v>
      </c>
      <c r="BN602" s="56">
        <f t="shared" si="567"/>
        <v>87657.167505391815</v>
      </c>
      <c r="BO602" s="15">
        <f t="shared" si="582"/>
        <v>77040.47610818909</v>
      </c>
      <c r="BP602" s="49">
        <f t="shared" si="583"/>
        <v>164697.64361358091</v>
      </c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</row>
    <row r="603" spans="1:146" ht="15.6" hidden="1" x14ac:dyDescent="0.3">
      <c r="A603" t="s">
        <v>171</v>
      </c>
      <c r="B603" s="8">
        <v>302</v>
      </c>
      <c r="C603" s="1">
        <v>0</v>
      </c>
      <c r="D603" s="1"/>
      <c r="E603" s="1">
        <f t="shared" si="536"/>
        <v>0</v>
      </c>
      <c r="F603" s="15">
        <f t="shared" si="537"/>
        <v>0</v>
      </c>
      <c r="G603" s="15">
        <f t="shared" si="568"/>
        <v>0</v>
      </c>
      <c r="H603" s="15">
        <f t="shared" si="569"/>
        <v>0</v>
      </c>
      <c r="I603" s="1">
        <v>10</v>
      </c>
      <c r="J603" s="1"/>
      <c r="K603" s="1">
        <f t="shared" si="538"/>
        <v>24</v>
      </c>
      <c r="L603" s="15">
        <f t="shared" si="539"/>
        <v>32802.45925925926</v>
      </c>
      <c r="M603" s="15">
        <f t="shared" si="540"/>
        <v>49538.041879456767</v>
      </c>
      <c r="N603" s="44">
        <f t="shared" si="570"/>
        <v>82340.501138716034</v>
      </c>
      <c r="O603" s="48">
        <v>0</v>
      </c>
      <c r="P603" s="450"/>
      <c r="Q603" s="1">
        <f t="shared" si="541"/>
        <v>0</v>
      </c>
      <c r="R603" s="15">
        <f t="shared" si="542"/>
        <v>0</v>
      </c>
      <c r="S603" s="422">
        <f t="shared" si="571"/>
        <v>0</v>
      </c>
      <c r="T603" s="49">
        <f t="shared" si="572"/>
        <v>0</v>
      </c>
      <c r="U603" s="48">
        <v>0</v>
      </c>
      <c r="V603" s="1">
        <f t="shared" si="543"/>
        <v>0</v>
      </c>
      <c r="W603" s="15">
        <f t="shared" si="544"/>
        <v>0</v>
      </c>
      <c r="X603" s="15">
        <f t="shared" si="545"/>
        <v>0</v>
      </c>
      <c r="Y603" s="49">
        <f t="shared" si="573"/>
        <v>0</v>
      </c>
      <c r="Z603" s="48">
        <v>0</v>
      </c>
      <c r="AA603" s="1">
        <f t="shared" si="546"/>
        <v>0</v>
      </c>
      <c r="AB603" s="15">
        <f t="shared" si="547"/>
        <v>0</v>
      </c>
      <c r="AC603" s="15">
        <f t="shared" si="548"/>
        <v>0</v>
      </c>
      <c r="AD603" s="49">
        <f t="shared" si="574"/>
        <v>0</v>
      </c>
      <c r="AE603" s="48">
        <v>0</v>
      </c>
      <c r="AF603" s="1">
        <f t="shared" si="549"/>
        <v>0</v>
      </c>
      <c r="AG603" s="15">
        <f t="shared" si="550"/>
        <v>0</v>
      </c>
      <c r="AH603" s="15">
        <f t="shared" si="551"/>
        <v>0</v>
      </c>
      <c r="AI603" s="49">
        <f t="shared" si="575"/>
        <v>0</v>
      </c>
      <c r="AJ603" s="48">
        <v>0</v>
      </c>
      <c r="AK603" s="1">
        <f t="shared" si="552"/>
        <v>0</v>
      </c>
      <c r="AL603" s="1"/>
      <c r="AM603" s="15">
        <f t="shared" si="553"/>
        <v>0</v>
      </c>
      <c r="AN603" s="15">
        <f t="shared" si="554"/>
        <v>0</v>
      </c>
      <c r="AO603" s="49">
        <f t="shared" si="576"/>
        <v>0</v>
      </c>
      <c r="AP603" s="203">
        <v>0</v>
      </c>
      <c r="AQ603" s="188">
        <f t="shared" si="577"/>
        <v>0</v>
      </c>
      <c r="AR603" s="196"/>
      <c r="AS603" s="197">
        <f t="shared" si="555"/>
        <v>0</v>
      </c>
      <c r="AT603" s="179">
        <f t="shared" si="556"/>
        <v>0</v>
      </c>
      <c r="AU603" s="180">
        <f t="shared" si="578"/>
        <v>0</v>
      </c>
      <c r="AV603" s="1">
        <v>0</v>
      </c>
      <c r="AW603" s="1">
        <f t="shared" si="579"/>
        <v>0</v>
      </c>
      <c r="AX603" s="55"/>
      <c r="AY603" s="56">
        <f t="shared" si="557"/>
        <v>0</v>
      </c>
      <c r="AZ603" s="15">
        <f t="shared" si="558"/>
        <v>0</v>
      </c>
      <c r="BA603" s="49">
        <f t="shared" si="580"/>
        <v>0</v>
      </c>
      <c r="BB603" s="128">
        <v>0</v>
      </c>
      <c r="BC603" s="1">
        <f t="shared" si="559"/>
        <v>0</v>
      </c>
      <c r="BD603" s="56">
        <f t="shared" si="560"/>
        <v>0</v>
      </c>
      <c r="BE603" s="15">
        <f t="shared" si="561"/>
        <v>0</v>
      </c>
      <c r="BF603" s="49">
        <f t="shared" si="562"/>
        <v>0</v>
      </c>
      <c r="BG603" s="1">
        <v>0</v>
      </c>
      <c r="BH603" s="1">
        <f t="shared" si="563"/>
        <v>0</v>
      </c>
      <c r="BI603" s="56">
        <f t="shared" si="564"/>
        <v>0</v>
      </c>
      <c r="BJ603" s="15">
        <f t="shared" si="565"/>
        <v>0</v>
      </c>
      <c r="BK603" s="49">
        <f t="shared" si="581"/>
        <v>0</v>
      </c>
      <c r="BL603" s="1">
        <v>7</v>
      </c>
      <c r="BM603" s="1">
        <f t="shared" si="566"/>
        <v>23.8</v>
      </c>
      <c r="BN603" s="56">
        <f t="shared" si="567"/>
        <v>61360.017253774262</v>
      </c>
      <c r="BO603" s="15">
        <f t="shared" si="582"/>
        <v>53928.333275732366</v>
      </c>
      <c r="BP603" s="49">
        <f t="shared" si="583"/>
        <v>115288.35052950663</v>
      </c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</row>
    <row r="604" spans="1:146" ht="15.6" hidden="1" x14ac:dyDescent="0.3">
      <c r="A604" t="s">
        <v>171</v>
      </c>
      <c r="B604" s="8">
        <v>303</v>
      </c>
      <c r="C604" s="1">
        <v>2</v>
      </c>
      <c r="D604" s="1"/>
      <c r="E604" s="1">
        <f t="shared" si="536"/>
        <v>4.8</v>
      </c>
      <c r="F604" s="15">
        <f t="shared" si="537"/>
        <v>16401.22962962963</v>
      </c>
      <c r="G604" s="15">
        <f t="shared" si="568"/>
        <v>10466.737537296167</v>
      </c>
      <c r="H604" s="15">
        <f t="shared" si="569"/>
        <v>26867.967166925795</v>
      </c>
      <c r="I604" s="1">
        <v>0</v>
      </c>
      <c r="J604" s="1"/>
      <c r="K604" s="1">
        <f t="shared" si="538"/>
        <v>0</v>
      </c>
      <c r="L604" s="15">
        <f t="shared" si="539"/>
        <v>0</v>
      </c>
      <c r="M604" s="15">
        <f t="shared" si="540"/>
        <v>0</v>
      </c>
      <c r="N604" s="44">
        <f t="shared" si="570"/>
        <v>0</v>
      </c>
      <c r="O604" s="48">
        <v>0</v>
      </c>
      <c r="P604" s="450"/>
      <c r="Q604" s="1">
        <f t="shared" si="541"/>
        <v>0</v>
      </c>
      <c r="R604" s="15">
        <f t="shared" si="542"/>
        <v>0</v>
      </c>
      <c r="S604" s="422">
        <f t="shared" si="571"/>
        <v>0</v>
      </c>
      <c r="T604" s="49">
        <f t="shared" si="572"/>
        <v>0</v>
      </c>
      <c r="U604" s="48">
        <v>0</v>
      </c>
      <c r="V604" s="1">
        <f t="shared" si="543"/>
        <v>0</v>
      </c>
      <c r="W604" s="15">
        <f t="shared" si="544"/>
        <v>0</v>
      </c>
      <c r="X604" s="15">
        <f t="shared" si="545"/>
        <v>0</v>
      </c>
      <c r="Y604" s="49">
        <f t="shared" si="573"/>
        <v>0</v>
      </c>
      <c r="Z604" s="48">
        <v>0</v>
      </c>
      <c r="AA604" s="1">
        <f t="shared" si="546"/>
        <v>0</v>
      </c>
      <c r="AB604" s="15">
        <f t="shared" si="547"/>
        <v>0</v>
      </c>
      <c r="AC604" s="15">
        <f t="shared" si="548"/>
        <v>0</v>
      </c>
      <c r="AD604" s="49">
        <f t="shared" si="574"/>
        <v>0</v>
      </c>
      <c r="AE604" s="48">
        <v>0</v>
      </c>
      <c r="AF604" s="1">
        <f t="shared" si="549"/>
        <v>0</v>
      </c>
      <c r="AG604" s="15">
        <f t="shared" si="550"/>
        <v>0</v>
      </c>
      <c r="AH604" s="15">
        <f t="shared" si="551"/>
        <v>0</v>
      </c>
      <c r="AI604" s="49">
        <f t="shared" si="575"/>
        <v>0</v>
      </c>
      <c r="AJ604" s="48">
        <v>1</v>
      </c>
      <c r="AK604" s="1">
        <f t="shared" si="552"/>
        <v>3.4</v>
      </c>
      <c r="AL604" s="1"/>
      <c r="AM604" s="15">
        <f t="shared" si="553"/>
        <v>6003.9491838183103</v>
      </c>
      <c r="AN604" s="15">
        <f t="shared" si="554"/>
        <v>7565.7148197434235</v>
      </c>
      <c r="AO604" s="49">
        <f t="shared" si="576"/>
        <v>13569.664003561735</v>
      </c>
      <c r="AP604" s="203">
        <v>0</v>
      </c>
      <c r="AQ604" s="188">
        <f t="shared" si="577"/>
        <v>0</v>
      </c>
      <c r="AR604" s="196"/>
      <c r="AS604" s="197">
        <f t="shared" si="555"/>
        <v>0</v>
      </c>
      <c r="AT604" s="179">
        <f t="shared" si="556"/>
        <v>0</v>
      </c>
      <c r="AU604" s="180">
        <f t="shared" si="578"/>
        <v>0</v>
      </c>
      <c r="AV604" s="1">
        <v>0</v>
      </c>
      <c r="AW604" s="1">
        <f t="shared" si="579"/>
        <v>0</v>
      </c>
      <c r="AX604" s="55"/>
      <c r="AY604" s="56">
        <f t="shared" si="557"/>
        <v>0</v>
      </c>
      <c r="AZ604" s="15">
        <f t="shared" si="558"/>
        <v>0</v>
      </c>
      <c r="BA604" s="49">
        <f t="shared" si="580"/>
        <v>0</v>
      </c>
      <c r="BB604" s="128">
        <v>0</v>
      </c>
      <c r="BC604" s="1">
        <f t="shared" si="559"/>
        <v>0</v>
      </c>
      <c r="BD604" s="56">
        <f t="shared" si="560"/>
        <v>0</v>
      </c>
      <c r="BE604" s="15">
        <f t="shared" si="561"/>
        <v>0</v>
      </c>
      <c r="BF604" s="49">
        <f t="shared" si="562"/>
        <v>0</v>
      </c>
      <c r="BG604" s="1">
        <v>0</v>
      </c>
      <c r="BH604" s="1">
        <f t="shared" si="563"/>
        <v>0</v>
      </c>
      <c r="BI604" s="56">
        <f t="shared" si="564"/>
        <v>0</v>
      </c>
      <c r="BJ604" s="15">
        <f t="shared" si="565"/>
        <v>0</v>
      </c>
      <c r="BK604" s="49">
        <f t="shared" si="581"/>
        <v>0</v>
      </c>
      <c r="BL604" s="1">
        <v>0</v>
      </c>
      <c r="BM604" s="1">
        <f t="shared" si="566"/>
        <v>0</v>
      </c>
      <c r="BN604" s="56">
        <f t="shared" si="567"/>
        <v>0</v>
      </c>
      <c r="BO604" s="15">
        <f t="shared" si="582"/>
        <v>0</v>
      </c>
      <c r="BP604" s="49">
        <f t="shared" si="583"/>
        <v>0</v>
      </c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</row>
    <row r="605" spans="1:146" ht="15.6" hidden="1" x14ac:dyDescent="0.3">
      <c r="A605" t="s">
        <v>171</v>
      </c>
      <c r="B605" s="8">
        <v>401</v>
      </c>
      <c r="C605" s="1">
        <v>14</v>
      </c>
      <c r="D605" s="1"/>
      <c r="E605" s="1">
        <f t="shared" si="536"/>
        <v>33.6</v>
      </c>
      <c r="F605" s="15">
        <f t="shared" si="537"/>
        <v>114808.60740740741</v>
      </c>
      <c r="G605" s="15">
        <f t="shared" si="568"/>
        <v>73267.162761073167</v>
      </c>
      <c r="H605" s="15">
        <f t="shared" si="569"/>
        <v>188075.77016848058</v>
      </c>
      <c r="I605" s="1">
        <v>21</v>
      </c>
      <c r="J605" s="1"/>
      <c r="K605" s="1">
        <f t="shared" si="538"/>
        <v>50.4</v>
      </c>
      <c r="L605" s="15">
        <f t="shared" si="539"/>
        <v>68885.164444444454</v>
      </c>
      <c r="M605" s="15">
        <f t="shared" si="540"/>
        <v>104029.88794685921</v>
      </c>
      <c r="N605" s="44">
        <f t="shared" si="570"/>
        <v>172915.05239130364</v>
      </c>
      <c r="O605" s="48">
        <v>15</v>
      </c>
      <c r="P605" s="450"/>
      <c r="Q605" s="1">
        <f t="shared" si="541"/>
        <v>36</v>
      </c>
      <c r="R605" s="15">
        <f t="shared" si="542"/>
        <v>49249.799999999996</v>
      </c>
      <c r="S605" s="422">
        <f t="shared" si="571"/>
        <v>82811.974495701972</v>
      </c>
      <c r="T605" s="49">
        <f t="shared" si="572"/>
        <v>132061.77449570197</v>
      </c>
      <c r="U605" s="48">
        <v>14</v>
      </c>
      <c r="V605" s="1">
        <f t="shared" si="543"/>
        <v>33.6</v>
      </c>
      <c r="W605" s="15">
        <f t="shared" si="544"/>
        <v>45966.479999999996</v>
      </c>
      <c r="X605" s="15">
        <f t="shared" si="545"/>
        <v>73956.546059933418</v>
      </c>
      <c r="Y605" s="49">
        <f t="shared" si="573"/>
        <v>119923.02605993341</v>
      </c>
      <c r="Z605" s="48">
        <v>16</v>
      </c>
      <c r="AA605" s="1">
        <f t="shared" si="546"/>
        <v>54.4</v>
      </c>
      <c r="AB605" s="15">
        <f t="shared" si="547"/>
        <v>95052.755628058731</v>
      </c>
      <c r="AC605" s="15">
        <f t="shared" si="548"/>
        <v>121961.39276191621</v>
      </c>
      <c r="AD605" s="49">
        <f t="shared" si="574"/>
        <v>217014.14838997496</v>
      </c>
      <c r="AE605" s="48">
        <v>9</v>
      </c>
      <c r="AF605" s="1">
        <f t="shared" si="549"/>
        <v>30.599999999999998</v>
      </c>
      <c r="AG605" s="15">
        <f t="shared" si="550"/>
        <v>54035.542654364792</v>
      </c>
      <c r="AH605" s="15">
        <f t="shared" si="551"/>
        <v>67787.785890694344</v>
      </c>
      <c r="AI605" s="49">
        <f t="shared" si="575"/>
        <v>121823.32854505914</v>
      </c>
      <c r="AJ605" s="48">
        <v>11</v>
      </c>
      <c r="AK605" s="1">
        <f t="shared" si="552"/>
        <v>37.4</v>
      </c>
      <c r="AL605" s="1"/>
      <c r="AM605" s="15">
        <f t="shared" si="553"/>
        <v>66043.441022001411</v>
      </c>
      <c r="AN605" s="15">
        <f t="shared" si="554"/>
        <v>83222.86301717766</v>
      </c>
      <c r="AO605" s="49">
        <f t="shared" si="576"/>
        <v>149266.30403917906</v>
      </c>
      <c r="AP605" s="203">
        <v>15</v>
      </c>
      <c r="AQ605" s="188">
        <f t="shared" si="577"/>
        <v>51</v>
      </c>
      <c r="AR605" s="196"/>
      <c r="AS605" s="197">
        <f t="shared" si="555"/>
        <v>90240.779342722992</v>
      </c>
      <c r="AT605" s="179">
        <f t="shared" si="556"/>
        <v>116608.8284442623</v>
      </c>
      <c r="AU605" s="180">
        <f t="shared" si="578"/>
        <v>206849.60778698529</v>
      </c>
      <c r="AV605" s="1">
        <v>16</v>
      </c>
      <c r="AW605" s="1">
        <f t="shared" si="579"/>
        <v>54.4</v>
      </c>
      <c r="AX605" s="55"/>
      <c r="AY605" s="56">
        <f t="shared" si="557"/>
        <v>104978.75778283981</v>
      </c>
      <c r="AZ605" s="15">
        <f t="shared" si="558"/>
        <v>126539.13299203395</v>
      </c>
      <c r="BA605" s="49">
        <f t="shared" si="580"/>
        <v>231517.89077487375</v>
      </c>
      <c r="BB605" s="128">
        <v>15</v>
      </c>
      <c r="BC605" s="1">
        <f t="shared" si="559"/>
        <v>51</v>
      </c>
      <c r="BD605" s="56">
        <f t="shared" si="560"/>
        <v>130279.2943063352</v>
      </c>
      <c r="BE605" s="15">
        <f t="shared" si="561"/>
        <v>114371.99935074645</v>
      </c>
      <c r="BF605" s="49">
        <f t="shared" si="562"/>
        <v>244651.29365708167</v>
      </c>
      <c r="BG605" s="1">
        <v>16</v>
      </c>
      <c r="BH605" s="1">
        <f t="shared" si="563"/>
        <v>54.4</v>
      </c>
      <c r="BI605" s="56">
        <f t="shared" si="564"/>
        <v>138964.58059342421</v>
      </c>
      <c r="BJ605" s="15">
        <f t="shared" si="565"/>
        <v>117118.99254275793</v>
      </c>
      <c r="BK605" s="49">
        <f t="shared" si="581"/>
        <v>256083.57313618215</v>
      </c>
      <c r="BL605" s="1">
        <v>12</v>
      </c>
      <c r="BM605" s="1">
        <f t="shared" si="566"/>
        <v>40.799999999999997</v>
      </c>
      <c r="BN605" s="56">
        <f t="shared" si="567"/>
        <v>105188.60100647017</v>
      </c>
      <c r="BO605" s="15">
        <f t="shared" si="582"/>
        <v>92448.571329826897</v>
      </c>
      <c r="BP605" s="49">
        <f t="shared" si="583"/>
        <v>197637.17233629705</v>
      </c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</row>
    <row r="606" spans="1:146" ht="15.6" hidden="1" x14ac:dyDescent="0.3">
      <c r="A606" t="s">
        <v>171</v>
      </c>
      <c r="B606" s="8">
        <v>402</v>
      </c>
      <c r="C606" s="1">
        <v>0</v>
      </c>
      <c r="D606" s="1"/>
      <c r="E606" s="1">
        <f t="shared" si="536"/>
        <v>0</v>
      </c>
      <c r="F606" s="15">
        <f t="shared" si="537"/>
        <v>0</v>
      </c>
      <c r="G606" s="15">
        <f t="shared" si="568"/>
        <v>0</v>
      </c>
      <c r="H606" s="15">
        <f t="shared" si="569"/>
        <v>0</v>
      </c>
      <c r="I606" s="1">
        <v>2</v>
      </c>
      <c r="J606" s="1"/>
      <c r="K606" s="1">
        <f t="shared" si="538"/>
        <v>4.8</v>
      </c>
      <c r="L606" s="15">
        <f t="shared" si="539"/>
        <v>6560.4918518518525</v>
      </c>
      <c r="M606" s="15">
        <f t="shared" si="540"/>
        <v>9907.6083758913519</v>
      </c>
      <c r="N606" s="44">
        <f t="shared" si="570"/>
        <v>16468.100227743205</v>
      </c>
      <c r="O606" s="48">
        <v>1</v>
      </c>
      <c r="P606" s="450"/>
      <c r="Q606" s="1">
        <f t="shared" si="541"/>
        <v>2.4</v>
      </c>
      <c r="R606" s="15">
        <f t="shared" si="542"/>
        <v>3283.3199999999997</v>
      </c>
      <c r="S606" s="422">
        <f t="shared" si="571"/>
        <v>5520.7982997134641</v>
      </c>
      <c r="T606" s="49">
        <f t="shared" si="572"/>
        <v>8804.1182997134638</v>
      </c>
      <c r="U606" s="48">
        <v>1</v>
      </c>
      <c r="V606" s="1">
        <f t="shared" si="543"/>
        <v>2.4</v>
      </c>
      <c r="W606" s="15">
        <f t="shared" si="544"/>
        <v>3283.3199999999997</v>
      </c>
      <c r="X606" s="15">
        <f t="shared" si="545"/>
        <v>5282.6104328523861</v>
      </c>
      <c r="Y606" s="49">
        <f t="shared" si="573"/>
        <v>8565.9304328523867</v>
      </c>
      <c r="Z606" s="48">
        <v>0</v>
      </c>
      <c r="AA606" s="1">
        <f t="shared" si="546"/>
        <v>0</v>
      </c>
      <c r="AB606" s="15">
        <f t="shared" si="547"/>
        <v>0</v>
      </c>
      <c r="AC606" s="15">
        <f t="shared" si="548"/>
        <v>0</v>
      </c>
      <c r="AD606" s="49">
        <f t="shared" si="574"/>
        <v>0</v>
      </c>
      <c r="AE606" s="48">
        <v>2</v>
      </c>
      <c r="AF606" s="1">
        <f t="shared" si="549"/>
        <v>6.8</v>
      </c>
      <c r="AG606" s="15">
        <f t="shared" si="550"/>
        <v>12007.898367636621</v>
      </c>
      <c r="AH606" s="15">
        <f t="shared" si="551"/>
        <v>15063.952420154301</v>
      </c>
      <c r="AI606" s="49">
        <f t="shared" si="575"/>
        <v>27071.850787790921</v>
      </c>
      <c r="AJ606" s="48">
        <v>0</v>
      </c>
      <c r="AK606" s="1">
        <f t="shared" si="552"/>
        <v>0</v>
      </c>
      <c r="AL606" s="1"/>
      <c r="AM606" s="15">
        <f t="shared" si="553"/>
        <v>0</v>
      </c>
      <c r="AN606" s="15">
        <f t="shared" si="554"/>
        <v>0</v>
      </c>
      <c r="AO606" s="49">
        <f t="shared" si="576"/>
        <v>0</v>
      </c>
      <c r="AP606" s="203">
        <v>0</v>
      </c>
      <c r="AQ606" s="188">
        <f t="shared" si="577"/>
        <v>0</v>
      </c>
      <c r="AR606" s="196"/>
      <c r="AS606" s="197">
        <f t="shared" si="555"/>
        <v>0</v>
      </c>
      <c r="AT606" s="179">
        <f t="shared" si="556"/>
        <v>0</v>
      </c>
      <c r="AU606" s="180">
        <f t="shared" si="578"/>
        <v>0</v>
      </c>
      <c r="AV606" s="1">
        <v>0</v>
      </c>
      <c r="AW606" s="1">
        <f t="shared" si="579"/>
        <v>0</v>
      </c>
      <c r="AX606" s="55"/>
      <c r="AY606" s="56">
        <f t="shared" si="557"/>
        <v>0</v>
      </c>
      <c r="AZ606" s="15">
        <f t="shared" si="558"/>
        <v>0</v>
      </c>
      <c r="BA606" s="49">
        <f t="shared" si="580"/>
        <v>0</v>
      </c>
      <c r="BB606" s="128">
        <v>0</v>
      </c>
      <c r="BC606" s="1">
        <f t="shared" si="559"/>
        <v>0</v>
      </c>
      <c r="BD606" s="56">
        <f t="shared" si="560"/>
        <v>0</v>
      </c>
      <c r="BE606" s="15">
        <f t="shared" si="561"/>
        <v>0</v>
      </c>
      <c r="BF606" s="49">
        <f t="shared" si="562"/>
        <v>0</v>
      </c>
      <c r="BG606" s="1">
        <v>1</v>
      </c>
      <c r="BH606" s="1">
        <f t="shared" si="563"/>
        <v>3.4</v>
      </c>
      <c r="BI606" s="56">
        <f t="shared" si="564"/>
        <v>8685.2862870890131</v>
      </c>
      <c r="BJ606" s="15">
        <f t="shared" si="565"/>
        <v>7319.9370339223706</v>
      </c>
      <c r="BK606" s="49">
        <f t="shared" si="581"/>
        <v>16005.223321011385</v>
      </c>
      <c r="BL606" s="1">
        <v>0</v>
      </c>
      <c r="BM606" s="1">
        <f t="shared" si="566"/>
        <v>0</v>
      </c>
      <c r="BN606" s="56">
        <f t="shared" si="567"/>
        <v>0</v>
      </c>
      <c r="BO606" s="15">
        <f t="shared" si="582"/>
        <v>0</v>
      </c>
      <c r="BP606" s="49">
        <f t="shared" si="583"/>
        <v>0</v>
      </c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</row>
    <row r="607" spans="1:146" ht="15.6" hidden="1" x14ac:dyDescent="0.3">
      <c r="A607" t="s">
        <v>171</v>
      </c>
      <c r="B607" s="8">
        <v>403</v>
      </c>
      <c r="C607" s="1">
        <v>4</v>
      </c>
      <c r="D607" s="1"/>
      <c r="E607" s="1">
        <f t="shared" si="536"/>
        <v>9.6</v>
      </c>
      <c r="F607" s="15">
        <f t="shared" si="537"/>
        <v>32802.45925925926</v>
      </c>
      <c r="G607" s="15">
        <f t="shared" si="568"/>
        <v>20933.475074592334</v>
      </c>
      <c r="H607" s="15">
        <f t="shared" si="569"/>
        <v>53735.93433385159</v>
      </c>
      <c r="I607" s="1">
        <v>5</v>
      </c>
      <c r="J607" s="1"/>
      <c r="K607" s="1">
        <f t="shared" si="538"/>
        <v>12</v>
      </c>
      <c r="L607" s="15">
        <f t="shared" si="539"/>
        <v>16401.22962962963</v>
      </c>
      <c r="M607" s="15">
        <f t="shared" si="540"/>
        <v>24769.020939728383</v>
      </c>
      <c r="N607" s="44">
        <f t="shared" si="570"/>
        <v>41170.250569358017</v>
      </c>
      <c r="O607" s="48">
        <v>4</v>
      </c>
      <c r="P607" s="450"/>
      <c r="Q607" s="1">
        <f t="shared" si="541"/>
        <v>9.6</v>
      </c>
      <c r="R607" s="15">
        <f t="shared" si="542"/>
        <v>13133.279999999999</v>
      </c>
      <c r="S607" s="422">
        <f t="shared" si="571"/>
        <v>22083.193198853856</v>
      </c>
      <c r="T607" s="49">
        <f t="shared" si="572"/>
        <v>35216.473198853855</v>
      </c>
      <c r="U607" s="48">
        <v>5</v>
      </c>
      <c r="V607" s="1">
        <f t="shared" si="543"/>
        <v>12</v>
      </c>
      <c r="W607" s="15">
        <f t="shared" si="544"/>
        <v>16416.600000000002</v>
      </c>
      <c r="X607" s="15">
        <f t="shared" si="545"/>
        <v>26413.052164261931</v>
      </c>
      <c r="Y607" s="49">
        <f t="shared" si="573"/>
        <v>42829.652164261934</v>
      </c>
      <c r="Z607" s="48">
        <v>4</v>
      </c>
      <c r="AA607" s="1">
        <f t="shared" si="546"/>
        <v>13.6</v>
      </c>
      <c r="AB607" s="15">
        <f t="shared" si="547"/>
        <v>23763.188907014683</v>
      </c>
      <c r="AC607" s="15">
        <f t="shared" si="548"/>
        <v>30490.348190479053</v>
      </c>
      <c r="AD607" s="49">
        <f t="shared" si="574"/>
        <v>54253.53709749374</v>
      </c>
      <c r="AE607" s="48">
        <v>4</v>
      </c>
      <c r="AF607" s="1">
        <f t="shared" si="549"/>
        <v>13.6</v>
      </c>
      <c r="AG607" s="15">
        <f t="shared" si="550"/>
        <v>24015.796735273241</v>
      </c>
      <c r="AH607" s="15">
        <f t="shared" si="551"/>
        <v>30127.904840308602</v>
      </c>
      <c r="AI607" s="49">
        <f t="shared" si="575"/>
        <v>54143.701575581843</v>
      </c>
      <c r="AJ607" s="48">
        <v>4</v>
      </c>
      <c r="AK607" s="1">
        <f t="shared" si="552"/>
        <v>13.6</v>
      </c>
      <c r="AL607" s="1"/>
      <c r="AM607" s="15">
        <f t="shared" si="553"/>
        <v>24015.796735273241</v>
      </c>
      <c r="AN607" s="15">
        <f t="shared" si="554"/>
        <v>30262.859278973694</v>
      </c>
      <c r="AO607" s="49">
        <f t="shared" si="576"/>
        <v>54278.656014246939</v>
      </c>
      <c r="AP607" s="203">
        <v>4</v>
      </c>
      <c r="AQ607" s="188">
        <f t="shared" si="577"/>
        <v>13.6</v>
      </c>
      <c r="AR607" s="196"/>
      <c r="AS607" s="197">
        <f t="shared" si="555"/>
        <v>24064.207824726131</v>
      </c>
      <c r="AT607" s="179">
        <f t="shared" si="556"/>
        <v>31095.687585136613</v>
      </c>
      <c r="AU607" s="180">
        <f t="shared" si="578"/>
        <v>55159.895409862744</v>
      </c>
      <c r="AV607" s="1">
        <v>4</v>
      </c>
      <c r="AW607" s="1">
        <f t="shared" si="579"/>
        <v>13.6</v>
      </c>
      <c r="AX607" s="55"/>
      <c r="AY607" s="56">
        <f t="shared" si="557"/>
        <v>26244.689445709952</v>
      </c>
      <c r="AZ607" s="15">
        <f t="shared" si="558"/>
        <v>31634.783248008487</v>
      </c>
      <c r="BA607" s="49">
        <f t="shared" si="580"/>
        <v>57879.472693718439</v>
      </c>
      <c r="BB607" s="128">
        <v>4</v>
      </c>
      <c r="BC607" s="1">
        <f t="shared" si="559"/>
        <v>13.6</v>
      </c>
      <c r="BD607" s="56">
        <f t="shared" si="560"/>
        <v>34741.145148356052</v>
      </c>
      <c r="BE607" s="15">
        <f t="shared" si="561"/>
        <v>30499.199826865723</v>
      </c>
      <c r="BF607" s="49">
        <f t="shared" si="562"/>
        <v>65240.344975221771</v>
      </c>
      <c r="BG607" s="1">
        <v>5</v>
      </c>
      <c r="BH607" s="1">
        <f t="shared" si="563"/>
        <v>17</v>
      </c>
      <c r="BI607" s="56">
        <f t="shared" si="564"/>
        <v>43426.431435445062</v>
      </c>
      <c r="BJ607" s="15">
        <f t="shared" si="565"/>
        <v>36599.685169611854</v>
      </c>
      <c r="BK607" s="49">
        <f t="shared" si="581"/>
        <v>80026.116605056915</v>
      </c>
      <c r="BL607" s="1">
        <v>4</v>
      </c>
      <c r="BM607" s="1">
        <f t="shared" si="566"/>
        <v>13.6</v>
      </c>
      <c r="BN607" s="56">
        <f t="shared" si="567"/>
        <v>35062.867002156723</v>
      </c>
      <c r="BO607" s="15">
        <f t="shared" si="582"/>
        <v>30816.190443275635</v>
      </c>
      <c r="BP607" s="49">
        <f t="shared" si="583"/>
        <v>65879.057445432351</v>
      </c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</row>
    <row r="608" spans="1:146" ht="15.6" hidden="1" x14ac:dyDescent="0.3">
      <c r="A608" t="s">
        <v>171</v>
      </c>
      <c r="B608" s="8">
        <v>501</v>
      </c>
      <c r="C608" s="1">
        <v>6</v>
      </c>
      <c r="D608" s="1"/>
      <c r="E608" s="1">
        <f t="shared" si="536"/>
        <v>14.399999999999999</v>
      </c>
      <c r="F608" s="15">
        <f t="shared" si="537"/>
        <v>49203.688888888893</v>
      </c>
      <c r="G608" s="15">
        <f t="shared" si="568"/>
        <v>31400.212611888495</v>
      </c>
      <c r="H608" s="15">
        <f t="shared" si="569"/>
        <v>80603.901500777385</v>
      </c>
      <c r="I608" s="1">
        <v>9</v>
      </c>
      <c r="J608" s="1"/>
      <c r="K608" s="1">
        <f t="shared" si="538"/>
        <v>21.599999999999998</v>
      </c>
      <c r="L608" s="15">
        <f t="shared" si="539"/>
        <v>29522.213333333333</v>
      </c>
      <c r="M608" s="15">
        <f t="shared" si="540"/>
        <v>44584.23769151108</v>
      </c>
      <c r="N608" s="44">
        <f t="shared" si="570"/>
        <v>74106.451024844413</v>
      </c>
      <c r="O608" s="48">
        <v>6</v>
      </c>
      <c r="P608" s="450"/>
      <c r="Q608" s="1">
        <f t="shared" si="541"/>
        <v>14.399999999999999</v>
      </c>
      <c r="R608" s="15">
        <f t="shared" si="542"/>
        <v>19699.919999999998</v>
      </c>
      <c r="S608" s="422">
        <f t="shared" si="571"/>
        <v>33124.789798280784</v>
      </c>
      <c r="T608" s="49">
        <f t="shared" si="572"/>
        <v>52824.709798280783</v>
      </c>
      <c r="U608" s="48">
        <v>6</v>
      </c>
      <c r="V608" s="1">
        <f t="shared" si="543"/>
        <v>14.399999999999999</v>
      </c>
      <c r="W608" s="15">
        <f t="shared" si="544"/>
        <v>19699.919999999998</v>
      </c>
      <c r="X608" s="15">
        <f t="shared" si="545"/>
        <v>31695.662597114315</v>
      </c>
      <c r="Y608" s="49">
        <f t="shared" si="573"/>
        <v>51395.582597114313</v>
      </c>
      <c r="Z608" s="48">
        <v>6</v>
      </c>
      <c r="AA608" s="1">
        <f t="shared" si="546"/>
        <v>20.399999999999999</v>
      </c>
      <c r="AB608" s="15">
        <f t="shared" si="547"/>
        <v>35644.783360522022</v>
      </c>
      <c r="AC608" s="15">
        <f t="shared" si="548"/>
        <v>45735.522285718573</v>
      </c>
      <c r="AD608" s="49">
        <f t="shared" si="574"/>
        <v>81380.305646240595</v>
      </c>
      <c r="AE608" s="48">
        <v>6</v>
      </c>
      <c r="AF608" s="1">
        <f t="shared" si="549"/>
        <v>20.399999999999999</v>
      </c>
      <c r="AG608" s="15">
        <f t="shared" si="550"/>
        <v>36023.695102909864</v>
      </c>
      <c r="AH608" s="15">
        <f t="shared" si="551"/>
        <v>45191.857260462901</v>
      </c>
      <c r="AI608" s="49">
        <f t="shared" si="575"/>
        <v>81215.552363372757</v>
      </c>
      <c r="AJ608" s="48">
        <v>5</v>
      </c>
      <c r="AK608" s="1">
        <f t="shared" si="552"/>
        <v>17</v>
      </c>
      <c r="AL608" s="1"/>
      <c r="AM608" s="15">
        <f t="shared" si="553"/>
        <v>30019.745919091547</v>
      </c>
      <c r="AN608" s="15">
        <f t="shared" si="554"/>
        <v>37828.574098717116</v>
      </c>
      <c r="AO608" s="49">
        <f t="shared" si="576"/>
        <v>67848.32001780867</v>
      </c>
      <c r="AP608" s="203">
        <v>6</v>
      </c>
      <c r="AQ608" s="188">
        <f t="shared" si="577"/>
        <v>20.399999999999999</v>
      </c>
      <c r="AR608" s="196"/>
      <c r="AS608" s="197">
        <f t="shared" si="555"/>
        <v>36096.3117370892</v>
      </c>
      <c r="AT608" s="179">
        <f t="shared" si="556"/>
        <v>46643.531377704916</v>
      </c>
      <c r="AU608" s="180">
        <f t="shared" si="578"/>
        <v>82739.843114794116</v>
      </c>
      <c r="AV608" s="1">
        <v>6</v>
      </c>
      <c r="AW608" s="1">
        <f t="shared" si="579"/>
        <v>20.399999999999999</v>
      </c>
      <c r="AX608" s="55"/>
      <c r="AY608" s="56">
        <f t="shared" si="557"/>
        <v>39367.034168564925</v>
      </c>
      <c r="AZ608" s="15">
        <f t="shared" si="558"/>
        <v>47452.174872012729</v>
      </c>
      <c r="BA608" s="49">
        <f t="shared" si="580"/>
        <v>86819.209040577654</v>
      </c>
      <c r="BB608" s="128">
        <v>-583</v>
      </c>
      <c r="BC608" s="1">
        <f t="shared" si="559"/>
        <v>-1982.2</v>
      </c>
      <c r="BD608" s="56">
        <f t="shared" si="560"/>
        <v>-5063521.9053728944</v>
      </c>
      <c r="BE608" s="15">
        <f t="shared" si="561"/>
        <v>-4445258.3747656792</v>
      </c>
      <c r="BF608" s="49">
        <f t="shared" si="562"/>
        <v>-9508780.2801385745</v>
      </c>
      <c r="BG608" s="1">
        <v>4</v>
      </c>
      <c r="BH608" s="1">
        <f t="shared" si="563"/>
        <v>13.6</v>
      </c>
      <c r="BI608" s="56">
        <f t="shared" si="564"/>
        <v>34741.145148356052</v>
      </c>
      <c r="BJ608" s="15">
        <f t="shared" si="565"/>
        <v>29279.748135689482</v>
      </c>
      <c r="BK608" s="49">
        <f t="shared" si="581"/>
        <v>64020.893284045538</v>
      </c>
      <c r="BL608" s="1">
        <v>3</v>
      </c>
      <c r="BM608" s="1">
        <f t="shared" si="566"/>
        <v>10.199999999999999</v>
      </c>
      <c r="BN608" s="56">
        <f t="shared" si="567"/>
        <v>26297.150251617542</v>
      </c>
      <c r="BO608" s="15">
        <f t="shared" si="582"/>
        <v>23112.142832456724</v>
      </c>
      <c r="BP608" s="49">
        <f t="shared" si="583"/>
        <v>49409.293084074263</v>
      </c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</row>
    <row r="609" spans="1:146" ht="15.6" hidden="1" x14ac:dyDescent="0.3">
      <c r="A609" t="s">
        <v>171</v>
      </c>
      <c r="B609" s="8">
        <v>502</v>
      </c>
      <c r="C609" s="1">
        <v>5</v>
      </c>
      <c r="D609" s="1"/>
      <c r="E609" s="1">
        <f t="shared" si="536"/>
        <v>12</v>
      </c>
      <c r="F609" s="15">
        <f t="shared" si="537"/>
        <v>41003.074074074073</v>
      </c>
      <c r="G609" s="15">
        <f t="shared" si="568"/>
        <v>26166.843843240415</v>
      </c>
      <c r="H609" s="15">
        <f t="shared" si="569"/>
        <v>67169.91791731448</v>
      </c>
      <c r="I609" s="1">
        <v>5</v>
      </c>
      <c r="J609" s="1"/>
      <c r="K609" s="1">
        <f t="shared" si="538"/>
        <v>12</v>
      </c>
      <c r="L609" s="15">
        <f t="shared" si="539"/>
        <v>16401.22962962963</v>
      </c>
      <c r="M609" s="15">
        <f t="shared" si="540"/>
        <v>24769.020939728383</v>
      </c>
      <c r="N609" s="44">
        <f t="shared" si="570"/>
        <v>41170.250569358017</v>
      </c>
      <c r="O609" s="48">
        <v>4</v>
      </c>
      <c r="P609" s="450"/>
      <c r="Q609" s="1">
        <f t="shared" si="541"/>
        <v>9.6</v>
      </c>
      <c r="R609" s="15">
        <f t="shared" si="542"/>
        <v>13133.279999999999</v>
      </c>
      <c r="S609" s="422">
        <f t="shared" si="571"/>
        <v>22083.193198853856</v>
      </c>
      <c r="T609" s="49">
        <f t="shared" si="572"/>
        <v>35216.473198853855</v>
      </c>
      <c r="U609" s="48">
        <v>4</v>
      </c>
      <c r="V609" s="1">
        <f t="shared" si="543"/>
        <v>9.6</v>
      </c>
      <c r="W609" s="15">
        <f t="shared" si="544"/>
        <v>13133.279999999999</v>
      </c>
      <c r="X609" s="15">
        <f t="shared" si="545"/>
        <v>21130.441731409544</v>
      </c>
      <c r="Y609" s="49">
        <f t="shared" si="573"/>
        <v>34263.721731409547</v>
      </c>
      <c r="Z609" s="48">
        <v>4</v>
      </c>
      <c r="AA609" s="1">
        <f t="shared" si="546"/>
        <v>13.6</v>
      </c>
      <c r="AB609" s="15">
        <f t="shared" si="547"/>
        <v>23763.188907014683</v>
      </c>
      <c r="AC609" s="15">
        <f t="shared" si="548"/>
        <v>30490.348190479053</v>
      </c>
      <c r="AD609" s="49">
        <f t="shared" si="574"/>
        <v>54253.53709749374</v>
      </c>
      <c r="AE609" s="48">
        <v>4</v>
      </c>
      <c r="AF609" s="1">
        <f t="shared" si="549"/>
        <v>13.6</v>
      </c>
      <c r="AG609" s="15">
        <f t="shared" si="550"/>
        <v>24015.796735273241</v>
      </c>
      <c r="AH609" s="15">
        <f t="shared" si="551"/>
        <v>30127.904840308602</v>
      </c>
      <c r="AI609" s="49">
        <f t="shared" si="575"/>
        <v>54143.701575581843</v>
      </c>
      <c r="AJ609" s="48">
        <v>3</v>
      </c>
      <c r="AK609" s="1">
        <f t="shared" si="552"/>
        <v>10.199999999999999</v>
      </c>
      <c r="AL609" s="1"/>
      <c r="AM609" s="15">
        <f t="shared" si="553"/>
        <v>18011.847551454932</v>
      </c>
      <c r="AN609" s="15">
        <f t="shared" si="554"/>
        <v>22697.144459230269</v>
      </c>
      <c r="AO609" s="49">
        <f t="shared" si="576"/>
        <v>40708.992010685201</v>
      </c>
      <c r="AP609" s="203">
        <v>3</v>
      </c>
      <c r="AQ609" s="188">
        <f t="shared" si="577"/>
        <v>10.199999999999999</v>
      </c>
      <c r="AR609" s="196"/>
      <c r="AS609" s="197">
        <f t="shared" si="555"/>
        <v>18048.1558685446</v>
      </c>
      <c r="AT609" s="179">
        <f t="shared" si="556"/>
        <v>23321.765688852458</v>
      </c>
      <c r="AU609" s="180">
        <f t="shared" si="578"/>
        <v>41369.921557397058</v>
      </c>
      <c r="AV609" s="1">
        <v>4</v>
      </c>
      <c r="AW609" s="1">
        <f t="shared" si="579"/>
        <v>13.6</v>
      </c>
      <c r="AX609" s="55"/>
      <c r="AY609" s="56">
        <f t="shared" si="557"/>
        <v>26244.689445709952</v>
      </c>
      <c r="AZ609" s="15">
        <f t="shared" si="558"/>
        <v>31634.783248008487</v>
      </c>
      <c r="BA609" s="49">
        <f t="shared" si="580"/>
        <v>57879.472693718439</v>
      </c>
      <c r="BB609" s="128">
        <v>592</v>
      </c>
      <c r="BC609" s="1">
        <f t="shared" si="559"/>
        <v>2012.8</v>
      </c>
      <c r="BD609" s="56">
        <f t="shared" si="560"/>
        <v>5141689.4819566961</v>
      </c>
      <c r="BE609" s="15">
        <f t="shared" si="561"/>
        <v>4513881.5743761268</v>
      </c>
      <c r="BF609" s="49">
        <f t="shared" si="562"/>
        <v>9655571.0563328229</v>
      </c>
      <c r="BG609" s="1">
        <v>6</v>
      </c>
      <c r="BH609" s="1">
        <f t="shared" si="563"/>
        <v>20.399999999999999</v>
      </c>
      <c r="BI609" s="56">
        <f t="shared" si="564"/>
        <v>52111.717722534078</v>
      </c>
      <c r="BJ609" s="15">
        <f t="shared" si="565"/>
        <v>43919.622203534222</v>
      </c>
      <c r="BK609" s="49">
        <f t="shared" si="581"/>
        <v>96031.339926068293</v>
      </c>
      <c r="BL609" s="1">
        <v>6</v>
      </c>
      <c r="BM609" s="1">
        <f t="shared" si="566"/>
        <v>20.399999999999999</v>
      </c>
      <c r="BN609" s="56">
        <f t="shared" si="567"/>
        <v>52594.300503235085</v>
      </c>
      <c r="BO609" s="15">
        <f t="shared" si="582"/>
        <v>46224.285664913448</v>
      </c>
      <c r="BP609" s="49">
        <f t="shared" si="583"/>
        <v>98818.586168148526</v>
      </c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</row>
    <row r="610" spans="1:146" ht="15.6" hidden="1" x14ac:dyDescent="0.3">
      <c r="A610" t="s">
        <v>171</v>
      </c>
      <c r="B610" s="8">
        <v>601</v>
      </c>
      <c r="C610" s="1">
        <v>5</v>
      </c>
      <c r="D610" s="1"/>
      <c r="E610" s="1">
        <f t="shared" si="536"/>
        <v>12</v>
      </c>
      <c r="F610" s="15">
        <f t="shared" si="537"/>
        <v>41003.074074074073</v>
      </c>
      <c r="G610" s="15">
        <f t="shared" si="568"/>
        <v>26166.843843240415</v>
      </c>
      <c r="H610" s="15">
        <f t="shared" si="569"/>
        <v>67169.91791731448</v>
      </c>
      <c r="I610" s="1">
        <v>7</v>
      </c>
      <c r="J610" s="1"/>
      <c r="K610" s="1">
        <f t="shared" si="538"/>
        <v>16.8</v>
      </c>
      <c r="L610" s="15">
        <f t="shared" si="539"/>
        <v>22961.721481481483</v>
      </c>
      <c r="M610" s="15">
        <f t="shared" si="540"/>
        <v>34676.629315619735</v>
      </c>
      <c r="N610" s="44">
        <f t="shared" si="570"/>
        <v>57638.350797101215</v>
      </c>
      <c r="O610" s="48">
        <v>4</v>
      </c>
      <c r="P610" s="450"/>
      <c r="Q610" s="1">
        <f t="shared" si="541"/>
        <v>9.6</v>
      </c>
      <c r="R610" s="15">
        <f t="shared" si="542"/>
        <v>13133.279999999999</v>
      </c>
      <c r="S610" s="422">
        <f t="shared" si="571"/>
        <v>22083.193198853856</v>
      </c>
      <c r="T610" s="49">
        <f t="shared" si="572"/>
        <v>35216.473198853855</v>
      </c>
      <c r="U610" s="48">
        <v>3</v>
      </c>
      <c r="V610" s="1">
        <f t="shared" si="543"/>
        <v>7.1999999999999993</v>
      </c>
      <c r="W610" s="15">
        <f t="shared" si="544"/>
        <v>9849.9599999999991</v>
      </c>
      <c r="X610" s="15">
        <f t="shared" si="545"/>
        <v>15847.831298557157</v>
      </c>
      <c r="Y610" s="49">
        <f t="shared" si="573"/>
        <v>25697.791298557157</v>
      </c>
      <c r="Z610" s="48">
        <v>4</v>
      </c>
      <c r="AA610" s="1">
        <f t="shared" si="546"/>
        <v>13.6</v>
      </c>
      <c r="AB610" s="15">
        <f t="shared" si="547"/>
        <v>23763.188907014683</v>
      </c>
      <c r="AC610" s="15">
        <f t="shared" si="548"/>
        <v>30490.348190479053</v>
      </c>
      <c r="AD610" s="49">
        <f t="shared" si="574"/>
        <v>54253.53709749374</v>
      </c>
      <c r="AE610" s="48">
        <v>4</v>
      </c>
      <c r="AF610" s="1">
        <f t="shared" si="549"/>
        <v>13.6</v>
      </c>
      <c r="AG610" s="15">
        <f t="shared" si="550"/>
        <v>24015.796735273241</v>
      </c>
      <c r="AH610" s="15">
        <f t="shared" si="551"/>
        <v>30127.904840308602</v>
      </c>
      <c r="AI610" s="49">
        <f t="shared" si="575"/>
        <v>54143.701575581843</v>
      </c>
      <c r="AJ610" s="48">
        <v>3</v>
      </c>
      <c r="AK610" s="1">
        <f t="shared" si="552"/>
        <v>10.199999999999999</v>
      </c>
      <c r="AL610" s="1"/>
      <c r="AM610" s="15">
        <f t="shared" si="553"/>
        <v>18011.847551454932</v>
      </c>
      <c r="AN610" s="15">
        <f t="shared" si="554"/>
        <v>22697.144459230269</v>
      </c>
      <c r="AO610" s="49">
        <f t="shared" si="576"/>
        <v>40708.992010685201</v>
      </c>
      <c r="AP610" s="203">
        <v>3</v>
      </c>
      <c r="AQ610" s="188">
        <f t="shared" si="577"/>
        <v>10.199999999999999</v>
      </c>
      <c r="AR610" s="196"/>
      <c r="AS610" s="197">
        <f t="shared" si="555"/>
        <v>18048.1558685446</v>
      </c>
      <c r="AT610" s="179">
        <f t="shared" si="556"/>
        <v>23321.765688852458</v>
      </c>
      <c r="AU610" s="180">
        <f t="shared" si="578"/>
        <v>41369.921557397058</v>
      </c>
      <c r="AV610" s="1">
        <v>7</v>
      </c>
      <c r="AW610" s="1">
        <f t="shared" si="579"/>
        <v>23.8</v>
      </c>
      <c r="AX610" s="55"/>
      <c r="AY610" s="56">
        <f t="shared" si="557"/>
        <v>45928.206529992414</v>
      </c>
      <c r="AZ610" s="15">
        <f t="shared" si="558"/>
        <v>55360.870684014859</v>
      </c>
      <c r="BA610" s="49">
        <f t="shared" si="580"/>
        <v>101289.07721400727</v>
      </c>
      <c r="BB610" s="128">
        <v>4</v>
      </c>
      <c r="BC610" s="1">
        <f t="shared" si="559"/>
        <v>13.6</v>
      </c>
      <c r="BD610" s="56">
        <f t="shared" si="560"/>
        <v>34741.145148356052</v>
      </c>
      <c r="BE610" s="15">
        <f t="shared" si="561"/>
        <v>30499.199826865723</v>
      </c>
      <c r="BF610" s="49">
        <f t="shared" si="562"/>
        <v>65240.344975221771</v>
      </c>
      <c r="BG610" s="1">
        <v>4</v>
      </c>
      <c r="BH610" s="1">
        <f t="shared" si="563"/>
        <v>13.6</v>
      </c>
      <c r="BI610" s="56">
        <f t="shared" si="564"/>
        <v>34741.145148356052</v>
      </c>
      <c r="BJ610" s="15">
        <f t="shared" si="565"/>
        <v>29279.748135689482</v>
      </c>
      <c r="BK610" s="49">
        <f t="shared" si="581"/>
        <v>64020.893284045538</v>
      </c>
      <c r="BL610" s="1">
        <v>5</v>
      </c>
      <c r="BM610" s="1">
        <f t="shared" si="566"/>
        <v>17</v>
      </c>
      <c r="BN610" s="56">
        <f t="shared" si="567"/>
        <v>43828.583752695908</v>
      </c>
      <c r="BO610" s="15">
        <f t="shared" si="582"/>
        <v>38520.238054094545</v>
      </c>
      <c r="BP610" s="49">
        <f t="shared" si="583"/>
        <v>82348.821806790453</v>
      </c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</row>
    <row r="611" spans="1:146" ht="15.6" hidden="1" x14ac:dyDescent="0.3">
      <c r="A611" t="s">
        <v>171</v>
      </c>
      <c r="B611" s="8">
        <v>602</v>
      </c>
      <c r="C611" s="1">
        <v>14</v>
      </c>
      <c r="D611" s="1"/>
      <c r="E611" s="1">
        <f t="shared" si="536"/>
        <v>33.6</v>
      </c>
      <c r="F611" s="15">
        <f t="shared" si="537"/>
        <v>114808.60740740741</v>
      </c>
      <c r="G611" s="15">
        <f t="shared" si="568"/>
        <v>73267.162761073167</v>
      </c>
      <c r="H611" s="15">
        <f t="shared" si="569"/>
        <v>188075.77016848058</v>
      </c>
      <c r="I611" s="1">
        <v>18</v>
      </c>
      <c r="J611" s="1"/>
      <c r="K611" s="1">
        <f t="shared" si="538"/>
        <v>43.199999999999996</v>
      </c>
      <c r="L611" s="15">
        <f t="shared" si="539"/>
        <v>59044.426666666666</v>
      </c>
      <c r="M611" s="15">
        <f t="shared" si="540"/>
        <v>89168.47538302216</v>
      </c>
      <c r="N611" s="44">
        <f t="shared" si="570"/>
        <v>148212.90204968883</v>
      </c>
      <c r="O611" s="48">
        <v>10</v>
      </c>
      <c r="P611" s="450"/>
      <c r="Q611" s="1">
        <f t="shared" si="541"/>
        <v>24</v>
      </c>
      <c r="R611" s="15">
        <f t="shared" si="542"/>
        <v>32833.200000000004</v>
      </c>
      <c r="S611" s="422">
        <f t="shared" si="571"/>
        <v>55207.982997134648</v>
      </c>
      <c r="T611" s="49">
        <f t="shared" si="572"/>
        <v>88041.18299713466</v>
      </c>
      <c r="U611" s="48">
        <v>9</v>
      </c>
      <c r="V611" s="1">
        <f t="shared" si="543"/>
        <v>21.599999999999998</v>
      </c>
      <c r="W611" s="15">
        <f t="shared" si="544"/>
        <v>29549.88</v>
      </c>
      <c r="X611" s="15">
        <f t="shared" si="545"/>
        <v>47543.493895671469</v>
      </c>
      <c r="Y611" s="49">
        <f t="shared" si="573"/>
        <v>77093.373895671466</v>
      </c>
      <c r="Z611" s="48">
        <v>8</v>
      </c>
      <c r="AA611" s="1">
        <f t="shared" si="546"/>
        <v>27.2</v>
      </c>
      <c r="AB611" s="15">
        <f t="shared" si="547"/>
        <v>47526.377814029365</v>
      </c>
      <c r="AC611" s="15">
        <f t="shared" si="548"/>
        <v>60980.696380958107</v>
      </c>
      <c r="AD611" s="49">
        <f t="shared" si="574"/>
        <v>108507.07419498748</v>
      </c>
      <c r="AE611" s="48">
        <v>10</v>
      </c>
      <c r="AF611" s="1">
        <f t="shared" si="549"/>
        <v>34</v>
      </c>
      <c r="AG611" s="15">
        <f t="shared" si="550"/>
        <v>60039.491838183094</v>
      </c>
      <c r="AH611" s="15">
        <f t="shared" si="551"/>
        <v>75319.762100771506</v>
      </c>
      <c r="AI611" s="49">
        <f t="shared" si="575"/>
        <v>135359.25393895461</v>
      </c>
      <c r="AJ611" s="48">
        <v>10</v>
      </c>
      <c r="AK611" s="1">
        <f t="shared" si="552"/>
        <v>34</v>
      </c>
      <c r="AL611" s="1"/>
      <c r="AM611" s="15">
        <f t="shared" si="553"/>
        <v>60039.491838183094</v>
      </c>
      <c r="AN611" s="15">
        <f t="shared" si="554"/>
        <v>75657.148197434231</v>
      </c>
      <c r="AO611" s="49">
        <f t="shared" si="576"/>
        <v>135696.64003561734</v>
      </c>
      <c r="AP611" s="203">
        <v>9</v>
      </c>
      <c r="AQ611" s="188">
        <f t="shared" si="577"/>
        <v>30.599999999999998</v>
      </c>
      <c r="AR611" s="196"/>
      <c r="AS611" s="197">
        <f t="shared" si="555"/>
        <v>54144.467605633792</v>
      </c>
      <c r="AT611" s="179">
        <f t="shared" si="556"/>
        <v>69965.297066557381</v>
      </c>
      <c r="AU611" s="180">
        <f t="shared" si="578"/>
        <v>124109.76467219117</v>
      </c>
      <c r="AV611" s="1">
        <v>7</v>
      </c>
      <c r="AW611" s="1">
        <f t="shared" si="579"/>
        <v>23.8</v>
      </c>
      <c r="AX611" s="55"/>
      <c r="AY611" s="56">
        <f t="shared" si="557"/>
        <v>45928.206529992414</v>
      </c>
      <c r="AZ611" s="15">
        <f t="shared" si="558"/>
        <v>55360.870684014859</v>
      </c>
      <c r="BA611" s="49">
        <f t="shared" si="580"/>
        <v>101289.07721400727</v>
      </c>
      <c r="BB611" s="128">
        <v>9</v>
      </c>
      <c r="BC611" s="1">
        <f t="shared" si="559"/>
        <v>30.599999999999998</v>
      </c>
      <c r="BD611" s="56">
        <f t="shared" si="560"/>
        <v>78167.576583801114</v>
      </c>
      <c r="BE611" s="15">
        <f t="shared" si="561"/>
        <v>68623.199610447875</v>
      </c>
      <c r="BF611" s="49">
        <f t="shared" si="562"/>
        <v>146790.77619424899</v>
      </c>
      <c r="BG611" s="1">
        <v>10</v>
      </c>
      <c r="BH611" s="1">
        <f t="shared" si="563"/>
        <v>34</v>
      </c>
      <c r="BI611" s="56">
        <f t="shared" si="564"/>
        <v>86852.862870890123</v>
      </c>
      <c r="BJ611" s="15">
        <f t="shared" si="565"/>
        <v>73199.370339223708</v>
      </c>
      <c r="BK611" s="49">
        <f t="shared" si="581"/>
        <v>160052.23321011383</v>
      </c>
      <c r="BL611" s="1">
        <v>10</v>
      </c>
      <c r="BM611" s="1">
        <f t="shared" si="566"/>
        <v>34</v>
      </c>
      <c r="BN611" s="56">
        <f t="shared" si="567"/>
        <v>87657.167505391815</v>
      </c>
      <c r="BO611" s="15">
        <f t="shared" si="582"/>
        <v>77040.47610818909</v>
      </c>
      <c r="BP611" s="49">
        <f t="shared" si="583"/>
        <v>164697.64361358091</v>
      </c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</row>
    <row r="612" spans="1:146" ht="15.6" hidden="1" x14ac:dyDescent="0.3">
      <c r="A612" t="s">
        <v>171</v>
      </c>
      <c r="B612" s="8">
        <v>603</v>
      </c>
      <c r="C612" s="1">
        <v>2</v>
      </c>
      <c r="D612" s="1"/>
      <c r="E612" s="1">
        <f t="shared" si="536"/>
        <v>4.8</v>
      </c>
      <c r="F612" s="15">
        <f t="shared" si="537"/>
        <v>16401.22962962963</v>
      </c>
      <c r="G612" s="15">
        <f t="shared" si="568"/>
        <v>10466.737537296167</v>
      </c>
      <c r="H612" s="15">
        <f t="shared" si="569"/>
        <v>26867.967166925795</v>
      </c>
      <c r="I612" s="1">
        <v>3</v>
      </c>
      <c r="J612" s="1"/>
      <c r="K612" s="1">
        <f t="shared" si="538"/>
        <v>7.1999999999999993</v>
      </c>
      <c r="L612" s="15">
        <f t="shared" si="539"/>
        <v>9840.7377777777801</v>
      </c>
      <c r="M612" s="15">
        <f t="shared" si="540"/>
        <v>14861.412563837028</v>
      </c>
      <c r="N612" s="44">
        <f t="shared" si="570"/>
        <v>24702.150341614808</v>
      </c>
      <c r="O612" s="48">
        <v>2</v>
      </c>
      <c r="P612" s="450"/>
      <c r="Q612" s="1">
        <f t="shared" si="541"/>
        <v>4.8</v>
      </c>
      <c r="R612" s="15">
        <f t="shared" si="542"/>
        <v>6566.6399999999994</v>
      </c>
      <c r="S612" s="422">
        <f t="shared" si="571"/>
        <v>11041.596599426928</v>
      </c>
      <c r="T612" s="49">
        <f t="shared" si="572"/>
        <v>17608.236599426928</v>
      </c>
      <c r="U612" s="48">
        <v>2</v>
      </c>
      <c r="V612" s="1">
        <f t="shared" si="543"/>
        <v>4.8</v>
      </c>
      <c r="W612" s="15">
        <f t="shared" si="544"/>
        <v>6566.6399999999994</v>
      </c>
      <c r="X612" s="15">
        <f t="shared" si="545"/>
        <v>10565.220865704772</v>
      </c>
      <c r="Y612" s="49">
        <f t="shared" si="573"/>
        <v>17131.860865704773</v>
      </c>
      <c r="Z612" s="48">
        <v>3</v>
      </c>
      <c r="AA612" s="1">
        <f t="shared" si="546"/>
        <v>10.199999999999999</v>
      </c>
      <c r="AB612" s="15">
        <f t="shared" si="547"/>
        <v>17822.391680261011</v>
      </c>
      <c r="AC612" s="15">
        <f t="shared" si="548"/>
        <v>22867.761142859286</v>
      </c>
      <c r="AD612" s="49">
        <f t="shared" si="574"/>
        <v>40690.152823120297</v>
      </c>
      <c r="AE612" s="48">
        <v>2</v>
      </c>
      <c r="AF612" s="1">
        <f t="shared" si="549"/>
        <v>6.8</v>
      </c>
      <c r="AG612" s="15">
        <f t="shared" si="550"/>
        <v>12007.898367636621</v>
      </c>
      <c r="AH612" s="15">
        <f t="shared" si="551"/>
        <v>15063.952420154301</v>
      </c>
      <c r="AI612" s="49">
        <f t="shared" si="575"/>
        <v>27071.850787790921</v>
      </c>
      <c r="AJ612" s="48">
        <v>2</v>
      </c>
      <c r="AK612" s="1">
        <f t="shared" si="552"/>
        <v>6.8</v>
      </c>
      <c r="AL612" s="1"/>
      <c r="AM612" s="15">
        <f t="shared" si="553"/>
        <v>12007.898367636621</v>
      </c>
      <c r="AN612" s="15">
        <f t="shared" si="554"/>
        <v>15131.429639486847</v>
      </c>
      <c r="AO612" s="49">
        <f t="shared" si="576"/>
        <v>27139.328007123469</v>
      </c>
      <c r="AP612" s="203">
        <v>1</v>
      </c>
      <c r="AQ612" s="188">
        <f t="shared" si="577"/>
        <v>3.4</v>
      </c>
      <c r="AR612" s="196"/>
      <c r="AS612" s="197">
        <f t="shared" si="555"/>
        <v>6016.0519561815327</v>
      </c>
      <c r="AT612" s="179">
        <f t="shared" si="556"/>
        <v>7773.9218962841533</v>
      </c>
      <c r="AU612" s="180">
        <f t="shared" si="578"/>
        <v>13789.973852465686</v>
      </c>
      <c r="AV612" s="1">
        <v>2</v>
      </c>
      <c r="AW612" s="1">
        <f t="shared" si="579"/>
        <v>6.8</v>
      </c>
      <c r="AX612" s="55"/>
      <c r="AY612" s="56">
        <f t="shared" si="557"/>
        <v>13122.344722854976</v>
      </c>
      <c r="AZ612" s="15">
        <f t="shared" si="558"/>
        <v>15817.391624004244</v>
      </c>
      <c r="BA612" s="49">
        <f t="shared" si="580"/>
        <v>28939.736346859219</v>
      </c>
      <c r="BB612" s="128">
        <v>2</v>
      </c>
      <c r="BC612" s="1">
        <f t="shared" si="559"/>
        <v>6.8</v>
      </c>
      <c r="BD612" s="56">
        <f t="shared" si="560"/>
        <v>17370.572574178026</v>
      </c>
      <c r="BE612" s="15">
        <f t="shared" si="561"/>
        <v>15249.599913432861</v>
      </c>
      <c r="BF612" s="49">
        <f t="shared" si="562"/>
        <v>32620.172487610886</v>
      </c>
      <c r="BG612" s="1">
        <v>3</v>
      </c>
      <c r="BH612" s="1">
        <f t="shared" si="563"/>
        <v>10.199999999999999</v>
      </c>
      <c r="BI612" s="56">
        <f t="shared" si="564"/>
        <v>26055.858861267039</v>
      </c>
      <c r="BJ612" s="15">
        <f t="shared" si="565"/>
        <v>21959.811101767111</v>
      </c>
      <c r="BK612" s="49">
        <f t="shared" si="581"/>
        <v>48015.669963034146</v>
      </c>
      <c r="BL612" s="1">
        <v>2</v>
      </c>
      <c r="BM612" s="1">
        <f t="shared" si="566"/>
        <v>6.8</v>
      </c>
      <c r="BN612" s="56">
        <f t="shared" si="567"/>
        <v>17531.433501078362</v>
      </c>
      <c r="BO612" s="15">
        <f t="shared" si="582"/>
        <v>15408.095221637817</v>
      </c>
      <c r="BP612" s="49">
        <f t="shared" si="583"/>
        <v>32939.528722716175</v>
      </c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</row>
    <row r="613" spans="1:146" ht="15.6" hidden="1" x14ac:dyDescent="0.3">
      <c r="A613" t="s">
        <v>171</v>
      </c>
      <c r="B613" s="8">
        <v>701</v>
      </c>
      <c r="C613" s="1">
        <v>3</v>
      </c>
      <c r="D613" s="1"/>
      <c r="E613" s="1">
        <f t="shared" si="536"/>
        <v>7.1999999999999993</v>
      </c>
      <c r="F613" s="15">
        <f t="shared" si="537"/>
        <v>24601.844444444447</v>
      </c>
      <c r="G613" s="15">
        <f t="shared" si="568"/>
        <v>15700.106305944248</v>
      </c>
      <c r="H613" s="15">
        <f t="shared" si="569"/>
        <v>40301.950750388693</v>
      </c>
      <c r="I613" s="1">
        <v>1</v>
      </c>
      <c r="J613" s="1"/>
      <c r="K613" s="1">
        <f t="shared" si="538"/>
        <v>2.4</v>
      </c>
      <c r="L613" s="15">
        <f t="shared" si="539"/>
        <v>3280.2459259259263</v>
      </c>
      <c r="M613" s="15">
        <f t="shared" si="540"/>
        <v>4953.8041879456759</v>
      </c>
      <c r="N613" s="44">
        <f t="shared" si="570"/>
        <v>8234.0501138716027</v>
      </c>
      <c r="O613" s="48">
        <v>1</v>
      </c>
      <c r="P613" s="450"/>
      <c r="Q613" s="1">
        <f t="shared" si="541"/>
        <v>2.4</v>
      </c>
      <c r="R613" s="15">
        <f t="shared" si="542"/>
        <v>3283.3199999999997</v>
      </c>
      <c r="S613" s="422">
        <f t="shared" si="571"/>
        <v>5520.7982997134641</v>
      </c>
      <c r="T613" s="49">
        <f t="shared" si="572"/>
        <v>8804.1182997134638</v>
      </c>
      <c r="U613" s="48">
        <v>4</v>
      </c>
      <c r="V613" s="1">
        <f t="shared" si="543"/>
        <v>9.6</v>
      </c>
      <c r="W613" s="15">
        <f t="shared" si="544"/>
        <v>13133.279999999999</v>
      </c>
      <c r="X613" s="15">
        <f t="shared" si="545"/>
        <v>21130.441731409544</v>
      </c>
      <c r="Y613" s="49">
        <f t="shared" si="573"/>
        <v>34263.721731409547</v>
      </c>
      <c r="Z613" s="48">
        <v>3</v>
      </c>
      <c r="AA613" s="1">
        <f t="shared" si="546"/>
        <v>10.199999999999999</v>
      </c>
      <c r="AB613" s="15">
        <f t="shared" si="547"/>
        <v>17822.391680261011</v>
      </c>
      <c r="AC613" s="15">
        <f t="shared" si="548"/>
        <v>22867.761142859286</v>
      </c>
      <c r="AD613" s="49">
        <f t="shared" si="574"/>
        <v>40690.152823120297</v>
      </c>
      <c r="AE613" s="48">
        <v>1</v>
      </c>
      <c r="AF613" s="1">
        <f t="shared" si="549"/>
        <v>3.4</v>
      </c>
      <c r="AG613" s="15">
        <f t="shared" si="550"/>
        <v>6003.9491838183103</v>
      </c>
      <c r="AH613" s="15">
        <f t="shared" si="551"/>
        <v>7531.9762100771504</v>
      </c>
      <c r="AI613" s="49">
        <f t="shared" si="575"/>
        <v>13535.925393895461</v>
      </c>
      <c r="AJ613" s="48">
        <v>2</v>
      </c>
      <c r="AK613" s="1">
        <f t="shared" si="552"/>
        <v>6.8</v>
      </c>
      <c r="AL613" s="1"/>
      <c r="AM613" s="15">
        <f t="shared" si="553"/>
        <v>12007.898367636621</v>
      </c>
      <c r="AN613" s="15">
        <f t="shared" si="554"/>
        <v>15131.429639486847</v>
      </c>
      <c r="AO613" s="49">
        <f t="shared" si="576"/>
        <v>27139.328007123469</v>
      </c>
      <c r="AP613" s="203">
        <v>1</v>
      </c>
      <c r="AQ613" s="188">
        <f t="shared" si="577"/>
        <v>3.4</v>
      </c>
      <c r="AR613" s="196"/>
      <c r="AS613" s="197">
        <f t="shared" si="555"/>
        <v>6016.0519561815327</v>
      </c>
      <c r="AT613" s="179">
        <f t="shared" si="556"/>
        <v>7773.9218962841533</v>
      </c>
      <c r="AU613" s="180">
        <f t="shared" si="578"/>
        <v>13789.973852465686</v>
      </c>
      <c r="AV613" s="1">
        <v>3</v>
      </c>
      <c r="AW613" s="1">
        <f t="shared" si="579"/>
        <v>10.199999999999999</v>
      </c>
      <c r="AX613" s="55"/>
      <c r="AY613" s="56">
        <f t="shared" si="557"/>
        <v>19683.517084282463</v>
      </c>
      <c r="AZ613" s="15">
        <f t="shared" si="558"/>
        <v>23726.087436006364</v>
      </c>
      <c r="BA613" s="49">
        <f t="shared" si="580"/>
        <v>43409.604520288827</v>
      </c>
      <c r="BB613" s="128">
        <v>2</v>
      </c>
      <c r="BC613" s="1">
        <f t="shared" si="559"/>
        <v>6.8</v>
      </c>
      <c r="BD613" s="56">
        <f t="shared" si="560"/>
        <v>17370.572574178026</v>
      </c>
      <c r="BE613" s="15">
        <f t="shared" si="561"/>
        <v>15249.599913432861</v>
      </c>
      <c r="BF613" s="49">
        <f t="shared" si="562"/>
        <v>32620.172487610886</v>
      </c>
      <c r="BG613" s="1">
        <v>2</v>
      </c>
      <c r="BH613" s="1">
        <f t="shared" si="563"/>
        <v>6.8</v>
      </c>
      <c r="BI613" s="56">
        <f t="shared" si="564"/>
        <v>17370.572574178026</v>
      </c>
      <c r="BJ613" s="15">
        <f t="shared" si="565"/>
        <v>14639.874067844741</v>
      </c>
      <c r="BK613" s="49">
        <f t="shared" si="581"/>
        <v>32010.446642022769</v>
      </c>
      <c r="BL613" s="1">
        <v>2</v>
      </c>
      <c r="BM613" s="1">
        <f t="shared" si="566"/>
        <v>6.8</v>
      </c>
      <c r="BN613" s="56">
        <f t="shared" si="567"/>
        <v>17531.433501078362</v>
      </c>
      <c r="BO613" s="15">
        <f t="shared" si="582"/>
        <v>15408.095221637817</v>
      </c>
      <c r="BP613" s="49">
        <f t="shared" si="583"/>
        <v>32939.528722716175</v>
      </c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</row>
    <row r="614" spans="1:146" ht="15.6" hidden="1" x14ac:dyDescent="0.3">
      <c r="A614" t="s">
        <v>171</v>
      </c>
      <c r="B614" s="8">
        <v>702</v>
      </c>
      <c r="C614" s="1">
        <v>9</v>
      </c>
      <c r="D614" s="1"/>
      <c r="E614" s="1">
        <f t="shared" si="536"/>
        <v>21.599999999999998</v>
      </c>
      <c r="F614" s="15">
        <f t="shared" si="537"/>
        <v>73805.53333333334</v>
      </c>
      <c r="G614" s="15">
        <f t="shared" si="568"/>
        <v>47100.318917832745</v>
      </c>
      <c r="H614" s="15">
        <f t="shared" si="569"/>
        <v>120905.85225116608</v>
      </c>
      <c r="I614" s="1">
        <v>10</v>
      </c>
      <c r="J614" s="1"/>
      <c r="K614" s="1">
        <f t="shared" si="538"/>
        <v>24</v>
      </c>
      <c r="L614" s="15">
        <f t="shared" si="539"/>
        <v>32802.45925925926</v>
      </c>
      <c r="M614" s="15">
        <f t="shared" si="540"/>
        <v>49538.041879456767</v>
      </c>
      <c r="N614" s="44">
        <f t="shared" si="570"/>
        <v>82340.501138716034</v>
      </c>
      <c r="O614" s="48">
        <v>8</v>
      </c>
      <c r="P614" s="450"/>
      <c r="Q614" s="1">
        <f t="shared" si="541"/>
        <v>19.2</v>
      </c>
      <c r="R614" s="15">
        <f t="shared" si="542"/>
        <v>26266.559999999998</v>
      </c>
      <c r="S614" s="422">
        <f t="shared" si="571"/>
        <v>44166.386397707713</v>
      </c>
      <c r="T614" s="49">
        <f t="shared" si="572"/>
        <v>70432.94639770771</v>
      </c>
      <c r="U614" s="48">
        <v>9</v>
      </c>
      <c r="V614" s="1">
        <f t="shared" si="543"/>
        <v>21.599999999999998</v>
      </c>
      <c r="W614" s="15">
        <f t="shared" si="544"/>
        <v>29549.88</v>
      </c>
      <c r="X614" s="15">
        <f t="shared" si="545"/>
        <v>47543.493895671469</v>
      </c>
      <c r="Y614" s="49">
        <f t="shared" si="573"/>
        <v>77093.373895671466</v>
      </c>
      <c r="Z614" s="48">
        <v>6</v>
      </c>
      <c r="AA614" s="1">
        <f t="shared" si="546"/>
        <v>20.399999999999999</v>
      </c>
      <c r="AB614" s="15">
        <f t="shared" si="547"/>
        <v>35644.783360522022</v>
      </c>
      <c r="AC614" s="15">
        <f t="shared" si="548"/>
        <v>45735.522285718573</v>
      </c>
      <c r="AD614" s="49">
        <f t="shared" si="574"/>
        <v>81380.305646240595</v>
      </c>
      <c r="AE614" s="48">
        <v>9</v>
      </c>
      <c r="AF614" s="1">
        <f t="shared" si="549"/>
        <v>30.599999999999998</v>
      </c>
      <c r="AG614" s="15">
        <f t="shared" si="550"/>
        <v>54035.542654364792</v>
      </c>
      <c r="AH614" s="15">
        <f t="shared" si="551"/>
        <v>67787.785890694344</v>
      </c>
      <c r="AI614" s="49">
        <f t="shared" si="575"/>
        <v>121823.32854505914</v>
      </c>
      <c r="AJ614" s="48">
        <v>8</v>
      </c>
      <c r="AK614" s="1">
        <f t="shared" si="552"/>
        <v>27.2</v>
      </c>
      <c r="AL614" s="1"/>
      <c r="AM614" s="15">
        <f t="shared" si="553"/>
        <v>48031.593470546482</v>
      </c>
      <c r="AN614" s="15">
        <f t="shared" si="554"/>
        <v>60525.718557947388</v>
      </c>
      <c r="AO614" s="49">
        <f t="shared" si="576"/>
        <v>108557.31202849388</v>
      </c>
      <c r="AP614" s="203">
        <v>7</v>
      </c>
      <c r="AQ614" s="188">
        <f t="shared" si="577"/>
        <v>23.8</v>
      </c>
      <c r="AR614" s="196"/>
      <c r="AS614" s="197">
        <f t="shared" si="555"/>
        <v>42112.36369327073</v>
      </c>
      <c r="AT614" s="179">
        <f t="shared" si="556"/>
        <v>54417.453273989078</v>
      </c>
      <c r="AU614" s="180">
        <f t="shared" si="578"/>
        <v>96529.816967259801</v>
      </c>
      <c r="AV614" s="1">
        <v>8</v>
      </c>
      <c r="AW614" s="1">
        <f t="shared" si="579"/>
        <v>27.2</v>
      </c>
      <c r="AX614" s="55"/>
      <c r="AY614" s="56">
        <f t="shared" si="557"/>
        <v>52489.378891419903</v>
      </c>
      <c r="AZ614" s="15">
        <f t="shared" si="558"/>
        <v>63269.566496016974</v>
      </c>
      <c r="BA614" s="49">
        <f t="shared" si="580"/>
        <v>115758.94538743688</v>
      </c>
      <c r="BB614" s="128">
        <v>8</v>
      </c>
      <c r="BC614" s="1">
        <f t="shared" si="559"/>
        <v>27.2</v>
      </c>
      <c r="BD614" s="56">
        <f t="shared" si="560"/>
        <v>69482.290296712104</v>
      </c>
      <c r="BE614" s="15">
        <f t="shared" si="561"/>
        <v>60998.399653731445</v>
      </c>
      <c r="BF614" s="49">
        <f t="shared" si="562"/>
        <v>130480.68995044354</v>
      </c>
      <c r="BG614" s="1">
        <v>6</v>
      </c>
      <c r="BH614" s="1">
        <f t="shared" si="563"/>
        <v>20.399999999999999</v>
      </c>
      <c r="BI614" s="56">
        <f t="shared" si="564"/>
        <v>52111.717722534078</v>
      </c>
      <c r="BJ614" s="15">
        <f t="shared" si="565"/>
        <v>43919.622203534222</v>
      </c>
      <c r="BK614" s="49">
        <f t="shared" si="581"/>
        <v>96031.339926068293</v>
      </c>
      <c r="BL614" s="1">
        <v>8</v>
      </c>
      <c r="BM614" s="1">
        <f t="shared" si="566"/>
        <v>27.2</v>
      </c>
      <c r="BN614" s="56">
        <f t="shared" si="567"/>
        <v>70125.734004313446</v>
      </c>
      <c r="BO614" s="15">
        <f t="shared" si="582"/>
        <v>61632.380886551269</v>
      </c>
      <c r="BP614" s="49">
        <f t="shared" si="583"/>
        <v>131758.1148908647</v>
      </c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</row>
    <row r="615" spans="1:146" ht="15.6" hidden="1" x14ac:dyDescent="0.3">
      <c r="A615" t="s">
        <v>171</v>
      </c>
      <c r="B615" s="8">
        <v>703</v>
      </c>
      <c r="C615" s="1">
        <v>3</v>
      </c>
      <c r="D615" s="1"/>
      <c r="E615" s="1">
        <f t="shared" si="536"/>
        <v>7.1999999999999993</v>
      </c>
      <c r="F615" s="15">
        <f t="shared" si="537"/>
        <v>24601.844444444447</v>
      </c>
      <c r="G615" s="15">
        <f t="shared" si="568"/>
        <v>15700.106305944248</v>
      </c>
      <c r="H615" s="15">
        <f t="shared" si="569"/>
        <v>40301.950750388693</v>
      </c>
      <c r="I615" s="1">
        <v>5</v>
      </c>
      <c r="J615" s="1"/>
      <c r="K615" s="1">
        <f t="shared" si="538"/>
        <v>12</v>
      </c>
      <c r="L615" s="15">
        <f t="shared" si="539"/>
        <v>16401.22962962963</v>
      </c>
      <c r="M615" s="15">
        <f t="shared" si="540"/>
        <v>24769.020939728383</v>
      </c>
      <c r="N615" s="44">
        <f t="shared" si="570"/>
        <v>41170.250569358017</v>
      </c>
      <c r="O615" s="48">
        <v>3</v>
      </c>
      <c r="P615" s="450"/>
      <c r="Q615" s="1">
        <f t="shared" si="541"/>
        <v>7.1999999999999993</v>
      </c>
      <c r="R615" s="15">
        <f t="shared" si="542"/>
        <v>9849.9599999999991</v>
      </c>
      <c r="S615" s="422">
        <f t="shared" si="571"/>
        <v>16562.394899140392</v>
      </c>
      <c r="T615" s="49">
        <f t="shared" si="572"/>
        <v>26412.354899140391</v>
      </c>
      <c r="U615" s="48">
        <v>4</v>
      </c>
      <c r="V615" s="1">
        <f t="shared" si="543"/>
        <v>9.6</v>
      </c>
      <c r="W615" s="15">
        <f t="shared" si="544"/>
        <v>13133.279999999999</v>
      </c>
      <c r="X615" s="15">
        <f t="shared" si="545"/>
        <v>21130.441731409544</v>
      </c>
      <c r="Y615" s="49">
        <f t="shared" si="573"/>
        <v>34263.721731409547</v>
      </c>
      <c r="Z615" s="48">
        <v>4</v>
      </c>
      <c r="AA615" s="1">
        <f t="shared" si="546"/>
        <v>13.6</v>
      </c>
      <c r="AB615" s="15">
        <f t="shared" si="547"/>
        <v>23763.188907014683</v>
      </c>
      <c r="AC615" s="15">
        <f t="shared" si="548"/>
        <v>30490.348190479053</v>
      </c>
      <c r="AD615" s="49">
        <f t="shared" si="574"/>
        <v>54253.53709749374</v>
      </c>
      <c r="AE615" s="48">
        <v>1</v>
      </c>
      <c r="AF615" s="1">
        <f t="shared" si="549"/>
        <v>3.4</v>
      </c>
      <c r="AG615" s="15">
        <f t="shared" si="550"/>
        <v>6003.9491838183103</v>
      </c>
      <c r="AH615" s="15">
        <f t="shared" si="551"/>
        <v>7531.9762100771504</v>
      </c>
      <c r="AI615" s="49">
        <f t="shared" si="575"/>
        <v>13535.925393895461</v>
      </c>
      <c r="AJ615" s="48">
        <v>3</v>
      </c>
      <c r="AK615" s="1">
        <f t="shared" si="552"/>
        <v>10.199999999999999</v>
      </c>
      <c r="AL615" s="1"/>
      <c r="AM615" s="15">
        <f t="shared" si="553"/>
        <v>18011.847551454932</v>
      </c>
      <c r="AN615" s="15">
        <f t="shared" si="554"/>
        <v>22697.144459230269</v>
      </c>
      <c r="AO615" s="49">
        <f t="shared" si="576"/>
        <v>40708.992010685201</v>
      </c>
      <c r="AP615" s="203">
        <v>3</v>
      </c>
      <c r="AQ615" s="188">
        <f t="shared" si="577"/>
        <v>10.199999999999999</v>
      </c>
      <c r="AR615" s="196"/>
      <c r="AS615" s="197">
        <f t="shared" si="555"/>
        <v>18048.1558685446</v>
      </c>
      <c r="AT615" s="179">
        <f t="shared" si="556"/>
        <v>23321.765688852458</v>
      </c>
      <c r="AU615" s="180">
        <f t="shared" si="578"/>
        <v>41369.921557397058</v>
      </c>
      <c r="AV615" s="1">
        <v>6</v>
      </c>
      <c r="AW615" s="1">
        <f t="shared" si="579"/>
        <v>20.399999999999999</v>
      </c>
      <c r="AX615" s="55"/>
      <c r="AY615" s="56">
        <f t="shared" si="557"/>
        <v>39367.034168564925</v>
      </c>
      <c r="AZ615" s="15">
        <f t="shared" si="558"/>
        <v>47452.174872012729</v>
      </c>
      <c r="BA615" s="49">
        <f t="shared" si="580"/>
        <v>86819.209040577654</v>
      </c>
      <c r="BB615" s="128">
        <v>4</v>
      </c>
      <c r="BC615" s="1">
        <f t="shared" si="559"/>
        <v>13.6</v>
      </c>
      <c r="BD615" s="56">
        <f t="shared" si="560"/>
        <v>34741.145148356052</v>
      </c>
      <c r="BE615" s="15">
        <f t="shared" si="561"/>
        <v>30499.199826865723</v>
      </c>
      <c r="BF615" s="49">
        <f t="shared" si="562"/>
        <v>65240.344975221771</v>
      </c>
      <c r="BG615" s="1">
        <v>3</v>
      </c>
      <c r="BH615" s="1">
        <f t="shared" si="563"/>
        <v>10.199999999999999</v>
      </c>
      <c r="BI615" s="56">
        <f t="shared" si="564"/>
        <v>26055.858861267039</v>
      </c>
      <c r="BJ615" s="15">
        <f t="shared" si="565"/>
        <v>21959.811101767111</v>
      </c>
      <c r="BK615" s="49">
        <f t="shared" si="581"/>
        <v>48015.669963034146</v>
      </c>
      <c r="BL615" s="1">
        <v>2</v>
      </c>
      <c r="BM615" s="1">
        <f t="shared" si="566"/>
        <v>6.8</v>
      </c>
      <c r="BN615" s="56">
        <f t="shared" si="567"/>
        <v>17531.433501078362</v>
      </c>
      <c r="BO615" s="15">
        <f t="shared" si="582"/>
        <v>15408.095221637817</v>
      </c>
      <c r="BP615" s="49">
        <f t="shared" si="583"/>
        <v>32939.528722716175</v>
      </c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</row>
    <row r="616" spans="1:146" ht="15.6" hidden="1" x14ac:dyDescent="0.3">
      <c r="A616" t="s">
        <v>171</v>
      </c>
      <c r="B616" s="8">
        <v>801</v>
      </c>
      <c r="C616" s="1">
        <v>4</v>
      </c>
      <c r="D616" s="1"/>
      <c r="E616" s="1">
        <f t="shared" si="536"/>
        <v>9.6</v>
      </c>
      <c r="F616" s="15">
        <f t="shared" si="537"/>
        <v>32802.45925925926</v>
      </c>
      <c r="G616" s="15">
        <f t="shared" si="568"/>
        <v>20933.475074592334</v>
      </c>
      <c r="H616" s="15">
        <f t="shared" si="569"/>
        <v>53735.93433385159</v>
      </c>
      <c r="I616" s="1">
        <v>5</v>
      </c>
      <c r="J616" s="1"/>
      <c r="K616" s="1">
        <f t="shared" si="538"/>
        <v>12</v>
      </c>
      <c r="L616" s="15">
        <f t="shared" si="539"/>
        <v>16401.22962962963</v>
      </c>
      <c r="M616" s="15">
        <f t="shared" si="540"/>
        <v>24769.020939728383</v>
      </c>
      <c r="N616" s="44">
        <f t="shared" si="570"/>
        <v>41170.250569358017</v>
      </c>
      <c r="O616" s="48">
        <v>4</v>
      </c>
      <c r="P616" s="450"/>
      <c r="Q616" s="1">
        <f t="shared" si="541"/>
        <v>9.6</v>
      </c>
      <c r="R616" s="15">
        <f t="shared" si="542"/>
        <v>13133.279999999999</v>
      </c>
      <c r="S616" s="422">
        <f t="shared" si="571"/>
        <v>22083.193198853856</v>
      </c>
      <c r="T616" s="49">
        <f t="shared" si="572"/>
        <v>35216.473198853855</v>
      </c>
      <c r="U616" s="48">
        <v>5</v>
      </c>
      <c r="V616" s="1">
        <f t="shared" si="543"/>
        <v>12</v>
      </c>
      <c r="W616" s="15">
        <f t="shared" si="544"/>
        <v>16416.600000000002</v>
      </c>
      <c r="X616" s="15">
        <f t="shared" si="545"/>
        <v>26413.052164261931</v>
      </c>
      <c r="Y616" s="49">
        <f t="shared" si="573"/>
        <v>42829.652164261934</v>
      </c>
      <c r="Z616" s="48">
        <v>3</v>
      </c>
      <c r="AA616" s="1">
        <f t="shared" si="546"/>
        <v>10.199999999999999</v>
      </c>
      <c r="AB616" s="15">
        <f t="shared" si="547"/>
        <v>17822.391680261011</v>
      </c>
      <c r="AC616" s="15">
        <f t="shared" si="548"/>
        <v>22867.761142859286</v>
      </c>
      <c r="AD616" s="49">
        <f t="shared" si="574"/>
        <v>40690.152823120297</v>
      </c>
      <c r="AE616" s="48">
        <v>5</v>
      </c>
      <c r="AF616" s="1">
        <f t="shared" si="549"/>
        <v>17</v>
      </c>
      <c r="AG616" s="15">
        <f t="shared" si="550"/>
        <v>30019.745919091547</v>
      </c>
      <c r="AH616" s="15">
        <f t="shared" si="551"/>
        <v>37659.881050385753</v>
      </c>
      <c r="AI616" s="49">
        <f t="shared" si="575"/>
        <v>67679.626969477307</v>
      </c>
      <c r="AJ616" s="48">
        <v>3</v>
      </c>
      <c r="AK616" s="1">
        <f t="shared" si="552"/>
        <v>10.199999999999999</v>
      </c>
      <c r="AL616" s="1"/>
      <c r="AM616" s="15">
        <f t="shared" si="553"/>
        <v>18011.847551454932</v>
      </c>
      <c r="AN616" s="15">
        <f t="shared" si="554"/>
        <v>22697.144459230269</v>
      </c>
      <c r="AO616" s="49">
        <f t="shared" si="576"/>
        <v>40708.992010685201</v>
      </c>
      <c r="AP616" s="203">
        <v>2</v>
      </c>
      <c r="AQ616" s="188">
        <f t="shared" si="577"/>
        <v>6.8</v>
      </c>
      <c r="AR616" s="196"/>
      <c r="AS616" s="197">
        <f t="shared" si="555"/>
        <v>12032.103912363065</v>
      </c>
      <c r="AT616" s="179">
        <f t="shared" si="556"/>
        <v>15547.843792568307</v>
      </c>
      <c r="AU616" s="180">
        <f t="shared" si="578"/>
        <v>27579.947704931372</v>
      </c>
      <c r="AV616" s="1">
        <v>4</v>
      </c>
      <c r="AW616" s="1">
        <f t="shared" si="579"/>
        <v>13.6</v>
      </c>
      <c r="AX616" s="55"/>
      <c r="AY616" s="56">
        <f t="shared" si="557"/>
        <v>26244.689445709952</v>
      </c>
      <c r="AZ616" s="15">
        <f t="shared" si="558"/>
        <v>31634.783248008487</v>
      </c>
      <c r="BA616" s="49">
        <f t="shared" si="580"/>
        <v>57879.472693718439</v>
      </c>
      <c r="BB616" s="128">
        <v>4</v>
      </c>
      <c r="BC616" s="1">
        <f t="shared" si="559"/>
        <v>13.6</v>
      </c>
      <c r="BD616" s="56">
        <f t="shared" si="560"/>
        <v>34741.145148356052</v>
      </c>
      <c r="BE616" s="15">
        <f t="shared" si="561"/>
        <v>30499.199826865723</v>
      </c>
      <c r="BF616" s="49">
        <f t="shared" si="562"/>
        <v>65240.344975221771</v>
      </c>
      <c r="BG616" s="1">
        <v>5</v>
      </c>
      <c r="BH616" s="1">
        <f t="shared" si="563"/>
        <v>17</v>
      </c>
      <c r="BI616" s="56">
        <f t="shared" si="564"/>
        <v>43426.431435445062</v>
      </c>
      <c r="BJ616" s="15">
        <f t="shared" si="565"/>
        <v>36599.685169611854</v>
      </c>
      <c r="BK616" s="49">
        <f t="shared" si="581"/>
        <v>80026.116605056915</v>
      </c>
      <c r="BL616" s="1">
        <v>5</v>
      </c>
      <c r="BM616" s="1">
        <f t="shared" si="566"/>
        <v>17</v>
      </c>
      <c r="BN616" s="56">
        <f t="shared" si="567"/>
        <v>43828.583752695908</v>
      </c>
      <c r="BO616" s="15">
        <f t="shared" si="582"/>
        <v>38520.238054094545</v>
      </c>
      <c r="BP616" s="49">
        <f t="shared" si="583"/>
        <v>82348.821806790453</v>
      </c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</row>
    <row r="617" spans="1:146" ht="15.6" hidden="1" x14ac:dyDescent="0.3">
      <c r="A617" t="s">
        <v>171</v>
      </c>
      <c r="B617" s="8">
        <v>802</v>
      </c>
      <c r="C617" s="1">
        <v>11</v>
      </c>
      <c r="D617" s="1"/>
      <c r="E617" s="1">
        <f t="shared" si="536"/>
        <v>26.4</v>
      </c>
      <c r="F617" s="15">
        <f t="shared" si="537"/>
        <v>90206.762962962966</v>
      </c>
      <c r="G617" s="15">
        <f t="shared" si="568"/>
        <v>57567.056455128914</v>
      </c>
      <c r="H617" s="15">
        <f t="shared" si="569"/>
        <v>147773.81941809188</v>
      </c>
      <c r="I617" s="1">
        <v>11</v>
      </c>
      <c r="J617" s="1"/>
      <c r="K617" s="1">
        <f t="shared" si="538"/>
        <v>26.4</v>
      </c>
      <c r="L617" s="15">
        <f t="shared" si="539"/>
        <v>36082.705185185187</v>
      </c>
      <c r="M617" s="15">
        <f t="shared" si="540"/>
        <v>54491.846067402439</v>
      </c>
      <c r="N617" s="44">
        <f t="shared" si="570"/>
        <v>90574.551252587626</v>
      </c>
      <c r="O617" s="48">
        <v>12</v>
      </c>
      <c r="P617" s="450"/>
      <c r="Q617" s="1">
        <f t="shared" si="541"/>
        <v>28.799999999999997</v>
      </c>
      <c r="R617" s="15">
        <f t="shared" si="542"/>
        <v>39399.839999999997</v>
      </c>
      <c r="S617" s="422">
        <f t="shared" si="571"/>
        <v>66249.579596561569</v>
      </c>
      <c r="T617" s="49">
        <f t="shared" si="572"/>
        <v>105649.41959656157</v>
      </c>
      <c r="U617" s="48">
        <v>11</v>
      </c>
      <c r="V617" s="1">
        <f t="shared" si="543"/>
        <v>26.4</v>
      </c>
      <c r="W617" s="15">
        <f t="shared" si="544"/>
        <v>36116.519999999997</v>
      </c>
      <c r="X617" s="15">
        <f t="shared" si="545"/>
        <v>58108.714761376243</v>
      </c>
      <c r="Y617" s="49">
        <f t="shared" si="573"/>
        <v>94225.234761376239</v>
      </c>
      <c r="Z617" s="48">
        <v>11</v>
      </c>
      <c r="AA617" s="1">
        <f t="shared" si="546"/>
        <v>37.4</v>
      </c>
      <c r="AB617" s="15">
        <f t="shared" si="547"/>
        <v>65348.769494290376</v>
      </c>
      <c r="AC617" s="15">
        <f t="shared" si="548"/>
        <v>83848.457523817386</v>
      </c>
      <c r="AD617" s="49">
        <f t="shared" si="574"/>
        <v>149197.22701810778</v>
      </c>
      <c r="AE617" s="48">
        <v>12</v>
      </c>
      <c r="AF617" s="1">
        <f t="shared" si="549"/>
        <v>40.799999999999997</v>
      </c>
      <c r="AG617" s="15">
        <f t="shared" si="550"/>
        <v>72047.390205819727</v>
      </c>
      <c r="AH617" s="15">
        <f t="shared" si="551"/>
        <v>90383.714520925801</v>
      </c>
      <c r="AI617" s="49">
        <f t="shared" si="575"/>
        <v>162431.10472674551</v>
      </c>
      <c r="AJ617" s="48">
        <v>10</v>
      </c>
      <c r="AK617" s="1">
        <f t="shared" si="552"/>
        <v>34</v>
      </c>
      <c r="AL617" s="1"/>
      <c r="AM617" s="15">
        <f t="shared" si="553"/>
        <v>60039.491838183094</v>
      </c>
      <c r="AN617" s="15">
        <f t="shared" si="554"/>
        <v>75657.148197434231</v>
      </c>
      <c r="AO617" s="49">
        <f t="shared" si="576"/>
        <v>135696.64003561734</v>
      </c>
      <c r="AP617" s="203">
        <v>7</v>
      </c>
      <c r="AQ617" s="188">
        <f t="shared" si="577"/>
        <v>23.8</v>
      </c>
      <c r="AR617" s="196"/>
      <c r="AS617" s="197">
        <f t="shared" si="555"/>
        <v>42112.36369327073</v>
      </c>
      <c r="AT617" s="179">
        <f t="shared" si="556"/>
        <v>54417.453273989078</v>
      </c>
      <c r="AU617" s="180">
        <f t="shared" si="578"/>
        <v>96529.816967259801</v>
      </c>
      <c r="AV617" s="1">
        <v>4</v>
      </c>
      <c r="AW617" s="1">
        <f t="shared" si="579"/>
        <v>13.6</v>
      </c>
      <c r="AX617" s="55"/>
      <c r="AY617" s="56">
        <f t="shared" si="557"/>
        <v>26244.689445709952</v>
      </c>
      <c r="AZ617" s="15">
        <f t="shared" si="558"/>
        <v>31634.783248008487</v>
      </c>
      <c r="BA617" s="49">
        <f t="shared" si="580"/>
        <v>57879.472693718439</v>
      </c>
      <c r="BB617" s="128">
        <v>4</v>
      </c>
      <c r="BC617" s="1">
        <f t="shared" si="559"/>
        <v>13.6</v>
      </c>
      <c r="BD617" s="56">
        <f t="shared" si="560"/>
        <v>34741.145148356052</v>
      </c>
      <c r="BE617" s="15">
        <f t="shared" si="561"/>
        <v>30499.199826865723</v>
      </c>
      <c r="BF617" s="49">
        <f t="shared" si="562"/>
        <v>65240.344975221771</v>
      </c>
      <c r="BG617" s="1">
        <v>4</v>
      </c>
      <c r="BH617" s="1">
        <f t="shared" si="563"/>
        <v>13.6</v>
      </c>
      <c r="BI617" s="56">
        <f t="shared" si="564"/>
        <v>34741.145148356052</v>
      </c>
      <c r="BJ617" s="15">
        <f t="shared" si="565"/>
        <v>29279.748135689482</v>
      </c>
      <c r="BK617" s="49">
        <f t="shared" si="581"/>
        <v>64020.893284045538</v>
      </c>
      <c r="BL617" s="1">
        <v>3</v>
      </c>
      <c r="BM617" s="1">
        <f t="shared" si="566"/>
        <v>10.199999999999999</v>
      </c>
      <c r="BN617" s="56">
        <f t="shared" si="567"/>
        <v>26297.150251617542</v>
      </c>
      <c r="BO617" s="15">
        <f t="shared" si="582"/>
        <v>23112.142832456724</v>
      </c>
      <c r="BP617" s="49">
        <f t="shared" si="583"/>
        <v>49409.293084074263</v>
      </c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</row>
    <row r="618" spans="1:146" ht="15.6" hidden="1" x14ac:dyDescent="0.3">
      <c r="A618" t="s">
        <v>171</v>
      </c>
      <c r="B618" s="8">
        <v>901</v>
      </c>
      <c r="C618" s="1">
        <v>27</v>
      </c>
      <c r="D618" s="1"/>
      <c r="E618" s="1">
        <f t="shared" si="536"/>
        <v>64.8</v>
      </c>
      <c r="F618" s="15">
        <f t="shared" si="537"/>
        <v>221416.6</v>
      </c>
      <c r="G618" s="15">
        <f t="shared" si="568"/>
        <v>141300.95675349823</v>
      </c>
      <c r="H618" s="15">
        <f t="shared" si="569"/>
        <v>362717.55675349827</v>
      </c>
      <c r="I618" s="1">
        <v>27</v>
      </c>
      <c r="J618" s="1"/>
      <c r="K618" s="1">
        <f t="shared" si="538"/>
        <v>64.8</v>
      </c>
      <c r="L618" s="15">
        <f t="shared" si="539"/>
        <v>88566.640000000014</v>
      </c>
      <c r="M618" s="15">
        <f t="shared" si="540"/>
        <v>133752.71307453327</v>
      </c>
      <c r="N618" s="44">
        <f t="shared" si="570"/>
        <v>222319.35307453328</v>
      </c>
      <c r="O618" s="48">
        <v>27</v>
      </c>
      <c r="P618" s="450"/>
      <c r="Q618" s="1">
        <f t="shared" si="541"/>
        <v>64.8</v>
      </c>
      <c r="R618" s="15">
        <f t="shared" si="542"/>
        <v>88649.64</v>
      </c>
      <c r="S618" s="422">
        <f t="shared" si="571"/>
        <v>149061.55409226354</v>
      </c>
      <c r="T618" s="49">
        <f t="shared" si="572"/>
        <v>237711.19409226353</v>
      </c>
      <c r="U618" s="48">
        <v>28</v>
      </c>
      <c r="V618" s="1">
        <f t="shared" si="543"/>
        <v>67.2</v>
      </c>
      <c r="W618" s="15">
        <f t="shared" si="544"/>
        <v>91932.959999999992</v>
      </c>
      <c r="X618" s="15">
        <f t="shared" si="545"/>
        <v>147913.09211986684</v>
      </c>
      <c r="Y618" s="49">
        <f t="shared" si="573"/>
        <v>239846.05211986683</v>
      </c>
      <c r="Z618" s="48">
        <v>22</v>
      </c>
      <c r="AA618" s="1">
        <f t="shared" si="546"/>
        <v>74.8</v>
      </c>
      <c r="AB618" s="15">
        <f t="shared" si="547"/>
        <v>130697.53898858075</v>
      </c>
      <c r="AC618" s="15">
        <f t="shared" si="548"/>
        <v>167696.91504763477</v>
      </c>
      <c r="AD618" s="49">
        <f t="shared" si="574"/>
        <v>298394.45403621555</v>
      </c>
      <c r="AE618" s="48">
        <v>8</v>
      </c>
      <c r="AF618" s="1">
        <f t="shared" si="549"/>
        <v>27.2</v>
      </c>
      <c r="AG618" s="15">
        <f t="shared" si="550"/>
        <v>48031.593470546482</v>
      </c>
      <c r="AH618" s="15">
        <f t="shared" si="551"/>
        <v>60255.809680617203</v>
      </c>
      <c r="AI618" s="49">
        <f t="shared" si="575"/>
        <v>108287.40315116369</v>
      </c>
      <c r="AJ618" s="48">
        <v>19</v>
      </c>
      <c r="AK618" s="1">
        <f t="shared" si="552"/>
        <v>64.599999999999994</v>
      </c>
      <c r="AL618" s="1"/>
      <c r="AM618" s="15">
        <f t="shared" si="553"/>
        <v>114075.03449254789</v>
      </c>
      <c r="AN618" s="15">
        <f t="shared" si="554"/>
        <v>143748.58157512502</v>
      </c>
      <c r="AO618" s="49">
        <f t="shared" si="576"/>
        <v>257823.61606767291</v>
      </c>
      <c r="AP618" s="203">
        <v>22</v>
      </c>
      <c r="AQ618" s="188">
        <f t="shared" si="577"/>
        <v>74.8</v>
      </c>
      <c r="AR618" s="196"/>
      <c r="AS618" s="197">
        <f t="shared" si="555"/>
        <v>132353.14303599374</v>
      </c>
      <c r="AT618" s="179">
        <f t="shared" si="556"/>
        <v>171026.28171825138</v>
      </c>
      <c r="AU618" s="180">
        <f t="shared" si="578"/>
        <v>303379.42475424509</v>
      </c>
      <c r="AV618" s="1">
        <v>25</v>
      </c>
      <c r="AW618" s="1">
        <f t="shared" si="579"/>
        <v>85</v>
      </c>
      <c r="AX618" s="55"/>
      <c r="AY618" s="56">
        <f t="shared" si="557"/>
        <v>164029.30903568721</v>
      </c>
      <c r="AZ618" s="15">
        <f t="shared" si="558"/>
        <v>197717.39530005306</v>
      </c>
      <c r="BA618" s="49">
        <f t="shared" si="580"/>
        <v>361746.7043357403</v>
      </c>
      <c r="BB618" s="128">
        <v>24</v>
      </c>
      <c r="BC618" s="1">
        <f t="shared" si="559"/>
        <v>81.599999999999994</v>
      </c>
      <c r="BD618" s="56">
        <f t="shared" si="560"/>
        <v>208446.87089013631</v>
      </c>
      <c r="BE618" s="15">
        <f t="shared" si="561"/>
        <v>182995.19896119431</v>
      </c>
      <c r="BF618" s="49">
        <f t="shared" si="562"/>
        <v>391442.0698513306</v>
      </c>
      <c r="BG618" s="1">
        <v>21</v>
      </c>
      <c r="BH618" s="1">
        <f t="shared" si="563"/>
        <v>71.399999999999991</v>
      </c>
      <c r="BI618" s="56">
        <f t="shared" si="564"/>
        <v>182391.01202886927</v>
      </c>
      <c r="BJ618" s="15">
        <f t="shared" si="565"/>
        <v>153718.67771236977</v>
      </c>
      <c r="BK618" s="49">
        <f t="shared" si="581"/>
        <v>336109.68974123907</v>
      </c>
      <c r="BL618" s="1">
        <v>20</v>
      </c>
      <c r="BM618" s="1">
        <f t="shared" si="566"/>
        <v>68</v>
      </c>
      <c r="BN618" s="56">
        <f t="shared" si="567"/>
        <v>175314.33501078363</v>
      </c>
      <c r="BO618" s="15">
        <f t="shared" si="582"/>
        <v>154080.95221637818</v>
      </c>
      <c r="BP618" s="49">
        <f t="shared" si="583"/>
        <v>329395.28722716181</v>
      </c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</row>
    <row r="619" spans="1:146" ht="15.6" hidden="1" x14ac:dyDescent="0.3">
      <c r="A619" t="s">
        <v>171</v>
      </c>
      <c r="B619" s="8">
        <v>902</v>
      </c>
      <c r="C619" s="1">
        <v>9</v>
      </c>
      <c r="D619" s="1"/>
      <c r="E619" s="1">
        <f t="shared" si="536"/>
        <v>21.599999999999998</v>
      </c>
      <c r="F619" s="15">
        <f t="shared" si="537"/>
        <v>73805.53333333334</v>
      </c>
      <c r="G619" s="15">
        <f t="shared" si="568"/>
        <v>47100.318917832745</v>
      </c>
      <c r="H619" s="15">
        <f t="shared" si="569"/>
        <v>120905.85225116608</v>
      </c>
      <c r="I619" s="1">
        <v>13</v>
      </c>
      <c r="J619" s="1"/>
      <c r="K619" s="1">
        <f t="shared" si="538"/>
        <v>31.2</v>
      </c>
      <c r="L619" s="15">
        <f t="shared" si="539"/>
        <v>42643.19703703704</v>
      </c>
      <c r="M619" s="15">
        <f t="shared" si="540"/>
        <v>64399.454443293791</v>
      </c>
      <c r="N619" s="44">
        <f t="shared" si="570"/>
        <v>107042.65148033082</v>
      </c>
      <c r="O619" s="48">
        <v>11</v>
      </c>
      <c r="P619" s="450"/>
      <c r="Q619" s="1">
        <f t="shared" si="541"/>
        <v>26.4</v>
      </c>
      <c r="R619" s="15">
        <f t="shared" si="542"/>
        <v>36116.519999999997</v>
      </c>
      <c r="S619" s="422">
        <f t="shared" si="571"/>
        <v>60728.781296848108</v>
      </c>
      <c r="T619" s="49">
        <f t="shared" si="572"/>
        <v>96845.301296848105</v>
      </c>
      <c r="U619" s="48">
        <v>13</v>
      </c>
      <c r="V619" s="1">
        <f t="shared" si="543"/>
        <v>31.2</v>
      </c>
      <c r="W619" s="15">
        <f t="shared" si="544"/>
        <v>42683.16</v>
      </c>
      <c r="X619" s="15">
        <f t="shared" si="545"/>
        <v>68673.935627081024</v>
      </c>
      <c r="Y619" s="49">
        <f t="shared" si="573"/>
        <v>111357.09562708103</v>
      </c>
      <c r="Z619" s="48">
        <v>7</v>
      </c>
      <c r="AA619" s="1">
        <f t="shared" si="546"/>
        <v>23.8</v>
      </c>
      <c r="AB619" s="15">
        <f t="shared" si="547"/>
        <v>41585.58058727569</v>
      </c>
      <c r="AC619" s="15">
        <f t="shared" si="548"/>
        <v>53358.109333338347</v>
      </c>
      <c r="AD619" s="49">
        <f t="shared" si="574"/>
        <v>94943.689920614037</v>
      </c>
      <c r="AE619" s="48">
        <v>9</v>
      </c>
      <c r="AF619" s="1">
        <f t="shared" si="549"/>
        <v>30.599999999999998</v>
      </c>
      <c r="AG619" s="15">
        <f t="shared" si="550"/>
        <v>54035.542654364792</v>
      </c>
      <c r="AH619" s="15">
        <f t="shared" si="551"/>
        <v>67787.785890694344</v>
      </c>
      <c r="AI619" s="49">
        <f t="shared" si="575"/>
        <v>121823.32854505914</v>
      </c>
      <c r="AJ619" s="48">
        <v>7</v>
      </c>
      <c r="AK619" s="1">
        <f t="shared" si="552"/>
        <v>23.8</v>
      </c>
      <c r="AL619" s="1"/>
      <c r="AM619" s="15">
        <f t="shared" si="553"/>
        <v>42027.644286728173</v>
      </c>
      <c r="AN619" s="15">
        <f t="shared" si="554"/>
        <v>52960.003738203966</v>
      </c>
      <c r="AO619" s="49">
        <f t="shared" si="576"/>
        <v>94987.648024932132</v>
      </c>
      <c r="AP619" s="203">
        <v>7</v>
      </c>
      <c r="AQ619" s="188">
        <f t="shared" si="577"/>
        <v>23.8</v>
      </c>
      <c r="AR619" s="196"/>
      <c r="AS619" s="197">
        <f t="shared" si="555"/>
        <v>42112.36369327073</v>
      </c>
      <c r="AT619" s="179">
        <f t="shared" si="556"/>
        <v>54417.453273989078</v>
      </c>
      <c r="AU619" s="180">
        <f t="shared" si="578"/>
        <v>96529.816967259801</v>
      </c>
      <c r="AV619" s="1">
        <v>15</v>
      </c>
      <c r="AW619" s="1">
        <f t="shared" si="579"/>
        <v>51</v>
      </c>
      <c r="AX619" s="55"/>
      <c r="AY619" s="56">
        <f t="shared" si="557"/>
        <v>98417.58542141231</v>
      </c>
      <c r="AZ619" s="15">
        <f t="shared" si="558"/>
        <v>118630.43718003183</v>
      </c>
      <c r="BA619" s="49">
        <f t="shared" si="580"/>
        <v>217048.02260144416</v>
      </c>
      <c r="BB619" s="128">
        <v>14</v>
      </c>
      <c r="BC619" s="1">
        <f t="shared" si="559"/>
        <v>47.6</v>
      </c>
      <c r="BD619" s="56">
        <f t="shared" si="560"/>
        <v>121594.00801924619</v>
      </c>
      <c r="BE619" s="15">
        <f t="shared" si="561"/>
        <v>106747.19939403003</v>
      </c>
      <c r="BF619" s="49">
        <f t="shared" si="562"/>
        <v>228341.20741327622</v>
      </c>
      <c r="BG619" s="1">
        <v>11</v>
      </c>
      <c r="BH619" s="1">
        <f t="shared" si="563"/>
        <v>37.4</v>
      </c>
      <c r="BI619" s="56">
        <f t="shared" si="564"/>
        <v>95538.149157979147</v>
      </c>
      <c r="BJ619" s="15">
        <f t="shared" si="565"/>
        <v>80519.307373146075</v>
      </c>
      <c r="BK619" s="49">
        <f t="shared" si="581"/>
        <v>176057.45653112524</v>
      </c>
      <c r="BL619" s="1">
        <v>12</v>
      </c>
      <c r="BM619" s="1">
        <f t="shared" si="566"/>
        <v>40.799999999999997</v>
      </c>
      <c r="BN619" s="56">
        <f t="shared" si="567"/>
        <v>105188.60100647017</v>
      </c>
      <c r="BO619" s="15">
        <f t="shared" si="582"/>
        <v>92448.571329826897</v>
      </c>
      <c r="BP619" s="49">
        <f t="shared" si="583"/>
        <v>197637.17233629705</v>
      </c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</row>
    <row r="620" spans="1:146" ht="15.6" hidden="1" x14ac:dyDescent="0.3">
      <c r="A620" t="s">
        <v>171</v>
      </c>
      <c r="B620" s="8">
        <v>1001</v>
      </c>
      <c r="C620" s="1">
        <v>3</v>
      </c>
      <c r="D620" s="1"/>
      <c r="E620" s="1">
        <f t="shared" si="536"/>
        <v>7.1999999999999993</v>
      </c>
      <c r="F620" s="15">
        <f t="shared" si="537"/>
        <v>24601.844444444447</v>
      </c>
      <c r="G620" s="15">
        <f t="shared" si="568"/>
        <v>15700.106305944248</v>
      </c>
      <c r="H620" s="15">
        <f t="shared" si="569"/>
        <v>40301.950750388693</v>
      </c>
      <c r="I620" s="1">
        <v>3</v>
      </c>
      <c r="J620" s="1"/>
      <c r="K620" s="1">
        <f t="shared" si="538"/>
        <v>7.1999999999999993</v>
      </c>
      <c r="L620" s="15">
        <f t="shared" si="539"/>
        <v>9840.7377777777801</v>
      </c>
      <c r="M620" s="15">
        <f t="shared" si="540"/>
        <v>14861.412563837028</v>
      </c>
      <c r="N620" s="44">
        <f t="shared" si="570"/>
        <v>24702.150341614808</v>
      </c>
      <c r="O620" s="48">
        <v>4</v>
      </c>
      <c r="P620" s="450"/>
      <c r="Q620" s="1">
        <f t="shared" si="541"/>
        <v>9.6</v>
      </c>
      <c r="R620" s="15">
        <f t="shared" si="542"/>
        <v>13133.279999999999</v>
      </c>
      <c r="S620" s="422">
        <f t="shared" si="571"/>
        <v>22083.193198853856</v>
      </c>
      <c r="T620" s="49">
        <f t="shared" si="572"/>
        <v>35216.473198853855</v>
      </c>
      <c r="U620" s="48">
        <v>4</v>
      </c>
      <c r="V620" s="1">
        <f t="shared" si="543"/>
        <v>9.6</v>
      </c>
      <c r="W620" s="15">
        <f t="shared" si="544"/>
        <v>13133.279999999999</v>
      </c>
      <c r="X620" s="15">
        <f t="shared" si="545"/>
        <v>21130.441731409544</v>
      </c>
      <c r="Y620" s="49">
        <f t="shared" si="573"/>
        <v>34263.721731409547</v>
      </c>
      <c r="Z620" s="48">
        <v>3</v>
      </c>
      <c r="AA620" s="1">
        <f t="shared" si="546"/>
        <v>10.199999999999999</v>
      </c>
      <c r="AB620" s="15">
        <f t="shared" si="547"/>
        <v>17822.391680261011</v>
      </c>
      <c r="AC620" s="15">
        <f t="shared" si="548"/>
        <v>22867.761142859286</v>
      </c>
      <c r="AD620" s="49">
        <f t="shared" si="574"/>
        <v>40690.152823120297</v>
      </c>
      <c r="AE620" s="48">
        <v>3</v>
      </c>
      <c r="AF620" s="1">
        <f t="shared" si="549"/>
        <v>10.199999999999999</v>
      </c>
      <c r="AG620" s="15">
        <f t="shared" si="550"/>
        <v>18011.847551454932</v>
      </c>
      <c r="AH620" s="15">
        <f t="shared" si="551"/>
        <v>22595.92863023145</v>
      </c>
      <c r="AI620" s="49">
        <f t="shared" si="575"/>
        <v>40607.776181686379</v>
      </c>
      <c r="AJ620" s="48">
        <v>4</v>
      </c>
      <c r="AK620" s="1">
        <f t="shared" si="552"/>
        <v>13.6</v>
      </c>
      <c r="AL620" s="1"/>
      <c r="AM620" s="15">
        <f t="shared" si="553"/>
        <v>24015.796735273241</v>
      </c>
      <c r="AN620" s="15">
        <f t="shared" si="554"/>
        <v>30262.859278973694</v>
      </c>
      <c r="AO620" s="49">
        <f t="shared" si="576"/>
        <v>54278.656014246939</v>
      </c>
      <c r="AP620" s="203">
        <v>3</v>
      </c>
      <c r="AQ620" s="188">
        <f t="shared" si="577"/>
        <v>10.199999999999999</v>
      </c>
      <c r="AR620" s="196"/>
      <c r="AS620" s="197">
        <f t="shared" si="555"/>
        <v>18048.1558685446</v>
      </c>
      <c r="AT620" s="179">
        <f t="shared" si="556"/>
        <v>23321.765688852458</v>
      </c>
      <c r="AU620" s="180">
        <f t="shared" si="578"/>
        <v>41369.921557397058</v>
      </c>
      <c r="AV620" s="1">
        <v>1</v>
      </c>
      <c r="AW620" s="1">
        <f t="shared" si="579"/>
        <v>3.4</v>
      </c>
      <c r="AX620" s="55"/>
      <c r="AY620" s="56">
        <f t="shared" si="557"/>
        <v>6561.1723614274879</v>
      </c>
      <c r="AZ620" s="15">
        <f t="shared" si="558"/>
        <v>7908.6958120021218</v>
      </c>
      <c r="BA620" s="49">
        <f t="shared" si="580"/>
        <v>14469.86817342961</v>
      </c>
      <c r="BB620" s="128">
        <v>2</v>
      </c>
      <c r="BC620" s="1">
        <f t="shared" si="559"/>
        <v>6.8</v>
      </c>
      <c r="BD620" s="56">
        <f t="shared" si="560"/>
        <v>17370.572574178026</v>
      </c>
      <c r="BE620" s="15">
        <f t="shared" si="561"/>
        <v>15249.599913432861</v>
      </c>
      <c r="BF620" s="49">
        <f t="shared" si="562"/>
        <v>32620.172487610886</v>
      </c>
      <c r="BG620" s="1">
        <v>3</v>
      </c>
      <c r="BH620" s="1">
        <f t="shared" si="563"/>
        <v>10.199999999999999</v>
      </c>
      <c r="BI620" s="56">
        <f t="shared" si="564"/>
        <v>26055.858861267039</v>
      </c>
      <c r="BJ620" s="15">
        <f t="shared" si="565"/>
        <v>21959.811101767111</v>
      </c>
      <c r="BK620" s="49">
        <f t="shared" si="581"/>
        <v>48015.669963034146</v>
      </c>
      <c r="BL620" s="1">
        <v>1</v>
      </c>
      <c r="BM620" s="1">
        <f t="shared" si="566"/>
        <v>3.4</v>
      </c>
      <c r="BN620" s="56">
        <f t="shared" si="567"/>
        <v>8765.7167505391808</v>
      </c>
      <c r="BO620" s="15">
        <f t="shared" si="582"/>
        <v>7704.0476108189087</v>
      </c>
      <c r="BP620" s="49">
        <f t="shared" si="583"/>
        <v>16469.764361358088</v>
      </c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</row>
    <row r="621" spans="1:146" ht="15.6" hidden="1" x14ac:dyDescent="0.3">
      <c r="A621" t="s">
        <v>171</v>
      </c>
      <c r="B621" s="8">
        <v>1002</v>
      </c>
      <c r="C621" s="1">
        <v>20</v>
      </c>
      <c r="D621" s="1"/>
      <c r="E621" s="1">
        <f t="shared" si="536"/>
        <v>48</v>
      </c>
      <c r="F621" s="15">
        <f t="shared" si="537"/>
        <v>164012.29629629629</v>
      </c>
      <c r="G621" s="15">
        <f t="shared" si="568"/>
        <v>104667.37537296166</v>
      </c>
      <c r="H621" s="15">
        <f t="shared" si="569"/>
        <v>268679.67166925792</v>
      </c>
      <c r="I621" s="1">
        <v>23</v>
      </c>
      <c r="J621" s="1"/>
      <c r="K621" s="1">
        <f t="shared" si="538"/>
        <v>55.199999999999996</v>
      </c>
      <c r="L621" s="15">
        <f t="shared" si="539"/>
        <v>75445.656296296307</v>
      </c>
      <c r="M621" s="15">
        <f t="shared" si="540"/>
        <v>113937.49632275055</v>
      </c>
      <c r="N621" s="44">
        <f t="shared" si="570"/>
        <v>189383.15261904686</v>
      </c>
      <c r="O621" s="48">
        <v>19</v>
      </c>
      <c r="P621" s="450"/>
      <c r="Q621" s="1">
        <f t="shared" si="541"/>
        <v>45.6</v>
      </c>
      <c r="R621" s="15">
        <f t="shared" si="542"/>
        <v>62383.079999999994</v>
      </c>
      <c r="S621" s="422">
        <f t="shared" si="571"/>
        <v>104895.16769455583</v>
      </c>
      <c r="T621" s="49">
        <f t="shared" si="572"/>
        <v>167278.24769455582</v>
      </c>
      <c r="U621" s="48">
        <v>23</v>
      </c>
      <c r="V621" s="1">
        <f t="shared" si="543"/>
        <v>55.199999999999996</v>
      </c>
      <c r="W621" s="15">
        <f t="shared" si="544"/>
        <v>75516.36</v>
      </c>
      <c r="X621" s="15">
        <f t="shared" si="545"/>
        <v>121500.03995560488</v>
      </c>
      <c r="Y621" s="49">
        <f t="shared" si="573"/>
        <v>197016.39995560487</v>
      </c>
      <c r="Z621" s="48">
        <v>21</v>
      </c>
      <c r="AA621" s="1">
        <f t="shared" si="546"/>
        <v>71.399999999999991</v>
      </c>
      <c r="AB621" s="15">
        <f t="shared" si="547"/>
        <v>124756.74176182708</v>
      </c>
      <c r="AC621" s="15">
        <f t="shared" si="548"/>
        <v>160074.328000015</v>
      </c>
      <c r="AD621" s="49">
        <f t="shared" si="574"/>
        <v>284831.06976184208</v>
      </c>
      <c r="AE621" s="48">
        <v>18</v>
      </c>
      <c r="AF621" s="1">
        <f t="shared" si="549"/>
        <v>61.199999999999996</v>
      </c>
      <c r="AG621" s="15">
        <f t="shared" si="550"/>
        <v>108071.08530872958</v>
      </c>
      <c r="AH621" s="15">
        <f t="shared" si="551"/>
        <v>135575.57178138869</v>
      </c>
      <c r="AI621" s="49">
        <f t="shared" si="575"/>
        <v>243646.65709011827</v>
      </c>
      <c r="AJ621" s="48">
        <v>16</v>
      </c>
      <c r="AK621" s="1">
        <f t="shared" si="552"/>
        <v>54.4</v>
      </c>
      <c r="AL621" s="1"/>
      <c r="AM621" s="15">
        <f t="shared" si="553"/>
        <v>96063.186941092965</v>
      </c>
      <c r="AN621" s="15">
        <f t="shared" si="554"/>
        <v>121051.43711589478</v>
      </c>
      <c r="AO621" s="49">
        <f t="shared" si="576"/>
        <v>217114.62405698776</v>
      </c>
      <c r="AP621" s="203">
        <v>13</v>
      </c>
      <c r="AQ621" s="188">
        <f t="shared" si="577"/>
        <v>44.199999999999996</v>
      </c>
      <c r="AR621" s="196"/>
      <c r="AS621" s="197">
        <f t="shared" si="555"/>
        <v>78208.67543035993</v>
      </c>
      <c r="AT621" s="179">
        <f t="shared" si="556"/>
        <v>101060.98465169399</v>
      </c>
      <c r="AU621" s="180">
        <f t="shared" si="578"/>
        <v>179269.66008205392</v>
      </c>
      <c r="AV621" s="1">
        <v>16</v>
      </c>
      <c r="AW621" s="1">
        <f t="shared" si="579"/>
        <v>54.4</v>
      </c>
      <c r="AX621" s="55"/>
      <c r="AY621" s="56">
        <f t="shared" si="557"/>
        <v>104978.75778283981</v>
      </c>
      <c r="AZ621" s="15">
        <f t="shared" si="558"/>
        <v>126539.13299203395</v>
      </c>
      <c r="BA621" s="49">
        <f t="shared" si="580"/>
        <v>231517.89077487375</v>
      </c>
      <c r="BB621" s="128">
        <v>13</v>
      </c>
      <c r="BC621" s="1">
        <f t="shared" si="559"/>
        <v>44.199999999999996</v>
      </c>
      <c r="BD621" s="56">
        <f t="shared" si="560"/>
        <v>112908.72173215717</v>
      </c>
      <c r="BE621" s="15">
        <f t="shared" si="561"/>
        <v>99122.399437313579</v>
      </c>
      <c r="BF621" s="49">
        <f t="shared" si="562"/>
        <v>212031.12116947075</v>
      </c>
      <c r="BG621" s="1">
        <v>13</v>
      </c>
      <c r="BH621" s="1">
        <f t="shared" si="563"/>
        <v>44.199999999999996</v>
      </c>
      <c r="BI621" s="56">
        <f t="shared" si="564"/>
        <v>112908.72173215717</v>
      </c>
      <c r="BJ621" s="15">
        <f t="shared" si="565"/>
        <v>95159.181440990811</v>
      </c>
      <c r="BK621" s="49">
        <f t="shared" si="581"/>
        <v>208067.90317314799</v>
      </c>
      <c r="BL621" s="1">
        <v>13</v>
      </c>
      <c r="BM621" s="1">
        <f t="shared" si="566"/>
        <v>44.199999999999996</v>
      </c>
      <c r="BN621" s="56">
        <f t="shared" si="567"/>
        <v>113954.31775700935</v>
      </c>
      <c r="BO621" s="15">
        <f t="shared" si="582"/>
        <v>100152.61894064581</v>
      </c>
      <c r="BP621" s="49">
        <f t="shared" si="583"/>
        <v>214106.93669765518</v>
      </c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</row>
    <row r="622" spans="1:146" ht="15.6" hidden="1" x14ac:dyDescent="0.3">
      <c r="A622" t="s">
        <v>171</v>
      </c>
      <c r="B622" s="8">
        <v>1101</v>
      </c>
      <c r="C622" s="1">
        <v>8</v>
      </c>
      <c r="D622" s="1"/>
      <c r="E622" s="1">
        <f t="shared" si="536"/>
        <v>19.2</v>
      </c>
      <c r="F622" s="15">
        <f t="shared" si="537"/>
        <v>65604.91851851852</v>
      </c>
      <c r="G622" s="15">
        <f t="shared" si="568"/>
        <v>41866.950149184668</v>
      </c>
      <c r="H622" s="15">
        <f t="shared" si="569"/>
        <v>107471.86866770318</v>
      </c>
      <c r="I622" s="1">
        <v>5</v>
      </c>
      <c r="J622" s="1"/>
      <c r="K622" s="1">
        <f t="shared" si="538"/>
        <v>12</v>
      </c>
      <c r="L622" s="15">
        <f t="shared" si="539"/>
        <v>16401.22962962963</v>
      </c>
      <c r="M622" s="15">
        <f t="shared" si="540"/>
        <v>24769.020939728383</v>
      </c>
      <c r="N622" s="44">
        <f t="shared" si="570"/>
        <v>41170.250569358017</v>
      </c>
      <c r="O622" s="48">
        <v>8</v>
      </c>
      <c r="P622" s="450"/>
      <c r="Q622" s="1">
        <f t="shared" si="541"/>
        <v>19.2</v>
      </c>
      <c r="R622" s="15">
        <f t="shared" si="542"/>
        <v>26266.559999999998</v>
      </c>
      <c r="S622" s="422">
        <f t="shared" si="571"/>
        <v>44166.386397707713</v>
      </c>
      <c r="T622" s="49">
        <f t="shared" si="572"/>
        <v>70432.94639770771</v>
      </c>
      <c r="U622" s="48">
        <v>7</v>
      </c>
      <c r="V622" s="1">
        <f t="shared" si="543"/>
        <v>16.8</v>
      </c>
      <c r="W622" s="15">
        <f t="shared" si="544"/>
        <v>22983.239999999998</v>
      </c>
      <c r="X622" s="15">
        <f t="shared" si="545"/>
        <v>36978.273029966709</v>
      </c>
      <c r="Y622" s="49">
        <f t="shared" si="573"/>
        <v>59961.513029966707</v>
      </c>
      <c r="Z622" s="48">
        <v>9</v>
      </c>
      <c r="AA622" s="1">
        <f t="shared" si="546"/>
        <v>30.599999999999998</v>
      </c>
      <c r="AB622" s="15">
        <f t="shared" si="547"/>
        <v>53467.175040783033</v>
      </c>
      <c r="AC622" s="15">
        <f t="shared" si="548"/>
        <v>68603.283428577866</v>
      </c>
      <c r="AD622" s="49">
        <f t="shared" si="574"/>
        <v>122070.45846936089</v>
      </c>
      <c r="AE622" s="48">
        <v>7</v>
      </c>
      <c r="AF622" s="1">
        <f t="shared" si="549"/>
        <v>23.8</v>
      </c>
      <c r="AG622" s="15">
        <f t="shared" si="550"/>
        <v>42027.644286728173</v>
      </c>
      <c r="AH622" s="15">
        <f t="shared" si="551"/>
        <v>52723.833470540056</v>
      </c>
      <c r="AI622" s="49">
        <f t="shared" si="575"/>
        <v>94751.477757268236</v>
      </c>
      <c r="AJ622" s="48">
        <v>7</v>
      </c>
      <c r="AK622" s="1">
        <f t="shared" si="552"/>
        <v>23.8</v>
      </c>
      <c r="AL622" s="1"/>
      <c r="AM622" s="15">
        <f t="shared" si="553"/>
        <v>42027.644286728173</v>
      </c>
      <c r="AN622" s="15">
        <f t="shared" si="554"/>
        <v>52960.003738203966</v>
      </c>
      <c r="AO622" s="49">
        <f t="shared" si="576"/>
        <v>94987.648024932132</v>
      </c>
      <c r="AP622" s="203">
        <v>6</v>
      </c>
      <c r="AQ622" s="188">
        <f t="shared" si="577"/>
        <v>20.399999999999999</v>
      </c>
      <c r="AR622" s="196"/>
      <c r="AS622" s="197">
        <f t="shared" si="555"/>
        <v>36096.3117370892</v>
      </c>
      <c r="AT622" s="179">
        <f t="shared" si="556"/>
        <v>46643.531377704916</v>
      </c>
      <c r="AU622" s="180">
        <f t="shared" si="578"/>
        <v>82739.843114794116</v>
      </c>
      <c r="AV622" s="1">
        <v>9</v>
      </c>
      <c r="AW622" s="1">
        <f t="shared" si="579"/>
        <v>30.599999999999998</v>
      </c>
      <c r="AX622" s="55"/>
      <c r="AY622" s="56">
        <f t="shared" si="557"/>
        <v>59050.551252847392</v>
      </c>
      <c r="AZ622" s="15">
        <f t="shared" si="558"/>
        <v>71178.262308019097</v>
      </c>
      <c r="BA622" s="49">
        <f t="shared" si="580"/>
        <v>130228.81356086649</v>
      </c>
      <c r="BB622" s="128">
        <v>8</v>
      </c>
      <c r="BC622" s="1">
        <f t="shared" si="559"/>
        <v>27.2</v>
      </c>
      <c r="BD622" s="56">
        <f t="shared" si="560"/>
        <v>69482.290296712104</v>
      </c>
      <c r="BE622" s="15">
        <f t="shared" si="561"/>
        <v>60998.399653731445</v>
      </c>
      <c r="BF622" s="49">
        <f t="shared" si="562"/>
        <v>130480.68995044354</v>
      </c>
      <c r="BG622" s="1">
        <v>8</v>
      </c>
      <c r="BH622" s="1">
        <f t="shared" si="563"/>
        <v>27.2</v>
      </c>
      <c r="BI622" s="56">
        <f t="shared" si="564"/>
        <v>69482.290296712104</v>
      </c>
      <c r="BJ622" s="15">
        <f t="shared" si="565"/>
        <v>58559.496271378965</v>
      </c>
      <c r="BK622" s="49">
        <f t="shared" si="581"/>
        <v>128041.78656809108</v>
      </c>
      <c r="BL622" s="1">
        <v>9</v>
      </c>
      <c r="BM622" s="1">
        <f t="shared" si="566"/>
        <v>30.599999999999998</v>
      </c>
      <c r="BN622" s="56">
        <f t="shared" si="567"/>
        <v>78891.450754852631</v>
      </c>
      <c r="BO622" s="15">
        <f t="shared" si="582"/>
        <v>69336.428497370172</v>
      </c>
      <c r="BP622" s="49">
        <f t="shared" si="583"/>
        <v>148227.8792522228</v>
      </c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</row>
    <row r="623" spans="1:146" ht="15.6" hidden="1" x14ac:dyDescent="0.3">
      <c r="A623" t="s">
        <v>171</v>
      </c>
      <c r="B623" s="8">
        <v>1102</v>
      </c>
      <c r="C623" s="1">
        <v>1</v>
      </c>
      <c r="D623" s="1"/>
      <c r="E623" s="1">
        <f t="shared" si="536"/>
        <v>2.4</v>
      </c>
      <c r="F623" s="15">
        <f t="shared" si="537"/>
        <v>8200.614814814815</v>
      </c>
      <c r="G623" s="15">
        <f t="shared" si="568"/>
        <v>5233.3687686480835</v>
      </c>
      <c r="H623" s="15">
        <f t="shared" si="569"/>
        <v>13433.983583462898</v>
      </c>
      <c r="I623" s="1">
        <v>5</v>
      </c>
      <c r="J623" s="1"/>
      <c r="K623" s="1">
        <f t="shared" si="538"/>
        <v>12</v>
      </c>
      <c r="L623" s="15">
        <f t="shared" si="539"/>
        <v>16401.22962962963</v>
      </c>
      <c r="M623" s="15">
        <f t="shared" si="540"/>
        <v>24769.020939728383</v>
      </c>
      <c r="N623" s="44">
        <f t="shared" si="570"/>
        <v>41170.250569358017</v>
      </c>
      <c r="O623" s="48">
        <v>4</v>
      </c>
      <c r="P623" s="450"/>
      <c r="Q623" s="1">
        <f t="shared" si="541"/>
        <v>9.6</v>
      </c>
      <c r="R623" s="15">
        <f t="shared" si="542"/>
        <v>13133.279999999999</v>
      </c>
      <c r="S623" s="422">
        <f t="shared" si="571"/>
        <v>22083.193198853856</v>
      </c>
      <c r="T623" s="49">
        <f t="shared" si="572"/>
        <v>35216.473198853855</v>
      </c>
      <c r="U623" s="48">
        <v>5</v>
      </c>
      <c r="V623" s="1">
        <f t="shared" si="543"/>
        <v>12</v>
      </c>
      <c r="W623" s="15">
        <f t="shared" si="544"/>
        <v>16416.600000000002</v>
      </c>
      <c r="X623" s="15">
        <f t="shared" si="545"/>
        <v>26413.052164261931</v>
      </c>
      <c r="Y623" s="49">
        <f t="shared" si="573"/>
        <v>42829.652164261934</v>
      </c>
      <c r="Z623" s="48">
        <v>6</v>
      </c>
      <c r="AA623" s="1">
        <f t="shared" si="546"/>
        <v>20.399999999999999</v>
      </c>
      <c r="AB623" s="15">
        <f t="shared" si="547"/>
        <v>35644.783360522022</v>
      </c>
      <c r="AC623" s="15">
        <f t="shared" si="548"/>
        <v>45735.522285718573</v>
      </c>
      <c r="AD623" s="49">
        <f t="shared" si="574"/>
        <v>81380.305646240595</v>
      </c>
      <c r="AE623" s="48">
        <v>3</v>
      </c>
      <c r="AF623" s="1">
        <f t="shared" si="549"/>
        <v>10.199999999999999</v>
      </c>
      <c r="AG623" s="15">
        <f t="shared" si="550"/>
        <v>18011.847551454932</v>
      </c>
      <c r="AH623" s="15">
        <f t="shared" si="551"/>
        <v>22595.92863023145</v>
      </c>
      <c r="AI623" s="49">
        <f t="shared" si="575"/>
        <v>40607.776181686379</v>
      </c>
      <c r="AJ623" s="48">
        <v>6</v>
      </c>
      <c r="AK623" s="1">
        <f t="shared" si="552"/>
        <v>20.399999999999999</v>
      </c>
      <c r="AL623" s="1"/>
      <c r="AM623" s="15">
        <f t="shared" si="553"/>
        <v>36023.695102909864</v>
      </c>
      <c r="AN623" s="15">
        <f t="shared" si="554"/>
        <v>45394.288918460537</v>
      </c>
      <c r="AO623" s="49">
        <f t="shared" si="576"/>
        <v>81417.984021370401</v>
      </c>
      <c r="AP623" s="203">
        <v>4</v>
      </c>
      <c r="AQ623" s="188">
        <f t="shared" si="577"/>
        <v>13.6</v>
      </c>
      <c r="AR623" s="196"/>
      <c r="AS623" s="197">
        <f t="shared" si="555"/>
        <v>24064.207824726131</v>
      </c>
      <c r="AT623" s="179">
        <f t="shared" si="556"/>
        <v>31095.687585136613</v>
      </c>
      <c r="AU623" s="180">
        <f t="shared" si="578"/>
        <v>55159.895409862744</v>
      </c>
      <c r="AV623" s="1">
        <v>5</v>
      </c>
      <c r="AW623" s="1">
        <f t="shared" si="579"/>
        <v>17</v>
      </c>
      <c r="AX623" s="55"/>
      <c r="AY623" s="56">
        <f t="shared" si="557"/>
        <v>32805.861807137437</v>
      </c>
      <c r="AZ623" s="15">
        <f t="shared" si="558"/>
        <v>39543.479060010606</v>
      </c>
      <c r="BA623" s="49">
        <f t="shared" si="580"/>
        <v>72349.340867148043</v>
      </c>
      <c r="BB623" s="128">
        <v>7</v>
      </c>
      <c r="BC623" s="1">
        <f t="shared" si="559"/>
        <v>23.8</v>
      </c>
      <c r="BD623" s="56">
        <f t="shared" si="560"/>
        <v>60797.004009623095</v>
      </c>
      <c r="BE623" s="15">
        <f t="shared" si="561"/>
        <v>53373.599697015015</v>
      </c>
      <c r="BF623" s="49">
        <f t="shared" si="562"/>
        <v>114170.60370663811</v>
      </c>
      <c r="BG623" s="1">
        <v>6</v>
      </c>
      <c r="BH623" s="1">
        <f t="shared" si="563"/>
        <v>20.399999999999999</v>
      </c>
      <c r="BI623" s="56">
        <f t="shared" si="564"/>
        <v>52111.717722534078</v>
      </c>
      <c r="BJ623" s="15">
        <f t="shared" si="565"/>
        <v>43919.622203534222</v>
      </c>
      <c r="BK623" s="49">
        <f t="shared" si="581"/>
        <v>96031.339926068293</v>
      </c>
      <c r="BL623" s="1">
        <v>9</v>
      </c>
      <c r="BM623" s="1">
        <f t="shared" si="566"/>
        <v>30.599999999999998</v>
      </c>
      <c r="BN623" s="56">
        <f t="shared" si="567"/>
        <v>78891.450754852631</v>
      </c>
      <c r="BO623" s="15">
        <f t="shared" si="582"/>
        <v>69336.428497370172</v>
      </c>
      <c r="BP623" s="49">
        <f t="shared" si="583"/>
        <v>148227.8792522228</v>
      </c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</row>
    <row r="624" spans="1:146" ht="15.6" hidden="1" x14ac:dyDescent="0.3">
      <c r="A624" t="s">
        <v>171</v>
      </c>
      <c r="B624" s="8">
        <v>1201</v>
      </c>
      <c r="C624" s="1">
        <v>3</v>
      </c>
      <c r="D624" s="1"/>
      <c r="E624" s="1">
        <f t="shared" si="536"/>
        <v>7.1999999999999993</v>
      </c>
      <c r="F624" s="15">
        <f t="shared" si="537"/>
        <v>24601.844444444447</v>
      </c>
      <c r="G624" s="15">
        <f t="shared" si="568"/>
        <v>15700.106305944248</v>
      </c>
      <c r="H624" s="15">
        <f t="shared" si="569"/>
        <v>40301.950750388693</v>
      </c>
      <c r="I624" s="1">
        <v>0</v>
      </c>
      <c r="J624" s="1"/>
      <c r="K624" s="1">
        <f t="shared" si="538"/>
        <v>0</v>
      </c>
      <c r="L624" s="15">
        <f t="shared" si="539"/>
        <v>0</v>
      </c>
      <c r="M624" s="15">
        <f t="shared" si="540"/>
        <v>0</v>
      </c>
      <c r="N624" s="44">
        <f t="shared" si="570"/>
        <v>0</v>
      </c>
      <c r="O624" s="48">
        <v>0</v>
      </c>
      <c r="P624" s="450"/>
      <c r="Q624" s="1">
        <f t="shared" si="541"/>
        <v>0</v>
      </c>
      <c r="R624" s="15">
        <f t="shared" si="542"/>
        <v>0</v>
      </c>
      <c r="S624" s="422">
        <f t="shared" si="571"/>
        <v>0</v>
      </c>
      <c r="T624" s="49">
        <f t="shared" si="572"/>
        <v>0</v>
      </c>
      <c r="U624" s="48">
        <v>0</v>
      </c>
      <c r="V624" s="1">
        <f t="shared" si="543"/>
        <v>0</v>
      </c>
      <c r="W624" s="15">
        <f t="shared" si="544"/>
        <v>0</v>
      </c>
      <c r="X624" s="15">
        <f t="shared" si="545"/>
        <v>0</v>
      </c>
      <c r="Y624" s="49">
        <f t="shared" si="573"/>
        <v>0</v>
      </c>
      <c r="Z624" s="48">
        <v>0</v>
      </c>
      <c r="AA624" s="1">
        <f t="shared" si="546"/>
        <v>0</v>
      </c>
      <c r="AB624" s="15">
        <f t="shared" si="547"/>
        <v>0</v>
      </c>
      <c r="AC624" s="15">
        <f t="shared" si="548"/>
        <v>0</v>
      </c>
      <c r="AD624" s="49">
        <f t="shared" si="574"/>
        <v>0</v>
      </c>
      <c r="AE624" s="48">
        <v>0</v>
      </c>
      <c r="AF624" s="1">
        <f t="shared" si="549"/>
        <v>0</v>
      </c>
      <c r="AG624" s="15">
        <f t="shared" si="550"/>
        <v>0</v>
      </c>
      <c r="AH624" s="15">
        <f t="shared" si="551"/>
        <v>0</v>
      </c>
      <c r="AI624" s="49">
        <f t="shared" si="575"/>
        <v>0</v>
      </c>
      <c r="AJ624" s="48">
        <v>0</v>
      </c>
      <c r="AK624" s="1">
        <f t="shared" si="552"/>
        <v>0</v>
      </c>
      <c r="AL624" s="1"/>
      <c r="AM624" s="15">
        <f t="shared" si="553"/>
        <v>0</v>
      </c>
      <c r="AN624" s="15">
        <f t="shared" si="554"/>
        <v>0</v>
      </c>
      <c r="AO624" s="49">
        <f t="shared" si="576"/>
        <v>0</v>
      </c>
      <c r="AP624" s="203">
        <v>0</v>
      </c>
      <c r="AQ624" s="188">
        <f t="shared" si="577"/>
        <v>0</v>
      </c>
      <c r="AR624" s="196"/>
      <c r="AS624" s="197">
        <f t="shared" si="555"/>
        <v>0</v>
      </c>
      <c r="AT624" s="179">
        <f t="shared" si="556"/>
        <v>0</v>
      </c>
      <c r="AU624" s="180">
        <f t="shared" si="578"/>
        <v>0</v>
      </c>
      <c r="AV624" s="1">
        <v>0</v>
      </c>
      <c r="AW624" s="1">
        <f t="shared" si="579"/>
        <v>0</v>
      </c>
      <c r="AX624" s="55"/>
      <c r="AY624" s="56">
        <f t="shared" si="557"/>
        <v>0</v>
      </c>
      <c r="AZ624" s="15">
        <f t="shared" si="558"/>
        <v>0</v>
      </c>
      <c r="BA624" s="49">
        <f t="shared" si="580"/>
        <v>0</v>
      </c>
      <c r="BB624" s="128">
        <v>0</v>
      </c>
      <c r="BC624" s="1">
        <f t="shared" si="559"/>
        <v>0</v>
      </c>
      <c r="BD624" s="56">
        <f t="shared" si="560"/>
        <v>0</v>
      </c>
      <c r="BE624" s="15">
        <f t="shared" si="561"/>
        <v>0</v>
      </c>
      <c r="BF624" s="49">
        <f t="shared" si="562"/>
        <v>0</v>
      </c>
      <c r="BG624" s="1">
        <v>0</v>
      </c>
      <c r="BH624" s="1">
        <f t="shared" si="563"/>
        <v>0</v>
      </c>
      <c r="BI624" s="56">
        <f t="shared" si="564"/>
        <v>0</v>
      </c>
      <c r="BJ624" s="15">
        <f t="shared" si="565"/>
        <v>0</v>
      </c>
      <c r="BK624" s="49">
        <f t="shared" si="581"/>
        <v>0</v>
      </c>
      <c r="BL624" s="1">
        <v>0</v>
      </c>
      <c r="BM624" s="1">
        <f t="shared" si="566"/>
        <v>0</v>
      </c>
      <c r="BN624" s="56">
        <f t="shared" si="567"/>
        <v>0</v>
      </c>
      <c r="BO624" s="15">
        <f t="shared" si="582"/>
        <v>0</v>
      </c>
      <c r="BP624" s="49">
        <f t="shared" si="583"/>
        <v>0</v>
      </c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</row>
    <row r="625" spans="1:146" ht="15.6" hidden="1" x14ac:dyDescent="0.3">
      <c r="A625" t="s">
        <v>171</v>
      </c>
      <c r="B625" s="8">
        <v>1202</v>
      </c>
      <c r="C625" s="1">
        <v>4</v>
      </c>
      <c r="D625" s="1"/>
      <c r="E625" s="1">
        <f t="shared" si="536"/>
        <v>9.6</v>
      </c>
      <c r="F625" s="15">
        <f t="shared" si="537"/>
        <v>32802.45925925926</v>
      </c>
      <c r="G625" s="15">
        <f t="shared" si="568"/>
        <v>20933.475074592334</v>
      </c>
      <c r="H625" s="15">
        <f t="shared" si="569"/>
        <v>53735.93433385159</v>
      </c>
      <c r="I625" s="1">
        <v>6</v>
      </c>
      <c r="J625" s="1"/>
      <c r="K625" s="1">
        <f t="shared" si="538"/>
        <v>14.399999999999999</v>
      </c>
      <c r="L625" s="15">
        <f t="shared" si="539"/>
        <v>19681.47555555556</v>
      </c>
      <c r="M625" s="15">
        <f t="shared" si="540"/>
        <v>29722.825127674056</v>
      </c>
      <c r="N625" s="44">
        <f t="shared" si="570"/>
        <v>49404.300683229616</v>
      </c>
      <c r="O625" s="48">
        <v>4</v>
      </c>
      <c r="P625" s="450"/>
      <c r="Q625" s="1">
        <f t="shared" si="541"/>
        <v>9.6</v>
      </c>
      <c r="R625" s="15">
        <f t="shared" si="542"/>
        <v>13133.279999999999</v>
      </c>
      <c r="S625" s="422">
        <f t="shared" si="571"/>
        <v>22083.193198853856</v>
      </c>
      <c r="T625" s="49">
        <f t="shared" si="572"/>
        <v>35216.473198853855</v>
      </c>
      <c r="U625" s="48">
        <v>4</v>
      </c>
      <c r="V625" s="1">
        <f t="shared" si="543"/>
        <v>9.6</v>
      </c>
      <c r="W625" s="15">
        <f t="shared" si="544"/>
        <v>13133.279999999999</v>
      </c>
      <c r="X625" s="15">
        <f t="shared" si="545"/>
        <v>21130.441731409544</v>
      </c>
      <c r="Y625" s="49">
        <f t="shared" si="573"/>
        <v>34263.721731409547</v>
      </c>
      <c r="Z625" s="48">
        <v>4</v>
      </c>
      <c r="AA625" s="1">
        <f t="shared" si="546"/>
        <v>13.6</v>
      </c>
      <c r="AB625" s="15">
        <f t="shared" si="547"/>
        <v>23763.188907014683</v>
      </c>
      <c r="AC625" s="15">
        <f t="shared" si="548"/>
        <v>30490.348190479053</v>
      </c>
      <c r="AD625" s="49">
        <f t="shared" si="574"/>
        <v>54253.53709749374</v>
      </c>
      <c r="AE625" s="48">
        <v>4</v>
      </c>
      <c r="AF625" s="1">
        <f t="shared" si="549"/>
        <v>13.6</v>
      </c>
      <c r="AG625" s="15">
        <f t="shared" si="550"/>
        <v>24015.796735273241</v>
      </c>
      <c r="AH625" s="15">
        <f t="shared" si="551"/>
        <v>30127.904840308602</v>
      </c>
      <c r="AI625" s="49">
        <f t="shared" si="575"/>
        <v>54143.701575581843</v>
      </c>
      <c r="AJ625" s="48">
        <v>2</v>
      </c>
      <c r="AK625" s="1">
        <f t="shared" si="552"/>
        <v>6.8</v>
      </c>
      <c r="AL625" s="1"/>
      <c r="AM625" s="15">
        <f t="shared" si="553"/>
        <v>12007.898367636621</v>
      </c>
      <c r="AN625" s="15">
        <f t="shared" si="554"/>
        <v>15131.429639486847</v>
      </c>
      <c r="AO625" s="49">
        <f t="shared" si="576"/>
        <v>27139.328007123469</v>
      </c>
      <c r="AP625" s="203">
        <v>3</v>
      </c>
      <c r="AQ625" s="188">
        <f t="shared" si="577"/>
        <v>10.199999999999999</v>
      </c>
      <c r="AR625" s="196"/>
      <c r="AS625" s="197">
        <f t="shared" si="555"/>
        <v>18048.1558685446</v>
      </c>
      <c r="AT625" s="179">
        <f t="shared" si="556"/>
        <v>23321.765688852458</v>
      </c>
      <c r="AU625" s="180">
        <f t="shared" si="578"/>
        <v>41369.921557397058</v>
      </c>
      <c r="AV625" s="1">
        <v>5</v>
      </c>
      <c r="AW625" s="1">
        <f t="shared" si="579"/>
        <v>17</v>
      </c>
      <c r="AX625" s="55"/>
      <c r="AY625" s="56">
        <f t="shared" si="557"/>
        <v>32805.861807137437</v>
      </c>
      <c r="AZ625" s="15">
        <f t="shared" si="558"/>
        <v>39543.479060010606</v>
      </c>
      <c r="BA625" s="49">
        <f t="shared" si="580"/>
        <v>72349.340867148043</v>
      </c>
      <c r="BB625" s="128">
        <v>4</v>
      </c>
      <c r="BC625" s="1">
        <f t="shared" si="559"/>
        <v>13.6</v>
      </c>
      <c r="BD625" s="56">
        <f t="shared" si="560"/>
        <v>34741.145148356052</v>
      </c>
      <c r="BE625" s="15">
        <f t="shared" si="561"/>
        <v>30499.199826865723</v>
      </c>
      <c r="BF625" s="49">
        <f t="shared" si="562"/>
        <v>65240.344975221771</v>
      </c>
      <c r="BG625" s="1">
        <v>5</v>
      </c>
      <c r="BH625" s="1">
        <f t="shared" si="563"/>
        <v>17</v>
      </c>
      <c r="BI625" s="56">
        <f t="shared" si="564"/>
        <v>43426.431435445062</v>
      </c>
      <c r="BJ625" s="15">
        <f t="shared" si="565"/>
        <v>36599.685169611854</v>
      </c>
      <c r="BK625" s="49">
        <f t="shared" si="581"/>
        <v>80026.116605056915</v>
      </c>
      <c r="BL625" s="1">
        <v>4</v>
      </c>
      <c r="BM625" s="1">
        <f t="shared" si="566"/>
        <v>13.6</v>
      </c>
      <c r="BN625" s="56">
        <f t="shared" si="567"/>
        <v>35062.867002156723</v>
      </c>
      <c r="BO625" s="15">
        <f t="shared" si="582"/>
        <v>30816.190443275635</v>
      </c>
      <c r="BP625" s="49">
        <f t="shared" si="583"/>
        <v>65879.057445432351</v>
      </c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</row>
    <row r="626" spans="1:146" ht="15.6" hidden="1" x14ac:dyDescent="0.3">
      <c r="A626" t="s">
        <v>171</v>
      </c>
      <c r="B626" s="8">
        <v>1203</v>
      </c>
      <c r="C626" s="1">
        <v>0</v>
      </c>
      <c r="D626" s="1"/>
      <c r="E626" s="1">
        <f t="shared" si="536"/>
        <v>0</v>
      </c>
      <c r="F626" s="15">
        <f t="shared" si="537"/>
        <v>0</v>
      </c>
      <c r="G626" s="15">
        <f t="shared" si="568"/>
        <v>0</v>
      </c>
      <c r="H626" s="15">
        <f t="shared" si="569"/>
        <v>0</v>
      </c>
      <c r="I626" s="1">
        <v>5</v>
      </c>
      <c r="J626" s="1"/>
      <c r="K626" s="1">
        <f t="shared" si="538"/>
        <v>12</v>
      </c>
      <c r="L626" s="15">
        <f t="shared" si="539"/>
        <v>16401.22962962963</v>
      </c>
      <c r="M626" s="15">
        <f t="shared" si="540"/>
        <v>24769.020939728383</v>
      </c>
      <c r="N626" s="44">
        <f t="shared" si="570"/>
        <v>41170.250569358017</v>
      </c>
      <c r="O626" s="48">
        <v>5</v>
      </c>
      <c r="P626" s="450"/>
      <c r="Q626" s="1">
        <f t="shared" si="541"/>
        <v>12</v>
      </c>
      <c r="R626" s="15">
        <f t="shared" si="542"/>
        <v>16416.600000000002</v>
      </c>
      <c r="S626" s="422">
        <f t="shared" si="571"/>
        <v>27603.991498567324</v>
      </c>
      <c r="T626" s="49">
        <f t="shared" si="572"/>
        <v>44020.59149856733</v>
      </c>
      <c r="U626" s="48">
        <v>4</v>
      </c>
      <c r="V626" s="1">
        <f t="shared" si="543"/>
        <v>9.6</v>
      </c>
      <c r="W626" s="15">
        <f t="shared" si="544"/>
        <v>13133.279999999999</v>
      </c>
      <c r="X626" s="15">
        <f t="shared" si="545"/>
        <v>21130.441731409544</v>
      </c>
      <c r="Y626" s="49">
        <f t="shared" si="573"/>
        <v>34263.721731409547</v>
      </c>
      <c r="Z626" s="48">
        <v>5</v>
      </c>
      <c r="AA626" s="1">
        <f t="shared" si="546"/>
        <v>17</v>
      </c>
      <c r="AB626" s="15">
        <f t="shared" si="547"/>
        <v>29703.986133768351</v>
      </c>
      <c r="AC626" s="15">
        <f t="shared" si="548"/>
        <v>38112.935238098813</v>
      </c>
      <c r="AD626" s="49">
        <f t="shared" si="574"/>
        <v>67816.921371867167</v>
      </c>
      <c r="AE626" s="48">
        <v>5</v>
      </c>
      <c r="AF626" s="1">
        <f t="shared" si="549"/>
        <v>17</v>
      </c>
      <c r="AG626" s="15">
        <f t="shared" si="550"/>
        <v>30019.745919091547</v>
      </c>
      <c r="AH626" s="15">
        <f t="shared" si="551"/>
        <v>37659.881050385753</v>
      </c>
      <c r="AI626" s="49">
        <f t="shared" si="575"/>
        <v>67679.626969477307</v>
      </c>
      <c r="AJ626" s="48">
        <v>3</v>
      </c>
      <c r="AK626" s="1">
        <f t="shared" si="552"/>
        <v>10.199999999999999</v>
      </c>
      <c r="AL626" s="1"/>
      <c r="AM626" s="15">
        <f t="shared" si="553"/>
        <v>18011.847551454932</v>
      </c>
      <c r="AN626" s="15">
        <f t="shared" si="554"/>
        <v>22697.144459230269</v>
      </c>
      <c r="AO626" s="49">
        <f t="shared" si="576"/>
        <v>40708.992010685201</v>
      </c>
      <c r="AP626" s="203">
        <v>3</v>
      </c>
      <c r="AQ626" s="188">
        <f t="shared" si="577"/>
        <v>10.199999999999999</v>
      </c>
      <c r="AR626" s="196"/>
      <c r="AS626" s="197">
        <f t="shared" si="555"/>
        <v>18048.1558685446</v>
      </c>
      <c r="AT626" s="179">
        <f t="shared" si="556"/>
        <v>23321.765688852458</v>
      </c>
      <c r="AU626" s="180">
        <f t="shared" si="578"/>
        <v>41369.921557397058</v>
      </c>
      <c r="AV626" s="1">
        <v>2</v>
      </c>
      <c r="AW626" s="1">
        <f t="shared" si="579"/>
        <v>6.8</v>
      </c>
      <c r="AX626" s="55"/>
      <c r="AY626" s="56">
        <f t="shared" si="557"/>
        <v>13122.344722854976</v>
      </c>
      <c r="AZ626" s="15">
        <f t="shared" si="558"/>
        <v>15817.391624004244</v>
      </c>
      <c r="BA626" s="49">
        <f t="shared" si="580"/>
        <v>28939.736346859219</v>
      </c>
      <c r="BB626" s="128">
        <v>3</v>
      </c>
      <c r="BC626" s="1">
        <f t="shared" si="559"/>
        <v>10.199999999999999</v>
      </c>
      <c r="BD626" s="56">
        <f t="shared" si="560"/>
        <v>26055.858861267039</v>
      </c>
      <c r="BE626" s="15">
        <f t="shared" si="561"/>
        <v>22874.399870149289</v>
      </c>
      <c r="BF626" s="49">
        <f t="shared" si="562"/>
        <v>48930.258731416325</v>
      </c>
      <c r="BG626" s="1">
        <v>3</v>
      </c>
      <c r="BH626" s="1">
        <f t="shared" si="563"/>
        <v>10.199999999999999</v>
      </c>
      <c r="BI626" s="56">
        <f t="shared" si="564"/>
        <v>26055.858861267039</v>
      </c>
      <c r="BJ626" s="15">
        <f t="shared" si="565"/>
        <v>21959.811101767111</v>
      </c>
      <c r="BK626" s="49">
        <f t="shared" si="581"/>
        <v>48015.669963034146</v>
      </c>
      <c r="BL626" s="1">
        <v>2</v>
      </c>
      <c r="BM626" s="1">
        <f t="shared" si="566"/>
        <v>6.8</v>
      </c>
      <c r="BN626" s="56">
        <f t="shared" si="567"/>
        <v>17531.433501078362</v>
      </c>
      <c r="BO626" s="15">
        <f t="shared" si="582"/>
        <v>15408.095221637817</v>
      </c>
      <c r="BP626" s="49">
        <f t="shared" si="583"/>
        <v>32939.528722716175</v>
      </c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</row>
    <row r="627" spans="1:146" ht="15.6" hidden="1" x14ac:dyDescent="0.3">
      <c r="A627" t="s">
        <v>171</v>
      </c>
      <c r="B627" s="8">
        <v>1204</v>
      </c>
      <c r="C627" s="1">
        <v>9</v>
      </c>
      <c r="D627" s="1"/>
      <c r="E627" s="1">
        <f t="shared" si="536"/>
        <v>21.599999999999998</v>
      </c>
      <c r="F627" s="15">
        <f t="shared" si="537"/>
        <v>73805.53333333334</v>
      </c>
      <c r="G627" s="15">
        <f t="shared" si="568"/>
        <v>47100.318917832745</v>
      </c>
      <c r="H627" s="15">
        <f t="shared" si="569"/>
        <v>120905.85225116608</v>
      </c>
      <c r="I627" s="1">
        <v>10</v>
      </c>
      <c r="J627" s="1"/>
      <c r="K627" s="1">
        <f t="shared" si="538"/>
        <v>24</v>
      </c>
      <c r="L627" s="15">
        <f t="shared" si="539"/>
        <v>32802.45925925926</v>
      </c>
      <c r="M627" s="15">
        <f t="shared" si="540"/>
        <v>49538.041879456767</v>
      </c>
      <c r="N627" s="44">
        <f t="shared" si="570"/>
        <v>82340.501138716034</v>
      </c>
      <c r="O627" s="48">
        <v>7</v>
      </c>
      <c r="P627" s="450"/>
      <c r="Q627" s="1">
        <f t="shared" si="541"/>
        <v>16.8</v>
      </c>
      <c r="R627" s="15">
        <f t="shared" si="542"/>
        <v>22983.239999999998</v>
      </c>
      <c r="S627" s="422">
        <f t="shared" si="571"/>
        <v>38645.588097994252</v>
      </c>
      <c r="T627" s="49">
        <f t="shared" si="572"/>
        <v>61628.82809799425</v>
      </c>
      <c r="U627" s="48">
        <v>1</v>
      </c>
      <c r="V627" s="1">
        <f t="shared" si="543"/>
        <v>2.4</v>
      </c>
      <c r="W627" s="15">
        <f t="shared" si="544"/>
        <v>3283.3199999999997</v>
      </c>
      <c r="X627" s="15">
        <f t="shared" si="545"/>
        <v>5282.6104328523861</v>
      </c>
      <c r="Y627" s="49">
        <f t="shared" si="573"/>
        <v>8565.9304328523867</v>
      </c>
      <c r="Z627" s="48">
        <v>0</v>
      </c>
      <c r="AA627" s="1">
        <f t="shared" si="546"/>
        <v>0</v>
      </c>
      <c r="AB627" s="15">
        <f t="shared" si="547"/>
        <v>0</v>
      </c>
      <c r="AC627" s="15">
        <f t="shared" si="548"/>
        <v>0</v>
      </c>
      <c r="AD627" s="49">
        <f t="shared" si="574"/>
        <v>0</v>
      </c>
      <c r="AE627" s="48">
        <v>1</v>
      </c>
      <c r="AF627" s="1">
        <f t="shared" si="549"/>
        <v>3.4</v>
      </c>
      <c r="AG627" s="15">
        <f t="shared" si="550"/>
        <v>6003.9491838183103</v>
      </c>
      <c r="AH627" s="15">
        <f t="shared" si="551"/>
        <v>7531.9762100771504</v>
      </c>
      <c r="AI627" s="49">
        <f t="shared" si="575"/>
        <v>13535.925393895461</v>
      </c>
      <c r="AJ627" s="48">
        <v>7</v>
      </c>
      <c r="AK627" s="1">
        <f t="shared" si="552"/>
        <v>23.8</v>
      </c>
      <c r="AL627" s="1"/>
      <c r="AM627" s="15">
        <f t="shared" si="553"/>
        <v>42027.644286728173</v>
      </c>
      <c r="AN627" s="15">
        <f t="shared" si="554"/>
        <v>52960.003738203966</v>
      </c>
      <c r="AO627" s="49">
        <f t="shared" si="576"/>
        <v>94987.648024932132</v>
      </c>
      <c r="AP627" s="203">
        <v>1</v>
      </c>
      <c r="AQ627" s="188">
        <f t="shared" si="577"/>
        <v>3.4</v>
      </c>
      <c r="AR627" s="196"/>
      <c r="AS627" s="197">
        <f t="shared" si="555"/>
        <v>6016.0519561815327</v>
      </c>
      <c r="AT627" s="179">
        <f t="shared" si="556"/>
        <v>7773.9218962841533</v>
      </c>
      <c r="AU627" s="180">
        <f t="shared" si="578"/>
        <v>13789.973852465686</v>
      </c>
      <c r="AV627" s="1">
        <v>1</v>
      </c>
      <c r="AW627" s="1">
        <f t="shared" si="579"/>
        <v>3.4</v>
      </c>
      <c r="AX627" s="55"/>
      <c r="AY627" s="56">
        <f t="shared" si="557"/>
        <v>6561.1723614274879</v>
      </c>
      <c r="AZ627" s="15">
        <f t="shared" si="558"/>
        <v>7908.6958120021218</v>
      </c>
      <c r="BA627" s="49">
        <f t="shared" si="580"/>
        <v>14469.86817342961</v>
      </c>
      <c r="BB627" s="128">
        <v>1</v>
      </c>
      <c r="BC627" s="1">
        <f t="shared" si="559"/>
        <v>3.4</v>
      </c>
      <c r="BD627" s="56">
        <f t="shared" si="560"/>
        <v>8685.2862870890131</v>
      </c>
      <c r="BE627" s="15">
        <f t="shared" si="561"/>
        <v>7624.7999567164306</v>
      </c>
      <c r="BF627" s="49">
        <f t="shared" si="562"/>
        <v>16310.086243805443</v>
      </c>
      <c r="BG627" s="1">
        <v>2</v>
      </c>
      <c r="BH627" s="1">
        <f t="shared" si="563"/>
        <v>6.8</v>
      </c>
      <c r="BI627" s="56">
        <f t="shared" si="564"/>
        <v>17370.572574178026</v>
      </c>
      <c r="BJ627" s="15">
        <f t="shared" si="565"/>
        <v>14639.874067844741</v>
      </c>
      <c r="BK627" s="49">
        <f t="shared" si="581"/>
        <v>32010.446642022769</v>
      </c>
      <c r="BL627" s="1">
        <v>3</v>
      </c>
      <c r="BM627" s="1">
        <f t="shared" si="566"/>
        <v>10.199999999999999</v>
      </c>
      <c r="BN627" s="56">
        <f t="shared" si="567"/>
        <v>26297.150251617542</v>
      </c>
      <c r="BO627" s="15">
        <f t="shared" si="582"/>
        <v>23112.142832456724</v>
      </c>
      <c r="BP627" s="49">
        <f t="shared" si="583"/>
        <v>49409.293084074263</v>
      </c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</row>
    <row r="628" spans="1:146" ht="15.6" hidden="1" x14ac:dyDescent="0.3">
      <c r="A628" t="s">
        <v>171</v>
      </c>
      <c r="B628" s="8">
        <v>1301</v>
      </c>
      <c r="C628" s="1">
        <v>0</v>
      </c>
      <c r="D628" s="1"/>
      <c r="E628" s="1">
        <f t="shared" si="536"/>
        <v>0</v>
      </c>
      <c r="F628" s="15">
        <f t="shared" si="537"/>
        <v>0</v>
      </c>
      <c r="G628" s="15">
        <f t="shared" si="568"/>
        <v>0</v>
      </c>
      <c r="H628" s="15">
        <f t="shared" si="569"/>
        <v>0</v>
      </c>
      <c r="I628" s="1">
        <v>0</v>
      </c>
      <c r="J628" s="1"/>
      <c r="K628" s="1">
        <f t="shared" si="538"/>
        <v>0</v>
      </c>
      <c r="L628" s="15">
        <f t="shared" si="539"/>
        <v>0</v>
      </c>
      <c r="M628" s="15">
        <f t="shared" si="540"/>
        <v>0</v>
      </c>
      <c r="N628" s="44">
        <f t="shared" si="570"/>
        <v>0</v>
      </c>
      <c r="O628" s="48">
        <v>0</v>
      </c>
      <c r="P628" s="450"/>
      <c r="Q628" s="1">
        <f t="shared" si="541"/>
        <v>0</v>
      </c>
      <c r="R628" s="15">
        <f t="shared" si="542"/>
        <v>0</v>
      </c>
      <c r="S628" s="422">
        <f t="shared" si="571"/>
        <v>0</v>
      </c>
      <c r="T628" s="49">
        <f t="shared" si="572"/>
        <v>0</v>
      </c>
      <c r="U628" s="48">
        <v>1</v>
      </c>
      <c r="V628" s="1">
        <f t="shared" si="543"/>
        <v>2.4</v>
      </c>
      <c r="W628" s="15">
        <f t="shared" si="544"/>
        <v>3283.3199999999997</v>
      </c>
      <c r="X628" s="15">
        <f t="shared" si="545"/>
        <v>5282.6104328523861</v>
      </c>
      <c r="Y628" s="49">
        <f t="shared" si="573"/>
        <v>8565.9304328523867</v>
      </c>
      <c r="Z628" s="48">
        <v>0</v>
      </c>
      <c r="AA628" s="1">
        <f t="shared" si="546"/>
        <v>0</v>
      </c>
      <c r="AB628" s="15">
        <f t="shared" si="547"/>
        <v>0</v>
      </c>
      <c r="AC628" s="15">
        <f t="shared" si="548"/>
        <v>0</v>
      </c>
      <c r="AD628" s="49">
        <f t="shared" si="574"/>
        <v>0</v>
      </c>
      <c r="AE628" s="48">
        <v>0</v>
      </c>
      <c r="AF628" s="1">
        <f t="shared" si="549"/>
        <v>0</v>
      </c>
      <c r="AG628" s="15">
        <f t="shared" si="550"/>
        <v>0</v>
      </c>
      <c r="AH628" s="15">
        <f t="shared" si="551"/>
        <v>0</v>
      </c>
      <c r="AI628" s="49">
        <f t="shared" si="575"/>
        <v>0</v>
      </c>
      <c r="AJ628" s="48">
        <v>0</v>
      </c>
      <c r="AK628" s="1">
        <f t="shared" si="552"/>
        <v>0</v>
      </c>
      <c r="AL628" s="1"/>
      <c r="AM628" s="15">
        <f t="shared" si="553"/>
        <v>0</v>
      </c>
      <c r="AN628" s="15">
        <f t="shared" si="554"/>
        <v>0</v>
      </c>
      <c r="AO628" s="49">
        <f t="shared" si="576"/>
        <v>0</v>
      </c>
      <c r="AP628" s="203">
        <v>1</v>
      </c>
      <c r="AQ628" s="188">
        <f t="shared" si="577"/>
        <v>3.4</v>
      </c>
      <c r="AR628" s="196"/>
      <c r="AS628" s="197">
        <f t="shared" si="555"/>
        <v>6016.0519561815327</v>
      </c>
      <c r="AT628" s="179">
        <f t="shared" si="556"/>
        <v>7773.9218962841533</v>
      </c>
      <c r="AU628" s="180">
        <f t="shared" si="578"/>
        <v>13789.973852465686</v>
      </c>
      <c r="AV628" s="1">
        <v>2</v>
      </c>
      <c r="AW628" s="1">
        <f t="shared" si="579"/>
        <v>6.8</v>
      </c>
      <c r="AX628" s="55"/>
      <c r="AY628" s="56">
        <f t="shared" si="557"/>
        <v>13122.344722854976</v>
      </c>
      <c r="AZ628" s="15">
        <f t="shared" si="558"/>
        <v>15817.391624004244</v>
      </c>
      <c r="BA628" s="49">
        <f t="shared" si="580"/>
        <v>28939.736346859219</v>
      </c>
      <c r="BB628" s="128">
        <v>3</v>
      </c>
      <c r="BC628" s="1">
        <f t="shared" si="559"/>
        <v>10.199999999999999</v>
      </c>
      <c r="BD628" s="56">
        <f t="shared" si="560"/>
        <v>26055.858861267039</v>
      </c>
      <c r="BE628" s="15">
        <f t="shared" si="561"/>
        <v>22874.399870149289</v>
      </c>
      <c r="BF628" s="49">
        <f t="shared" si="562"/>
        <v>48930.258731416325</v>
      </c>
      <c r="BG628" s="1">
        <v>9</v>
      </c>
      <c r="BH628" s="1">
        <f t="shared" si="563"/>
        <v>30.599999999999998</v>
      </c>
      <c r="BI628" s="56">
        <f t="shared" si="564"/>
        <v>78167.576583801114</v>
      </c>
      <c r="BJ628" s="15">
        <f t="shared" si="565"/>
        <v>65879.43330530134</v>
      </c>
      <c r="BK628" s="49">
        <f t="shared" si="581"/>
        <v>144047.00988910245</v>
      </c>
      <c r="BL628" s="1">
        <v>11</v>
      </c>
      <c r="BM628" s="1">
        <f t="shared" si="566"/>
        <v>37.4</v>
      </c>
      <c r="BN628" s="56">
        <f t="shared" si="567"/>
        <v>96422.884255930985</v>
      </c>
      <c r="BO628" s="15">
        <f t="shared" si="582"/>
        <v>84744.523719007993</v>
      </c>
      <c r="BP628" s="49">
        <f t="shared" si="583"/>
        <v>181167.40797493898</v>
      </c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</row>
    <row r="629" spans="1:146" ht="15.6" hidden="1" x14ac:dyDescent="0.3">
      <c r="A629" t="s">
        <v>171</v>
      </c>
      <c r="B629" s="8">
        <v>1302</v>
      </c>
      <c r="C629" s="1">
        <v>1</v>
      </c>
      <c r="D629" s="1"/>
      <c r="E629" s="1">
        <f t="shared" si="536"/>
        <v>2.4</v>
      </c>
      <c r="F629" s="15">
        <f t="shared" si="537"/>
        <v>8200.614814814815</v>
      </c>
      <c r="G629" s="15">
        <f t="shared" si="568"/>
        <v>5233.3687686480835</v>
      </c>
      <c r="H629" s="15">
        <f t="shared" si="569"/>
        <v>13433.983583462898</v>
      </c>
      <c r="I629" s="1">
        <v>5</v>
      </c>
      <c r="J629" s="1"/>
      <c r="K629" s="1">
        <f t="shared" si="538"/>
        <v>12</v>
      </c>
      <c r="L629" s="15">
        <f t="shared" si="539"/>
        <v>16401.22962962963</v>
      </c>
      <c r="M629" s="15">
        <f t="shared" si="540"/>
        <v>24769.020939728383</v>
      </c>
      <c r="N629" s="44">
        <f t="shared" si="570"/>
        <v>41170.250569358017</v>
      </c>
      <c r="O629" s="48">
        <v>2</v>
      </c>
      <c r="P629" s="450"/>
      <c r="Q629" s="1">
        <f t="shared" si="541"/>
        <v>4.8</v>
      </c>
      <c r="R629" s="15">
        <f t="shared" si="542"/>
        <v>6566.6399999999994</v>
      </c>
      <c r="S629" s="422">
        <f t="shared" si="571"/>
        <v>11041.596599426928</v>
      </c>
      <c r="T629" s="49">
        <f t="shared" si="572"/>
        <v>17608.236599426928</v>
      </c>
      <c r="U629" s="48">
        <v>1</v>
      </c>
      <c r="V629" s="1">
        <f t="shared" si="543"/>
        <v>2.4</v>
      </c>
      <c r="W629" s="15">
        <f t="shared" si="544"/>
        <v>3283.3199999999997</v>
      </c>
      <c r="X629" s="15">
        <f t="shared" si="545"/>
        <v>5282.6104328523861</v>
      </c>
      <c r="Y629" s="49">
        <f t="shared" si="573"/>
        <v>8565.9304328523867</v>
      </c>
      <c r="Z629" s="48">
        <v>4</v>
      </c>
      <c r="AA629" s="1">
        <f t="shared" si="546"/>
        <v>13.6</v>
      </c>
      <c r="AB629" s="15">
        <f t="shared" si="547"/>
        <v>23763.188907014683</v>
      </c>
      <c r="AC629" s="15">
        <f t="shared" si="548"/>
        <v>30490.348190479053</v>
      </c>
      <c r="AD629" s="49">
        <f t="shared" si="574"/>
        <v>54253.53709749374</v>
      </c>
      <c r="AE629" s="48">
        <v>5</v>
      </c>
      <c r="AF629" s="1">
        <f t="shared" si="549"/>
        <v>17</v>
      </c>
      <c r="AG629" s="15">
        <f t="shared" si="550"/>
        <v>30019.745919091547</v>
      </c>
      <c r="AH629" s="15">
        <f t="shared" si="551"/>
        <v>37659.881050385753</v>
      </c>
      <c r="AI629" s="49">
        <f t="shared" si="575"/>
        <v>67679.626969477307</v>
      </c>
      <c r="AJ629" s="48">
        <v>3</v>
      </c>
      <c r="AK629" s="1">
        <f t="shared" si="552"/>
        <v>10.199999999999999</v>
      </c>
      <c r="AL629" s="1"/>
      <c r="AM629" s="15">
        <f t="shared" si="553"/>
        <v>18011.847551454932</v>
      </c>
      <c r="AN629" s="15">
        <f t="shared" si="554"/>
        <v>22697.144459230269</v>
      </c>
      <c r="AO629" s="49">
        <f t="shared" si="576"/>
        <v>40708.992010685201</v>
      </c>
      <c r="AP629" s="203">
        <v>5</v>
      </c>
      <c r="AQ629" s="188">
        <f t="shared" si="577"/>
        <v>17</v>
      </c>
      <c r="AR629" s="196"/>
      <c r="AS629" s="197">
        <f t="shared" si="555"/>
        <v>30080.259780907661</v>
      </c>
      <c r="AT629" s="179">
        <f t="shared" si="556"/>
        <v>38869.609481420768</v>
      </c>
      <c r="AU629" s="180">
        <f t="shared" si="578"/>
        <v>68949.86926232843</v>
      </c>
      <c r="AV629" s="1">
        <v>4</v>
      </c>
      <c r="AW629" s="1">
        <f t="shared" si="579"/>
        <v>13.6</v>
      </c>
      <c r="AX629" s="55"/>
      <c r="AY629" s="56">
        <f t="shared" si="557"/>
        <v>26244.689445709952</v>
      </c>
      <c r="AZ629" s="15">
        <f t="shared" si="558"/>
        <v>31634.783248008487</v>
      </c>
      <c r="BA629" s="49">
        <f t="shared" si="580"/>
        <v>57879.472693718439</v>
      </c>
      <c r="BB629" s="128">
        <v>4</v>
      </c>
      <c r="BC629" s="1">
        <f t="shared" si="559"/>
        <v>13.6</v>
      </c>
      <c r="BD629" s="56">
        <f t="shared" si="560"/>
        <v>34741.145148356052</v>
      </c>
      <c r="BE629" s="15">
        <f t="shared" si="561"/>
        <v>30499.199826865723</v>
      </c>
      <c r="BF629" s="49">
        <f t="shared" si="562"/>
        <v>65240.344975221771</v>
      </c>
      <c r="BG629" s="1">
        <v>5</v>
      </c>
      <c r="BH629" s="1">
        <f t="shared" si="563"/>
        <v>17</v>
      </c>
      <c r="BI629" s="56">
        <f t="shared" si="564"/>
        <v>43426.431435445062</v>
      </c>
      <c r="BJ629" s="15">
        <f t="shared" si="565"/>
        <v>36599.685169611854</v>
      </c>
      <c r="BK629" s="49">
        <f t="shared" si="581"/>
        <v>80026.116605056915</v>
      </c>
      <c r="BL629" s="1">
        <v>10</v>
      </c>
      <c r="BM629" s="1">
        <f t="shared" si="566"/>
        <v>34</v>
      </c>
      <c r="BN629" s="56">
        <f t="shared" si="567"/>
        <v>87657.167505391815</v>
      </c>
      <c r="BO629" s="15">
        <f t="shared" si="582"/>
        <v>77040.47610818909</v>
      </c>
      <c r="BP629" s="49">
        <f t="shared" si="583"/>
        <v>164697.64361358091</v>
      </c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</row>
    <row r="630" spans="1:146" ht="16.2" hidden="1" thickBot="1" x14ac:dyDescent="0.35">
      <c r="A630" t="s">
        <v>171</v>
      </c>
      <c r="C630" s="8">
        <f>SUM(C598:C629)</f>
        <v>186</v>
      </c>
      <c r="D630" s="8"/>
      <c r="E630" s="8">
        <f t="shared" ref="E630:Q630" si="584">SUM(E598:E629)</f>
        <v>446.4</v>
      </c>
      <c r="F630" s="40">
        <f t="shared" si="584"/>
        <v>1525314.3555555558</v>
      </c>
      <c r="G630" s="40">
        <f t="shared" si="584"/>
        <v>973406.59096854355</v>
      </c>
      <c r="H630" s="40">
        <f t="shared" si="584"/>
        <v>2498720.9465240985</v>
      </c>
      <c r="I630" s="8">
        <f t="shared" si="584"/>
        <v>241</v>
      </c>
      <c r="J630" s="8"/>
      <c r="K630" s="8">
        <f t="shared" si="584"/>
        <v>578.4</v>
      </c>
      <c r="L630" s="40">
        <f t="shared" si="584"/>
        <v>790539.2681481482</v>
      </c>
      <c r="M630" s="40">
        <f t="shared" si="584"/>
        <v>1193866.8092949078</v>
      </c>
      <c r="N630" s="61">
        <f t="shared" si="584"/>
        <v>1984406.0774430565</v>
      </c>
      <c r="O630" s="50">
        <f t="shared" si="584"/>
        <v>192</v>
      </c>
      <c r="P630" s="66"/>
      <c r="Q630" s="51">
        <f t="shared" si="584"/>
        <v>460.80000000000007</v>
      </c>
      <c r="R630" s="62">
        <f>SUM(R598:R629)</f>
        <v>630397.43999999994</v>
      </c>
      <c r="S630" s="429">
        <f>SUM(S598:S629)</f>
        <v>1059993.2735449851</v>
      </c>
      <c r="T630" s="63">
        <f>SUM(T598:T629)</f>
        <v>1690390.7135449853</v>
      </c>
      <c r="U630" s="50">
        <f t="shared" ref="U630:V630" si="585">SUM(U598:U629)</f>
        <v>199</v>
      </c>
      <c r="V630" s="51">
        <f t="shared" si="585"/>
        <v>477.59999999999997</v>
      </c>
      <c r="W630" s="62">
        <f>SUM(W598:W629)</f>
        <v>653380.67999999982</v>
      </c>
      <c r="X630" s="62">
        <f>SUM(X598:X629)</f>
        <v>1051239.4761376248</v>
      </c>
      <c r="Y630" s="63">
        <f>SUM(Y598:Y629)</f>
        <v>1704620.1561376248</v>
      </c>
      <c r="Z630" s="50">
        <f t="shared" ref="Z630:AA630" si="586">SUM(Z598:Z629)</f>
        <v>179</v>
      </c>
      <c r="AA630" s="51">
        <f t="shared" si="586"/>
        <v>608.6</v>
      </c>
      <c r="AB630" s="62">
        <f>SUM(AB598:AB629)</f>
        <v>1063402.7035889069</v>
      </c>
      <c r="AC630" s="62">
        <f>SUM(AC598:AC629)</f>
        <v>1364443.0815239369</v>
      </c>
      <c r="AD630" s="63">
        <f>SUM(AD598:AD629)</f>
        <v>2427845.7851128443</v>
      </c>
      <c r="AE630" s="50">
        <f t="shared" ref="AE630:AF630" si="587">SUM(AE598:AE629)</f>
        <v>160</v>
      </c>
      <c r="AF630" s="51">
        <f t="shared" si="587"/>
        <v>544</v>
      </c>
      <c r="AG630" s="62">
        <f>SUM(AG598:AG629)</f>
        <v>960631.8694109295</v>
      </c>
      <c r="AH630" s="62">
        <f>SUM(AH598:AH629)</f>
        <v>1205116.1936123439</v>
      </c>
      <c r="AI630" s="63">
        <f>SUM(AI598:AI629)</f>
        <v>2165748.0630232734</v>
      </c>
      <c r="AJ630" s="50">
        <f t="shared" ref="AJ630:AK630" si="588">SUM(AJ598:AJ629)</f>
        <v>162</v>
      </c>
      <c r="AK630" s="51">
        <f t="shared" si="588"/>
        <v>550.79999999999995</v>
      </c>
      <c r="AL630" s="51"/>
      <c r="AM630" s="62">
        <f>SUM(AM598:AM629)</f>
        <v>972639.76777856576</v>
      </c>
      <c r="AN630" s="62">
        <f>SUM(AN598:AN629)</f>
        <v>1225645.8007984348</v>
      </c>
      <c r="AO630" s="63">
        <f>SUM(AO598:AO629)</f>
        <v>2198285.5685770004</v>
      </c>
      <c r="AP630" s="181">
        <f t="shared" ref="AP630:AQ630" si="589">SUM(AP598:AP629)</f>
        <v>145</v>
      </c>
      <c r="AQ630" s="199">
        <f t="shared" si="589"/>
        <v>492.99999999999994</v>
      </c>
      <c r="AR630" s="199"/>
      <c r="AS630" s="201">
        <f>SUM(AS598:AS629)</f>
        <v>872327.53364632209</v>
      </c>
      <c r="AT630" s="201">
        <f>SUM(AT598:AT629)</f>
        <v>1127218.6749612023</v>
      </c>
      <c r="AU630" s="202">
        <f>SUM(AU598:AU629)</f>
        <v>1999546.2086075244</v>
      </c>
      <c r="AV630" s="50">
        <f t="shared" ref="AV630:AW630" si="590">SUM(AV598:AV629)</f>
        <v>180</v>
      </c>
      <c r="AW630" s="51">
        <f t="shared" si="590"/>
        <v>612</v>
      </c>
      <c r="AX630" s="51"/>
      <c r="AY630" s="62">
        <f>SUM(AY598:AY629)</f>
        <v>1181011.0250569477</v>
      </c>
      <c r="AZ630" s="62">
        <f>SUM(AZ598:AZ629)</f>
        <v>1423565.2461603815</v>
      </c>
      <c r="BA630" s="63">
        <f>SUM(BA598:BA629)</f>
        <v>2604576.2712173299</v>
      </c>
      <c r="BB630" s="50">
        <f t="shared" ref="BB630:BC630" si="591">SUM(BB598:BB629)</f>
        <v>163</v>
      </c>
      <c r="BC630" s="51">
        <f t="shared" si="591"/>
        <v>554.19999999999993</v>
      </c>
      <c r="BD630" s="62">
        <f>SUM(BD598:BD629)</f>
        <v>1415701.66479551</v>
      </c>
      <c r="BE630" s="62">
        <f>SUM(BE598:BE629)</f>
        <v>1242842.3929447776</v>
      </c>
      <c r="BF630" s="63">
        <f>SUM(BF598:BF629)</f>
        <v>2658544.057740286</v>
      </c>
      <c r="BG630" s="50">
        <f t="shared" ref="BG630:BH630" si="592">SUM(BG598:BG629)</f>
        <v>170</v>
      </c>
      <c r="BH630" s="51">
        <f t="shared" si="592"/>
        <v>577.99999999999989</v>
      </c>
      <c r="BI630" s="62">
        <f>SUM(BI598:BI629)</f>
        <v>1476498.6688051322</v>
      </c>
      <c r="BJ630" s="62">
        <f>SUM(BJ598:BJ629)</f>
        <v>1244389.2957668027</v>
      </c>
      <c r="BK630" s="63">
        <f>SUM(BK598:BK629)</f>
        <v>2720887.9645719351</v>
      </c>
      <c r="BL630" s="50">
        <f t="shared" ref="BL630:BM630" si="593">SUM(BL598:BL629)</f>
        <v>183</v>
      </c>
      <c r="BM630" s="51">
        <f t="shared" si="593"/>
        <v>622.20000000000005</v>
      </c>
      <c r="BN630" s="62">
        <f t="shared" ref="BN630" si="594">(+BL630*$BN$328)*BM$366</f>
        <v>1505861.8567639256</v>
      </c>
      <c r="BO630" s="62">
        <f>SUM(BO598:BO629)</f>
        <v>1409840.71277986</v>
      </c>
      <c r="BP630" s="63">
        <f>SUM(BP598:BP629)</f>
        <v>3013966.8781285305</v>
      </c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</row>
    <row r="631" spans="1:146" ht="16.2" hidden="1" thickTop="1" x14ac:dyDescent="0.3">
      <c r="A631" t="s">
        <v>171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421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176"/>
      <c r="AQ631" s="176"/>
      <c r="AR631" s="176"/>
      <c r="AS631" s="176"/>
      <c r="AT631" s="176"/>
      <c r="AU631" s="176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</row>
    <row r="632" spans="1:146" ht="15.6" hidden="1" x14ac:dyDescent="0.3">
      <c r="A632" t="s">
        <v>171</v>
      </c>
      <c r="C632" s="37"/>
      <c r="D632" s="37"/>
      <c r="E632" s="37"/>
      <c r="F632" s="17"/>
      <c r="G632" s="17"/>
      <c r="H632" s="17"/>
      <c r="I632" s="37"/>
      <c r="J632" s="37"/>
      <c r="K632" s="37"/>
      <c r="L632" s="17"/>
      <c r="M632" s="17"/>
      <c r="N632" s="17"/>
      <c r="O632" s="37"/>
      <c r="P632" s="37"/>
      <c r="Q632" s="37"/>
      <c r="R632" s="17"/>
      <c r="S632" s="424"/>
      <c r="T632" s="17"/>
      <c r="U632" s="37"/>
      <c r="V632" s="37"/>
      <c r="W632" s="17"/>
      <c r="X632" s="17"/>
      <c r="Y632" s="17"/>
      <c r="Z632" s="37"/>
      <c r="AA632" s="37"/>
      <c r="AB632" s="17"/>
      <c r="AC632" s="17"/>
      <c r="AD632" s="17"/>
      <c r="AE632" s="37"/>
      <c r="AF632" s="37"/>
      <c r="AG632" s="17"/>
      <c r="AH632" s="17"/>
      <c r="AI632" s="17"/>
      <c r="AJ632" s="37"/>
      <c r="AK632" s="37"/>
      <c r="AL632" s="37"/>
      <c r="AM632" s="17"/>
      <c r="AN632" s="17"/>
      <c r="AO632" s="17"/>
      <c r="AP632" s="184"/>
      <c r="AQ632" s="184"/>
      <c r="AR632" s="184"/>
      <c r="AS632" s="185"/>
      <c r="AT632" s="185"/>
      <c r="AU632" s="185"/>
      <c r="AV632" s="37"/>
      <c r="AW632" s="37"/>
      <c r="AX632" s="37"/>
      <c r="AY632" s="17"/>
      <c r="AZ632" s="17"/>
      <c r="BA632" s="17"/>
      <c r="BB632" s="37"/>
      <c r="BC632" s="37"/>
      <c r="BD632" s="17"/>
      <c r="BE632" s="17"/>
      <c r="BF632" s="17"/>
      <c r="BG632" s="37"/>
      <c r="BH632" s="37"/>
      <c r="BI632" s="17"/>
      <c r="BJ632" s="17"/>
      <c r="BK632" s="17"/>
      <c r="BL632" s="37"/>
      <c r="BM632" s="37"/>
      <c r="BN632" s="17"/>
      <c r="BO632" s="1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</row>
    <row r="633" spans="1:146" ht="15.6" hidden="1" x14ac:dyDescent="0.3">
      <c r="A633" t="s">
        <v>171</v>
      </c>
      <c r="E633" s="41"/>
      <c r="K633" s="41"/>
      <c r="Q633" s="41"/>
      <c r="V633" s="41"/>
      <c r="AA633" s="41"/>
      <c r="AF633" s="41"/>
      <c r="AK633" s="41"/>
      <c r="AL633" s="41"/>
      <c r="AP633" s="173"/>
      <c r="AQ633" s="186"/>
      <c r="AR633" s="186"/>
      <c r="AS633" s="173"/>
      <c r="AT633" s="173"/>
      <c r="AU633" s="173"/>
      <c r="AW633" s="41"/>
      <c r="AX633" s="41"/>
      <c r="BC633" s="41"/>
      <c r="BH633" s="41"/>
      <c r="BM633" s="41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</row>
    <row r="634" spans="1:146" ht="15.6" hidden="1" x14ac:dyDescent="0.3">
      <c r="A634" t="s">
        <v>171</v>
      </c>
      <c r="E634" s="41"/>
      <c r="K634" s="41"/>
      <c r="Q634" s="41"/>
      <c r="V634" s="41"/>
      <c r="AA634" s="41"/>
      <c r="AF634" s="41"/>
      <c r="AK634" s="41"/>
      <c r="AL634" s="41"/>
      <c r="AP634" s="173"/>
      <c r="AQ634" s="186"/>
      <c r="AR634" s="186"/>
      <c r="AS634" s="173"/>
      <c r="AT634" s="173"/>
      <c r="AU634" s="173"/>
      <c r="AW634" s="13"/>
      <c r="AX634" s="13"/>
      <c r="BC634" s="13"/>
      <c r="BH634" s="41"/>
      <c r="BM634" s="41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</row>
    <row r="635" spans="1:146" ht="15.6" hidden="1" x14ac:dyDescent="0.3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421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176"/>
      <c r="AQ635" s="176"/>
      <c r="AR635" s="176"/>
      <c r="AS635" s="176"/>
      <c r="AT635" s="176"/>
      <c r="AU635" s="176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</row>
    <row r="636" spans="1:146" ht="15.6" hidden="1" x14ac:dyDescent="0.3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421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176"/>
      <c r="AQ636" s="176"/>
      <c r="AR636" s="176"/>
      <c r="AS636" s="176"/>
      <c r="AT636" s="176"/>
      <c r="AU636" s="176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</row>
    <row r="637" spans="1:146" ht="16.2" hidden="1" thickBot="1" x14ac:dyDescent="0.35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421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176"/>
      <c r="AQ637" s="176"/>
      <c r="AR637" s="176"/>
      <c r="AS637" s="176"/>
      <c r="AT637" s="176"/>
      <c r="AU637" s="176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</row>
    <row r="638" spans="1:146" ht="18.600000000000001" hidden="1" thickTop="1" x14ac:dyDescent="0.35">
      <c r="B638" s="2"/>
      <c r="C638" s="45" t="s">
        <v>0</v>
      </c>
      <c r="D638" s="46"/>
      <c r="E638" s="46"/>
      <c r="F638" s="46"/>
      <c r="G638" s="46"/>
      <c r="H638" s="47"/>
      <c r="I638" s="45" t="s">
        <v>1</v>
      </c>
      <c r="J638" s="46"/>
      <c r="K638" s="46"/>
      <c r="L638" s="46"/>
      <c r="M638" s="46"/>
      <c r="N638" s="47"/>
      <c r="O638" s="45" t="s">
        <v>2</v>
      </c>
      <c r="P638" s="46"/>
      <c r="Q638" s="46"/>
      <c r="R638" s="46"/>
      <c r="S638" s="426"/>
      <c r="T638" s="47"/>
      <c r="U638" s="45" t="s">
        <v>3</v>
      </c>
      <c r="V638" s="46"/>
      <c r="W638" s="46"/>
      <c r="X638" s="46"/>
      <c r="Y638" s="47"/>
      <c r="Z638" s="45" t="s">
        <v>4</v>
      </c>
      <c r="AA638" s="46"/>
      <c r="AB638" s="46"/>
      <c r="AC638" s="46"/>
      <c r="AD638" s="47"/>
      <c r="AE638" s="45" t="s">
        <v>5</v>
      </c>
      <c r="AF638" s="46"/>
      <c r="AG638" s="46"/>
      <c r="AH638" s="46"/>
      <c r="AI638" s="47"/>
      <c r="AJ638" s="45" t="s">
        <v>6</v>
      </c>
      <c r="AK638" s="46"/>
      <c r="AL638" s="46"/>
      <c r="AM638" s="46"/>
      <c r="AN638" s="46"/>
      <c r="AO638" s="47"/>
      <c r="AP638" s="169" t="s">
        <v>7</v>
      </c>
      <c r="AQ638" s="170"/>
      <c r="AR638" s="170"/>
      <c r="AS638" s="170"/>
      <c r="AT638" s="170"/>
      <c r="AU638" s="171"/>
      <c r="AV638" s="45" t="s">
        <v>8</v>
      </c>
      <c r="AW638" s="46"/>
      <c r="AX638" s="46"/>
      <c r="AY638" s="46"/>
      <c r="AZ638" s="46"/>
      <c r="BA638" s="47"/>
      <c r="BB638" s="45" t="s">
        <v>9</v>
      </c>
      <c r="BC638" s="46"/>
      <c r="BD638" s="46"/>
      <c r="BE638" s="46"/>
      <c r="BF638" s="47"/>
      <c r="BG638" s="45" t="s">
        <v>10</v>
      </c>
      <c r="BH638" s="46"/>
      <c r="BI638" s="46"/>
      <c r="BJ638" s="46"/>
      <c r="BK638" s="47"/>
      <c r="BL638" s="45" t="s">
        <v>11</v>
      </c>
      <c r="BM638" s="46"/>
      <c r="BN638" s="46"/>
      <c r="BO638" s="46"/>
      <c r="BP638" s="4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</row>
    <row r="639" spans="1:146" ht="16.2" hidden="1" thickBot="1" x14ac:dyDescent="0.35">
      <c r="C639" s="11"/>
      <c r="H639" s="12"/>
      <c r="I639" s="11"/>
      <c r="N639" s="12"/>
      <c r="O639" s="11"/>
      <c r="T639" s="12"/>
      <c r="U639" s="11"/>
      <c r="Y639" s="12"/>
      <c r="Z639" s="11"/>
      <c r="AD639" s="12"/>
      <c r="AE639" s="11"/>
      <c r="AI639" s="12"/>
      <c r="AJ639" s="11"/>
      <c r="AO639" s="12"/>
      <c r="AP639" s="172" t="s">
        <v>147</v>
      </c>
      <c r="AQ639" s="173"/>
      <c r="AR639" s="173"/>
      <c r="AS639" s="173">
        <v>0.5</v>
      </c>
      <c r="AT639" s="173"/>
      <c r="AU639" s="174"/>
      <c r="AV639" s="11" t="s">
        <v>147</v>
      </c>
      <c r="AY639">
        <v>0.5</v>
      </c>
      <c r="BA639" s="12"/>
      <c r="BB639" s="11" t="s">
        <v>147</v>
      </c>
      <c r="BD639">
        <v>0.5</v>
      </c>
      <c r="BF639" s="12"/>
      <c r="BG639" s="11" t="s">
        <v>147</v>
      </c>
      <c r="BI639">
        <v>0.5</v>
      </c>
      <c r="BK639" s="12"/>
      <c r="BL639" s="11" t="s">
        <v>147</v>
      </c>
      <c r="BN639">
        <v>1</v>
      </c>
      <c r="BP639" s="12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</row>
    <row r="640" spans="1:146" ht="16.2" hidden="1" thickBot="1" x14ac:dyDescent="0.35">
      <c r="C640" s="7" t="s">
        <v>44</v>
      </c>
      <c r="D640" s="7"/>
      <c r="E640" s="7" t="s">
        <v>45</v>
      </c>
      <c r="F640" s="7" t="s">
        <v>47</v>
      </c>
      <c r="G640" s="7" t="s">
        <v>48</v>
      </c>
      <c r="H640" s="7" t="s">
        <v>49</v>
      </c>
      <c r="I640" s="7" t="s">
        <v>44</v>
      </c>
      <c r="J640" s="7"/>
      <c r="K640" s="7" t="s">
        <v>45</v>
      </c>
      <c r="L640" s="7" t="s">
        <v>47</v>
      </c>
      <c r="M640" s="7" t="s">
        <v>48</v>
      </c>
      <c r="N640" s="7" t="s">
        <v>49</v>
      </c>
      <c r="O640" s="7" t="s">
        <v>44</v>
      </c>
      <c r="P640" s="7"/>
      <c r="Q640" s="7" t="s">
        <v>45</v>
      </c>
      <c r="R640" s="7" t="s">
        <v>47</v>
      </c>
      <c r="S640" s="421" t="s">
        <v>48</v>
      </c>
      <c r="T640" s="7" t="s">
        <v>49</v>
      </c>
      <c r="U640" s="7" t="s">
        <v>44</v>
      </c>
      <c r="V640" s="7" t="s">
        <v>45</v>
      </c>
      <c r="W640" s="7" t="s">
        <v>47</v>
      </c>
      <c r="X640" s="7" t="s">
        <v>48</v>
      </c>
      <c r="Y640" s="7" t="s">
        <v>49</v>
      </c>
      <c r="Z640" s="7" t="s">
        <v>44</v>
      </c>
      <c r="AA640" s="7" t="s">
        <v>45</v>
      </c>
      <c r="AB640" s="7" t="s">
        <v>47</v>
      </c>
      <c r="AC640" s="7" t="s">
        <v>48</v>
      </c>
      <c r="AD640" s="7" t="s">
        <v>49</v>
      </c>
      <c r="AE640" s="7" t="s">
        <v>44</v>
      </c>
      <c r="AF640" s="7" t="s">
        <v>45</v>
      </c>
      <c r="AG640" s="7" t="s">
        <v>47</v>
      </c>
      <c r="AH640" s="7" t="s">
        <v>48</v>
      </c>
      <c r="AI640" s="7" t="s">
        <v>49</v>
      </c>
      <c r="AJ640" s="7" t="s">
        <v>44</v>
      </c>
      <c r="AK640" s="7" t="s">
        <v>45</v>
      </c>
      <c r="AL640" s="7"/>
      <c r="AM640" s="7" t="s">
        <v>47</v>
      </c>
      <c r="AN640" s="7" t="s">
        <v>48</v>
      </c>
      <c r="AO640" s="7" t="s">
        <v>49</v>
      </c>
      <c r="AP640" s="192" t="s">
        <v>44</v>
      </c>
      <c r="AQ640" s="193" t="s">
        <v>45</v>
      </c>
      <c r="AR640" s="193"/>
      <c r="AS640" s="193" t="s">
        <v>47</v>
      </c>
      <c r="AT640" s="193" t="s">
        <v>48</v>
      </c>
      <c r="AU640" s="194" t="s">
        <v>49</v>
      </c>
      <c r="AV640" s="59" t="s">
        <v>44</v>
      </c>
      <c r="AW640" s="58" t="s">
        <v>45</v>
      </c>
      <c r="AX640" s="58"/>
      <c r="AY640" s="58" t="s">
        <v>47</v>
      </c>
      <c r="AZ640" s="58" t="s">
        <v>48</v>
      </c>
      <c r="BA640" s="60" t="s">
        <v>49</v>
      </c>
      <c r="BB640" s="59" t="s">
        <v>44</v>
      </c>
      <c r="BC640" s="58" t="s">
        <v>45</v>
      </c>
      <c r="BD640" s="58" t="s">
        <v>47</v>
      </c>
      <c r="BE640" s="58" t="s">
        <v>48</v>
      </c>
      <c r="BF640" s="60" t="s">
        <v>49</v>
      </c>
      <c r="BG640" s="59" t="s">
        <v>44</v>
      </c>
      <c r="BH640" s="58" t="s">
        <v>45</v>
      </c>
      <c r="BI640" s="58" t="s">
        <v>47</v>
      </c>
      <c r="BJ640" s="58" t="s">
        <v>48</v>
      </c>
      <c r="BK640" s="60" t="s">
        <v>49</v>
      </c>
      <c r="BL640" s="59" t="s">
        <v>44</v>
      </c>
      <c r="BM640" s="58" t="s">
        <v>45</v>
      </c>
      <c r="BN640" s="58" t="s">
        <v>47</v>
      </c>
      <c r="BO640" s="58" t="s">
        <v>48</v>
      </c>
      <c r="BP640" s="60" t="s">
        <v>49</v>
      </c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</row>
    <row r="641" spans="1:146" ht="15.6" hidden="1" x14ac:dyDescent="0.3">
      <c r="A641" t="s">
        <v>172</v>
      </c>
      <c r="B641" s="8">
        <v>201</v>
      </c>
      <c r="C641" s="1">
        <v>0</v>
      </c>
      <c r="D641" s="1"/>
      <c r="E641" s="1">
        <f t="shared" ref="E641:E670" si="595">+C641*$G$942</f>
        <v>0</v>
      </c>
      <c r="F641" s="15">
        <f t="shared" ref="F641:F670" si="596">+C641*$E$589*$G$943</f>
        <v>0</v>
      </c>
      <c r="G641" s="15">
        <f>+E641*$E$540</f>
        <v>0</v>
      </c>
      <c r="H641" s="15">
        <f>+G641+F641</f>
        <v>0</v>
      </c>
      <c r="I641" s="1">
        <v>0</v>
      </c>
      <c r="J641" s="1"/>
      <c r="K641" s="1">
        <f t="shared" ref="K641:K670" si="597">+I641*+$M$942</f>
        <v>0</v>
      </c>
      <c r="L641" s="15">
        <f t="shared" ref="L641:L670" si="598">+I641*$M$943*$K$589</f>
        <v>0</v>
      </c>
      <c r="M641" s="15">
        <f t="shared" ref="M641:M670" si="599">+K641*$K$540</f>
        <v>0</v>
      </c>
      <c r="N641" s="15">
        <f>+M641+L641</f>
        <v>0</v>
      </c>
      <c r="O641" s="1">
        <v>0</v>
      </c>
      <c r="P641" s="1"/>
      <c r="Q641" s="1">
        <f t="shared" ref="Q641:Q670" si="600">+O641*$S$942</f>
        <v>0</v>
      </c>
      <c r="R641" s="15">
        <f t="shared" ref="R641:R670" si="601">+O641*$Q$589*$S$943</f>
        <v>0</v>
      </c>
      <c r="S641" s="422">
        <f>+Q641*$Q$540</f>
        <v>0</v>
      </c>
      <c r="T641" s="15">
        <f>+S641+R641</f>
        <v>0</v>
      </c>
      <c r="U641" s="1">
        <v>1</v>
      </c>
      <c r="V641" s="15">
        <f t="shared" ref="V641:V670" si="602">+U641*$X$942</f>
        <v>2.4</v>
      </c>
      <c r="W641" s="15">
        <f t="shared" ref="W641:W670" si="603">+U641*$V$589*$X$943</f>
        <v>3283.3199999999997</v>
      </c>
      <c r="X641" s="15">
        <f t="shared" ref="X641:X670" si="604">+V641*$V$588</f>
        <v>5282.6104328523861</v>
      </c>
      <c r="Y641" s="15">
        <f>+X641+W641</f>
        <v>8565.9304328523867</v>
      </c>
      <c r="Z641" s="1">
        <v>0</v>
      </c>
      <c r="AA641" s="15">
        <f t="shared" ref="AA641:AA670" si="605">+Z641*$AC$942</f>
        <v>0</v>
      </c>
      <c r="AB641" s="15">
        <f t="shared" ref="AB641:AB670" si="606">+Z641*$AA$589*$AC$943</f>
        <v>0</v>
      </c>
      <c r="AC641" s="15">
        <f t="shared" ref="AC641:AC670" si="607">+AA641*$AA$588</f>
        <v>0</v>
      </c>
      <c r="AD641" s="15">
        <f>+AC641+AB641</f>
        <v>0</v>
      </c>
      <c r="AE641" s="1">
        <v>1</v>
      </c>
      <c r="AF641" s="15">
        <f t="shared" ref="AF641:AF670" si="608">+AE641*$AI$942</f>
        <v>3.4</v>
      </c>
      <c r="AG641" s="15">
        <f t="shared" ref="AG641:AG670" si="609">+AE641*$AF$589*$AI$943</f>
        <v>6003.9491838183103</v>
      </c>
      <c r="AH641" s="15">
        <f>+AF641*$AF$588</f>
        <v>7531.9762100771504</v>
      </c>
      <c r="AI641" s="15">
        <f>+AH641+AG641</f>
        <v>13535.925393895461</v>
      </c>
      <c r="AJ641" s="1">
        <v>1</v>
      </c>
      <c r="AK641" s="15">
        <f t="shared" ref="AK641:AK670" si="610">+AJ641*$AO$942</f>
        <v>3.4</v>
      </c>
      <c r="AL641" s="15"/>
      <c r="AM641" s="15">
        <f t="shared" ref="AM641:AM670" si="611">(+AJ641*$AK$589)*$AO$943</f>
        <v>6003.9491838183103</v>
      </c>
      <c r="AN641" s="15">
        <f t="shared" ref="AN641:AN670" si="612">+AK641*$AK$588</f>
        <v>7565.7148197434235</v>
      </c>
      <c r="AO641" s="15">
        <f>+AN641+AM641</f>
        <v>13569.664003561735</v>
      </c>
      <c r="AP641" s="188">
        <v>0</v>
      </c>
      <c r="AQ641" s="188">
        <f>+AP641*$AT$1</f>
        <v>0</v>
      </c>
      <c r="AR641" s="196"/>
      <c r="AS641" s="197">
        <f t="shared" ref="AS641:AS670" si="613">(+AP641*$AQ$589)*$AU$943</f>
        <v>0</v>
      </c>
      <c r="AT641" s="179">
        <f t="shared" ref="AT641:AT670" si="614">+AQ641*$AQ$588</f>
        <v>0</v>
      </c>
      <c r="AU641" s="180">
        <f>+AT641+AS641</f>
        <v>0</v>
      </c>
      <c r="AV641" s="1">
        <v>2</v>
      </c>
      <c r="AW641" s="1">
        <f>+AV641*$F$1</f>
        <v>6.8</v>
      </c>
      <c r="AX641" s="55"/>
      <c r="AY641" s="56">
        <f t="shared" ref="AY641:AY670" si="615">+AV641*$AW$541*$BA$935</f>
        <v>13122.344722854976</v>
      </c>
      <c r="AZ641" s="15">
        <f t="shared" ref="AZ641:AZ670" si="616">+AW641*$AW$588</f>
        <v>15817.391624004244</v>
      </c>
      <c r="BA641" s="49">
        <f>+AZ641+AY641</f>
        <v>28939.736346859219</v>
      </c>
      <c r="BB641" s="1">
        <v>0</v>
      </c>
      <c r="BC641" s="1">
        <f t="shared" ref="BC641:BC670" si="617">+BB641*$BF$942</f>
        <v>0</v>
      </c>
      <c r="BD641" s="56">
        <f t="shared" ref="BD641:BD670" si="618">(+BB641*$BC$589)*$BF$943</f>
        <v>0</v>
      </c>
      <c r="BE641" s="15">
        <f t="shared" ref="BE641:BE670" si="619">+BC641*BC$588</f>
        <v>0</v>
      </c>
      <c r="BF641" s="49">
        <f>+BE641+BD641</f>
        <v>0</v>
      </c>
      <c r="BG641" s="1">
        <v>0</v>
      </c>
      <c r="BH641" s="1">
        <f t="shared" ref="BH641:BH670" si="620">+BG641*$BK$942</f>
        <v>0</v>
      </c>
      <c r="BI641" s="56">
        <f t="shared" ref="BI641:BI670" si="621">+BG641*$BH$589*$BK$943</f>
        <v>0</v>
      </c>
      <c r="BJ641" s="15">
        <f t="shared" ref="BJ641:BJ670" si="622">+BH641*$BH$588</f>
        <v>0</v>
      </c>
      <c r="BK641" s="49">
        <f>+BJ641+BI641</f>
        <v>0</v>
      </c>
      <c r="BL641" s="1">
        <v>1</v>
      </c>
      <c r="BM641" s="1">
        <f t="shared" ref="BM641:BM670" si="623">+BL641*$BP$942</f>
        <v>3.4</v>
      </c>
      <c r="BN641" s="56">
        <f t="shared" ref="BN641:BN670" si="624">+BL641*$BM$589*$BP$943</f>
        <v>8765.7167505391808</v>
      </c>
      <c r="BO641" s="15">
        <f>+BM641*BM$406</f>
        <v>7704.0476108189087</v>
      </c>
      <c r="BP641" s="49">
        <f>+BO641+BN641</f>
        <v>16469.764361358088</v>
      </c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</row>
    <row r="642" spans="1:146" ht="15.6" hidden="1" x14ac:dyDescent="0.3">
      <c r="A642" t="s">
        <v>172</v>
      </c>
      <c r="B642" s="8">
        <v>202</v>
      </c>
      <c r="C642" s="1">
        <v>5</v>
      </c>
      <c r="D642" s="1"/>
      <c r="E642" s="1">
        <f t="shared" si="595"/>
        <v>12</v>
      </c>
      <c r="F642" s="15">
        <f t="shared" si="596"/>
        <v>41003.074074074073</v>
      </c>
      <c r="G642" s="15">
        <f t="shared" ref="G642:G670" si="625">+E642*$E$540</f>
        <v>26166.843843240415</v>
      </c>
      <c r="H642" s="15">
        <f t="shared" ref="H642:H670" si="626">+G642+F642</f>
        <v>67169.91791731448</v>
      </c>
      <c r="I642" s="1">
        <v>5</v>
      </c>
      <c r="J642" s="1"/>
      <c r="K642" s="1">
        <f t="shared" si="597"/>
        <v>12</v>
      </c>
      <c r="L642" s="15">
        <f t="shared" si="598"/>
        <v>16401.22962962963</v>
      </c>
      <c r="M642" s="15">
        <f t="shared" si="599"/>
        <v>24769.020939728383</v>
      </c>
      <c r="N642" s="15">
        <f t="shared" ref="N642:N670" si="627">+M642+L642</f>
        <v>41170.250569358017</v>
      </c>
      <c r="O642" s="1">
        <v>1</v>
      </c>
      <c r="P642" s="1"/>
      <c r="Q642" s="1">
        <f t="shared" si="600"/>
        <v>2.4</v>
      </c>
      <c r="R642" s="15">
        <f t="shared" si="601"/>
        <v>3283.3199999999997</v>
      </c>
      <c r="S642" s="422">
        <f t="shared" ref="S642:S670" si="628">+Q642*$Q$540</f>
        <v>5520.7982997134641</v>
      </c>
      <c r="T642" s="15">
        <f t="shared" ref="T642:T670" si="629">+S642+R642</f>
        <v>8804.1182997134638</v>
      </c>
      <c r="U642" s="1">
        <v>0</v>
      </c>
      <c r="V642" s="15">
        <f t="shared" si="602"/>
        <v>0</v>
      </c>
      <c r="W642" s="15">
        <f t="shared" si="603"/>
        <v>0</v>
      </c>
      <c r="X642" s="15">
        <f t="shared" si="604"/>
        <v>0</v>
      </c>
      <c r="Y642" s="15">
        <f t="shared" ref="Y642:Y670" si="630">+X642+W642</f>
        <v>0</v>
      </c>
      <c r="Z642" s="1">
        <v>1</v>
      </c>
      <c r="AA642" s="15">
        <f t="shared" si="605"/>
        <v>3.4</v>
      </c>
      <c r="AB642" s="15">
        <f t="shared" si="606"/>
        <v>5940.7972267536707</v>
      </c>
      <c r="AC642" s="15">
        <f t="shared" si="607"/>
        <v>7622.5870476197633</v>
      </c>
      <c r="AD642" s="15">
        <f t="shared" ref="AD642:AD670" si="631">+AC642+AB642</f>
        <v>13563.384274373435</v>
      </c>
      <c r="AE642" s="1">
        <v>1</v>
      </c>
      <c r="AF642" s="15">
        <f t="shared" si="608"/>
        <v>3.4</v>
      </c>
      <c r="AG642" s="15">
        <f t="shared" si="609"/>
        <v>6003.9491838183103</v>
      </c>
      <c r="AH642" s="15">
        <f t="shared" ref="AH642:AH670" si="632">+AF642*$AF$588</f>
        <v>7531.9762100771504</v>
      </c>
      <c r="AI642" s="15">
        <f t="shared" ref="AI642:AI670" si="633">+AH642+AG642</f>
        <v>13535.925393895461</v>
      </c>
      <c r="AJ642" s="1">
        <v>0</v>
      </c>
      <c r="AK642" s="15">
        <f t="shared" si="610"/>
        <v>0</v>
      </c>
      <c r="AL642" s="15"/>
      <c r="AM642" s="15">
        <f t="shared" si="611"/>
        <v>0</v>
      </c>
      <c r="AN642" s="15">
        <f t="shared" si="612"/>
        <v>0</v>
      </c>
      <c r="AO642" s="15">
        <f t="shared" ref="AO642:AO670" si="634">+AN642+AM642</f>
        <v>0</v>
      </c>
      <c r="AP642" s="188">
        <v>0</v>
      </c>
      <c r="AQ642" s="188">
        <f t="shared" ref="AQ642:AQ670" si="635">+AP642*$AT$1</f>
        <v>0</v>
      </c>
      <c r="AR642" s="196"/>
      <c r="AS642" s="197">
        <f t="shared" si="613"/>
        <v>0</v>
      </c>
      <c r="AT642" s="179">
        <f t="shared" si="614"/>
        <v>0</v>
      </c>
      <c r="AU642" s="180">
        <f t="shared" ref="AU642:AU670" si="636">+AT642+AS642</f>
        <v>0</v>
      </c>
      <c r="AV642" s="1">
        <v>2</v>
      </c>
      <c r="AW642" s="1">
        <f t="shared" ref="AW642:AW670" si="637">+AV642*$F$1</f>
        <v>6.8</v>
      </c>
      <c r="AX642" s="55"/>
      <c r="AY642" s="56">
        <f t="shared" si="615"/>
        <v>13122.344722854976</v>
      </c>
      <c r="AZ642" s="15">
        <f t="shared" si="616"/>
        <v>15817.391624004244</v>
      </c>
      <c r="BA642" s="49">
        <f t="shared" ref="BA642:BA670" si="638">+AZ642+AY642</f>
        <v>28939.736346859219</v>
      </c>
      <c r="BB642" s="1">
        <v>2</v>
      </c>
      <c r="BC642" s="1">
        <f t="shared" si="617"/>
        <v>6.8</v>
      </c>
      <c r="BD642" s="56">
        <f t="shared" si="618"/>
        <v>17370.572574178026</v>
      </c>
      <c r="BE642" s="15">
        <f t="shared" si="619"/>
        <v>15249.599913432861</v>
      </c>
      <c r="BF642" s="49">
        <f t="shared" ref="BF642:BF670" si="639">+BE642+BD642</f>
        <v>32620.172487610886</v>
      </c>
      <c r="BG642" s="1">
        <v>5</v>
      </c>
      <c r="BH642" s="1">
        <f t="shared" si="620"/>
        <v>17</v>
      </c>
      <c r="BI642" s="56">
        <f t="shared" si="621"/>
        <v>43426.431435445062</v>
      </c>
      <c r="BJ642" s="15">
        <f t="shared" si="622"/>
        <v>36599.685169611854</v>
      </c>
      <c r="BK642" s="49">
        <f t="shared" ref="BK642:BK670" si="640">+BJ642+BI642</f>
        <v>80026.116605056915</v>
      </c>
      <c r="BL642" s="1">
        <v>5</v>
      </c>
      <c r="BM642" s="1">
        <f t="shared" si="623"/>
        <v>17</v>
      </c>
      <c r="BN642" s="56">
        <f t="shared" si="624"/>
        <v>43828.583752695908</v>
      </c>
      <c r="BO642" s="15">
        <f t="shared" ref="BO642:BO670" si="641">+BM642*BM$406</f>
        <v>38520.238054094545</v>
      </c>
      <c r="BP642" s="49">
        <f t="shared" ref="BP642:BP670" si="642">+BO642+BN642</f>
        <v>82348.821806790453</v>
      </c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</row>
    <row r="643" spans="1:146" ht="15.6" hidden="1" x14ac:dyDescent="0.3">
      <c r="A643" t="s">
        <v>172</v>
      </c>
      <c r="B643" s="8">
        <v>203</v>
      </c>
      <c r="C643" s="1">
        <v>16</v>
      </c>
      <c r="D643" s="1"/>
      <c r="E643" s="1">
        <f t="shared" si="595"/>
        <v>38.4</v>
      </c>
      <c r="F643" s="15">
        <f t="shared" si="596"/>
        <v>131209.83703703704</v>
      </c>
      <c r="G643" s="15">
        <f t="shared" si="625"/>
        <v>83733.900298369335</v>
      </c>
      <c r="H643" s="15">
        <f t="shared" si="626"/>
        <v>214943.73733540636</v>
      </c>
      <c r="I643" s="1">
        <v>19</v>
      </c>
      <c r="J643" s="1"/>
      <c r="K643" s="1">
        <f t="shared" si="597"/>
        <v>45.6</v>
      </c>
      <c r="L643" s="15">
        <f t="shared" si="598"/>
        <v>62324.6725925926</v>
      </c>
      <c r="M643" s="15">
        <f t="shared" si="599"/>
        <v>94122.279570967847</v>
      </c>
      <c r="N643" s="15">
        <f t="shared" si="627"/>
        <v>156446.95216356043</v>
      </c>
      <c r="O643" s="1">
        <v>13</v>
      </c>
      <c r="P643" s="1"/>
      <c r="Q643" s="1">
        <f t="shared" si="600"/>
        <v>31.2</v>
      </c>
      <c r="R643" s="15">
        <f t="shared" si="601"/>
        <v>42683.16</v>
      </c>
      <c r="S643" s="422">
        <f t="shared" si="628"/>
        <v>71770.377896275037</v>
      </c>
      <c r="T643" s="15">
        <f t="shared" si="629"/>
        <v>114453.53789627504</v>
      </c>
      <c r="U643" s="1">
        <v>16</v>
      </c>
      <c r="V643" s="15">
        <f t="shared" si="602"/>
        <v>38.4</v>
      </c>
      <c r="W643" s="15">
        <f t="shared" si="603"/>
        <v>52533.119999999995</v>
      </c>
      <c r="X643" s="15">
        <f t="shared" si="604"/>
        <v>84521.766925638178</v>
      </c>
      <c r="Y643" s="15">
        <f t="shared" si="630"/>
        <v>137054.88692563819</v>
      </c>
      <c r="Z643" s="1">
        <v>17</v>
      </c>
      <c r="AA643" s="15">
        <f t="shared" si="605"/>
        <v>57.8</v>
      </c>
      <c r="AB643" s="15">
        <f t="shared" si="606"/>
        <v>100993.5528548124</v>
      </c>
      <c r="AC643" s="15">
        <f t="shared" si="607"/>
        <v>129583.97980953597</v>
      </c>
      <c r="AD643" s="15">
        <f t="shared" si="631"/>
        <v>230577.53266434837</v>
      </c>
      <c r="AE643" s="1">
        <v>15</v>
      </c>
      <c r="AF643" s="15">
        <f t="shared" si="608"/>
        <v>51</v>
      </c>
      <c r="AG643" s="15">
        <f t="shared" si="609"/>
        <v>90059.237757274648</v>
      </c>
      <c r="AH643" s="15">
        <f t="shared" si="632"/>
        <v>112979.64315115726</v>
      </c>
      <c r="AI643" s="15">
        <f t="shared" si="633"/>
        <v>203038.88090843189</v>
      </c>
      <c r="AJ643" s="1">
        <v>14</v>
      </c>
      <c r="AK643" s="15">
        <f t="shared" si="610"/>
        <v>47.6</v>
      </c>
      <c r="AL643" s="15"/>
      <c r="AM643" s="15">
        <f t="shared" si="611"/>
        <v>84055.288573456346</v>
      </c>
      <c r="AN643" s="15">
        <f t="shared" si="612"/>
        <v>105920.00747640793</v>
      </c>
      <c r="AO643" s="15">
        <f t="shared" si="634"/>
        <v>189975.29604986426</v>
      </c>
      <c r="AP643" s="188">
        <v>14</v>
      </c>
      <c r="AQ643" s="188">
        <f t="shared" si="635"/>
        <v>47.6</v>
      </c>
      <c r="AR643" s="196"/>
      <c r="AS643" s="197">
        <f t="shared" si="613"/>
        <v>84224.727386541461</v>
      </c>
      <c r="AT643" s="179">
        <f t="shared" si="614"/>
        <v>108834.90654797816</v>
      </c>
      <c r="AU643" s="180">
        <f t="shared" si="636"/>
        <v>193059.6339345196</v>
      </c>
      <c r="AV643" s="1">
        <v>13</v>
      </c>
      <c r="AW643" s="1">
        <f t="shared" si="637"/>
        <v>44.199999999999996</v>
      </c>
      <c r="AX643" s="55"/>
      <c r="AY643" s="56">
        <f t="shared" si="615"/>
        <v>85295.240698557347</v>
      </c>
      <c r="AZ643" s="15">
        <f t="shared" si="616"/>
        <v>102813.04555602757</v>
      </c>
      <c r="BA643" s="49">
        <f t="shared" si="638"/>
        <v>188108.28625458491</v>
      </c>
      <c r="BB643" s="1">
        <v>13</v>
      </c>
      <c r="BC643" s="1">
        <f t="shared" si="617"/>
        <v>44.199999999999996</v>
      </c>
      <c r="BD643" s="56">
        <f t="shared" si="618"/>
        <v>112908.72173215717</v>
      </c>
      <c r="BE643" s="15">
        <f t="shared" si="619"/>
        <v>99122.399437313579</v>
      </c>
      <c r="BF643" s="49">
        <f t="shared" si="639"/>
        <v>212031.12116947075</v>
      </c>
      <c r="BG643" s="1">
        <v>17</v>
      </c>
      <c r="BH643" s="1">
        <f t="shared" si="620"/>
        <v>57.8</v>
      </c>
      <c r="BI643" s="56">
        <f t="shared" si="621"/>
        <v>147649.86688051323</v>
      </c>
      <c r="BJ643" s="15">
        <f t="shared" si="622"/>
        <v>124438.9295766803</v>
      </c>
      <c r="BK643" s="49">
        <f t="shared" si="640"/>
        <v>272088.79645719356</v>
      </c>
      <c r="BL643" s="1">
        <v>12</v>
      </c>
      <c r="BM643" s="1">
        <f t="shared" si="623"/>
        <v>40.799999999999997</v>
      </c>
      <c r="BN643" s="56">
        <f t="shared" si="624"/>
        <v>105188.60100647017</v>
      </c>
      <c r="BO643" s="15">
        <f t="shared" si="641"/>
        <v>92448.571329826897</v>
      </c>
      <c r="BP643" s="49">
        <f t="shared" si="642"/>
        <v>197637.17233629705</v>
      </c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</row>
    <row r="644" spans="1:146" ht="15.6" hidden="1" x14ac:dyDescent="0.3">
      <c r="A644" t="s">
        <v>172</v>
      </c>
      <c r="B644" s="8">
        <v>301</v>
      </c>
      <c r="C644" s="1">
        <v>0</v>
      </c>
      <c r="D644" s="1"/>
      <c r="E644" s="1">
        <f t="shared" si="595"/>
        <v>0</v>
      </c>
      <c r="F644" s="15">
        <f t="shared" si="596"/>
        <v>0</v>
      </c>
      <c r="G644" s="15">
        <f t="shared" si="625"/>
        <v>0</v>
      </c>
      <c r="H644" s="15">
        <f t="shared" si="626"/>
        <v>0</v>
      </c>
      <c r="I644" s="1">
        <v>2</v>
      </c>
      <c r="J644" s="1"/>
      <c r="K644" s="1">
        <f t="shared" si="597"/>
        <v>4.8</v>
      </c>
      <c r="L644" s="15">
        <f t="shared" si="598"/>
        <v>6560.4918518518525</v>
      </c>
      <c r="M644" s="15">
        <f t="shared" si="599"/>
        <v>9907.6083758913519</v>
      </c>
      <c r="N644" s="15">
        <f t="shared" si="627"/>
        <v>16468.100227743205</v>
      </c>
      <c r="O644" s="1">
        <v>2</v>
      </c>
      <c r="P644" s="1"/>
      <c r="Q644" s="1">
        <f t="shared" si="600"/>
        <v>4.8</v>
      </c>
      <c r="R644" s="15">
        <f t="shared" si="601"/>
        <v>6566.6399999999994</v>
      </c>
      <c r="S644" s="422">
        <f t="shared" si="628"/>
        <v>11041.596599426928</v>
      </c>
      <c r="T644" s="15">
        <f t="shared" si="629"/>
        <v>17608.236599426928</v>
      </c>
      <c r="U644" s="1">
        <v>2</v>
      </c>
      <c r="V644" s="15">
        <f t="shared" si="602"/>
        <v>4.8</v>
      </c>
      <c r="W644" s="15">
        <f t="shared" si="603"/>
        <v>6566.6399999999994</v>
      </c>
      <c r="X644" s="15">
        <f t="shared" si="604"/>
        <v>10565.220865704772</v>
      </c>
      <c r="Y644" s="15">
        <f t="shared" si="630"/>
        <v>17131.860865704773</v>
      </c>
      <c r="Z644" s="1">
        <v>2</v>
      </c>
      <c r="AA644" s="15">
        <f t="shared" si="605"/>
        <v>6.8</v>
      </c>
      <c r="AB644" s="15">
        <f t="shared" si="606"/>
        <v>11881.594453507341</v>
      </c>
      <c r="AC644" s="15">
        <f t="shared" si="607"/>
        <v>15245.174095239527</v>
      </c>
      <c r="AD644" s="15">
        <f t="shared" si="631"/>
        <v>27126.76854874687</v>
      </c>
      <c r="AE644" s="1">
        <v>2</v>
      </c>
      <c r="AF644" s="15">
        <f t="shared" si="608"/>
        <v>6.8</v>
      </c>
      <c r="AG644" s="15">
        <f t="shared" si="609"/>
        <v>12007.898367636621</v>
      </c>
      <c r="AH644" s="15">
        <f t="shared" si="632"/>
        <v>15063.952420154301</v>
      </c>
      <c r="AI644" s="15">
        <f t="shared" si="633"/>
        <v>27071.850787790921</v>
      </c>
      <c r="AJ644" s="1">
        <v>0</v>
      </c>
      <c r="AK644" s="15">
        <f t="shared" si="610"/>
        <v>0</v>
      </c>
      <c r="AL644" s="15"/>
      <c r="AM644" s="15">
        <f t="shared" si="611"/>
        <v>0</v>
      </c>
      <c r="AN644" s="15">
        <f t="shared" si="612"/>
        <v>0</v>
      </c>
      <c r="AO644" s="15">
        <f t="shared" si="634"/>
        <v>0</v>
      </c>
      <c r="AP644" s="188">
        <v>0</v>
      </c>
      <c r="AQ644" s="188">
        <f t="shared" si="635"/>
        <v>0</v>
      </c>
      <c r="AR644" s="196"/>
      <c r="AS644" s="197">
        <f t="shared" si="613"/>
        <v>0</v>
      </c>
      <c r="AT644" s="179">
        <f t="shared" si="614"/>
        <v>0</v>
      </c>
      <c r="AU644" s="180">
        <f t="shared" si="636"/>
        <v>0</v>
      </c>
      <c r="AV644" s="1">
        <v>2</v>
      </c>
      <c r="AW644" s="1">
        <f t="shared" si="637"/>
        <v>6.8</v>
      </c>
      <c r="AX644" s="55"/>
      <c r="AY644" s="56">
        <f t="shared" si="615"/>
        <v>13122.344722854976</v>
      </c>
      <c r="AZ644" s="15">
        <f t="shared" si="616"/>
        <v>15817.391624004244</v>
      </c>
      <c r="BA644" s="49">
        <f t="shared" si="638"/>
        <v>28939.736346859219</v>
      </c>
      <c r="BB644" s="1">
        <v>3</v>
      </c>
      <c r="BC644" s="1">
        <f t="shared" si="617"/>
        <v>10.199999999999999</v>
      </c>
      <c r="BD644" s="56">
        <f t="shared" si="618"/>
        <v>26055.858861267039</v>
      </c>
      <c r="BE644" s="15">
        <f t="shared" si="619"/>
        <v>22874.399870149289</v>
      </c>
      <c r="BF644" s="49">
        <f t="shared" si="639"/>
        <v>48930.258731416325</v>
      </c>
      <c r="BG644" s="1">
        <v>2</v>
      </c>
      <c r="BH644" s="1">
        <f t="shared" si="620"/>
        <v>6.8</v>
      </c>
      <c r="BI644" s="56">
        <f t="shared" si="621"/>
        <v>17370.572574178026</v>
      </c>
      <c r="BJ644" s="15">
        <f t="shared" si="622"/>
        <v>14639.874067844741</v>
      </c>
      <c r="BK644" s="49">
        <f t="shared" si="640"/>
        <v>32010.446642022769</v>
      </c>
      <c r="BL644" s="1">
        <v>3</v>
      </c>
      <c r="BM644" s="1">
        <f t="shared" si="623"/>
        <v>10.199999999999999</v>
      </c>
      <c r="BN644" s="56">
        <f t="shared" si="624"/>
        <v>26297.150251617542</v>
      </c>
      <c r="BO644" s="15">
        <f t="shared" si="641"/>
        <v>23112.142832456724</v>
      </c>
      <c r="BP644" s="49">
        <f t="shared" si="642"/>
        <v>49409.293084074263</v>
      </c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</row>
    <row r="645" spans="1:146" ht="15.6" hidden="1" x14ac:dyDescent="0.3">
      <c r="A645" t="s">
        <v>172</v>
      </c>
      <c r="B645" s="8">
        <v>302</v>
      </c>
      <c r="C645" s="1">
        <v>5</v>
      </c>
      <c r="D645" s="1"/>
      <c r="E645" s="1">
        <f t="shared" si="595"/>
        <v>12</v>
      </c>
      <c r="F645" s="15">
        <f t="shared" si="596"/>
        <v>41003.074074074073</v>
      </c>
      <c r="G645" s="15">
        <f t="shared" si="625"/>
        <v>26166.843843240415</v>
      </c>
      <c r="H645" s="15">
        <f t="shared" si="626"/>
        <v>67169.91791731448</v>
      </c>
      <c r="I645" s="1">
        <v>4</v>
      </c>
      <c r="J645" s="1"/>
      <c r="K645" s="1">
        <f t="shared" si="597"/>
        <v>9.6</v>
      </c>
      <c r="L645" s="15">
        <f t="shared" si="598"/>
        <v>13120.983703703705</v>
      </c>
      <c r="M645" s="15">
        <f t="shared" si="599"/>
        <v>19815.216751782704</v>
      </c>
      <c r="N645" s="15">
        <f t="shared" si="627"/>
        <v>32936.200455486411</v>
      </c>
      <c r="O645" s="1">
        <v>6</v>
      </c>
      <c r="P645" s="1"/>
      <c r="Q645" s="1">
        <f t="shared" si="600"/>
        <v>14.399999999999999</v>
      </c>
      <c r="R645" s="15">
        <f t="shared" si="601"/>
        <v>19699.919999999998</v>
      </c>
      <c r="S645" s="422">
        <f t="shared" si="628"/>
        <v>33124.789798280784</v>
      </c>
      <c r="T645" s="15">
        <f t="shared" si="629"/>
        <v>52824.709798280783</v>
      </c>
      <c r="U645" s="1">
        <v>6</v>
      </c>
      <c r="V645" s="15">
        <f t="shared" si="602"/>
        <v>14.399999999999999</v>
      </c>
      <c r="W645" s="15">
        <f t="shared" si="603"/>
        <v>19699.919999999998</v>
      </c>
      <c r="X645" s="15">
        <f t="shared" si="604"/>
        <v>31695.662597114315</v>
      </c>
      <c r="Y645" s="15">
        <f t="shared" si="630"/>
        <v>51395.582597114313</v>
      </c>
      <c r="Z645" s="1">
        <v>6</v>
      </c>
      <c r="AA645" s="15">
        <f t="shared" si="605"/>
        <v>20.399999999999999</v>
      </c>
      <c r="AB645" s="15">
        <f t="shared" si="606"/>
        <v>35644.783360522022</v>
      </c>
      <c r="AC645" s="15">
        <f t="shared" si="607"/>
        <v>45735.522285718573</v>
      </c>
      <c r="AD645" s="15">
        <f t="shared" si="631"/>
        <v>81380.305646240595</v>
      </c>
      <c r="AE645" s="1">
        <v>10</v>
      </c>
      <c r="AF645" s="15">
        <f t="shared" si="608"/>
        <v>34</v>
      </c>
      <c r="AG645" s="15">
        <f t="shared" si="609"/>
        <v>60039.491838183094</v>
      </c>
      <c r="AH645" s="15">
        <f t="shared" si="632"/>
        <v>75319.762100771506</v>
      </c>
      <c r="AI645" s="15">
        <f t="shared" si="633"/>
        <v>135359.25393895461</v>
      </c>
      <c r="AJ645" s="1">
        <v>6</v>
      </c>
      <c r="AK645" s="15">
        <f t="shared" si="610"/>
        <v>20.399999999999999</v>
      </c>
      <c r="AL645" s="15"/>
      <c r="AM645" s="15">
        <f t="shared" si="611"/>
        <v>36023.695102909864</v>
      </c>
      <c r="AN645" s="15">
        <f t="shared" si="612"/>
        <v>45394.288918460537</v>
      </c>
      <c r="AO645" s="15">
        <f t="shared" si="634"/>
        <v>81417.984021370401</v>
      </c>
      <c r="AP645" s="188">
        <v>3</v>
      </c>
      <c r="AQ645" s="188">
        <f t="shared" si="635"/>
        <v>10.199999999999999</v>
      </c>
      <c r="AR645" s="196"/>
      <c r="AS645" s="197">
        <f t="shared" si="613"/>
        <v>18048.1558685446</v>
      </c>
      <c r="AT645" s="179">
        <f t="shared" si="614"/>
        <v>23321.765688852458</v>
      </c>
      <c r="AU645" s="180">
        <f t="shared" si="636"/>
        <v>41369.921557397058</v>
      </c>
      <c r="AV645" s="1">
        <v>3</v>
      </c>
      <c r="AW645" s="1">
        <f t="shared" si="637"/>
        <v>10.199999999999999</v>
      </c>
      <c r="AX645" s="55"/>
      <c r="AY645" s="56">
        <f t="shared" si="615"/>
        <v>19683.517084282463</v>
      </c>
      <c r="AZ645" s="15">
        <f t="shared" si="616"/>
        <v>23726.087436006364</v>
      </c>
      <c r="BA645" s="49">
        <f t="shared" si="638"/>
        <v>43409.604520288827</v>
      </c>
      <c r="BB645" s="1">
        <v>3</v>
      </c>
      <c r="BC645" s="1">
        <f t="shared" si="617"/>
        <v>10.199999999999999</v>
      </c>
      <c r="BD645" s="56">
        <f t="shared" si="618"/>
        <v>26055.858861267039</v>
      </c>
      <c r="BE645" s="15">
        <f t="shared" si="619"/>
        <v>22874.399870149289</v>
      </c>
      <c r="BF645" s="49">
        <f t="shared" si="639"/>
        <v>48930.258731416325</v>
      </c>
      <c r="BG645" s="1">
        <v>4</v>
      </c>
      <c r="BH645" s="1">
        <f t="shared" si="620"/>
        <v>13.6</v>
      </c>
      <c r="BI645" s="56">
        <f t="shared" si="621"/>
        <v>34741.145148356052</v>
      </c>
      <c r="BJ645" s="15">
        <f t="shared" si="622"/>
        <v>29279.748135689482</v>
      </c>
      <c r="BK645" s="49">
        <f t="shared" si="640"/>
        <v>64020.893284045538</v>
      </c>
      <c r="BL645" s="1">
        <v>4</v>
      </c>
      <c r="BM645" s="1">
        <f t="shared" si="623"/>
        <v>13.6</v>
      </c>
      <c r="BN645" s="56">
        <f t="shared" si="624"/>
        <v>35062.867002156723</v>
      </c>
      <c r="BO645" s="15">
        <f t="shared" si="641"/>
        <v>30816.190443275635</v>
      </c>
      <c r="BP645" s="49">
        <f t="shared" si="642"/>
        <v>65879.057445432351</v>
      </c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</row>
    <row r="646" spans="1:146" ht="15.6" hidden="1" x14ac:dyDescent="0.3">
      <c r="A646" t="s">
        <v>172</v>
      </c>
      <c r="B646" s="8">
        <v>303</v>
      </c>
      <c r="C646" s="1">
        <v>1</v>
      </c>
      <c r="D646" s="1"/>
      <c r="E646" s="1">
        <f t="shared" si="595"/>
        <v>2.4</v>
      </c>
      <c r="F646" s="15">
        <f t="shared" si="596"/>
        <v>8200.614814814815</v>
      </c>
      <c r="G646" s="15">
        <f t="shared" si="625"/>
        <v>5233.3687686480835</v>
      </c>
      <c r="H646" s="15">
        <f t="shared" si="626"/>
        <v>13433.983583462898</v>
      </c>
      <c r="I646" s="1">
        <v>2</v>
      </c>
      <c r="J646" s="1"/>
      <c r="K646" s="1">
        <f t="shared" si="597"/>
        <v>4.8</v>
      </c>
      <c r="L646" s="15">
        <f t="shared" si="598"/>
        <v>6560.4918518518525</v>
      </c>
      <c r="M646" s="15">
        <f t="shared" si="599"/>
        <v>9907.6083758913519</v>
      </c>
      <c r="N646" s="15">
        <f t="shared" si="627"/>
        <v>16468.100227743205</v>
      </c>
      <c r="O646" s="1">
        <v>4</v>
      </c>
      <c r="P646" s="1"/>
      <c r="Q646" s="1">
        <f t="shared" si="600"/>
        <v>9.6</v>
      </c>
      <c r="R646" s="15">
        <f t="shared" si="601"/>
        <v>13133.279999999999</v>
      </c>
      <c r="S646" s="422">
        <f t="shared" si="628"/>
        <v>22083.193198853856</v>
      </c>
      <c r="T646" s="15">
        <f t="shared" si="629"/>
        <v>35216.473198853855</v>
      </c>
      <c r="U646" s="1">
        <v>0</v>
      </c>
      <c r="V646" s="15">
        <f t="shared" si="602"/>
        <v>0</v>
      </c>
      <c r="W646" s="15">
        <f t="shared" si="603"/>
        <v>0</v>
      </c>
      <c r="X646" s="15">
        <f t="shared" si="604"/>
        <v>0</v>
      </c>
      <c r="Y646" s="15">
        <f t="shared" si="630"/>
        <v>0</v>
      </c>
      <c r="Z646" s="1">
        <v>1</v>
      </c>
      <c r="AA646" s="15">
        <f t="shared" si="605"/>
        <v>3.4</v>
      </c>
      <c r="AB646" s="15">
        <f t="shared" si="606"/>
        <v>5940.7972267536707</v>
      </c>
      <c r="AC646" s="15">
        <f t="shared" si="607"/>
        <v>7622.5870476197633</v>
      </c>
      <c r="AD646" s="15">
        <f t="shared" si="631"/>
        <v>13563.384274373435</v>
      </c>
      <c r="AE646" s="1">
        <v>9</v>
      </c>
      <c r="AF646" s="15">
        <f t="shared" si="608"/>
        <v>30.599999999999998</v>
      </c>
      <c r="AG646" s="15">
        <f t="shared" si="609"/>
        <v>54035.542654364792</v>
      </c>
      <c r="AH646" s="15">
        <f t="shared" si="632"/>
        <v>67787.785890694344</v>
      </c>
      <c r="AI646" s="15">
        <f t="shared" si="633"/>
        <v>121823.32854505914</v>
      </c>
      <c r="AJ646" s="1">
        <v>9</v>
      </c>
      <c r="AK646" s="15">
        <f t="shared" si="610"/>
        <v>30.599999999999998</v>
      </c>
      <c r="AL646" s="15"/>
      <c r="AM646" s="15">
        <f t="shared" si="611"/>
        <v>54035.542654364792</v>
      </c>
      <c r="AN646" s="15">
        <f t="shared" si="612"/>
        <v>68091.433377690802</v>
      </c>
      <c r="AO646" s="15">
        <f t="shared" si="634"/>
        <v>122126.97603205559</v>
      </c>
      <c r="AP646" s="188">
        <v>5</v>
      </c>
      <c r="AQ646" s="188">
        <f t="shared" si="635"/>
        <v>17</v>
      </c>
      <c r="AR646" s="196"/>
      <c r="AS646" s="197">
        <f t="shared" si="613"/>
        <v>30080.259780907661</v>
      </c>
      <c r="AT646" s="179">
        <f t="shared" si="614"/>
        <v>38869.609481420768</v>
      </c>
      <c r="AU646" s="180">
        <f t="shared" si="636"/>
        <v>68949.86926232843</v>
      </c>
      <c r="AV646" s="1">
        <v>8</v>
      </c>
      <c r="AW646" s="1">
        <f t="shared" si="637"/>
        <v>27.2</v>
      </c>
      <c r="AX646" s="55"/>
      <c r="AY646" s="56">
        <f t="shared" si="615"/>
        <v>52489.378891419903</v>
      </c>
      <c r="AZ646" s="15">
        <f t="shared" si="616"/>
        <v>63269.566496016974</v>
      </c>
      <c r="BA646" s="49">
        <f t="shared" si="638"/>
        <v>115758.94538743688</v>
      </c>
      <c r="BB646" s="1">
        <v>8</v>
      </c>
      <c r="BC646" s="1">
        <f t="shared" si="617"/>
        <v>27.2</v>
      </c>
      <c r="BD646" s="56">
        <f t="shared" si="618"/>
        <v>69482.290296712104</v>
      </c>
      <c r="BE646" s="15">
        <f t="shared" si="619"/>
        <v>60998.399653731445</v>
      </c>
      <c r="BF646" s="49">
        <f t="shared" si="639"/>
        <v>130480.68995044354</v>
      </c>
      <c r="BG646" s="1">
        <v>6</v>
      </c>
      <c r="BH646" s="1">
        <f t="shared" si="620"/>
        <v>20.399999999999999</v>
      </c>
      <c r="BI646" s="56">
        <f t="shared" si="621"/>
        <v>52111.717722534078</v>
      </c>
      <c r="BJ646" s="15">
        <f t="shared" si="622"/>
        <v>43919.622203534222</v>
      </c>
      <c r="BK646" s="49">
        <f t="shared" si="640"/>
        <v>96031.339926068293</v>
      </c>
      <c r="BL646" s="1">
        <v>6</v>
      </c>
      <c r="BM646" s="1">
        <f t="shared" si="623"/>
        <v>20.399999999999999</v>
      </c>
      <c r="BN646" s="56">
        <f t="shared" si="624"/>
        <v>52594.300503235085</v>
      </c>
      <c r="BO646" s="15">
        <f t="shared" si="641"/>
        <v>46224.285664913448</v>
      </c>
      <c r="BP646" s="49">
        <f t="shared" si="642"/>
        <v>98818.586168148526</v>
      </c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</row>
    <row r="647" spans="1:146" ht="15.6" hidden="1" x14ac:dyDescent="0.3">
      <c r="A647" t="s">
        <v>172</v>
      </c>
      <c r="B647" s="8">
        <v>401</v>
      </c>
      <c r="C647" s="1">
        <v>5</v>
      </c>
      <c r="D647" s="1"/>
      <c r="E647" s="1">
        <f t="shared" si="595"/>
        <v>12</v>
      </c>
      <c r="F647" s="15">
        <f t="shared" si="596"/>
        <v>41003.074074074073</v>
      </c>
      <c r="G647" s="15">
        <f t="shared" si="625"/>
        <v>26166.843843240415</v>
      </c>
      <c r="H647" s="15">
        <f t="shared" si="626"/>
        <v>67169.91791731448</v>
      </c>
      <c r="I647" s="1">
        <v>6</v>
      </c>
      <c r="J647" s="1"/>
      <c r="K647" s="1">
        <f t="shared" si="597"/>
        <v>14.399999999999999</v>
      </c>
      <c r="L647" s="15">
        <f t="shared" si="598"/>
        <v>19681.47555555556</v>
      </c>
      <c r="M647" s="15">
        <f t="shared" si="599"/>
        <v>29722.825127674056</v>
      </c>
      <c r="N647" s="15">
        <f t="shared" si="627"/>
        <v>49404.300683229616</v>
      </c>
      <c r="O647" s="1">
        <v>5</v>
      </c>
      <c r="P647" s="1"/>
      <c r="Q647" s="1">
        <f t="shared" si="600"/>
        <v>12</v>
      </c>
      <c r="R647" s="15">
        <f t="shared" si="601"/>
        <v>16416.600000000002</v>
      </c>
      <c r="S647" s="422">
        <f t="shared" si="628"/>
        <v>27603.991498567324</v>
      </c>
      <c r="T647" s="15">
        <f t="shared" si="629"/>
        <v>44020.59149856733</v>
      </c>
      <c r="U647" s="1">
        <v>8</v>
      </c>
      <c r="V647" s="15">
        <f t="shared" si="602"/>
        <v>19.2</v>
      </c>
      <c r="W647" s="15">
        <f t="shared" si="603"/>
        <v>26266.559999999998</v>
      </c>
      <c r="X647" s="15">
        <f t="shared" si="604"/>
        <v>42260.883462819089</v>
      </c>
      <c r="Y647" s="15">
        <f t="shared" si="630"/>
        <v>68527.443462819094</v>
      </c>
      <c r="Z647" s="1">
        <v>6</v>
      </c>
      <c r="AA647" s="15">
        <f t="shared" si="605"/>
        <v>20.399999999999999</v>
      </c>
      <c r="AB647" s="15">
        <f t="shared" si="606"/>
        <v>35644.783360522022</v>
      </c>
      <c r="AC647" s="15">
        <f t="shared" si="607"/>
        <v>45735.522285718573</v>
      </c>
      <c r="AD647" s="15">
        <f t="shared" si="631"/>
        <v>81380.305646240595</v>
      </c>
      <c r="AE647" s="1">
        <v>9</v>
      </c>
      <c r="AF647" s="15">
        <f t="shared" si="608"/>
        <v>30.599999999999998</v>
      </c>
      <c r="AG647" s="15">
        <f t="shared" si="609"/>
        <v>54035.542654364792</v>
      </c>
      <c r="AH647" s="15">
        <f t="shared" si="632"/>
        <v>67787.785890694344</v>
      </c>
      <c r="AI647" s="15">
        <f t="shared" si="633"/>
        <v>121823.32854505914</v>
      </c>
      <c r="AJ647" s="1">
        <v>4</v>
      </c>
      <c r="AK647" s="15">
        <f t="shared" si="610"/>
        <v>13.6</v>
      </c>
      <c r="AL647" s="15"/>
      <c r="AM647" s="15">
        <f t="shared" si="611"/>
        <v>24015.796735273241</v>
      </c>
      <c r="AN647" s="15">
        <f t="shared" si="612"/>
        <v>30262.859278973694</v>
      </c>
      <c r="AO647" s="15">
        <f t="shared" si="634"/>
        <v>54278.656014246939</v>
      </c>
      <c r="AP647" s="188">
        <v>5</v>
      </c>
      <c r="AQ647" s="188">
        <f t="shared" si="635"/>
        <v>17</v>
      </c>
      <c r="AR647" s="196"/>
      <c r="AS647" s="197">
        <f t="shared" si="613"/>
        <v>30080.259780907661</v>
      </c>
      <c r="AT647" s="179">
        <f t="shared" si="614"/>
        <v>38869.609481420768</v>
      </c>
      <c r="AU647" s="180">
        <f t="shared" si="636"/>
        <v>68949.86926232843</v>
      </c>
      <c r="AV647" s="1">
        <v>4</v>
      </c>
      <c r="AW647" s="1">
        <f t="shared" si="637"/>
        <v>13.6</v>
      </c>
      <c r="AX647" s="55"/>
      <c r="AY647" s="56">
        <f t="shared" si="615"/>
        <v>26244.689445709952</v>
      </c>
      <c r="AZ647" s="15">
        <f t="shared" si="616"/>
        <v>31634.783248008487</v>
      </c>
      <c r="BA647" s="49">
        <f t="shared" si="638"/>
        <v>57879.472693718439</v>
      </c>
      <c r="BB647" s="1">
        <v>5</v>
      </c>
      <c r="BC647" s="1">
        <f t="shared" si="617"/>
        <v>17</v>
      </c>
      <c r="BD647" s="56">
        <f t="shared" si="618"/>
        <v>43426.431435445062</v>
      </c>
      <c r="BE647" s="15">
        <f t="shared" si="619"/>
        <v>38123.999783582156</v>
      </c>
      <c r="BF647" s="49">
        <f t="shared" si="639"/>
        <v>81550.431219027218</v>
      </c>
      <c r="BG647" s="1">
        <v>7</v>
      </c>
      <c r="BH647" s="1">
        <f t="shared" si="620"/>
        <v>23.8</v>
      </c>
      <c r="BI647" s="56">
        <f t="shared" si="621"/>
        <v>60797.004009623095</v>
      </c>
      <c r="BJ647" s="15">
        <f t="shared" si="622"/>
        <v>51239.559237456597</v>
      </c>
      <c r="BK647" s="49">
        <f t="shared" si="640"/>
        <v>112036.5632470797</v>
      </c>
      <c r="BL647" s="1">
        <v>6</v>
      </c>
      <c r="BM647" s="1">
        <f t="shared" si="623"/>
        <v>20.399999999999999</v>
      </c>
      <c r="BN647" s="56">
        <f t="shared" si="624"/>
        <v>52594.300503235085</v>
      </c>
      <c r="BO647" s="15">
        <f t="shared" si="641"/>
        <v>46224.285664913448</v>
      </c>
      <c r="BP647" s="49">
        <f t="shared" si="642"/>
        <v>98818.586168148526</v>
      </c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</row>
    <row r="648" spans="1:146" ht="15.6" hidden="1" x14ac:dyDescent="0.3">
      <c r="A648" t="s">
        <v>172</v>
      </c>
      <c r="B648" s="8">
        <v>402</v>
      </c>
      <c r="C648" s="1">
        <v>7</v>
      </c>
      <c r="D648" s="1"/>
      <c r="E648" s="1">
        <f t="shared" si="595"/>
        <v>16.8</v>
      </c>
      <c r="F648" s="15">
        <f t="shared" si="596"/>
        <v>57404.303703703707</v>
      </c>
      <c r="G648" s="15">
        <f t="shared" si="625"/>
        <v>36633.581380536583</v>
      </c>
      <c r="H648" s="15">
        <f t="shared" si="626"/>
        <v>94037.88508424029</v>
      </c>
      <c r="I648" s="1">
        <v>9</v>
      </c>
      <c r="J648" s="1"/>
      <c r="K648" s="1">
        <f t="shared" si="597"/>
        <v>21.599999999999998</v>
      </c>
      <c r="L648" s="15">
        <f t="shared" si="598"/>
        <v>29522.213333333333</v>
      </c>
      <c r="M648" s="15">
        <f t="shared" si="599"/>
        <v>44584.23769151108</v>
      </c>
      <c r="N648" s="15">
        <f t="shared" si="627"/>
        <v>74106.451024844413</v>
      </c>
      <c r="O648" s="1">
        <v>8</v>
      </c>
      <c r="P648" s="1"/>
      <c r="Q648" s="1">
        <f t="shared" si="600"/>
        <v>19.2</v>
      </c>
      <c r="R648" s="15">
        <f t="shared" si="601"/>
        <v>26266.559999999998</v>
      </c>
      <c r="S648" s="422">
        <f t="shared" si="628"/>
        <v>44166.386397707713</v>
      </c>
      <c r="T648" s="15">
        <f t="shared" si="629"/>
        <v>70432.94639770771</v>
      </c>
      <c r="U648" s="1">
        <v>8</v>
      </c>
      <c r="V648" s="15">
        <f t="shared" si="602"/>
        <v>19.2</v>
      </c>
      <c r="W648" s="15">
        <f t="shared" si="603"/>
        <v>26266.559999999998</v>
      </c>
      <c r="X648" s="15">
        <f t="shared" si="604"/>
        <v>42260.883462819089</v>
      </c>
      <c r="Y648" s="15">
        <f t="shared" si="630"/>
        <v>68527.443462819094</v>
      </c>
      <c r="Z648" s="1">
        <v>8</v>
      </c>
      <c r="AA648" s="15">
        <f t="shared" si="605"/>
        <v>27.2</v>
      </c>
      <c r="AB648" s="15">
        <f t="shared" si="606"/>
        <v>47526.377814029365</v>
      </c>
      <c r="AC648" s="15">
        <f t="shared" si="607"/>
        <v>60980.696380958107</v>
      </c>
      <c r="AD648" s="15">
        <f t="shared" si="631"/>
        <v>108507.07419498748</v>
      </c>
      <c r="AE648" s="1">
        <v>5</v>
      </c>
      <c r="AF648" s="15">
        <f t="shared" si="608"/>
        <v>17</v>
      </c>
      <c r="AG648" s="15">
        <f t="shared" si="609"/>
        <v>30019.745919091547</v>
      </c>
      <c r="AH648" s="15">
        <f t="shared" si="632"/>
        <v>37659.881050385753</v>
      </c>
      <c r="AI648" s="15">
        <f t="shared" si="633"/>
        <v>67679.626969477307</v>
      </c>
      <c r="AJ648" s="1">
        <v>10</v>
      </c>
      <c r="AK648" s="15">
        <f t="shared" si="610"/>
        <v>34</v>
      </c>
      <c r="AL648" s="15"/>
      <c r="AM648" s="15">
        <f t="shared" si="611"/>
        <v>60039.491838183094</v>
      </c>
      <c r="AN648" s="15">
        <f t="shared" si="612"/>
        <v>75657.148197434231</v>
      </c>
      <c r="AO648" s="15">
        <f t="shared" si="634"/>
        <v>135696.64003561734</v>
      </c>
      <c r="AP648" s="188">
        <v>7</v>
      </c>
      <c r="AQ648" s="188">
        <f t="shared" si="635"/>
        <v>23.8</v>
      </c>
      <c r="AR648" s="196"/>
      <c r="AS648" s="197">
        <f t="shared" si="613"/>
        <v>42112.36369327073</v>
      </c>
      <c r="AT648" s="179">
        <f t="shared" si="614"/>
        <v>54417.453273989078</v>
      </c>
      <c r="AU648" s="180">
        <f t="shared" si="636"/>
        <v>96529.816967259801</v>
      </c>
      <c r="AV648" s="1">
        <v>7</v>
      </c>
      <c r="AW648" s="1">
        <f t="shared" si="637"/>
        <v>23.8</v>
      </c>
      <c r="AX648" s="55"/>
      <c r="AY648" s="56">
        <f t="shared" si="615"/>
        <v>45928.206529992414</v>
      </c>
      <c r="AZ648" s="15">
        <f t="shared" si="616"/>
        <v>55360.870684014859</v>
      </c>
      <c r="BA648" s="49">
        <f t="shared" si="638"/>
        <v>101289.07721400727</v>
      </c>
      <c r="BB648" s="1">
        <v>8</v>
      </c>
      <c r="BC648" s="1">
        <f t="shared" si="617"/>
        <v>27.2</v>
      </c>
      <c r="BD648" s="56">
        <f t="shared" si="618"/>
        <v>69482.290296712104</v>
      </c>
      <c r="BE648" s="15">
        <f t="shared" si="619"/>
        <v>60998.399653731445</v>
      </c>
      <c r="BF648" s="49">
        <f t="shared" si="639"/>
        <v>130480.68995044354</v>
      </c>
      <c r="BG648" s="1">
        <v>8</v>
      </c>
      <c r="BH648" s="1">
        <f t="shared" si="620"/>
        <v>27.2</v>
      </c>
      <c r="BI648" s="56">
        <f t="shared" si="621"/>
        <v>69482.290296712104</v>
      </c>
      <c r="BJ648" s="15">
        <f t="shared" si="622"/>
        <v>58559.496271378965</v>
      </c>
      <c r="BK648" s="49">
        <f t="shared" si="640"/>
        <v>128041.78656809108</v>
      </c>
      <c r="BL648" s="1">
        <v>10</v>
      </c>
      <c r="BM648" s="1">
        <f t="shared" si="623"/>
        <v>34</v>
      </c>
      <c r="BN648" s="56">
        <f t="shared" si="624"/>
        <v>87657.167505391815</v>
      </c>
      <c r="BO648" s="15">
        <f t="shared" si="641"/>
        <v>77040.47610818909</v>
      </c>
      <c r="BP648" s="49">
        <f t="shared" si="642"/>
        <v>164697.64361358091</v>
      </c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</row>
    <row r="649" spans="1:146" ht="15.6" hidden="1" x14ac:dyDescent="0.3">
      <c r="A649" t="s">
        <v>172</v>
      </c>
      <c r="B649" s="8">
        <v>403</v>
      </c>
      <c r="C649" s="1">
        <v>12</v>
      </c>
      <c r="D649" s="1"/>
      <c r="E649" s="1">
        <f t="shared" si="595"/>
        <v>28.799999999999997</v>
      </c>
      <c r="F649" s="15">
        <f t="shared" si="596"/>
        <v>98407.377777777787</v>
      </c>
      <c r="G649" s="15">
        <f t="shared" si="625"/>
        <v>62800.425223776991</v>
      </c>
      <c r="H649" s="15">
        <f t="shared" si="626"/>
        <v>161207.80300155477</v>
      </c>
      <c r="I649" s="1">
        <v>13</v>
      </c>
      <c r="J649" s="1"/>
      <c r="K649" s="1">
        <f t="shared" si="597"/>
        <v>31.2</v>
      </c>
      <c r="L649" s="15">
        <f t="shared" si="598"/>
        <v>42643.19703703704</v>
      </c>
      <c r="M649" s="15">
        <f t="shared" si="599"/>
        <v>64399.454443293791</v>
      </c>
      <c r="N649" s="15">
        <f t="shared" si="627"/>
        <v>107042.65148033082</v>
      </c>
      <c r="O649" s="1">
        <v>11</v>
      </c>
      <c r="P649" s="1"/>
      <c r="Q649" s="1">
        <f t="shared" si="600"/>
        <v>26.4</v>
      </c>
      <c r="R649" s="15">
        <f t="shared" si="601"/>
        <v>36116.519999999997</v>
      </c>
      <c r="S649" s="422">
        <f t="shared" si="628"/>
        <v>60728.781296848108</v>
      </c>
      <c r="T649" s="15">
        <f t="shared" si="629"/>
        <v>96845.301296848105</v>
      </c>
      <c r="U649" s="1">
        <v>12</v>
      </c>
      <c r="V649" s="15">
        <f t="shared" si="602"/>
        <v>28.799999999999997</v>
      </c>
      <c r="W649" s="15">
        <f t="shared" si="603"/>
        <v>39399.839999999997</v>
      </c>
      <c r="X649" s="15">
        <f t="shared" si="604"/>
        <v>63391.32519422863</v>
      </c>
      <c r="Y649" s="15">
        <f t="shared" si="630"/>
        <v>102791.16519422863</v>
      </c>
      <c r="Z649" s="1">
        <v>10</v>
      </c>
      <c r="AA649" s="15">
        <f t="shared" si="605"/>
        <v>34</v>
      </c>
      <c r="AB649" s="15">
        <f t="shared" si="606"/>
        <v>59407.972267536701</v>
      </c>
      <c r="AC649" s="15">
        <f t="shared" si="607"/>
        <v>76225.870476197626</v>
      </c>
      <c r="AD649" s="15">
        <f t="shared" si="631"/>
        <v>135633.84274373433</v>
      </c>
      <c r="AE649" s="1">
        <v>12</v>
      </c>
      <c r="AF649" s="15">
        <f t="shared" si="608"/>
        <v>40.799999999999997</v>
      </c>
      <c r="AG649" s="15">
        <f t="shared" si="609"/>
        <v>72047.390205819727</v>
      </c>
      <c r="AH649" s="15">
        <f t="shared" si="632"/>
        <v>90383.714520925801</v>
      </c>
      <c r="AI649" s="15">
        <f t="shared" si="633"/>
        <v>162431.10472674551</v>
      </c>
      <c r="AJ649" s="1">
        <v>10</v>
      </c>
      <c r="AK649" s="15">
        <f t="shared" si="610"/>
        <v>34</v>
      </c>
      <c r="AL649" s="15"/>
      <c r="AM649" s="15">
        <f t="shared" si="611"/>
        <v>60039.491838183094</v>
      </c>
      <c r="AN649" s="15">
        <f t="shared" si="612"/>
        <v>75657.148197434231</v>
      </c>
      <c r="AO649" s="15">
        <f t="shared" si="634"/>
        <v>135696.64003561734</v>
      </c>
      <c r="AP649" s="188">
        <v>9</v>
      </c>
      <c r="AQ649" s="188">
        <f t="shared" si="635"/>
        <v>30.599999999999998</v>
      </c>
      <c r="AR649" s="196"/>
      <c r="AS649" s="197">
        <f t="shared" si="613"/>
        <v>54144.467605633792</v>
      </c>
      <c r="AT649" s="179">
        <f t="shared" si="614"/>
        <v>69965.297066557381</v>
      </c>
      <c r="AU649" s="180">
        <f t="shared" si="636"/>
        <v>124109.76467219117</v>
      </c>
      <c r="AV649" s="1">
        <v>10</v>
      </c>
      <c r="AW649" s="1">
        <f t="shared" si="637"/>
        <v>34</v>
      </c>
      <c r="AX649" s="55"/>
      <c r="AY649" s="56">
        <f t="shared" si="615"/>
        <v>65611.723614274873</v>
      </c>
      <c r="AZ649" s="15">
        <f t="shared" si="616"/>
        <v>79086.958120021212</v>
      </c>
      <c r="BA649" s="49">
        <f t="shared" si="638"/>
        <v>144698.68173429609</v>
      </c>
      <c r="BB649" s="1">
        <v>9</v>
      </c>
      <c r="BC649" s="1">
        <f t="shared" si="617"/>
        <v>30.599999999999998</v>
      </c>
      <c r="BD649" s="56">
        <f t="shared" si="618"/>
        <v>78167.576583801114</v>
      </c>
      <c r="BE649" s="15">
        <f t="shared" si="619"/>
        <v>68623.199610447875</v>
      </c>
      <c r="BF649" s="49">
        <f t="shared" si="639"/>
        <v>146790.77619424899</v>
      </c>
      <c r="BG649" s="1">
        <v>9</v>
      </c>
      <c r="BH649" s="1">
        <f t="shared" si="620"/>
        <v>30.599999999999998</v>
      </c>
      <c r="BI649" s="56">
        <f t="shared" si="621"/>
        <v>78167.576583801114</v>
      </c>
      <c r="BJ649" s="15">
        <f t="shared" si="622"/>
        <v>65879.43330530134</v>
      </c>
      <c r="BK649" s="49">
        <f t="shared" si="640"/>
        <v>144047.00988910245</v>
      </c>
      <c r="BL649" s="1">
        <v>9</v>
      </c>
      <c r="BM649" s="1">
        <f t="shared" si="623"/>
        <v>30.599999999999998</v>
      </c>
      <c r="BN649" s="56">
        <f t="shared" si="624"/>
        <v>78891.450754852631</v>
      </c>
      <c r="BO649" s="15">
        <f t="shared" si="641"/>
        <v>69336.428497370172</v>
      </c>
      <c r="BP649" s="49">
        <f t="shared" si="642"/>
        <v>148227.8792522228</v>
      </c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</row>
    <row r="650" spans="1:146" ht="15.6" hidden="1" x14ac:dyDescent="0.3">
      <c r="A650" t="s">
        <v>172</v>
      </c>
      <c r="B650" s="8">
        <v>501</v>
      </c>
      <c r="C650" s="1">
        <v>3</v>
      </c>
      <c r="D650" s="1"/>
      <c r="E650" s="1">
        <f t="shared" si="595"/>
        <v>7.1999999999999993</v>
      </c>
      <c r="F650" s="15">
        <f t="shared" si="596"/>
        <v>24601.844444444447</v>
      </c>
      <c r="G650" s="15">
        <f t="shared" si="625"/>
        <v>15700.106305944248</v>
      </c>
      <c r="H650" s="15">
        <f t="shared" si="626"/>
        <v>40301.950750388693</v>
      </c>
      <c r="I650" s="1">
        <v>0</v>
      </c>
      <c r="J650" s="1"/>
      <c r="K650" s="1">
        <f t="shared" si="597"/>
        <v>0</v>
      </c>
      <c r="L650" s="15">
        <f t="shared" si="598"/>
        <v>0</v>
      </c>
      <c r="M650" s="15">
        <f t="shared" si="599"/>
        <v>0</v>
      </c>
      <c r="N650" s="15">
        <f t="shared" si="627"/>
        <v>0</v>
      </c>
      <c r="O650" s="1">
        <v>0</v>
      </c>
      <c r="P650" s="1"/>
      <c r="Q650" s="1">
        <f t="shared" si="600"/>
        <v>0</v>
      </c>
      <c r="R650" s="15">
        <f t="shared" si="601"/>
        <v>0</v>
      </c>
      <c r="S650" s="422">
        <f t="shared" si="628"/>
        <v>0</v>
      </c>
      <c r="T650" s="15">
        <f t="shared" si="629"/>
        <v>0</v>
      </c>
      <c r="U650" s="1">
        <v>1</v>
      </c>
      <c r="V650" s="15">
        <f t="shared" si="602"/>
        <v>2.4</v>
      </c>
      <c r="W650" s="15">
        <f t="shared" si="603"/>
        <v>3283.3199999999997</v>
      </c>
      <c r="X650" s="15">
        <f t="shared" si="604"/>
        <v>5282.6104328523861</v>
      </c>
      <c r="Y650" s="15">
        <f t="shared" si="630"/>
        <v>8565.9304328523867</v>
      </c>
      <c r="Z650" s="1">
        <v>7</v>
      </c>
      <c r="AA650" s="15">
        <f t="shared" si="605"/>
        <v>23.8</v>
      </c>
      <c r="AB650" s="15">
        <f t="shared" si="606"/>
        <v>41585.58058727569</v>
      </c>
      <c r="AC650" s="15">
        <f t="shared" si="607"/>
        <v>53358.109333338347</v>
      </c>
      <c r="AD650" s="15">
        <f t="shared" si="631"/>
        <v>94943.689920614037</v>
      </c>
      <c r="AE650" s="1">
        <v>11</v>
      </c>
      <c r="AF650" s="15">
        <f t="shared" si="608"/>
        <v>37.4</v>
      </c>
      <c r="AG650" s="15">
        <f t="shared" si="609"/>
        <v>66043.441022001411</v>
      </c>
      <c r="AH650" s="15">
        <f t="shared" si="632"/>
        <v>82851.738310848654</v>
      </c>
      <c r="AI650" s="15">
        <f t="shared" si="633"/>
        <v>148895.17933285006</v>
      </c>
      <c r="AJ650" s="1">
        <v>8</v>
      </c>
      <c r="AK650" s="15">
        <f t="shared" si="610"/>
        <v>27.2</v>
      </c>
      <c r="AL650" s="15"/>
      <c r="AM650" s="15">
        <f t="shared" si="611"/>
        <v>48031.593470546482</v>
      </c>
      <c r="AN650" s="15">
        <f t="shared" si="612"/>
        <v>60525.718557947388</v>
      </c>
      <c r="AO650" s="15">
        <f t="shared" si="634"/>
        <v>108557.31202849388</v>
      </c>
      <c r="AP650" s="188">
        <v>5</v>
      </c>
      <c r="AQ650" s="188">
        <f t="shared" si="635"/>
        <v>17</v>
      </c>
      <c r="AR650" s="196"/>
      <c r="AS650" s="197">
        <f t="shared" si="613"/>
        <v>30080.259780907661</v>
      </c>
      <c r="AT650" s="179">
        <f t="shared" si="614"/>
        <v>38869.609481420768</v>
      </c>
      <c r="AU650" s="180">
        <f t="shared" si="636"/>
        <v>68949.86926232843</v>
      </c>
      <c r="AV650" s="1">
        <v>3</v>
      </c>
      <c r="AW650" s="1">
        <f t="shared" si="637"/>
        <v>10.199999999999999</v>
      </c>
      <c r="AX650" s="55"/>
      <c r="AY650" s="56">
        <f t="shared" si="615"/>
        <v>19683.517084282463</v>
      </c>
      <c r="AZ650" s="15">
        <f t="shared" si="616"/>
        <v>23726.087436006364</v>
      </c>
      <c r="BA650" s="49">
        <f t="shared" si="638"/>
        <v>43409.604520288827</v>
      </c>
      <c r="BB650" s="1">
        <v>4</v>
      </c>
      <c r="BC650" s="1">
        <f t="shared" si="617"/>
        <v>13.6</v>
      </c>
      <c r="BD650" s="56">
        <f t="shared" si="618"/>
        <v>34741.145148356052</v>
      </c>
      <c r="BE650" s="15">
        <f t="shared" si="619"/>
        <v>30499.199826865723</v>
      </c>
      <c r="BF650" s="49">
        <f t="shared" si="639"/>
        <v>65240.344975221771</v>
      </c>
      <c r="BG650" s="1">
        <v>3</v>
      </c>
      <c r="BH650" s="1">
        <f t="shared" si="620"/>
        <v>10.199999999999999</v>
      </c>
      <c r="BI650" s="56">
        <f t="shared" si="621"/>
        <v>26055.858861267039</v>
      </c>
      <c r="BJ650" s="15">
        <f t="shared" si="622"/>
        <v>21959.811101767111</v>
      </c>
      <c r="BK650" s="49">
        <f t="shared" si="640"/>
        <v>48015.669963034146</v>
      </c>
      <c r="BL650" s="1">
        <v>3</v>
      </c>
      <c r="BM650" s="1">
        <f t="shared" si="623"/>
        <v>10.199999999999999</v>
      </c>
      <c r="BN650" s="56">
        <f t="shared" si="624"/>
        <v>26297.150251617542</v>
      </c>
      <c r="BO650" s="15">
        <f t="shared" si="641"/>
        <v>23112.142832456724</v>
      </c>
      <c r="BP650" s="49">
        <f t="shared" si="642"/>
        <v>49409.293084074263</v>
      </c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</row>
    <row r="651" spans="1:146" ht="15.6" hidden="1" x14ac:dyDescent="0.3">
      <c r="A651" t="s">
        <v>172</v>
      </c>
      <c r="B651" s="8">
        <v>502</v>
      </c>
      <c r="C651" s="1">
        <v>1</v>
      </c>
      <c r="D651" s="1"/>
      <c r="E651" s="1">
        <f t="shared" si="595"/>
        <v>2.4</v>
      </c>
      <c r="F651" s="15">
        <f t="shared" si="596"/>
        <v>8200.614814814815</v>
      </c>
      <c r="G651" s="15">
        <f t="shared" si="625"/>
        <v>5233.3687686480835</v>
      </c>
      <c r="H651" s="15">
        <f t="shared" si="626"/>
        <v>13433.983583462898</v>
      </c>
      <c r="I651" s="1">
        <v>1</v>
      </c>
      <c r="J651" s="1"/>
      <c r="K651" s="1">
        <f t="shared" si="597"/>
        <v>2.4</v>
      </c>
      <c r="L651" s="15">
        <f t="shared" si="598"/>
        <v>3280.2459259259263</v>
      </c>
      <c r="M651" s="15">
        <f t="shared" si="599"/>
        <v>4953.8041879456759</v>
      </c>
      <c r="N651" s="15">
        <f t="shared" si="627"/>
        <v>8234.0501138716027</v>
      </c>
      <c r="O651" s="1">
        <v>0</v>
      </c>
      <c r="P651" s="1"/>
      <c r="Q651" s="1">
        <f t="shared" si="600"/>
        <v>0</v>
      </c>
      <c r="R651" s="15">
        <f t="shared" si="601"/>
        <v>0</v>
      </c>
      <c r="S651" s="422">
        <f t="shared" si="628"/>
        <v>0</v>
      </c>
      <c r="T651" s="15">
        <f t="shared" si="629"/>
        <v>0</v>
      </c>
      <c r="U651" s="1">
        <v>1</v>
      </c>
      <c r="V651" s="15">
        <f t="shared" si="602"/>
        <v>2.4</v>
      </c>
      <c r="W651" s="15">
        <f t="shared" si="603"/>
        <v>3283.3199999999997</v>
      </c>
      <c r="X651" s="15">
        <f t="shared" si="604"/>
        <v>5282.6104328523861</v>
      </c>
      <c r="Y651" s="15">
        <f t="shared" si="630"/>
        <v>8565.9304328523867</v>
      </c>
      <c r="Z651" s="1">
        <v>0</v>
      </c>
      <c r="AA651" s="15">
        <f t="shared" si="605"/>
        <v>0</v>
      </c>
      <c r="AB651" s="15">
        <f t="shared" si="606"/>
        <v>0</v>
      </c>
      <c r="AC651" s="15">
        <f t="shared" si="607"/>
        <v>0</v>
      </c>
      <c r="AD651" s="15">
        <f t="shared" si="631"/>
        <v>0</v>
      </c>
      <c r="AE651" s="1">
        <v>1</v>
      </c>
      <c r="AF651" s="15">
        <f t="shared" si="608"/>
        <v>3.4</v>
      </c>
      <c r="AG651" s="15">
        <f t="shared" si="609"/>
        <v>6003.9491838183103</v>
      </c>
      <c r="AH651" s="15">
        <f t="shared" si="632"/>
        <v>7531.9762100771504</v>
      </c>
      <c r="AI651" s="15">
        <f t="shared" si="633"/>
        <v>13535.925393895461</v>
      </c>
      <c r="AJ651" s="1">
        <v>1</v>
      </c>
      <c r="AK651" s="15">
        <f t="shared" si="610"/>
        <v>3.4</v>
      </c>
      <c r="AL651" s="15"/>
      <c r="AM651" s="15">
        <f t="shared" si="611"/>
        <v>6003.9491838183103</v>
      </c>
      <c r="AN651" s="15">
        <f t="shared" si="612"/>
        <v>7565.7148197434235</v>
      </c>
      <c r="AO651" s="15">
        <f t="shared" si="634"/>
        <v>13569.664003561735</v>
      </c>
      <c r="AP651" s="188">
        <v>1</v>
      </c>
      <c r="AQ651" s="188">
        <f t="shared" si="635"/>
        <v>3.4</v>
      </c>
      <c r="AR651" s="196"/>
      <c r="AS651" s="197">
        <f t="shared" si="613"/>
        <v>6016.0519561815327</v>
      </c>
      <c r="AT651" s="179">
        <f t="shared" si="614"/>
        <v>7773.9218962841533</v>
      </c>
      <c r="AU651" s="180">
        <f t="shared" si="636"/>
        <v>13789.973852465686</v>
      </c>
      <c r="AV651" s="1">
        <v>1</v>
      </c>
      <c r="AW651" s="1">
        <f t="shared" si="637"/>
        <v>3.4</v>
      </c>
      <c r="AX651" s="55"/>
      <c r="AY651" s="56">
        <f t="shared" si="615"/>
        <v>6561.1723614274879</v>
      </c>
      <c r="AZ651" s="15">
        <f t="shared" si="616"/>
        <v>7908.6958120021218</v>
      </c>
      <c r="BA651" s="49">
        <f t="shared" si="638"/>
        <v>14469.86817342961</v>
      </c>
      <c r="BB651" s="1">
        <v>1</v>
      </c>
      <c r="BC651" s="1">
        <f t="shared" si="617"/>
        <v>3.4</v>
      </c>
      <c r="BD651" s="56">
        <f t="shared" si="618"/>
        <v>8685.2862870890131</v>
      </c>
      <c r="BE651" s="15">
        <f t="shared" si="619"/>
        <v>7624.7999567164306</v>
      </c>
      <c r="BF651" s="49">
        <f t="shared" si="639"/>
        <v>16310.086243805443</v>
      </c>
      <c r="BG651" s="1">
        <v>1</v>
      </c>
      <c r="BH651" s="1">
        <f t="shared" si="620"/>
        <v>3.4</v>
      </c>
      <c r="BI651" s="56">
        <f t="shared" si="621"/>
        <v>8685.2862870890131</v>
      </c>
      <c r="BJ651" s="15">
        <f t="shared" si="622"/>
        <v>7319.9370339223706</v>
      </c>
      <c r="BK651" s="49">
        <f t="shared" si="640"/>
        <v>16005.223321011385</v>
      </c>
      <c r="BL651" s="1">
        <v>1</v>
      </c>
      <c r="BM651" s="1">
        <f t="shared" si="623"/>
        <v>3.4</v>
      </c>
      <c r="BN651" s="56">
        <f t="shared" si="624"/>
        <v>8765.7167505391808</v>
      </c>
      <c r="BO651" s="15">
        <f t="shared" si="641"/>
        <v>7704.0476108189087</v>
      </c>
      <c r="BP651" s="49">
        <f t="shared" si="642"/>
        <v>16469.764361358088</v>
      </c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</row>
    <row r="652" spans="1:146" ht="15.6" hidden="1" x14ac:dyDescent="0.3">
      <c r="A652" t="s">
        <v>172</v>
      </c>
      <c r="B652" s="8">
        <v>503</v>
      </c>
      <c r="C652" s="1">
        <v>4</v>
      </c>
      <c r="D652" s="1"/>
      <c r="E652" s="1">
        <f t="shared" si="595"/>
        <v>9.6</v>
      </c>
      <c r="F652" s="15">
        <f t="shared" si="596"/>
        <v>32802.45925925926</v>
      </c>
      <c r="G652" s="15">
        <f t="shared" si="625"/>
        <v>20933.475074592334</v>
      </c>
      <c r="H652" s="15">
        <f t="shared" si="626"/>
        <v>53735.93433385159</v>
      </c>
      <c r="I652" s="1">
        <v>1</v>
      </c>
      <c r="J652" s="1"/>
      <c r="K652" s="1">
        <f t="shared" si="597"/>
        <v>2.4</v>
      </c>
      <c r="L652" s="15">
        <f t="shared" si="598"/>
        <v>3280.2459259259263</v>
      </c>
      <c r="M652" s="15">
        <f t="shared" si="599"/>
        <v>4953.8041879456759</v>
      </c>
      <c r="N652" s="15">
        <f t="shared" si="627"/>
        <v>8234.0501138716027</v>
      </c>
      <c r="O652" s="1">
        <v>2</v>
      </c>
      <c r="P652" s="1"/>
      <c r="Q652" s="1">
        <f t="shared" si="600"/>
        <v>4.8</v>
      </c>
      <c r="R652" s="15">
        <f t="shared" si="601"/>
        <v>6566.6399999999994</v>
      </c>
      <c r="S652" s="422">
        <f t="shared" si="628"/>
        <v>11041.596599426928</v>
      </c>
      <c r="T652" s="15">
        <f t="shared" si="629"/>
        <v>17608.236599426928</v>
      </c>
      <c r="U652" s="1">
        <v>5</v>
      </c>
      <c r="V652" s="15">
        <f t="shared" si="602"/>
        <v>12</v>
      </c>
      <c r="W652" s="15">
        <f t="shared" si="603"/>
        <v>16416.600000000002</v>
      </c>
      <c r="X652" s="15">
        <f t="shared" si="604"/>
        <v>26413.052164261931</v>
      </c>
      <c r="Y652" s="15">
        <f t="shared" si="630"/>
        <v>42829.652164261934</v>
      </c>
      <c r="Z652" s="1">
        <v>6</v>
      </c>
      <c r="AA652" s="15">
        <f t="shared" si="605"/>
        <v>20.399999999999999</v>
      </c>
      <c r="AB652" s="15">
        <f t="shared" si="606"/>
        <v>35644.783360522022</v>
      </c>
      <c r="AC652" s="15">
        <f t="shared" si="607"/>
        <v>45735.522285718573</v>
      </c>
      <c r="AD652" s="15">
        <f t="shared" si="631"/>
        <v>81380.305646240595</v>
      </c>
      <c r="AE652" s="1">
        <v>6</v>
      </c>
      <c r="AF652" s="15">
        <f t="shared" si="608"/>
        <v>20.399999999999999</v>
      </c>
      <c r="AG652" s="15">
        <f t="shared" si="609"/>
        <v>36023.695102909864</v>
      </c>
      <c r="AH652" s="15">
        <f t="shared" si="632"/>
        <v>45191.857260462901</v>
      </c>
      <c r="AI652" s="15">
        <f t="shared" si="633"/>
        <v>81215.552363372757</v>
      </c>
      <c r="AJ652" s="1">
        <v>3</v>
      </c>
      <c r="AK652" s="15">
        <f t="shared" si="610"/>
        <v>10.199999999999999</v>
      </c>
      <c r="AL652" s="15"/>
      <c r="AM652" s="15">
        <f t="shared" si="611"/>
        <v>18011.847551454932</v>
      </c>
      <c r="AN652" s="15">
        <f t="shared" si="612"/>
        <v>22697.144459230269</v>
      </c>
      <c r="AO652" s="15">
        <f t="shared" si="634"/>
        <v>40708.992010685201</v>
      </c>
      <c r="AP652" s="188">
        <v>1</v>
      </c>
      <c r="AQ652" s="188">
        <f t="shared" si="635"/>
        <v>3.4</v>
      </c>
      <c r="AR652" s="196"/>
      <c r="AS652" s="197">
        <f t="shared" si="613"/>
        <v>6016.0519561815327</v>
      </c>
      <c r="AT652" s="179">
        <f t="shared" si="614"/>
        <v>7773.9218962841533</v>
      </c>
      <c r="AU652" s="180">
        <f t="shared" si="636"/>
        <v>13789.973852465686</v>
      </c>
      <c r="AV652" s="1">
        <v>3</v>
      </c>
      <c r="AW652" s="1">
        <f t="shared" si="637"/>
        <v>10.199999999999999</v>
      </c>
      <c r="AX652" s="55"/>
      <c r="AY652" s="56">
        <f t="shared" si="615"/>
        <v>19683.517084282463</v>
      </c>
      <c r="AZ652" s="15">
        <f t="shared" si="616"/>
        <v>23726.087436006364</v>
      </c>
      <c r="BA652" s="49">
        <f t="shared" si="638"/>
        <v>43409.604520288827</v>
      </c>
      <c r="BB652" s="1">
        <v>4</v>
      </c>
      <c r="BC652" s="1">
        <f t="shared" si="617"/>
        <v>13.6</v>
      </c>
      <c r="BD652" s="56">
        <f t="shared" si="618"/>
        <v>34741.145148356052</v>
      </c>
      <c r="BE652" s="15">
        <f t="shared" si="619"/>
        <v>30499.199826865723</v>
      </c>
      <c r="BF652" s="49">
        <f t="shared" si="639"/>
        <v>65240.344975221771</v>
      </c>
      <c r="BG652" s="1">
        <v>4</v>
      </c>
      <c r="BH652" s="1">
        <f t="shared" si="620"/>
        <v>13.6</v>
      </c>
      <c r="BI652" s="56">
        <f t="shared" si="621"/>
        <v>34741.145148356052</v>
      </c>
      <c r="BJ652" s="15">
        <f t="shared" si="622"/>
        <v>29279.748135689482</v>
      </c>
      <c r="BK652" s="49">
        <f t="shared" si="640"/>
        <v>64020.893284045538</v>
      </c>
      <c r="BL652" s="1">
        <v>5</v>
      </c>
      <c r="BM652" s="1">
        <f t="shared" si="623"/>
        <v>17</v>
      </c>
      <c r="BN652" s="56">
        <f t="shared" si="624"/>
        <v>43828.583752695908</v>
      </c>
      <c r="BO652" s="15">
        <f t="shared" si="641"/>
        <v>38520.238054094545</v>
      </c>
      <c r="BP652" s="49">
        <f t="shared" si="642"/>
        <v>82348.821806790453</v>
      </c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</row>
    <row r="653" spans="1:146" ht="15.6" hidden="1" x14ac:dyDescent="0.3">
      <c r="A653" t="s">
        <v>172</v>
      </c>
      <c r="B653" s="8">
        <v>601</v>
      </c>
      <c r="C653" s="1">
        <v>3</v>
      </c>
      <c r="D653" s="1"/>
      <c r="E653" s="1">
        <f t="shared" si="595"/>
        <v>7.1999999999999993</v>
      </c>
      <c r="F653" s="15">
        <f t="shared" si="596"/>
        <v>24601.844444444447</v>
      </c>
      <c r="G653" s="15">
        <f t="shared" si="625"/>
        <v>15700.106305944248</v>
      </c>
      <c r="H653" s="15">
        <f t="shared" si="626"/>
        <v>40301.950750388693</v>
      </c>
      <c r="I653" s="1">
        <v>7</v>
      </c>
      <c r="J653" s="1"/>
      <c r="K653" s="1">
        <f t="shared" si="597"/>
        <v>16.8</v>
      </c>
      <c r="L653" s="15">
        <f t="shared" si="598"/>
        <v>22961.721481481483</v>
      </c>
      <c r="M653" s="15">
        <f t="shared" si="599"/>
        <v>34676.629315619735</v>
      </c>
      <c r="N653" s="15">
        <f t="shared" si="627"/>
        <v>57638.350797101215</v>
      </c>
      <c r="O653" s="1">
        <v>7</v>
      </c>
      <c r="P653" s="1"/>
      <c r="Q653" s="1">
        <f t="shared" si="600"/>
        <v>16.8</v>
      </c>
      <c r="R653" s="15">
        <f t="shared" si="601"/>
        <v>22983.239999999998</v>
      </c>
      <c r="S653" s="422">
        <f t="shared" si="628"/>
        <v>38645.588097994252</v>
      </c>
      <c r="T653" s="15">
        <f t="shared" si="629"/>
        <v>61628.82809799425</v>
      </c>
      <c r="U653" s="1">
        <v>7</v>
      </c>
      <c r="V653" s="15">
        <f t="shared" si="602"/>
        <v>16.8</v>
      </c>
      <c r="W653" s="15">
        <f t="shared" si="603"/>
        <v>22983.239999999998</v>
      </c>
      <c r="X653" s="15">
        <f t="shared" si="604"/>
        <v>36978.273029966709</v>
      </c>
      <c r="Y653" s="15">
        <f t="shared" si="630"/>
        <v>59961.513029966707</v>
      </c>
      <c r="Z653" s="1">
        <v>7</v>
      </c>
      <c r="AA653" s="15">
        <f t="shared" si="605"/>
        <v>23.8</v>
      </c>
      <c r="AB653" s="15">
        <f t="shared" si="606"/>
        <v>41585.58058727569</v>
      </c>
      <c r="AC653" s="15">
        <f t="shared" si="607"/>
        <v>53358.109333338347</v>
      </c>
      <c r="AD653" s="15">
        <f t="shared" si="631"/>
        <v>94943.689920614037</v>
      </c>
      <c r="AE653" s="1">
        <v>7</v>
      </c>
      <c r="AF653" s="15">
        <f t="shared" si="608"/>
        <v>23.8</v>
      </c>
      <c r="AG653" s="15">
        <f t="shared" si="609"/>
        <v>42027.644286728173</v>
      </c>
      <c r="AH653" s="15">
        <f t="shared" si="632"/>
        <v>52723.833470540056</v>
      </c>
      <c r="AI653" s="15">
        <f t="shared" si="633"/>
        <v>94751.477757268236</v>
      </c>
      <c r="AJ653" s="1">
        <v>4</v>
      </c>
      <c r="AK653" s="15">
        <f t="shared" si="610"/>
        <v>13.6</v>
      </c>
      <c r="AL653" s="15"/>
      <c r="AM653" s="15">
        <f t="shared" si="611"/>
        <v>24015.796735273241</v>
      </c>
      <c r="AN653" s="15">
        <f t="shared" si="612"/>
        <v>30262.859278973694</v>
      </c>
      <c r="AO653" s="15">
        <f t="shared" si="634"/>
        <v>54278.656014246939</v>
      </c>
      <c r="AP653" s="188">
        <v>8</v>
      </c>
      <c r="AQ653" s="188">
        <f t="shared" si="635"/>
        <v>27.2</v>
      </c>
      <c r="AR653" s="196"/>
      <c r="AS653" s="197">
        <f t="shared" si="613"/>
        <v>48128.415649452261</v>
      </c>
      <c r="AT653" s="179">
        <f t="shared" si="614"/>
        <v>62191.375170273226</v>
      </c>
      <c r="AU653" s="180">
        <f t="shared" si="636"/>
        <v>110319.79081972549</v>
      </c>
      <c r="AV653" s="1">
        <v>4</v>
      </c>
      <c r="AW653" s="1">
        <f t="shared" si="637"/>
        <v>13.6</v>
      </c>
      <c r="AX653" s="55"/>
      <c r="AY653" s="56">
        <f t="shared" si="615"/>
        <v>26244.689445709952</v>
      </c>
      <c r="AZ653" s="15">
        <f t="shared" si="616"/>
        <v>31634.783248008487</v>
      </c>
      <c r="BA653" s="49">
        <f t="shared" si="638"/>
        <v>57879.472693718439</v>
      </c>
      <c r="BB653" s="1">
        <v>6</v>
      </c>
      <c r="BC653" s="1">
        <f t="shared" si="617"/>
        <v>20.399999999999999</v>
      </c>
      <c r="BD653" s="56">
        <f t="shared" si="618"/>
        <v>52111.717722534078</v>
      </c>
      <c r="BE653" s="15">
        <f t="shared" si="619"/>
        <v>45748.799740298578</v>
      </c>
      <c r="BF653" s="49">
        <f t="shared" si="639"/>
        <v>97860.517462832649</v>
      </c>
      <c r="BG653" s="1">
        <v>6</v>
      </c>
      <c r="BH653" s="1">
        <f t="shared" si="620"/>
        <v>20.399999999999999</v>
      </c>
      <c r="BI653" s="56">
        <f t="shared" si="621"/>
        <v>52111.717722534078</v>
      </c>
      <c r="BJ653" s="15">
        <f t="shared" si="622"/>
        <v>43919.622203534222</v>
      </c>
      <c r="BK653" s="49">
        <f t="shared" si="640"/>
        <v>96031.339926068293</v>
      </c>
      <c r="BL653" s="1">
        <v>6</v>
      </c>
      <c r="BM653" s="1">
        <f t="shared" si="623"/>
        <v>20.399999999999999</v>
      </c>
      <c r="BN653" s="56">
        <f t="shared" si="624"/>
        <v>52594.300503235085</v>
      </c>
      <c r="BO653" s="15">
        <f t="shared" si="641"/>
        <v>46224.285664913448</v>
      </c>
      <c r="BP653" s="49">
        <f t="shared" si="642"/>
        <v>98818.586168148526</v>
      </c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</row>
    <row r="654" spans="1:146" ht="15.6" hidden="1" x14ac:dyDescent="0.3">
      <c r="A654" t="s">
        <v>172</v>
      </c>
      <c r="B654" s="8">
        <v>602</v>
      </c>
      <c r="C654" s="1">
        <v>6</v>
      </c>
      <c r="D654" s="1"/>
      <c r="E654" s="1">
        <f t="shared" si="595"/>
        <v>14.399999999999999</v>
      </c>
      <c r="F654" s="15">
        <f t="shared" si="596"/>
        <v>49203.688888888893</v>
      </c>
      <c r="G654" s="15">
        <f t="shared" si="625"/>
        <v>31400.212611888495</v>
      </c>
      <c r="H654" s="15">
        <f t="shared" si="626"/>
        <v>80603.901500777385</v>
      </c>
      <c r="I654" s="1">
        <v>5</v>
      </c>
      <c r="J654" s="1"/>
      <c r="K654" s="1">
        <f t="shared" si="597"/>
        <v>12</v>
      </c>
      <c r="L654" s="15">
        <f t="shared" si="598"/>
        <v>16401.22962962963</v>
      </c>
      <c r="M654" s="15">
        <f t="shared" si="599"/>
        <v>24769.020939728383</v>
      </c>
      <c r="N654" s="15">
        <f t="shared" si="627"/>
        <v>41170.250569358017</v>
      </c>
      <c r="O654" s="1">
        <v>7</v>
      </c>
      <c r="P654" s="1"/>
      <c r="Q654" s="1">
        <f t="shared" si="600"/>
        <v>16.8</v>
      </c>
      <c r="R654" s="15">
        <f t="shared" si="601"/>
        <v>22983.239999999998</v>
      </c>
      <c r="S654" s="422">
        <f t="shared" si="628"/>
        <v>38645.588097994252</v>
      </c>
      <c r="T654" s="15">
        <f t="shared" si="629"/>
        <v>61628.82809799425</v>
      </c>
      <c r="U654" s="1">
        <v>8</v>
      </c>
      <c r="V654" s="15">
        <f t="shared" si="602"/>
        <v>19.2</v>
      </c>
      <c r="W654" s="15">
        <f t="shared" si="603"/>
        <v>26266.559999999998</v>
      </c>
      <c r="X654" s="15">
        <f t="shared" si="604"/>
        <v>42260.883462819089</v>
      </c>
      <c r="Y654" s="15">
        <f t="shared" si="630"/>
        <v>68527.443462819094</v>
      </c>
      <c r="Z654" s="1">
        <v>6</v>
      </c>
      <c r="AA654" s="15">
        <f t="shared" si="605"/>
        <v>20.399999999999999</v>
      </c>
      <c r="AB654" s="15">
        <f t="shared" si="606"/>
        <v>35644.783360522022</v>
      </c>
      <c r="AC654" s="15">
        <f t="shared" si="607"/>
        <v>45735.522285718573</v>
      </c>
      <c r="AD654" s="15">
        <f t="shared" si="631"/>
        <v>81380.305646240595</v>
      </c>
      <c r="AE654" s="1">
        <v>14</v>
      </c>
      <c r="AF654" s="15">
        <f t="shared" si="608"/>
        <v>47.6</v>
      </c>
      <c r="AG654" s="15">
        <f t="shared" si="609"/>
        <v>84055.288573456346</v>
      </c>
      <c r="AH654" s="15">
        <f t="shared" si="632"/>
        <v>105447.66694108011</v>
      </c>
      <c r="AI654" s="15">
        <f t="shared" si="633"/>
        <v>189502.95551453647</v>
      </c>
      <c r="AJ654" s="1">
        <v>6</v>
      </c>
      <c r="AK654" s="15">
        <f t="shared" si="610"/>
        <v>20.399999999999999</v>
      </c>
      <c r="AL654" s="15"/>
      <c r="AM654" s="15">
        <f t="shared" si="611"/>
        <v>36023.695102909864</v>
      </c>
      <c r="AN654" s="15">
        <f t="shared" si="612"/>
        <v>45394.288918460537</v>
      </c>
      <c r="AO654" s="15">
        <f t="shared" si="634"/>
        <v>81417.984021370401</v>
      </c>
      <c r="AP654" s="188">
        <v>4</v>
      </c>
      <c r="AQ654" s="188">
        <f t="shared" si="635"/>
        <v>13.6</v>
      </c>
      <c r="AR654" s="196"/>
      <c r="AS654" s="197">
        <f t="shared" si="613"/>
        <v>24064.207824726131</v>
      </c>
      <c r="AT654" s="179">
        <f t="shared" si="614"/>
        <v>31095.687585136613</v>
      </c>
      <c r="AU654" s="180">
        <f t="shared" si="636"/>
        <v>55159.895409862744</v>
      </c>
      <c r="AV654" s="1">
        <v>11</v>
      </c>
      <c r="AW654" s="1">
        <f t="shared" si="637"/>
        <v>37.4</v>
      </c>
      <c r="AX654" s="55"/>
      <c r="AY654" s="56">
        <f t="shared" si="615"/>
        <v>72172.895975702369</v>
      </c>
      <c r="AZ654" s="15">
        <f t="shared" si="616"/>
        <v>86995.653932023342</v>
      </c>
      <c r="BA654" s="49">
        <f t="shared" si="638"/>
        <v>159168.54990772571</v>
      </c>
      <c r="BB654" s="1">
        <v>12</v>
      </c>
      <c r="BC654" s="1">
        <f t="shared" si="617"/>
        <v>40.799999999999997</v>
      </c>
      <c r="BD654" s="56">
        <f t="shared" si="618"/>
        <v>104223.43544506816</v>
      </c>
      <c r="BE654" s="15">
        <f t="shared" si="619"/>
        <v>91497.599480597157</v>
      </c>
      <c r="BF654" s="49">
        <f t="shared" si="639"/>
        <v>195721.0349256653</v>
      </c>
      <c r="BG654" s="1">
        <v>14</v>
      </c>
      <c r="BH654" s="1">
        <f t="shared" si="620"/>
        <v>47.6</v>
      </c>
      <c r="BI654" s="56">
        <f t="shared" si="621"/>
        <v>121594.00801924619</v>
      </c>
      <c r="BJ654" s="15">
        <f t="shared" si="622"/>
        <v>102479.11847491319</v>
      </c>
      <c r="BK654" s="49">
        <f t="shared" si="640"/>
        <v>224073.1264941594</v>
      </c>
      <c r="BL654" s="1">
        <v>14</v>
      </c>
      <c r="BM654" s="1">
        <f t="shared" si="623"/>
        <v>47.6</v>
      </c>
      <c r="BN654" s="56">
        <f t="shared" si="624"/>
        <v>122720.03450754852</v>
      </c>
      <c r="BO654" s="15">
        <f t="shared" si="641"/>
        <v>107856.66655146473</v>
      </c>
      <c r="BP654" s="49">
        <f t="shared" si="642"/>
        <v>230576.70105901326</v>
      </c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</row>
    <row r="655" spans="1:146" ht="15.6" hidden="1" x14ac:dyDescent="0.3">
      <c r="A655" t="s">
        <v>172</v>
      </c>
      <c r="B655" s="8">
        <v>603</v>
      </c>
      <c r="C655" s="1">
        <v>3</v>
      </c>
      <c r="D655" s="1"/>
      <c r="E655" s="1">
        <f t="shared" si="595"/>
        <v>7.1999999999999993</v>
      </c>
      <c r="F655" s="15">
        <f t="shared" si="596"/>
        <v>24601.844444444447</v>
      </c>
      <c r="G655" s="15">
        <f t="shared" si="625"/>
        <v>15700.106305944248</v>
      </c>
      <c r="H655" s="15">
        <f t="shared" si="626"/>
        <v>40301.950750388693</v>
      </c>
      <c r="I655" s="1">
        <v>5</v>
      </c>
      <c r="J655" s="1"/>
      <c r="K655" s="1">
        <f t="shared" si="597"/>
        <v>12</v>
      </c>
      <c r="L655" s="15">
        <f t="shared" si="598"/>
        <v>16401.22962962963</v>
      </c>
      <c r="M655" s="15">
        <f t="shared" si="599"/>
        <v>24769.020939728383</v>
      </c>
      <c r="N655" s="15">
        <f t="shared" si="627"/>
        <v>41170.250569358017</v>
      </c>
      <c r="O655" s="1">
        <v>3</v>
      </c>
      <c r="P655" s="1"/>
      <c r="Q655" s="1">
        <f t="shared" si="600"/>
        <v>7.1999999999999993</v>
      </c>
      <c r="R655" s="15">
        <f t="shared" si="601"/>
        <v>9849.9599999999991</v>
      </c>
      <c r="S655" s="422">
        <f t="shared" si="628"/>
        <v>16562.394899140392</v>
      </c>
      <c r="T655" s="15">
        <f t="shared" si="629"/>
        <v>26412.354899140391</v>
      </c>
      <c r="U655" s="1">
        <v>4</v>
      </c>
      <c r="V655" s="15">
        <f t="shared" si="602"/>
        <v>9.6</v>
      </c>
      <c r="W655" s="15">
        <f t="shared" si="603"/>
        <v>13133.279999999999</v>
      </c>
      <c r="X655" s="15">
        <f t="shared" si="604"/>
        <v>21130.441731409544</v>
      </c>
      <c r="Y655" s="15">
        <f t="shared" si="630"/>
        <v>34263.721731409547</v>
      </c>
      <c r="Z655" s="1">
        <v>5</v>
      </c>
      <c r="AA655" s="15">
        <f t="shared" si="605"/>
        <v>17</v>
      </c>
      <c r="AB655" s="15">
        <f t="shared" si="606"/>
        <v>29703.986133768351</v>
      </c>
      <c r="AC655" s="15">
        <f t="shared" si="607"/>
        <v>38112.935238098813</v>
      </c>
      <c r="AD655" s="15">
        <f t="shared" si="631"/>
        <v>67816.921371867167</v>
      </c>
      <c r="AE655" s="1">
        <v>3</v>
      </c>
      <c r="AF655" s="15">
        <f t="shared" si="608"/>
        <v>10.199999999999999</v>
      </c>
      <c r="AG655" s="15">
        <f t="shared" si="609"/>
        <v>18011.847551454932</v>
      </c>
      <c r="AH655" s="15">
        <f t="shared" si="632"/>
        <v>22595.92863023145</v>
      </c>
      <c r="AI655" s="15">
        <f t="shared" si="633"/>
        <v>40607.776181686379</v>
      </c>
      <c r="AJ655" s="1">
        <v>4</v>
      </c>
      <c r="AK655" s="15">
        <f t="shared" si="610"/>
        <v>13.6</v>
      </c>
      <c r="AL655" s="15"/>
      <c r="AM655" s="15">
        <f t="shared" si="611"/>
        <v>24015.796735273241</v>
      </c>
      <c r="AN655" s="15">
        <f t="shared" si="612"/>
        <v>30262.859278973694</v>
      </c>
      <c r="AO655" s="15">
        <f t="shared" si="634"/>
        <v>54278.656014246939</v>
      </c>
      <c r="AP655" s="188">
        <v>5</v>
      </c>
      <c r="AQ655" s="188">
        <f t="shared" si="635"/>
        <v>17</v>
      </c>
      <c r="AR655" s="196"/>
      <c r="AS655" s="197">
        <f t="shared" si="613"/>
        <v>30080.259780907661</v>
      </c>
      <c r="AT655" s="179">
        <f t="shared" si="614"/>
        <v>38869.609481420768</v>
      </c>
      <c r="AU655" s="180">
        <f t="shared" si="636"/>
        <v>68949.86926232843</v>
      </c>
      <c r="AV655" s="1">
        <v>4</v>
      </c>
      <c r="AW655" s="1">
        <f t="shared" si="637"/>
        <v>13.6</v>
      </c>
      <c r="AX655" s="55"/>
      <c r="AY655" s="56">
        <f t="shared" si="615"/>
        <v>26244.689445709952</v>
      </c>
      <c r="AZ655" s="15">
        <f t="shared" si="616"/>
        <v>31634.783248008487</v>
      </c>
      <c r="BA655" s="49">
        <f t="shared" si="638"/>
        <v>57879.472693718439</v>
      </c>
      <c r="BB655" s="1">
        <v>4</v>
      </c>
      <c r="BC655" s="1">
        <f t="shared" si="617"/>
        <v>13.6</v>
      </c>
      <c r="BD655" s="56">
        <f t="shared" si="618"/>
        <v>34741.145148356052</v>
      </c>
      <c r="BE655" s="15">
        <f t="shared" si="619"/>
        <v>30499.199826865723</v>
      </c>
      <c r="BF655" s="49">
        <f t="shared" si="639"/>
        <v>65240.344975221771</v>
      </c>
      <c r="BG655" s="1">
        <v>5</v>
      </c>
      <c r="BH655" s="1">
        <f t="shared" si="620"/>
        <v>17</v>
      </c>
      <c r="BI655" s="56">
        <f t="shared" si="621"/>
        <v>43426.431435445062</v>
      </c>
      <c r="BJ655" s="15">
        <f t="shared" si="622"/>
        <v>36599.685169611854</v>
      </c>
      <c r="BK655" s="49">
        <f t="shared" si="640"/>
        <v>80026.116605056915</v>
      </c>
      <c r="BL655" s="1">
        <v>4</v>
      </c>
      <c r="BM655" s="1">
        <f t="shared" si="623"/>
        <v>13.6</v>
      </c>
      <c r="BN655" s="56">
        <f t="shared" si="624"/>
        <v>35062.867002156723</v>
      </c>
      <c r="BO655" s="15">
        <f t="shared" si="641"/>
        <v>30816.190443275635</v>
      </c>
      <c r="BP655" s="49">
        <f t="shared" si="642"/>
        <v>65879.057445432351</v>
      </c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</row>
    <row r="656" spans="1:146" ht="15.6" hidden="1" x14ac:dyDescent="0.3">
      <c r="A656" t="s">
        <v>172</v>
      </c>
      <c r="B656" s="8">
        <v>701</v>
      </c>
      <c r="C656" s="1">
        <v>7</v>
      </c>
      <c r="D656" s="1"/>
      <c r="E656" s="1">
        <f t="shared" si="595"/>
        <v>16.8</v>
      </c>
      <c r="F656" s="15">
        <f t="shared" si="596"/>
        <v>57404.303703703707</v>
      </c>
      <c r="G656" s="15">
        <f t="shared" si="625"/>
        <v>36633.581380536583</v>
      </c>
      <c r="H656" s="15">
        <f t="shared" si="626"/>
        <v>94037.88508424029</v>
      </c>
      <c r="I656" s="1">
        <v>10</v>
      </c>
      <c r="J656" s="1"/>
      <c r="K656" s="1">
        <f t="shared" si="597"/>
        <v>24</v>
      </c>
      <c r="L656" s="15">
        <f t="shared" si="598"/>
        <v>32802.45925925926</v>
      </c>
      <c r="M656" s="15">
        <f t="shared" si="599"/>
        <v>49538.041879456767</v>
      </c>
      <c r="N656" s="15">
        <f t="shared" si="627"/>
        <v>82340.501138716034</v>
      </c>
      <c r="O656" s="1">
        <v>7</v>
      </c>
      <c r="P656" s="1"/>
      <c r="Q656" s="1">
        <f t="shared" si="600"/>
        <v>16.8</v>
      </c>
      <c r="R656" s="15">
        <f t="shared" si="601"/>
        <v>22983.239999999998</v>
      </c>
      <c r="S656" s="422">
        <f t="shared" si="628"/>
        <v>38645.588097994252</v>
      </c>
      <c r="T656" s="15">
        <f t="shared" si="629"/>
        <v>61628.82809799425</v>
      </c>
      <c r="U656" s="1">
        <v>10</v>
      </c>
      <c r="V656" s="15">
        <f t="shared" si="602"/>
        <v>24</v>
      </c>
      <c r="W656" s="15">
        <f t="shared" si="603"/>
        <v>32833.200000000004</v>
      </c>
      <c r="X656" s="15">
        <f t="shared" si="604"/>
        <v>52826.104328523863</v>
      </c>
      <c r="Y656" s="15">
        <f t="shared" si="630"/>
        <v>85659.304328523867</v>
      </c>
      <c r="Z656" s="1">
        <v>8</v>
      </c>
      <c r="AA656" s="15">
        <f t="shared" si="605"/>
        <v>27.2</v>
      </c>
      <c r="AB656" s="15">
        <f t="shared" si="606"/>
        <v>47526.377814029365</v>
      </c>
      <c r="AC656" s="15">
        <f t="shared" si="607"/>
        <v>60980.696380958107</v>
      </c>
      <c r="AD656" s="15">
        <f t="shared" si="631"/>
        <v>108507.07419498748</v>
      </c>
      <c r="AE656" s="1">
        <v>9</v>
      </c>
      <c r="AF656" s="15">
        <f t="shared" si="608"/>
        <v>30.599999999999998</v>
      </c>
      <c r="AG656" s="15">
        <f t="shared" si="609"/>
        <v>54035.542654364792</v>
      </c>
      <c r="AH656" s="15">
        <f t="shared" si="632"/>
        <v>67787.785890694344</v>
      </c>
      <c r="AI656" s="15">
        <f t="shared" si="633"/>
        <v>121823.32854505914</v>
      </c>
      <c r="AJ656" s="1">
        <v>7</v>
      </c>
      <c r="AK656" s="15">
        <f t="shared" si="610"/>
        <v>23.8</v>
      </c>
      <c r="AL656" s="15"/>
      <c r="AM656" s="15">
        <f t="shared" si="611"/>
        <v>42027.644286728173</v>
      </c>
      <c r="AN656" s="15">
        <f t="shared" si="612"/>
        <v>52960.003738203966</v>
      </c>
      <c r="AO656" s="15">
        <f t="shared" si="634"/>
        <v>94987.648024932132</v>
      </c>
      <c r="AP656" s="188">
        <v>4</v>
      </c>
      <c r="AQ656" s="188">
        <f t="shared" si="635"/>
        <v>13.6</v>
      </c>
      <c r="AR656" s="196"/>
      <c r="AS656" s="197">
        <f t="shared" si="613"/>
        <v>24064.207824726131</v>
      </c>
      <c r="AT656" s="179">
        <f t="shared" si="614"/>
        <v>31095.687585136613</v>
      </c>
      <c r="AU656" s="180">
        <f t="shared" si="636"/>
        <v>55159.895409862744</v>
      </c>
      <c r="AV656" s="1">
        <v>8</v>
      </c>
      <c r="AW656" s="1">
        <f t="shared" si="637"/>
        <v>27.2</v>
      </c>
      <c r="AX656" s="55"/>
      <c r="AY656" s="56">
        <f t="shared" si="615"/>
        <v>52489.378891419903</v>
      </c>
      <c r="AZ656" s="15">
        <f t="shared" si="616"/>
        <v>63269.566496016974</v>
      </c>
      <c r="BA656" s="49">
        <f t="shared" si="638"/>
        <v>115758.94538743688</v>
      </c>
      <c r="BB656" s="1">
        <v>7</v>
      </c>
      <c r="BC656" s="1">
        <f t="shared" si="617"/>
        <v>23.8</v>
      </c>
      <c r="BD656" s="56">
        <f t="shared" si="618"/>
        <v>60797.004009623095</v>
      </c>
      <c r="BE656" s="15">
        <f t="shared" si="619"/>
        <v>53373.599697015015</v>
      </c>
      <c r="BF656" s="49">
        <f t="shared" si="639"/>
        <v>114170.60370663811</v>
      </c>
      <c r="BG656" s="1">
        <v>9</v>
      </c>
      <c r="BH656" s="1">
        <f t="shared" si="620"/>
        <v>30.599999999999998</v>
      </c>
      <c r="BI656" s="56">
        <f t="shared" si="621"/>
        <v>78167.576583801114</v>
      </c>
      <c r="BJ656" s="15">
        <f t="shared" si="622"/>
        <v>65879.43330530134</v>
      </c>
      <c r="BK656" s="49">
        <f t="shared" si="640"/>
        <v>144047.00988910245</v>
      </c>
      <c r="BL656" s="1">
        <v>3</v>
      </c>
      <c r="BM656" s="1">
        <f t="shared" si="623"/>
        <v>10.199999999999999</v>
      </c>
      <c r="BN656" s="56">
        <f t="shared" si="624"/>
        <v>26297.150251617542</v>
      </c>
      <c r="BO656" s="15">
        <f t="shared" si="641"/>
        <v>23112.142832456724</v>
      </c>
      <c r="BP656" s="49">
        <f t="shared" si="642"/>
        <v>49409.293084074263</v>
      </c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</row>
    <row r="657" spans="1:146" ht="15.6" hidden="1" x14ac:dyDescent="0.3">
      <c r="A657" t="s">
        <v>172</v>
      </c>
      <c r="B657" s="8">
        <v>702</v>
      </c>
      <c r="C657" s="1">
        <v>2</v>
      </c>
      <c r="D657" s="1"/>
      <c r="E657" s="1">
        <f t="shared" si="595"/>
        <v>4.8</v>
      </c>
      <c r="F657" s="15">
        <f t="shared" si="596"/>
        <v>16401.22962962963</v>
      </c>
      <c r="G657" s="15">
        <f t="shared" si="625"/>
        <v>10466.737537296167</v>
      </c>
      <c r="H657" s="15">
        <f t="shared" si="626"/>
        <v>26867.967166925795</v>
      </c>
      <c r="I657" s="1">
        <v>2</v>
      </c>
      <c r="J657" s="1"/>
      <c r="K657" s="1">
        <f t="shared" si="597"/>
        <v>4.8</v>
      </c>
      <c r="L657" s="15">
        <f t="shared" si="598"/>
        <v>6560.4918518518525</v>
      </c>
      <c r="M657" s="15">
        <f t="shared" si="599"/>
        <v>9907.6083758913519</v>
      </c>
      <c r="N657" s="15">
        <f t="shared" si="627"/>
        <v>16468.100227743205</v>
      </c>
      <c r="O657" s="1">
        <v>2</v>
      </c>
      <c r="P657" s="1"/>
      <c r="Q657" s="1">
        <f t="shared" si="600"/>
        <v>4.8</v>
      </c>
      <c r="R657" s="15">
        <f t="shared" si="601"/>
        <v>6566.6399999999994</v>
      </c>
      <c r="S657" s="422">
        <f t="shared" si="628"/>
        <v>11041.596599426928</v>
      </c>
      <c r="T657" s="15">
        <f t="shared" si="629"/>
        <v>17608.236599426928</v>
      </c>
      <c r="U657" s="1">
        <v>2</v>
      </c>
      <c r="V657" s="15">
        <f t="shared" si="602"/>
        <v>4.8</v>
      </c>
      <c r="W657" s="15">
        <f t="shared" si="603"/>
        <v>6566.6399999999994</v>
      </c>
      <c r="X657" s="15">
        <f t="shared" si="604"/>
        <v>10565.220865704772</v>
      </c>
      <c r="Y657" s="15">
        <f t="shared" si="630"/>
        <v>17131.860865704773</v>
      </c>
      <c r="Z657" s="1">
        <v>3</v>
      </c>
      <c r="AA657" s="15">
        <f t="shared" si="605"/>
        <v>10.199999999999999</v>
      </c>
      <c r="AB657" s="15">
        <f t="shared" si="606"/>
        <v>17822.391680261011</v>
      </c>
      <c r="AC657" s="15">
        <f t="shared" si="607"/>
        <v>22867.761142859286</v>
      </c>
      <c r="AD657" s="15">
        <f t="shared" si="631"/>
        <v>40690.152823120297</v>
      </c>
      <c r="AE657" s="1">
        <v>1</v>
      </c>
      <c r="AF657" s="15">
        <f t="shared" si="608"/>
        <v>3.4</v>
      </c>
      <c r="AG657" s="15">
        <f t="shared" si="609"/>
        <v>6003.9491838183103</v>
      </c>
      <c r="AH657" s="15">
        <f t="shared" si="632"/>
        <v>7531.9762100771504</v>
      </c>
      <c r="AI657" s="15">
        <f t="shared" si="633"/>
        <v>13535.925393895461</v>
      </c>
      <c r="AJ657" s="1">
        <v>1</v>
      </c>
      <c r="AK657" s="15">
        <f t="shared" si="610"/>
        <v>3.4</v>
      </c>
      <c r="AL657" s="15"/>
      <c r="AM657" s="15">
        <f t="shared" si="611"/>
        <v>6003.9491838183103</v>
      </c>
      <c r="AN657" s="15">
        <f t="shared" si="612"/>
        <v>7565.7148197434235</v>
      </c>
      <c r="AO657" s="15">
        <f t="shared" si="634"/>
        <v>13569.664003561735</v>
      </c>
      <c r="AP657" s="188">
        <v>0</v>
      </c>
      <c r="AQ657" s="188">
        <f t="shared" si="635"/>
        <v>0</v>
      </c>
      <c r="AR657" s="196"/>
      <c r="AS657" s="197">
        <f t="shared" si="613"/>
        <v>0</v>
      </c>
      <c r="AT657" s="179">
        <f t="shared" si="614"/>
        <v>0</v>
      </c>
      <c r="AU657" s="180">
        <f t="shared" si="636"/>
        <v>0</v>
      </c>
      <c r="AV657" s="1">
        <v>2</v>
      </c>
      <c r="AW657" s="1">
        <f t="shared" si="637"/>
        <v>6.8</v>
      </c>
      <c r="AX657" s="55"/>
      <c r="AY657" s="56">
        <f t="shared" si="615"/>
        <v>13122.344722854976</v>
      </c>
      <c r="AZ657" s="15">
        <f t="shared" si="616"/>
        <v>15817.391624004244</v>
      </c>
      <c r="BA657" s="49">
        <f t="shared" si="638"/>
        <v>28939.736346859219</v>
      </c>
      <c r="BB657" s="1">
        <v>1</v>
      </c>
      <c r="BC657" s="1">
        <f t="shared" si="617"/>
        <v>3.4</v>
      </c>
      <c r="BD657" s="56">
        <f t="shared" si="618"/>
        <v>8685.2862870890131</v>
      </c>
      <c r="BE657" s="15">
        <f t="shared" si="619"/>
        <v>7624.7999567164306</v>
      </c>
      <c r="BF657" s="49">
        <f t="shared" si="639"/>
        <v>16310.086243805443</v>
      </c>
      <c r="BG657" s="1">
        <v>2</v>
      </c>
      <c r="BH657" s="1">
        <f t="shared" si="620"/>
        <v>6.8</v>
      </c>
      <c r="BI657" s="56">
        <f t="shared" si="621"/>
        <v>17370.572574178026</v>
      </c>
      <c r="BJ657" s="15">
        <f t="shared" si="622"/>
        <v>14639.874067844741</v>
      </c>
      <c r="BK657" s="49">
        <f t="shared" si="640"/>
        <v>32010.446642022769</v>
      </c>
      <c r="BL657" s="1">
        <v>0</v>
      </c>
      <c r="BM657" s="1">
        <f t="shared" si="623"/>
        <v>0</v>
      </c>
      <c r="BN657" s="56">
        <f t="shared" si="624"/>
        <v>0</v>
      </c>
      <c r="BO657" s="15">
        <f t="shared" si="641"/>
        <v>0</v>
      </c>
      <c r="BP657" s="49">
        <f t="shared" si="642"/>
        <v>0</v>
      </c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</row>
    <row r="658" spans="1:146" ht="15.6" hidden="1" x14ac:dyDescent="0.3">
      <c r="A658" t="s">
        <v>172</v>
      </c>
      <c r="B658" s="8">
        <v>703</v>
      </c>
      <c r="C658" s="1">
        <v>8</v>
      </c>
      <c r="D658" s="1"/>
      <c r="E658" s="1">
        <f t="shared" si="595"/>
        <v>19.2</v>
      </c>
      <c r="F658" s="15">
        <f t="shared" si="596"/>
        <v>65604.91851851852</v>
      </c>
      <c r="G658" s="15">
        <f t="shared" si="625"/>
        <v>41866.950149184668</v>
      </c>
      <c r="H658" s="15">
        <f t="shared" si="626"/>
        <v>107471.86866770318</v>
      </c>
      <c r="I658" s="1">
        <v>9</v>
      </c>
      <c r="J658" s="1"/>
      <c r="K658" s="1">
        <f t="shared" si="597"/>
        <v>21.599999999999998</v>
      </c>
      <c r="L658" s="15">
        <f t="shared" si="598"/>
        <v>29522.213333333333</v>
      </c>
      <c r="M658" s="15">
        <f t="shared" si="599"/>
        <v>44584.23769151108</v>
      </c>
      <c r="N658" s="15">
        <f t="shared" si="627"/>
        <v>74106.451024844413</v>
      </c>
      <c r="O658" s="1">
        <v>8</v>
      </c>
      <c r="P658" s="1"/>
      <c r="Q658" s="1">
        <f t="shared" si="600"/>
        <v>19.2</v>
      </c>
      <c r="R658" s="15">
        <f t="shared" si="601"/>
        <v>26266.559999999998</v>
      </c>
      <c r="S658" s="422">
        <f t="shared" si="628"/>
        <v>44166.386397707713</v>
      </c>
      <c r="T658" s="15">
        <f t="shared" si="629"/>
        <v>70432.94639770771</v>
      </c>
      <c r="U658" s="1">
        <v>9</v>
      </c>
      <c r="V658" s="15">
        <f t="shared" si="602"/>
        <v>21.599999999999998</v>
      </c>
      <c r="W658" s="15">
        <f t="shared" si="603"/>
        <v>29549.88</v>
      </c>
      <c r="X658" s="15">
        <f t="shared" si="604"/>
        <v>47543.493895671469</v>
      </c>
      <c r="Y658" s="15">
        <f t="shared" si="630"/>
        <v>77093.373895671466</v>
      </c>
      <c r="Z658" s="1">
        <v>8</v>
      </c>
      <c r="AA658" s="15">
        <f t="shared" si="605"/>
        <v>27.2</v>
      </c>
      <c r="AB658" s="15">
        <f t="shared" si="606"/>
        <v>47526.377814029365</v>
      </c>
      <c r="AC658" s="15">
        <f t="shared" si="607"/>
        <v>60980.696380958107</v>
      </c>
      <c r="AD658" s="15">
        <f t="shared" si="631"/>
        <v>108507.07419498748</v>
      </c>
      <c r="AE658" s="1">
        <v>10</v>
      </c>
      <c r="AF658" s="15">
        <f t="shared" si="608"/>
        <v>34</v>
      </c>
      <c r="AG658" s="15">
        <f t="shared" si="609"/>
        <v>60039.491838183094</v>
      </c>
      <c r="AH658" s="15">
        <f t="shared" si="632"/>
        <v>75319.762100771506</v>
      </c>
      <c r="AI658" s="15">
        <f t="shared" si="633"/>
        <v>135359.25393895461</v>
      </c>
      <c r="AJ658" s="1">
        <v>8</v>
      </c>
      <c r="AK658" s="15">
        <f t="shared" si="610"/>
        <v>27.2</v>
      </c>
      <c r="AL658" s="15"/>
      <c r="AM658" s="15">
        <f t="shared" si="611"/>
        <v>48031.593470546482</v>
      </c>
      <c r="AN658" s="15">
        <f t="shared" si="612"/>
        <v>60525.718557947388</v>
      </c>
      <c r="AO658" s="15">
        <f t="shared" si="634"/>
        <v>108557.31202849388</v>
      </c>
      <c r="AP658" s="188">
        <v>9</v>
      </c>
      <c r="AQ658" s="188">
        <f t="shared" si="635"/>
        <v>30.599999999999998</v>
      </c>
      <c r="AR658" s="196"/>
      <c r="AS658" s="197">
        <f t="shared" si="613"/>
        <v>54144.467605633792</v>
      </c>
      <c r="AT658" s="179">
        <f t="shared" si="614"/>
        <v>69965.297066557381</v>
      </c>
      <c r="AU658" s="180">
        <f t="shared" si="636"/>
        <v>124109.76467219117</v>
      </c>
      <c r="AV658" s="1">
        <v>10</v>
      </c>
      <c r="AW658" s="1">
        <f t="shared" si="637"/>
        <v>34</v>
      </c>
      <c r="AX658" s="55"/>
      <c r="AY658" s="56">
        <f t="shared" si="615"/>
        <v>65611.723614274873</v>
      </c>
      <c r="AZ658" s="15">
        <f t="shared" si="616"/>
        <v>79086.958120021212</v>
      </c>
      <c r="BA658" s="49">
        <f t="shared" si="638"/>
        <v>144698.68173429609</v>
      </c>
      <c r="BB658" s="1">
        <v>9</v>
      </c>
      <c r="BC658" s="1">
        <f t="shared" si="617"/>
        <v>30.599999999999998</v>
      </c>
      <c r="BD658" s="56">
        <f t="shared" si="618"/>
        <v>78167.576583801114</v>
      </c>
      <c r="BE658" s="15">
        <f t="shared" si="619"/>
        <v>68623.199610447875</v>
      </c>
      <c r="BF658" s="49">
        <f t="shared" si="639"/>
        <v>146790.77619424899</v>
      </c>
      <c r="BG658" s="1">
        <v>8</v>
      </c>
      <c r="BH658" s="1">
        <f t="shared" si="620"/>
        <v>27.2</v>
      </c>
      <c r="BI658" s="56">
        <f t="shared" si="621"/>
        <v>69482.290296712104</v>
      </c>
      <c r="BJ658" s="15">
        <f t="shared" si="622"/>
        <v>58559.496271378965</v>
      </c>
      <c r="BK658" s="49">
        <f t="shared" si="640"/>
        <v>128041.78656809108</v>
      </c>
      <c r="BL658" s="1">
        <v>7</v>
      </c>
      <c r="BM658" s="1">
        <f t="shared" si="623"/>
        <v>23.8</v>
      </c>
      <c r="BN658" s="56">
        <f t="shared" si="624"/>
        <v>61360.017253774262</v>
      </c>
      <c r="BO658" s="15">
        <f t="shared" si="641"/>
        <v>53928.333275732366</v>
      </c>
      <c r="BP658" s="49">
        <f t="shared" si="642"/>
        <v>115288.35052950663</v>
      </c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</row>
    <row r="659" spans="1:146" ht="15.6" hidden="1" x14ac:dyDescent="0.3">
      <c r="A659" t="s">
        <v>172</v>
      </c>
      <c r="B659" s="8">
        <v>801</v>
      </c>
      <c r="C659" s="1">
        <v>0</v>
      </c>
      <c r="D659" s="1"/>
      <c r="E659" s="1">
        <f t="shared" si="595"/>
        <v>0</v>
      </c>
      <c r="F659" s="15">
        <f t="shared" si="596"/>
        <v>0</v>
      </c>
      <c r="G659" s="15">
        <f t="shared" si="625"/>
        <v>0</v>
      </c>
      <c r="H659" s="15">
        <f t="shared" si="626"/>
        <v>0</v>
      </c>
      <c r="I659" s="1">
        <v>0</v>
      </c>
      <c r="J659" s="1"/>
      <c r="K659" s="1">
        <f t="shared" si="597"/>
        <v>0</v>
      </c>
      <c r="L659" s="15">
        <f t="shared" si="598"/>
        <v>0</v>
      </c>
      <c r="M659" s="15">
        <f t="shared" si="599"/>
        <v>0</v>
      </c>
      <c r="N659" s="15">
        <f t="shared" si="627"/>
        <v>0</v>
      </c>
      <c r="O659" s="1">
        <v>1</v>
      </c>
      <c r="P659" s="1"/>
      <c r="Q659" s="1">
        <f t="shared" si="600"/>
        <v>2.4</v>
      </c>
      <c r="R659" s="15">
        <f t="shared" si="601"/>
        <v>3283.3199999999997</v>
      </c>
      <c r="S659" s="422">
        <f t="shared" si="628"/>
        <v>5520.7982997134641</v>
      </c>
      <c r="T659" s="15">
        <f t="shared" si="629"/>
        <v>8804.1182997134638</v>
      </c>
      <c r="U659" s="1">
        <v>0</v>
      </c>
      <c r="V659" s="15">
        <f t="shared" si="602"/>
        <v>0</v>
      </c>
      <c r="W659" s="15">
        <f t="shared" si="603"/>
        <v>0</v>
      </c>
      <c r="X659" s="15">
        <f t="shared" si="604"/>
        <v>0</v>
      </c>
      <c r="Y659" s="15">
        <f t="shared" si="630"/>
        <v>0</v>
      </c>
      <c r="Z659" s="1">
        <v>0</v>
      </c>
      <c r="AA659" s="15">
        <f t="shared" si="605"/>
        <v>0</v>
      </c>
      <c r="AB659" s="15">
        <f t="shared" si="606"/>
        <v>0</v>
      </c>
      <c r="AC659" s="15">
        <f t="shared" si="607"/>
        <v>0</v>
      </c>
      <c r="AD659" s="15">
        <f t="shared" si="631"/>
        <v>0</v>
      </c>
      <c r="AE659" s="1">
        <v>1</v>
      </c>
      <c r="AF659" s="15">
        <f t="shared" si="608"/>
        <v>3.4</v>
      </c>
      <c r="AG659" s="15">
        <f t="shared" si="609"/>
        <v>6003.9491838183103</v>
      </c>
      <c r="AH659" s="15">
        <f t="shared" si="632"/>
        <v>7531.9762100771504</v>
      </c>
      <c r="AI659" s="15">
        <f t="shared" si="633"/>
        <v>13535.925393895461</v>
      </c>
      <c r="AJ659" s="1">
        <v>0</v>
      </c>
      <c r="AK659" s="15">
        <f t="shared" si="610"/>
        <v>0</v>
      </c>
      <c r="AL659" s="15"/>
      <c r="AM659" s="15">
        <f t="shared" si="611"/>
        <v>0</v>
      </c>
      <c r="AN659" s="15">
        <f t="shared" si="612"/>
        <v>0</v>
      </c>
      <c r="AO659" s="15">
        <f t="shared" si="634"/>
        <v>0</v>
      </c>
      <c r="AP659" s="188">
        <v>1</v>
      </c>
      <c r="AQ659" s="188">
        <f t="shared" si="635"/>
        <v>3.4</v>
      </c>
      <c r="AR659" s="196"/>
      <c r="AS659" s="197">
        <f t="shared" si="613"/>
        <v>6016.0519561815327</v>
      </c>
      <c r="AT659" s="179">
        <f t="shared" si="614"/>
        <v>7773.9218962841533</v>
      </c>
      <c r="AU659" s="180">
        <f t="shared" si="636"/>
        <v>13789.973852465686</v>
      </c>
      <c r="AV659" s="1">
        <v>0</v>
      </c>
      <c r="AW659" s="1">
        <f t="shared" si="637"/>
        <v>0</v>
      </c>
      <c r="AX659" s="55"/>
      <c r="AY659" s="56">
        <f t="shared" si="615"/>
        <v>0</v>
      </c>
      <c r="AZ659" s="15">
        <f t="shared" si="616"/>
        <v>0</v>
      </c>
      <c r="BA659" s="49">
        <f t="shared" si="638"/>
        <v>0</v>
      </c>
      <c r="BB659" s="1">
        <v>0</v>
      </c>
      <c r="BC659" s="1">
        <f t="shared" si="617"/>
        <v>0</v>
      </c>
      <c r="BD659" s="56">
        <f t="shared" si="618"/>
        <v>0</v>
      </c>
      <c r="BE659" s="15">
        <f t="shared" si="619"/>
        <v>0</v>
      </c>
      <c r="BF659" s="49">
        <f t="shared" si="639"/>
        <v>0</v>
      </c>
      <c r="BG659" s="1">
        <v>0</v>
      </c>
      <c r="BH659" s="1">
        <f t="shared" si="620"/>
        <v>0</v>
      </c>
      <c r="BI659" s="56">
        <f t="shared" si="621"/>
        <v>0</v>
      </c>
      <c r="BJ659" s="15">
        <f t="shared" si="622"/>
        <v>0</v>
      </c>
      <c r="BK659" s="49">
        <f t="shared" si="640"/>
        <v>0</v>
      </c>
      <c r="BL659" s="1">
        <v>1</v>
      </c>
      <c r="BM659" s="1">
        <f t="shared" si="623"/>
        <v>3.4</v>
      </c>
      <c r="BN659" s="56">
        <f t="shared" si="624"/>
        <v>8765.7167505391808</v>
      </c>
      <c r="BO659" s="15">
        <f t="shared" si="641"/>
        <v>7704.0476108189087</v>
      </c>
      <c r="BP659" s="49">
        <f t="shared" si="642"/>
        <v>16469.764361358088</v>
      </c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</row>
    <row r="660" spans="1:146" ht="15.6" hidden="1" x14ac:dyDescent="0.3">
      <c r="A660" t="s">
        <v>172</v>
      </c>
      <c r="B660" s="8">
        <v>802</v>
      </c>
      <c r="C660" s="1">
        <v>10</v>
      </c>
      <c r="D660" s="1"/>
      <c r="E660" s="1">
        <f t="shared" si="595"/>
        <v>24</v>
      </c>
      <c r="F660" s="15">
        <f t="shared" si="596"/>
        <v>82006.148148148146</v>
      </c>
      <c r="G660" s="15">
        <f t="shared" si="625"/>
        <v>52333.687686480829</v>
      </c>
      <c r="H660" s="15">
        <f t="shared" si="626"/>
        <v>134339.83583462896</v>
      </c>
      <c r="I660" s="1">
        <v>12</v>
      </c>
      <c r="J660" s="1"/>
      <c r="K660" s="1">
        <f t="shared" si="597"/>
        <v>28.799999999999997</v>
      </c>
      <c r="L660" s="15">
        <f t="shared" si="598"/>
        <v>39362.951111111121</v>
      </c>
      <c r="M660" s="15">
        <f t="shared" si="599"/>
        <v>59445.650255348111</v>
      </c>
      <c r="N660" s="15">
        <f t="shared" si="627"/>
        <v>98808.601366459232</v>
      </c>
      <c r="O660" s="1">
        <v>11</v>
      </c>
      <c r="P660" s="1"/>
      <c r="Q660" s="1">
        <f t="shared" si="600"/>
        <v>26.4</v>
      </c>
      <c r="R660" s="15">
        <f t="shared" si="601"/>
        <v>36116.519999999997</v>
      </c>
      <c r="S660" s="422">
        <f t="shared" si="628"/>
        <v>60728.781296848108</v>
      </c>
      <c r="T660" s="15">
        <f t="shared" si="629"/>
        <v>96845.301296848105</v>
      </c>
      <c r="U660" s="1">
        <v>14</v>
      </c>
      <c r="V660" s="15">
        <f t="shared" si="602"/>
        <v>33.6</v>
      </c>
      <c r="W660" s="15">
        <f t="shared" si="603"/>
        <v>45966.479999999996</v>
      </c>
      <c r="X660" s="15">
        <f t="shared" si="604"/>
        <v>73956.546059933418</v>
      </c>
      <c r="Y660" s="15">
        <f t="shared" si="630"/>
        <v>119923.02605993341</v>
      </c>
      <c r="Z660" s="1">
        <v>13</v>
      </c>
      <c r="AA660" s="15">
        <f t="shared" si="605"/>
        <v>44.199999999999996</v>
      </c>
      <c r="AB660" s="15">
        <f t="shared" si="606"/>
        <v>77230.363947797712</v>
      </c>
      <c r="AC660" s="15">
        <f t="shared" si="607"/>
        <v>99093.63161905692</v>
      </c>
      <c r="AD660" s="15">
        <f t="shared" si="631"/>
        <v>176323.99556685463</v>
      </c>
      <c r="AE660" s="1">
        <v>14</v>
      </c>
      <c r="AF660" s="15">
        <f t="shared" si="608"/>
        <v>47.6</v>
      </c>
      <c r="AG660" s="15">
        <f t="shared" si="609"/>
        <v>84055.288573456346</v>
      </c>
      <c r="AH660" s="15">
        <f t="shared" si="632"/>
        <v>105447.66694108011</v>
      </c>
      <c r="AI660" s="15">
        <f t="shared" si="633"/>
        <v>189502.95551453647</v>
      </c>
      <c r="AJ660" s="1">
        <v>10</v>
      </c>
      <c r="AK660" s="15">
        <f t="shared" si="610"/>
        <v>34</v>
      </c>
      <c r="AL660" s="15"/>
      <c r="AM660" s="15">
        <f t="shared" si="611"/>
        <v>60039.491838183094</v>
      </c>
      <c r="AN660" s="15">
        <f t="shared" si="612"/>
        <v>75657.148197434231</v>
      </c>
      <c r="AO660" s="15">
        <f t="shared" si="634"/>
        <v>135696.64003561734</v>
      </c>
      <c r="AP660" s="188">
        <v>10</v>
      </c>
      <c r="AQ660" s="188">
        <f t="shared" si="635"/>
        <v>34</v>
      </c>
      <c r="AR660" s="196"/>
      <c r="AS660" s="197">
        <f t="shared" si="613"/>
        <v>60160.519561815323</v>
      </c>
      <c r="AT660" s="179">
        <f t="shared" si="614"/>
        <v>77739.218962841536</v>
      </c>
      <c r="AU660" s="180">
        <f t="shared" si="636"/>
        <v>137899.73852465686</v>
      </c>
      <c r="AV660" s="1">
        <v>10</v>
      </c>
      <c r="AW660" s="1">
        <f t="shared" si="637"/>
        <v>34</v>
      </c>
      <c r="AX660" s="55"/>
      <c r="AY660" s="56">
        <f t="shared" si="615"/>
        <v>65611.723614274873</v>
      </c>
      <c r="AZ660" s="15">
        <f t="shared" si="616"/>
        <v>79086.958120021212</v>
      </c>
      <c r="BA660" s="49">
        <f t="shared" si="638"/>
        <v>144698.68173429609</v>
      </c>
      <c r="BB660" s="1">
        <v>11</v>
      </c>
      <c r="BC660" s="1">
        <f t="shared" si="617"/>
        <v>37.4</v>
      </c>
      <c r="BD660" s="56">
        <f t="shared" si="618"/>
        <v>95538.149157979147</v>
      </c>
      <c r="BE660" s="15">
        <f t="shared" si="619"/>
        <v>83872.799523880734</v>
      </c>
      <c r="BF660" s="49">
        <f t="shared" si="639"/>
        <v>179410.94868185988</v>
      </c>
      <c r="BG660" s="1">
        <v>11</v>
      </c>
      <c r="BH660" s="1">
        <f t="shared" si="620"/>
        <v>37.4</v>
      </c>
      <c r="BI660" s="56">
        <f t="shared" si="621"/>
        <v>95538.149157979147</v>
      </c>
      <c r="BJ660" s="15">
        <f t="shared" si="622"/>
        <v>80519.307373146075</v>
      </c>
      <c r="BK660" s="49">
        <f t="shared" si="640"/>
        <v>176057.45653112524</v>
      </c>
      <c r="BL660" s="1">
        <v>11</v>
      </c>
      <c r="BM660" s="1">
        <f t="shared" si="623"/>
        <v>37.4</v>
      </c>
      <c r="BN660" s="56">
        <f t="shared" si="624"/>
        <v>96422.884255930985</v>
      </c>
      <c r="BO660" s="15">
        <f t="shared" si="641"/>
        <v>84744.523719007993</v>
      </c>
      <c r="BP660" s="49">
        <f t="shared" si="642"/>
        <v>181167.40797493898</v>
      </c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</row>
    <row r="661" spans="1:146" ht="15.6" hidden="1" x14ac:dyDescent="0.3">
      <c r="A661" t="s">
        <v>172</v>
      </c>
      <c r="B661" s="8">
        <v>901</v>
      </c>
      <c r="C661" s="1">
        <v>4</v>
      </c>
      <c r="D661" s="1"/>
      <c r="E661" s="1">
        <f t="shared" si="595"/>
        <v>9.6</v>
      </c>
      <c r="F661" s="15">
        <f t="shared" si="596"/>
        <v>32802.45925925926</v>
      </c>
      <c r="G661" s="15">
        <f t="shared" si="625"/>
        <v>20933.475074592334</v>
      </c>
      <c r="H661" s="15">
        <f t="shared" si="626"/>
        <v>53735.93433385159</v>
      </c>
      <c r="I661" s="1">
        <v>5</v>
      </c>
      <c r="J661" s="1"/>
      <c r="K661" s="1">
        <f t="shared" si="597"/>
        <v>12</v>
      </c>
      <c r="L661" s="15">
        <f t="shared" si="598"/>
        <v>16401.22962962963</v>
      </c>
      <c r="M661" s="15">
        <f t="shared" si="599"/>
        <v>24769.020939728383</v>
      </c>
      <c r="N661" s="15">
        <f t="shared" si="627"/>
        <v>41170.250569358017</v>
      </c>
      <c r="O661" s="1">
        <v>4</v>
      </c>
      <c r="P661" s="1"/>
      <c r="Q661" s="1">
        <f t="shared" si="600"/>
        <v>9.6</v>
      </c>
      <c r="R661" s="15">
        <f t="shared" si="601"/>
        <v>13133.279999999999</v>
      </c>
      <c r="S661" s="422">
        <f t="shared" si="628"/>
        <v>22083.193198853856</v>
      </c>
      <c r="T661" s="15">
        <f t="shared" si="629"/>
        <v>35216.473198853855</v>
      </c>
      <c r="U661" s="1">
        <v>7</v>
      </c>
      <c r="V661" s="15">
        <f t="shared" si="602"/>
        <v>16.8</v>
      </c>
      <c r="W661" s="15">
        <f t="shared" si="603"/>
        <v>22983.239999999998</v>
      </c>
      <c r="X661" s="15">
        <f t="shared" si="604"/>
        <v>36978.273029966709</v>
      </c>
      <c r="Y661" s="15">
        <f t="shared" si="630"/>
        <v>59961.513029966707</v>
      </c>
      <c r="Z661" s="1">
        <v>7</v>
      </c>
      <c r="AA661" s="15">
        <f t="shared" si="605"/>
        <v>23.8</v>
      </c>
      <c r="AB661" s="15">
        <f t="shared" si="606"/>
        <v>41585.58058727569</v>
      </c>
      <c r="AC661" s="15">
        <f t="shared" si="607"/>
        <v>53358.109333338347</v>
      </c>
      <c r="AD661" s="15">
        <f t="shared" si="631"/>
        <v>94943.689920614037</v>
      </c>
      <c r="AE661" s="1">
        <v>7</v>
      </c>
      <c r="AF661" s="15">
        <f t="shared" si="608"/>
        <v>23.8</v>
      </c>
      <c r="AG661" s="15">
        <f t="shared" si="609"/>
        <v>42027.644286728173</v>
      </c>
      <c r="AH661" s="15">
        <f t="shared" si="632"/>
        <v>52723.833470540056</v>
      </c>
      <c r="AI661" s="15">
        <f t="shared" si="633"/>
        <v>94751.477757268236</v>
      </c>
      <c r="AJ661" s="1">
        <v>5</v>
      </c>
      <c r="AK661" s="15">
        <f t="shared" si="610"/>
        <v>17</v>
      </c>
      <c r="AL661" s="15"/>
      <c r="AM661" s="15">
        <f t="shared" si="611"/>
        <v>30019.745919091547</v>
      </c>
      <c r="AN661" s="15">
        <f t="shared" si="612"/>
        <v>37828.574098717116</v>
      </c>
      <c r="AO661" s="15">
        <f t="shared" si="634"/>
        <v>67848.32001780867</v>
      </c>
      <c r="AP661" s="188">
        <v>3</v>
      </c>
      <c r="AQ661" s="188">
        <f t="shared" si="635"/>
        <v>10.199999999999999</v>
      </c>
      <c r="AR661" s="196"/>
      <c r="AS661" s="197">
        <f t="shared" si="613"/>
        <v>18048.1558685446</v>
      </c>
      <c r="AT661" s="179">
        <f t="shared" si="614"/>
        <v>23321.765688852458</v>
      </c>
      <c r="AU661" s="180">
        <f t="shared" si="636"/>
        <v>41369.921557397058</v>
      </c>
      <c r="AV661" s="1">
        <v>4</v>
      </c>
      <c r="AW661" s="1">
        <f t="shared" si="637"/>
        <v>13.6</v>
      </c>
      <c r="AX661" s="55"/>
      <c r="AY661" s="56">
        <f t="shared" si="615"/>
        <v>26244.689445709952</v>
      </c>
      <c r="AZ661" s="15">
        <f t="shared" si="616"/>
        <v>31634.783248008487</v>
      </c>
      <c r="BA661" s="49">
        <f t="shared" si="638"/>
        <v>57879.472693718439</v>
      </c>
      <c r="BB661" s="1">
        <v>4</v>
      </c>
      <c r="BC661" s="1">
        <f t="shared" si="617"/>
        <v>13.6</v>
      </c>
      <c r="BD661" s="56">
        <f t="shared" si="618"/>
        <v>34741.145148356052</v>
      </c>
      <c r="BE661" s="15">
        <f t="shared" si="619"/>
        <v>30499.199826865723</v>
      </c>
      <c r="BF661" s="49">
        <f t="shared" si="639"/>
        <v>65240.344975221771</v>
      </c>
      <c r="BG661" s="1">
        <v>1</v>
      </c>
      <c r="BH661" s="1">
        <f t="shared" si="620"/>
        <v>3.4</v>
      </c>
      <c r="BI661" s="56">
        <f t="shared" si="621"/>
        <v>8685.2862870890131</v>
      </c>
      <c r="BJ661" s="15">
        <f t="shared" si="622"/>
        <v>7319.9370339223706</v>
      </c>
      <c r="BK661" s="49">
        <f t="shared" si="640"/>
        <v>16005.223321011385</v>
      </c>
      <c r="BL661" s="1">
        <v>1</v>
      </c>
      <c r="BM661" s="1">
        <f t="shared" si="623"/>
        <v>3.4</v>
      </c>
      <c r="BN661" s="56">
        <f t="shared" si="624"/>
        <v>8765.7167505391808</v>
      </c>
      <c r="BO661" s="15">
        <f t="shared" si="641"/>
        <v>7704.0476108189087</v>
      </c>
      <c r="BP661" s="49">
        <f t="shared" si="642"/>
        <v>16469.764361358088</v>
      </c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</row>
    <row r="662" spans="1:146" ht="15.6" hidden="1" x14ac:dyDescent="0.3">
      <c r="A662" t="s">
        <v>172</v>
      </c>
      <c r="B662" s="8">
        <v>902</v>
      </c>
      <c r="C662" s="1">
        <v>7</v>
      </c>
      <c r="D662" s="1"/>
      <c r="E662" s="1">
        <f t="shared" si="595"/>
        <v>16.8</v>
      </c>
      <c r="F662" s="15">
        <f t="shared" si="596"/>
        <v>57404.303703703707</v>
      </c>
      <c r="G662" s="15">
        <f t="shared" si="625"/>
        <v>36633.581380536583</v>
      </c>
      <c r="H662" s="15">
        <f t="shared" si="626"/>
        <v>94037.88508424029</v>
      </c>
      <c r="I662" s="1">
        <v>8</v>
      </c>
      <c r="J662" s="1"/>
      <c r="K662" s="1">
        <f t="shared" si="597"/>
        <v>19.2</v>
      </c>
      <c r="L662" s="15">
        <f t="shared" si="598"/>
        <v>26241.96740740741</v>
      </c>
      <c r="M662" s="15">
        <f t="shared" si="599"/>
        <v>39630.433503565408</v>
      </c>
      <c r="N662" s="15">
        <f t="shared" si="627"/>
        <v>65872.400910972821</v>
      </c>
      <c r="O662" s="1">
        <v>8</v>
      </c>
      <c r="P662" s="1"/>
      <c r="Q662" s="1">
        <f t="shared" si="600"/>
        <v>19.2</v>
      </c>
      <c r="R662" s="15">
        <f t="shared" si="601"/>
        <v>26266.559999999998</v>
      </c>
      <c r="S662" s="422">
        <f t="shared" si="628"/>
        <v>44166.386397707713</v>
      </c>
      <c r="T662" s="15">
        <f t="shared" si="629"/>
        <v>70432.94639770771</v>
      </c>
      <c r="U662" s="1">
        <v>10</v>
      </c>
      <c r="V662" s="15">
        <f t="shared" si="602"/>
        <v>24</v>
      </c>
      <c r="W662" s="15">
        <f t="shared" si="603"/>
        <v>32833.200000000004</v>
      </c>
      <c r="X662" s="15">
        <f t="shared" si="604"/>
        <v>52826.104328523863</v>
      </c>
      <c r="Y662" s="15">
        <f t="shared" si="630"/>
        <v>85659.304328523867</v>
      </c>
      <c r="Z662" s="1">
        <v>9</v>
      </c>
      <c r="AA662" s="15">
        <f t="shared" si="605"/>
        <v>30.599999999999998</v>
      </c>
      <c r="AB662" s="15">
        <f t="shared" si="606"/>
        <v>53467.175040783033</v>
      </c>
      <c r="AC662" s="15">
        <f t="shared" si="607"/>
        <v>68603.283428577866</v>
      </c>
      <c r="AD662" s="15">
        <f t="shared" si="631"/>
        <v>122070.45846936089</v>
      </c>
      <c r="AE662" s="1">
        <v>9</v>
      </c>
      <c r="AF662" s="15">
        <f t="shared" si="608"/>
        <v>30.599999999999998</v>
      </c>
      <c r="AG662" s="15">
        <f t="shared" si="609"/>
        <v>54035.542654364792</v>
      </c>
      <c r="AH662" s="15">
        <f t="shared" si="632"/>
        <v>67787.785890694344</v>
      </c>
      <c r="AI662" s="15">
        <f t="shared" si="633"/>
        <v>121823.32854505914</v>
      </c>
      <c r="AJ662" s="1">
        <v>8</v>
      </c>
      <c r="AK662" s="15">
        <f t="shared" si="610"/>
        <v>27.2</v>
      </c>
      <c r="AL662" s="15"/>
      <c r="AM662" s="15">
        <f t="shared" si="611"/>
        <v>48031.593470546482</v>
      </c>
      <c r="AN662" s="15">
        <f t="shared" si="612"/>
        <v>60525.718557947388</v>
      </c>
      <c r="AO662" s="15">
        <f t="shared" si="634"/>
        <v>108557.31202849388</v>
      </c>
      <c r="AP662" s="188">
        <v>7</v>
      </c>
      <c r="AQ662" s="188">
        <f t="shared" si="635"/>
        <v>23.8</v>
      </c>
      <c r="AR662" s="196"/>
      <c r="AS662" s="197">
        <f t="shared" si="613"/>
        <v>42112.36369327073</v>
      </c>
      <c r="AT662" s="179">
        <f t="shared" si="614"/>
        <v>54417.453273989078</v>
      </c>
      <c r="AU662" s="180">
        <f t="shared" si="636"/>
        <v>96529.816967259801</v>
      </c>
      <c r="AV662" s="1">
        <v>6</v>
      </c>
      <c r="AW662" s="1">
        <f t="shared" si="637"/>
        <v>20.399999999999999</v>
      </c>
      <c r="AX662" s="55"/>
      <c r="AY662" s="56">
        <f t="shared" si="615"/>
        <v>39367.034168564925</v>
      </c>
      <c r="AZ662" s="15">
        <f t="shared" si="616"/>
        <v>47452.174872012729</v>
      </c>
      <c r="BA662" s="49">
        <f t="shared" si="638"/>
        <v>86819.209040577654</v>
      </c>
      <c r="BB662" s="1">
        <v>6</v>
      </c>
      <c r="BC662" s="1">
        <f t="shared" si="617"/>
        <v>20.399999999999999</v>
      </c>
      <c r="BD662" s="56">
        <f t="shared" si="618"/>
        <v>52111.717722534078</v>
      </c>
      <c r="BE662" s="15">
        <f t="shared" si="619"/>
        <v>45748.799740298578</v>
      </c>
      <c r="BF662" s="49">
        <f t="shared" si="639"/>
        <v>97860.517462832649</v>
      </c>
      <c r="BG662" s="1">
        <v>8</v>
      </c>
      <c r="BH662" s="1">
        <f t="shared" si="620"/>
        <v>27.2</v>
      </c>
      <c r="BI662" s="56">
        <f t="shared" si="621"/>
        <v>69482.290296712104</v>
      </c>
      <c r="BJ662" s="15">
        <f t="shared" si="622"/>
        <v>58559.496271378965</v>
      </c>
      <c r="BK662" s="49">
        <f t="shared" si="640"/>
        <v>128041.78656809108</v>
      </c>
      <c r="BL662" s="1">
        <v>6</v>
      </c>
      <c r="BM662" s="1">
        <f t="shared" si="623"/>
        <v>20.399999999999999</v>
      </c>
      <c r="BN662" s="56">
        <f t="shared" si="624"/>
        <v>52594.300503235085</v>
      </c>
      <c r="BO662" s="15">
        <f t="shared" si="641"/>
        <v>46224.285664913448</v>
      </c>
      <c r="BP662" s="49">
        <f t="shared" si="642"/>
        <v>98818.586168148526</v>
      </c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</row>
    <row r="663" spans="1:146" ht="15.6" hidden="1" x14ac:dyDescent="0.3">
      <c r="A663" t="s">
        <v>172</v>
      </c>
      <c r="B663" s="8">
        <v>1001</v>
      </c>
      <c r="C663" s="1">
        <v>6</v>
      </c>
      <c r="D663" s="1"/>
      <c r="E663" s="1">
        <f t="shared" si="595"/>
        <v>14.399999999999999</v>
      </c>
      <c r="F663" s="15">
        <f t="shared" si="596"/>
        <v>49203.688888888893</v>
      </c>
      <c r="G663" s="15">
        <f t="shared" si="625"/>
        <v>31400.212611888495</v>
      </c>
      <c r="H663" s="15">
        <f t="shared" si="626"/>
        <v>80603.901500777385</v>
      </c>
      <c r="I663" s="1">
        <v>6</v>
      </c>
      <c r="J663" s="1"/>
      <c r="K663" s="1">
        <f t="shared" si="597"/>
        <v>14.399999999999999</v>
      </c>
      <c r="L663" s="15">
        <f t="shared" si="598"/>
        <v>19681.47555555556</v>
      </c>
      <c r="M663" s="15">
        <f t="shared" si="599"/>
        <v>29722.825127674056</v>
      </c>
      <c r="N663" s="15">
        <f t="shared" si="627"/>
        <v>49404.300683229616</v>
      </c>
      <c r="O663" s="1">
        <v>4</v>
      </c>
      <c r="P663" s="1"/>
      <c r="Q663" s="1">
        <f t="shared" si="600"/>
        <v>9.6</v>
      </c>
      <c r="R663" s="15">
        <f t="shared" si="601"/>
        <v>13133.279999999999</v>
      </c>
      <c r="S663" s="422">
        <f t="shared" si="628"/>
        <v>22083.193198853856</v>
      </c>
      <c r="T663" s="15">
        <f t="shared" si="629"/>
        <v>35216.473198853855</v>
      </c>
      <c r="U663" s="1">
        <v>5</v>
      </c>
      <c r="V663" s="15">
        <f t="shared" si="602"/>
        <v>12</v>
      </c>
      <c r="W663" s="15">
        <f t="shared" si="603"/>
        <v>16416.600000000002</v>
      </c>
      <c r="X663" s="15">
        <f t="shared" si="604"/>
        <v>26413.052164261931</v>
      </c>
      <c r="Y663" s="15">
        <f t="shared" si="630"/>
        <v>42829.652164261934</v>
      </c>
      <c r="Z663" s="1">
        <v>5</v>
      </c>
      <c r="AA663" s="15">
        <f t="shared" si="605"/>
        <v>17</v>
      </c>
      <c r="AB663" s="15">
        <f t="shared" si="606"/>
        <v>29703.986133768351</v>
      </c>
      <c r="AC663" s="15">
        <f t="shared" si="607"/>
        <v>38112.935238098813</v>
      </c>
      <c r="AD663" s="15">
        <f t="shared" si="631"/>
        <v>67816.921371867167</v>
      </c>
      <c r="AE663" s="1">
        <v>3</v>
      </c>
      <c r="AF663" s="15">
        <f t="shared" si="608"/>
        <v>10.199999999999999</v>
      </c>
      <c r="AG663" s="15">
        <f t="shared" si="609"/>
        <v>18011.847551454932</v>
      </c>
      <c r="AH663" s="15">
        <f t="shared" si="632"/>
        <v>22595.92863023145</v>
      </c>
      <c r="AI663" s="15">
        <f t="shared" si="633"/>
        <v>40607.776181686379</v>
      </c>
      <c r="AJ663" s="1">
        <v>4</v>
      </c>
      <c r="AK663" s="15">
        <f t="shared" si="610"/>
        <v>13.6</v>
      </c>
      <c r="AL663" s="15"/>
      <c r="AM663" s="15">
        <f t="shared" si="611"/>
        <v>24015.796735273241</v>
      </c>
      <c r="AN663" s="15">
        <f t="shared" si="612"/>
        <v>30262.859278973694</v>
      </c>
      <c r="AO663" s="15">
        <f t="shared" si="634"/>
        <v>54278.656014246939</v>
      </c>
      <c r="AP663" s="188">
        <v>3</v>
      </c>
      <c r="AQ663" s="188">
        <f t="shared" si="635"/>
        <v>10.199999999999999</v>
      </c>
      <c r="AR663" s="196"/>
      <c r="AS663" s="197">
        <f t="shared" si="613"/>
        <v>18048.1558685446</v>
      </c>
      <c r="AT663" s="179">
        <f t="shared" si="614"/>
        <v>23321.765688852458</v>
      </c>
      <c r="AU663" s="180">
        <f t="shared" si="636"/>
        <v>41369.921557397058</v>
      </c>
      <c r="AV663" s="1">
        <v>5</v>
      </c>
      <c r="AW663" s="1">
        <f t="shared" si="637"/>
        <v>17</v>
      </c>
      <c r="AX663" s="55"/>
      <c r="AY663" s="56">
        <f t="shared" si="615"/>
        <v>32805.861807137437</v>
      </c>
      <c r="AZ663" s="15">
        <f t="shared" si="616"/>
        <v>39543.479060010606</v>
      </c>
      <c r="BA663" s="49">
        <f t="shared" si="638"/>
        <v>72349.340867148043</v>
      </c>
      <c r="BB663" s="1">
        <v>4</v>
      </c>
      <c r="BC663" s="1">
        <f t="shared" si="617"/>
        <v>13.6</v>
      </c>
      <c r="BD663" s="56">
        <f t="shared" si="618"/>
        <v>34741.145148356052</v>
      </c>
      <c r="BE663" s="15">
        <f t="shared" si="619"/>
        <v>30499.199826865723</v>
      </c>
      <c r="BF663" s="49">
        <f t="shared" si="639"/>
        <v>65240.344975221771</v>
      </c>
      <c r="BG663" s="1">
        <v>4</v>
      </c>
      <c r="BH663" s="1">
        <f t="shared" si="620"/>
        <v>13.6</v>
      </c>
      <c r="BI663" s="56">
        <f t="shared" si="621"/>
        <v>34741.145148356052</v>
      </c>
      <c r="BJ663" s="15">
        <f t="shared" si="622"/>
        <v>29279.748135689482</v>
      </c>
      <c r="BK663" s="49">
        <f t="shared" si="640"/>
        <v>64020.893284045538</v>
      </c>
      <c r="BL663" s="1">
        <v>6</v>
      </c>
      <c r="BM663" s="1">
        <f t="shared" si="623"/>
        <v>20.399999999999999</v>
      </c>
      <c r="BN663" s="56">
        <f t="shared" si="624"/>
        <v>52594.300503235085</v>
      </c>
      <c r="BO663" s="15">
        <f t="shared" si="641"/>
        <v>46224.285664913448</v>
      </c>
      <c r="BP663" s="49">
        <f t="shared" si="642"/>
        <v>98818.586168148526</v>
      </c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</row>
    <row r="664" spans="1:146" ht="15.6" hidden="1" x14ac:dyDescent="0.3">
      <c r="A664" t="s">
        <v>172</v>
      </c>
      <c r="B664" s="8">
        <v>1002</v>
      </c>
      <c r="C664" s="1">
        <v>4</v>
      </c>
      <c r="D664" s="1"/>
      <c r="E664" s="1">
        <f t="shared" si="595"/>
        <v>9.6</v>
      </c>
      <c r="F664" s="15">
        <f t="shared" si="596"/>
        <v>32802.45925925926</v>
      </c>
      <c r="G664" s="15">
        <f t="shared" si="625"/>
        <v>20933.475074592334</v>
      </c>
      <c r="H664" s="15">
        <f t="shared" si="626"/>
        <v>53735.93433385159</v>
      </c>
      <c r="I664" s="1">
        <v>4</v>
      </c>
      <c r="J664" s="1"/>
      <c r="K664" s="1">
        <f t="shared" si="597"/>
        <v>9.6</v>
      </c>
      <c r="L664" s="15">
        <f t="shared" si="598"/>
        <v>13120.983703703705</v>
      </c>
      <c r="M664" s="15">
        <f t="shared" si="599"/>
        <v>19815.216751782704</v>
      </c>
      <c r="N664" s="15">
        <f t="shared" si="627"/>
        <v>32936.200455486411</v>
      </c>
      <c r="O664" s="1">
        <v>3</v>
      </c>
      <c r="P664" s="1"/>
      <c r="Q664" s="1">
        <f t="shared" si="600"/>
        <v>7.1999999999999993</v>
      </c>
      <c r="R664" s="15">
        <f t="shared" si="601"/>
        <v>9849.9599999999991</v>
      </c>
      <c r="S664" s="422">
        <f t="shared" si="628"/>
        <v>16562.394899140392</v>
      </c>
      <c r="T664" s="15">
        <f t="shared" si="629"/>
        <v>26412.354899140391</v>
      </c>
      <c r="U664" s="1">
        <v>4</v>
      </c>
      <c r="V664" s="15">
        <f t="shared" si="602"/>
        <v>9.6</v>
      </c>
      <c r="W664" s="15">
        <f t="shared" si="603"/>
        <v>13133.279999999999</v>
      </c>
      <c r="X664" s="15">
        <f t="shared" si="604"/>
        <v>21130.441731409544</v>
      </c>
      <c r="Y664" s="15">
        <f t="shared" si="630"/>
        <v>34263.721731409547</v>
      </c>
      <c r="Z664" s="1">
        <v>4</v>
      </c>
      <c r="AA664" s="15">
        <f t="shared" si="605"/>
        <v>13.6</v>
      </c>
      <c r="AB664" s="15">
        <f t="shared" si="606"/>
        <v>23763.188907014683</v>
      </c>
      <c r="AC664" s="15">
        <f t="shared" si="607"/>
        <v>30490.348190479053</v>
      </c>
      <c r="AD664" s="15">
        <f t="shared" si="631"/>
        <v>54253.53709749374</v>
      </c>
      <c r="AE664" s="1">
        <v>4</v>
      </c>
      <c r="AF664" s="15">
        <f t="shared" si="608"/>
        <v>13.6</v>
      </c>
      <c r="AG664" s="15">
        <f t="shared" si="609"/>
        <v>24015.796735273241</v>
      </c>
      <c r="AH664" s="15">
        <f t="shared" si="632"/>
        <v>30127.904840308602</v>
      </c>
      <c r="AI664" s="15">
        <f t="shared" si="633"/>
        <v>54143.701575581843</v>
      </c>
      <c r="AJ664" s="1">
        <v>5</v>
      </c>
      <c r="AK664" s="15">
        <f t="shared" si="610"/>
        <v>17</v>
      </c>
      <c r="AL664" s="15"/>
      <c r="AM664" s="15">
        <f t="shared" si="611"/>
        <v>30019.745919091547</v>
      </c>
      <c r="AN664" s="15">
        <f t="shared" si="612"/>
        <v>37828.574098717116</v>
      </c>
      <c r="AO664" s="15">
        <f t="shared" si="634"/>
        <v>67848.32001780867</v>
      </c>
      <c r="AP664" s="188">
        <v>4</v>
      </c>
      <c r="AQ664" s="188">
        <f t="shared" si="635"/>
        <v>13.6</v>
      </c>
      <c r="AR664" s="196"/>
      <c r="AS664" s="197">
        <f t="shared" si="613"/>
        <v>24064.207824726131</v>
      </c>
      <c r="AT664" s="179">
        <f t="shared" si="614"/>
        <v>31095.687585136613</v>
      </c>
      <c r="AU664" s="180">
        <f t="shared" si="636"/>
        <v>55159.895409862744</v>
      </c>
      <c r="AV664" s="1">
        <v>4</v>
      </c>
      <c r="AW664" s="1">
        <f t="shared" si="637"/>
        <v>13.6</v>
      </c>
      <c r="AX664" s="55"/>
      <c r="AY664" s="56">
        <f t="shared" si="615"/>
        <v>26244.689445709952</v>
      </c>
      <c r="AZ664" s="15">
        <f t="shared" si="616"/>
        <v>31634.783248008487</v>
      </c>
      <c r="BA664" s="49">
        <f t="shared" si="638"/>
        <v>57879.472693718439</v>
      </c>
      <c r="BB664" s="1">
        <v>5</v>
      </c>
      <c r="BC664" s="1">
        <f t="shared" si="617"/>
        <v>17</v>
      </c>
      <c r="BD664" s="56">
        <f t="shared" si="618"/>
        <v>43426.431435445062</v>
      </c>
      <c r="BE664" s="15">
        <f t="shared" si="619"/>
        <v>38123.999783582156</v>
      </c>
      <c r="BF664" s="49">
        <f t="shared" si="639"/>
        <v>81550.431219027218</v>
      </c>
      <c r="BG664" s="1">
        <v>4</v>
      </c>
      <c r="BH664" s="1">
        <f t="shared" si="620"/>
        <v>13.6</v>
      </c>
      <c r="BI664" s="56">
        <f t="shared" si="621"/>
        <v>34741.145148356052</v>
      </c>
      <c r="BJ664" s="15">
        <f t="shared" si="622"/>
        <v>29279.748135689482</v>
      </c>
      <c r="BK664" s="49">
        <f t="shared" si="640"/>
        <v>64020.893284045538</v>
      </c>
      <c r="BL664" s="1">
        <v>5</v>
      </c>
      <c r="BM664" s="1">
        <f t="shared" si="623"/>
        <v>17</v>
      </c>
      <c r="BN664" s="56">
        <f t="shared" si="624"/>
        <v>43828.583752695908</v>
      </c>
      <c r="BO664" s="15">
        <f t="shared" si="641"/>
        <v>38520.238054094545</v>
      </c>
      <c r="BP664" s="49">
        <f t="shared" si="642"/>
        <v>82348.821806790453</v>
      </c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</row>
    <row r="665" spans="1:146" ht="15.6" hidden="1" x14ac:dyDescent="0.3">
      <c r="A665" t="s">
        <v>172</v>
      </c>
      <c r="B665" s="8">
        <v>1101</v>
      </c>
      <c r="C665" s="1">
        <v>14</v>
      </c>
      <c r="D665" s="1"/>
      <c r="E665" s="1">
        <f t="shared" si="595"/>
        <v>33.6</v>
      </c>
      <c r="F665" s="15">
        <f t="shared" si="596"/>
        <v>114808.60740740741</v>
      </c>
      <c r="G665" s="15">
        <f t="shared" si="625"/>
        <v>73267.162761073167</v>
      </c>
      <c r="H665" s="15">
        <f t="shared" si="626"/>
        <v>188075.77016848058</v>
      </c>
      <c r="I665" s="1">
        <v>16</v>
      </c>
      <c r="J665" s="1"/>
      <c r="K665" s="1">
        <f t="shared" si="597"/>
        <v>38.4</v>
      </c>
      <c r="L665" s="15">
        <f t="shared" si="598"/>
        <v>52483.93481481482</v>
      </c>
      <c r="M665" s="15">
        <f t="shared" si="599"/>
        <v>79260.867007130815</v>
      </c>
      <c r="N665" s="15">
        <f t="shared" si="627"/>
        <v>131744.80182194564</v>
      </c>
      <c r="O665" s="1">
        <v>23</v>
      </c>
      <c r="P665" s="1"/>
      <c r="Q665" s="1">
        <f t="shared" si="600"/>
        <v>55.199999999999996</v>
      </c>
      <c r="R665" s="15">
        <f t="shared" si="601"/>
        <v>75516.36</v>
      </c>
      <c r="S665" s="422">
        <f t="shared" si="628"/>
        <v>126978.36089340967</v>
      </c>
      <c r="T665" s="15">
        <f t="shared" si="629"/>
        <v>202494.72089340969</v>
      </c>
      <c r="U665" s="1">
        <v>6</v>
      </c>
      <c r="V665" s="15">
        <f t="shared" si="602"/>
        <v>14.399999999999999</v>
      </c>
      <c r="W665" s="15">
        <f t="shared" si="603"/>
        <v>19699.919999999998</v>
      </c>
      <c r="X665" s="15">
        <f t="shared" si="604"/>
        <v>31695.662597114315</v>
      </c>
      <c r="Y665" s="15">
        <f t="shared" si="630"/>
        <v>51395.582597114313</v>
      </c>
      <c r="Z665" s="1">
        <v>15</v>
      </c>
      <c r="AA665" s="15">
        <f t="shared" si="605"/>
        <v>51</v>
      </c>
      <c r="AB665" s="15">
        <f t="shared" si="606"/>
        <v>89111.958401305063</v>
      </c>
      <c r="AC665" s="15">
        <f t="shared" si="607"/>
        <v>114338.80571429645</v>
      </c>
      <c r="AD665" s="15">
        <f t="shared" si="631"/>
        <v>203450.76411560152</v>
      </c>
      <c r="AE665" s="1">
        <v>13</v>
      </c>
      <c r="AF665" s="15">
        <f t="shared" si="608"/>
        <v>44.199999999999996</v>
      </c>
      <c r="AG665" s="15">
        <f t="shared" si="609"/>
        <v>78051.339389638029</v>
      </c>
      <c r="AH665" s="15">
        <f t="shared" si="632"/>
        <v>97915.690731002949</v>
      </c>
      <c r="AI665" s="15">
        <f t="shared" si="633"/>
        <v>175967.03012064099</v>
      </c>
      <c r="AJ665" s="1">
        <v>10</v>
      </c>
      <c r="AK665" s="15">
        <f t="shared" si="610"/>
        <v>34</v>
      </c>
      <c r="AL665" s="15"/>
      <c r="AM665" s="15">
        <f t="shared" si="611"/>
        <v>60039.491838183094</v>
      </c>
      <c r="AN665" s="15">
        <f t="shared" si="612"/>
        <v>75657.148197434231</v>
      </c>
      <c r="AO665" s="15">
        <f t="shared" si="634"/>
        <v>135696.64003561734</v>
      </c>
      <c r="AP665" s="188">
        <v>11</v>
      </c>
      <c r="AQ665" s="188">
        <f t="shared" si="635"/>
        <v>37.4</v>
      </c>
      <c r="AR665" s="196"/>
      <c r="AS665" s="197">
        <f t="shared" si="613"/>
        <v>66176.571517996868</v>
      </c>
      <c r="AT665" s="179">
        <f t="shared" si="614"/>
        <v>85513.140859125691</v>
      </c>
      <c r="AU665" s="180">
        <f t="shared" si="636"/>
        <v>151689.71237712255</v>
      </c>
      <c r="AV665" s="1">
        <v>11</v>
      </c>
      <c r="AW665" s="1">
        <f t="shared" si="637"/>
        <v>37.4</v>
      </c>
      <c r="AX665" s="55"/>
      <c r="AY665" s="56">
        <f t="shared" si="615"/>
        <v>72172.895975702369</v>
      </c>
      <c r="AZ665" s="15">
        <f t="shared" si="616"/>
        <v>86995.653932023342</v>
      </c>
      <c r="BA665" s="49">
        <f t="shared" si="638"/>
        <v>159168.54990772571</v>
      </c>
      <c r="BB665" s="1">
        <v>11</v>
      </c>
      <c r="BC665" s="1">
        <f t="shared" si="617"/>
        <v>37.4</v>
      </c>
      <c r="BD665" s="56">
        <f t="shared" si="618"/>
        <v>95538.149157979147</v>
      </c>
      <c r="BE665" s="15">
        <f t="shared" si="619"/>
        <v>83872.799523880734</v>
      </c>
      <c r="BF665" s="49">
        <f t="shared" si="639"/>
        <v>179410.94868185988</v>
      </c>
      <c r="BG665" s="1">
        <v>11</v>
      </c>
      <c r="BH665" s="1">
        <f t="shared" si="620"/>
        <v>37.4</v>
      </c>
      <c r="BI665" s="56">
        <f t="shared" si="621"/>
        <v>95538.149157979147</v>
      </c>
      <c r="BJ665" s="15">
        <f t="shared" si="622"/>
        <v>80519.307373146075</v>
      </c>
      <c r="BK665" s="49">
        <f t="shared" si="640"/>
        <v>176057.45653112524</v>
      </c>
      <c r="BL665" s="1">
        <v>11</v>
      </c>
      <c r="BM665" s="1">
        <f t="shared" si="623"/>
        <v>37.4</v>
      </c>
      <c r="BN665" s="56">
        <f t="shared" si="624"/>
        <v>96422.884255930985</v>
      </c>
      <c r="BO665" s="15">
        <f t="shared" si="641"/>
        <v>84744.523719007993</v>
      </c>
      <c r="BP665" s="49">
        <f t="shared" si="642"/>
        <v>181167.40797493898</v>
      </c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</row>
    <row r="666" spans="1:146" ht="15.6" hidden="1" x14ac:dyDescent="0.3">
      <c r="A666" t="s">
        <v>172</v>
      </c>
      <c r="B666" s="8">
        <v>1102</v>
      </c>
      <c r="C666" s="1">
        <v>3</v>
      </c>
      <c r="D666" s="1"/>
      <c r="E666" s="1">
        <f t="shared" si="595"/>
        <v>7.1999999999999993</v>
      </c>
      <c r="F666" s="15">
        <f t="shared" si="596"/>
        <v>24601.844444444447</v>
      </c>
      <c r="G666" s="15">
        <f t="shared" si="625"/>
        <v>15700.106305944248</v>
      </c>
      <c r="H666" s="15">
        <f t="shared" si="626"/>
        <v>40301.950750388693</v>
      </c>
      <c r="I666" s="1">
        <v>4</v>
      </c>
      <c r="J666" s="1"/>
      <c r="K666" s="1">
        <f t="shared" si="597"/>
        <v>9.6</v>
      </c>
      <c r="L666" s="15">
        <f t="shared" si="598"/>
        <v>13120.983703703705</v>
      </c>
      <c r="M666" s="15">
        <f t="shared" si="599"/>
        <v>19815.216751782704</v>
      </c>
      <c r="N666" s="15">
        <f t="shared" si="627"/>
        <v>32936.200455486411</v>
      </c>
      <c r="O666" s="1">
        <v>2</v>
      </c>
      <c r="P666" s="1"/>
      <c r="Q666" s="1">
        <f t="shared" si="600"/>
        <v>4.8</v>
      </c>
      <c r="R666" s="15">
        <f t="shared" si="601"/>
        <v>6566.6399999999994</v>
      </c>
      <c r="S666" s="422">
        <f t="shared" si="628"/>
        <v>11041.596599426928</v>
      </c>
      <c r="T666" s="15">
        <f t="shared" si="629"/>
        <v>17608.236599426928</v>
      </c>
      <c r="U666" s="1">
        <v>3</v>
      </c>
      <c r="V666" s="15">
        <f t="shared" si="602"/>
        <v>7.1999999999999993</v>
      </c>
      <c r="W666" s="15">
        <f t="shared" si="603"/>
        <v>9849.9599999999991</v>
      </c>
      <c r="X666" s="15">
        <f t="shared" si="604"/>
        <v>15847.831298557157</v>
      </c>
      <c r="Y666" s="15">
        <f t="shared" si="630"/>
        <v>25697.791298557157</v>
      </c>
      <c r="Z666" s="1">
        <v>3</v>
      </c>
      <c r="AA666" s="15">
        <f t="shared" si="605"/>
        <v>10.199999999999999</v>
      </c>
      <c r="AB666" s="15">
        <f t="shared" si="606"/>
        <v>17822.391680261011</v>
      </c>
      <c r="AC666" s="15">
        <f t="shared" si="607"/>
        <v>22867.761142859286</v>
      </c>
      <c r="AD666" s="15">
        <f t="shared" si="631"/>
        <v>40690.152823120297</v>
      </c>
      <c r="AE666" s="1">
        <v>4</v>
      </c>
      <c r="AF666" s="15">
        <f t="shared" si="608"/>
        <v>13.6</v>
      </c>
      <c r="AG666" s="15">
        <f t="shared" si="609"/>
        <v>24015.796735273241</v>
      </c>
      <c r="AH666" s="15">
        <f t="shared" si="632"/>
        <v>30127.904840308602</v>
      </c>
      <c r="AI666" s="15">
        <f t="shared" si="633"/>
        <v>54143.701575581843</v>
      </c>
      <c r="AJ666" s="1">
        <v>2</v>
      </c>
      <c r="AK666" s="15">
        <f t="shared" si="610"/>
        <v>6.8</v>
      </c>
      <c r="AL666" s="15"/>
      <c r="AM666" s="15">
        <f t="shared" si="611"/>
        <v>12007.898367636621</v>
      </c>
      <c r="AN666" s="15">
        <f t="shared" si="612"/>
        <v>15131.429639486847</v>
      </c>
      <c r="AO666" s="15">
        <f t="shared" si="634"/>
        <v>27139.328007123469</v>
      </c>
      <c r="AP666" s="188">
        <v>5</v>
      </c>
      <c r="AQ666" s="188">
        <f t="shared" si="635"/>
        <v>17</v>
      </c>
      <c r="AR666" s="196"/>
      <c r="AS666" s="197">
        <f t="shared" si="613"/>
        <v>30080.259780907661</v>
      </c>
      <c r="AT666" s="179">
        <f t="shared" si="614"/>
        <v>38869.609481420768</v>
      </c>
      <c r="AU666" s="180">
        <f t="shared" si="636"/>
        <v>68949.86926232843</v>
      </c>
      <c r="AV666" s="1">
        <v>6</v>
      </c>
      <c r="AW666" s="1">
        <f t="shared" si="637"/>
        <v>20.399999999999999</v>
      </c>
      <c r="AX666" s="55"/>
      <c r="AY666" s="56">
        <f t="shared" si="615"/>
        <v>39367.034168564925</v>
      </c>
      <c r="AZ666" s="15">
        <f t="shared" si="616"/>
        <v>47452.174872012729</v>
      </c>
      <c r="BA666" s="49">
        <f t="shared" si="638"/>
        <v>86819.209040577654</v>
      </c>
      <c r="BB666" s="1">
        <v>3</v>
      </c>
      <c r="BC666" s="1">
        <f t="shared" si="617"/>
        <v>10.199999999999999</v>
      </c>
      <c r="BD666" s="56">
        <f t="shared" si="618"/>
        <v>26055.858861267039</v>
      </c>
      <c r="BE666" s="15">
        <f t="shared" si="619"/>
        <v>22874.399870149289</v>
      </c>
      <c r="BF666" s="49">
        <f t="shared" si="639"/>
        <v>48930.258731416325</v>
      </c>
      <c r="BG666" s="1">
        <v>2</v>
      </c>
      <c r="BH666" s="1">
        <f t="shared" si="620"/>
        <v>6.8</v>
      </c>
      <c r="BI666" s="56">
        <f t="shared" si="621"/>
        <v>17370.572574178026</v>
      </c>
      <c r="BJ666" s="15">
        <f t="shared" si="622"/>
        <v>14639.874067844741</v>
      </c>
      <c r="BK666" s="49">
        <f t="shared" si="640"/>
        <v>32010.446642022769</v>
      </c>
      <c r="BL666" s="1">
        <v>3</v>
      </c>
      <c r="BM666" s="1">
        <f t="shared" si="623"/>
        <v>10.199999999999999</v>
      </c>
      <c r="BN666" s="56">
        <f t="shared" si="624"/>
        <v>26297.150251617542</v>
      </c>
      <c r="BO666" s="15">
        <f t="shared" si="641"/>
        <v>23112.142832456724</v>
      </c>
      <c r="BP666" s="49">
        <f t="shared" si="642"/>
        <v>49409.293084074263</v>
      </c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</row>
    <row r="667" spans="1:146" ht="15.6" hidden="1" x14ac:dyDescent="0.3">
      <c r="A667" t="s">
        <v>172</v>
      </c>
      <c r="B667" s="8">
        <v>1201</v>
      </c>
      <c r="C667" s="1">
        <v>2</v>
      </c>
      <c r="D667" s="1"/>
      <c r="E667" s="1">
        <f t="shared" si="595"/>
        <v>4.8</v>
      </c>
      <c r="F667" s="15">
        <f t="shared" si="596"/>
        <v>16401.22962962963</v>
      </c>
      <c r="G667" s="15">
        <f t="shared" si="625"/>
        <v>10466.737537296167</v>
      </c>
      <c r="H667" s="15">
        <f t="shared" si="626"/>
        <v>26867.967166925795</v>
      </c>
      <c r="I667" s="1">
        <v>0</v>
      </c>
      <c r="J667" s="1"/>
      <c r="K667" s="1">
        <f t="shared" si="597"/>
        <v>0</v>
      </c>
      <c r="L667" s="15">
        <f t="shared" si="598"/>
        <v>0</v>
      </c>
      <c r="M667" s="15">
        <f t="shared" si="599"/>
        <v>0</v>
      </c>
      <c r="N667" s="15">
        <f t="shared" si="627"/>
        <v>0</v>
      </c>
      <c r="O667" s="1">
        <v>3</v>
      </c>
      <c r="P667" s="1"/>
      <c r="Q667" s="1">
        <f t="shared" si="600"/>
        <v>7.1999999999999993</v>
      </c>
      <c r="R667" s="15">
        <f t="shared" si="601"/>
        <v>9849.9599999999991</v>
      </c>
      <c r="S667" s="422">
        <f t="shared" si="628"/>
        <v>16562.394899140392</v>
      </c>
      <c r="T667" s="15">
        <f t="shared" si="629"/>
        <v>26412.354899140391</v>
      </c>
      <c r="U667" s="1">
        <v>8</v>
      </c>
      <c r="V667" s="15">
        <f t="shared" si="602"/>
        <v>19.2</v>
      </c>
      <c r="W667" s="15">
        <f t="shared" si="603"/>
        <v>26266.559999999998</v>
      </c>
      <c r="X667" s="15">
        <f t="shared" si="604"/>
        <v>42260.883462819089</v>
      </c>
      <c r="Y667" s="15">
        <f t="shared" si="630"/>
        <v>68527.443462819094</v>
      </c>
      <c r="Z667" s="1">
        <v>8</v>
      </c>
      <c r="AA667" s="15">
        <f t="shared" si="605"/>
        <v>27.2</v>
      </c>
      <c r="AB667" s="15">
        <f t="shared" si="606"/>
        <v>47526.377814029365</v>
      </c>
      <c r="AC667" s="15">
        <f t="shared" si="607"/>
        <v>60980.696380958107</v>
      </c>
      <c r="AD667" s="15">
        <f t="shared" si="631"/>
        <v>108507.07419498748</v>
      </c>
      <c r="AE667" s="1">
        <v>8</v>
      </c>
      <c r="AF667" s="15">
        <f t="shared" si="608"/>
        <v>27.2</v>
      </c>
      <c r="AG667" s="15">
        <f t="shared" si="609"/>
        <v>48031.593470546482</v>
      </c>
      <c r="AH667" s="15">
        <f t="shared" si="632"/>
        <v>60255.809680617203</v>
      </c>
      <c r="AI667" s="15">
        <f t="shared" si="633"/>
        <v>108287.40315116369</v>
      </c>
      <c r="AJ667" s="1">
        <v>5</v>
      </c>
      <c r="AK667" s="15">
        <f t="shared" si="610"/>
        <v>17</v>
      </c>
      <c r="AL667" s="15"/>
      <c r="AM667" s="15">
        <f t="shared" si="611"/>
        <v>30019.745919091547</v>
      </c>
      <c r="AN667" s="15">
        <f t="shared" si="612"/>
        <v>37828.574098717116</v>
      </c>
      <c r="AO667" s="15">
        <f t="shared" si="634"/>
        <v>67848.32001780867</v>
      </c>
      <c r="AP667" s="188">
        <v>5</v>
      </c>
      <c r="AQ667" s="188">
        <f t="shared" si="635"/>
        <v>17</v>
      </c>
      <c r="AR667" s="196"/>
      <c r="AS667" s="197">
        <f t="shared" si="613"/>
        <v>30080.259780907661</v>
      </c>
      <c r="AT667" s="179">
        <f t="shared" si="614"/>
        <v>38869.609481420768</v>
      </c>
      <c r="AU667" s="180">
        <f t="shared" si="636"/>
        <v>68949.86926232843</v>
      </c>
      <c r="AV667" s="1">
        <v>1</v>
      </c>
      <c r="AW667" s="1">
        <f t="shared" si="637"/>
        <v>3.4</v>
      </c>
      <c r="AX667" s="55"/>
      <c r="AY667" s="56">
        <f t="shared" si="615"/>
        <v>6561.1723614274879</v>
      </c>
      <c r="AZ667" s="15">
        <f t="shared" si="616"/>
        <v>7908.6958120021218</v>
      </c>
      <c r="BA667" s="49">
        <f t="shared" si="638"/>
        <v>14469.86817342961</v>
      </c>
      <c r="BB667" s="1">
        <v>3</v>
      </c>
      <c r="BC667" s="1">
        <f t="shared" si="617"/>
        <v>10.199999999999999</v>
      </c>
      <c r="BD667" s="56">
        <f t="shared" si="618"/>
        <v>26055.858861267039</v>
      </c>
      <c r="BE667" s="15">
        <f t="shared" si="619"/>
        <v>22874.399870149289</v>
      </c>
      <c r="BF667" s="49">
        <f t="shared" si="639"/>
        <v>48930.258731416325</v>
      </c>
      <c r="BG667" s="1">
        <v>3</v>
      </c>
      <c r="BH667" s="1">
        <f t="shared" si="620"/>
        <v>10.199999999999999</v>
      </c>
      <c r="BI667" s="56">
        <f t="shared" si="621"/>
        <v>26055.858861267039</v>
      </c>
      <c r="BJ667" s="15">
        <f t="shared" si="622"/>
        <v>21959.811101767111</v>
      </c>
      <c r="BK667" s="49">
        <f t="shared" si="640"/>
        <v>48015.669963034146</v>
      </c>
      <c r="BL667" s="1">
        <v>3</v>
      </c>
      <c r="BM667" s="1">
        <f t="shared" si="623"/>
        <v>10.199999999999999</v>
      </c>
      <c r="BN667" s="56">
        <f t="shared" si="624"/>
        <v>26297.150251617542</v>
      </c>
      <c r="BO667" s="15">
        <f t="shared" si="641"/>
        <v>23112.142832456724</v>
      </c>
      <c r="BP667" s="49">
        <f t="shared" si="642"/>
        <v>49409.293084074263</v>
      </c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</row>
    <row r="668" spans="1:146" ht="15.6" hidden="1" x14ac:dyDescent="0.3">
      <c r="A668" t="s">
        <v>172</v>
      </c>
      <c r="B668" s="8">
        <v>1202</v>
      </c>
      <c r="C668" s="1">
        <v>7</v>
      </c>
      <c r="D668" s="1"/>
      <c r="E668" s="1">
        <f t="shared" si="595"/>
        <v>16.8</v>
      </c>
      <c r="F668" s="15">
        <f t="shared" si="596"/>
        <v>57404.303703703707</v>
      </c>
      <c r="G668" s="15">
        <f t="shared" si="625"/>
        <v>36633.581380536583</v>
      </c>
      <c r="H668" s="15">
        <f t="shared" si="626"/>
        <v>94037.88508424029</v>
      </c>
      <c r="I668" s="1">
        <v>6</v>
      </c>
      <c r="J668" s="1"/>
      <c r="K668" s="1">
        <f t="shared" si="597"/>
        <v>14.399999999999999</v>
      </c>
      <c r="L668" s="15">
        <f t="shared" si="598"/>
        <v>19681.47555555556</v>
      </c>
      <c r="M668" s="15">
        <f t="shared" si="599"/>
        <v>29722.825127674056</v>
      </c>
      <c r="N668" s="15">
        <f t="shared" si="627"/>
        <v>49404.300683229616</v>
      </c>
      <c r="O668" s="1">
        <v>5</v>
      </c>
      <c r="P668" s="1"/>
      <c r="Q668" s="1">
        <f t="shared" si="600"/>
        <v>12</v>
      </c>
      <c r="R668" s="15">
        <f t="shared" si="601"/>
        <v>16416.600000000002</v>
      </c>
      <c r="S668" s="422">
        <f t="shared" si="628"/>
        <v>27603.991498567324</v>
      </c>
      <c r="T668" s="15">
        <f t="shared" si="629"/>
        <v>44020.59149856733</v>
      </c>
      <c r="U668" s="1">
        <v>8</v>
      </c>
      <c r="V668" s="15">
        <f t="shared" si="602"/>
        <v>19.2</v>
      </c>
      <c r="W668" s="15">
        <f t="shared" si="603"/>
        <v>26266.559999999998</v>
      </c>
      <c r="X668" s="15">
        <f t="shared" si="604"/>
        <v>42260.883462819089</v>
      </c>
      <c r="Y668" s="15">
        <f t="shared" si="630"/>
        <v>68527.443462819094</v>
      </c>
      <c r="Z668" s="1">
        <v>7</v>
      </c>
      <c r="AA668" s="15">
        <f t="shared" si="605"/>
        <v>23.8</v>
      </c>
      <c r="AB668" s="15">
        <f t="shared" si="606"/>
        <v>41585.58058727569</v>
      </c>
      <c r="AC668" s="15">
        <f t="shared" si="607"/>
        <v>53358.109333338347</v>
      </c>
      <c r="AD668" s="15">
        <f t="shared" si="631"/>
        <v>94943.689920614037</v>
      </c>
      <c r="AE668" s="1">
        <v>7</v>
      </c>
      <c r="AF668" s="15">
        <f t="shared" si="608"/>
        <v>23.8</v>
      </c>
      <c r="AG668" s="15">
        <f t="shared" si="609"/>
        <v>42027.644286728173</v>
      </c>
      <c r="AH668" s="15">
        <f t="shared" si="632"/>
        <v>52723.833470540056</v>
      </c>
      <c r="AI668" s="15">
        <f t="shared" si="633"/>
        <v>94751.477757268236</v>
      </c>
      <c r="AJ668" s="1">
        <v>7</v>
      </c>
      <c r="AK668" s="15">
        <f t="shared" si="610"/>
        <v>23.8</v>
      </c>
      <c r="AL668" s="15"/>
      <c r="AM668" s="15">
        <f t="shared" si="611"/>
        <v>42027.644286728173</v>
      </c>
      <c r="AN668" s="15">
        <f t="shared" si="612"/>
        <v>52960.003738203966</v>
      </c>
      <c r="AO668" s="15">
        <f t="shared" si="634"/>
        <v>94987.648024932132</v>
      </c>
      <c r="AP668" s="188">
        <v>7</v>
      </c>
      <c r="AQ668" s="188">
        <f t="shared" si="635"/>
        <v>23.8</v>
      </c>
      <c r="AR668" s="196"/>
      <c r="AS668" s="197">
        <f t="shared" si="613"/>
        <v>42112.36369327073</v>
      </c>
      <c r="AT668" s="179">
        <f t="shared" si="614"/>
        <v>54417.453273989078</v>
      </c>
      <c r="AU668" s="180">
        <f t="shared" si="636"/>
        <v>96529.816967259801</v>
      </c>
      <c r="AV668" s="1">
        <v>8</v>
      </c>
      <c r="AW668" s="1">
        <f t="shared" si="637"/>
        <v>27.2</v>
      </c>
      <c r="AX668" s="55"/>
      <c r="AY668" s="56">
        <f t="shared" si="615"/>
        <v>52489.378891419903</v>
      </c>
      <c r="AZ668" s="15">
        <f t="shared" si="616"/>
        <v>63269.566496016974</v>
      </c>
      <c r="BA668" s="49">
        <f t="shared" si="638"/>
        <v>115758.94538743688</v>
      </c>
      <c r="BB668" s="1">
        <v>6</v>
      </c>
      <c r="BC668" s="1">
        <f t="shared" si="617"/>
        <v>20.399999999999999</v>
      </c>
      <c r="BD668" s="56">
        <f t="shared" si="618"/>
        <v>52111.717722534078</v>
      </c>
      <c r="BE668" s="15">
        <f t="shared" si="619"/>
        <v>45748.799740298578</v>
      </c>
      <c r="BF668" s="49">
        <f t="shared" si="639"/>
        <v>97860.517462832649</v>
      </c>
      <c r="BG668" s="1">
        <v>7</v>
      </c>
      <c r="BH668" s="1">
        <f t="shared" si="620"/>
        <v>23.8</v>
      </c>
      <c r="BI668" s="56">
        <f t="shared" si="621"/>
        <v>60797.004009623095</v>
      </c>
      <c r="BJ668" s="15">
        <f t="shared" si="622"/>
        <v>51239.559237456597</v>
      </c>
      <c r="BK668" s="49">
        <f t="shared" si="640"/>
        <v>112036.5632470797</v>
      </c>
      <c r="BL668" s="1">
        <v>8</v>
      </c>
      <c r="BM668" s="1">
        <f t="shared" si="623"/>
        <v>27.2</v>
      </c>
      <c r="BN668" s="56">
        <f t="shared" si="624"/>
        <v>70125.734004313446</v>
      </c>
      <c r="BO668" s="15">
        <f t="shared" si="641"/>
        <v>61632.380886551269</v>
      </c>
      <c r="BP668" s="49">
        <f t="shared" si="642"/>
        <v>131758.1148908647</v>
      </c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</row>
    <row r="669" spans="1:146" ht="15.6" hidden="1" x14ac:dyDescent="0.3">
      <c r="A669" t="s">
        <v>172</v>
      </c>
      <c r="B669" s="8">
        <v>1301</v>
      </c>
      <c r="C669" s="1">
        <v>12</v>
      </c>
      <c r="D669" s="1"/>
      <c r="E669" s="1">
        <f t="shared" si="595"/>
        <v>28.799999999999997</v>
      </c>
      <c r="F669" s="15">
        <f t="shared" si="596"/>
        <v>98407.377777777787</v>
      </c>
      <c r="G669" s="15">
        <f t="shared" si="625"/>
        <v>62800.425223776991</v>
      </c>
      <c r="H669" s="15">
        <f t="shared" si="626"/>
        <v>161207.80300155477</v>
      </c>
      <c r="I669" s="1">
        <v>11</v>
      </c>
      <c r="J669" s="1"/>
      <c r="K669" s="1">
        <f t="shared" si="597"/>
        <v>26.4</v>
      </c>
      <c r="L669" s="15">
        <f t="shared" si="598"/>
        <v>36082.705185185187</v>
      </c>
      <c r="M669" s="15">
        <f t="shared" si="599"/>
        <v>54491.846067402439</v>
      </c>
      <c r="N669" s="15">
        <f t="shared" si="627"/>
        <v>90574.551252587626</v>
      </c>
      <c r="O669" s="1">
        <v>11</v>
      </c>
      <c r="P669" s="1"/>
      <c r="Q669" s="1">
        <f t="shared" si="600"/>
        <v>26.4</v>
      </c>
      <c r="R669" s="15">
        <f t="shared" si="601"/>
        <v>36116.519999999997</v>
      </c>
      <c r="S669" s="422">
        <f t="shared" si="628"/>
        <v>60728.781296848108</v>
      </c>
      <c r="T669" s="15">
        <f t="shared" si="629"/>
        <v>96845.301296848105</v>
      </c>
      <c r="U669" s="1">
        <v>13</v>
      </c>
      <c r="V669" s="15">
        <f t="shared" si="602"/>
        <v>31.2</v>
      </c>
      <c r="W669" s="15">
        <f t="shared" si="603"/>
        <v>42683.16</v>
      </c>
      <c r="X669" s="15">
        <f t="shared" si="604"/>
        <v>68673.935627081024</v>
      </c>
      <c r="Y669" s="15">
        <f t="shared" si="630"/>
        <v>111357.09562708103</v>
      </c>
      <c r="Z669" s="1">
        <v>11</v>
      </c>
      <c r="AA669" s="15">
        <f t="shared" si="605"/>
        <v>37.4</v>
      </c>
      <c r="AB669" s="15">
        <f t="shared" si="606"/>
        <v>65348.769494290376</v>
      </c>
      <c r="AC669" s="15">
        <f t="shared" si="607"/>
        <v>83848.457523817386</v>
      </c>
      <c r="AD669" s="15">
        <f t="shared" si="631"/>
        <v>149197.22701810778</v>
      </c>
      <c r="AE669" s="1">
        <v>12</v>
      </c>
      <c r="AF669" s="15">
        <f t="shared" si="608"/>
        <v>40.799999999999997</v>
      </c>
      <c r="AG669" s="15">
        <f t="shared" si="609"/>
        <v>72047.390205819727</v>
      </c>
      <c r="AH669" s="15">
        <f t="shared" si="632"/>
        <v>90383.714520925801</v>
      </c>
      <c r="AI669" s="15">
        <f t="shared" si="633"/>
        <v>162431.10472674551</v>
      </c>
      <c r="AJ669" s="1">
        <v>11</v>
      </c>
      <c r="AK669" s="15">
        <f t="shared" si="610"/>
        <v>37.4</v>
      </c>
      <c r="AL669" s="15"/>
      <c r="AM669" s="15">
        <f t="shared" si="611"/>
        <v>66043.441022001411</v>
      </c>
      <c r="AN669" s="15">
        <f t="shared" si="612"/>
        <v>83222.86301717766</v>
      </c>
      <c r="AO669" s="15">
        <f t="shared" si="634"/>
        <v>149266.30403917906</v>
      </c>
      <c r="AP669" s="188">
        <v>12</v>
      </c>
      <c r="AQ669" s="188">
        <f t="shared" si="635"/>
        <v>40.799999999999997</v>
      </c>
      <c r="AR669" s="196"/>
      <c r="AS669" s="197">
        <f t="shared" si="613"/>
        <v>72192.623474178399</v>
      </c>
      <c r="AT669" s="179">
        <f t="shared" si="614"/>
        <v>93287.062755409832</v>
      </c>
      <c r="AU669" s="180">
        <f t="shared" si="636"/>
        <v>165479.68622958823</v>
      </c>
      <c r="AV669" s="1">
        <v>13</v>
      </c>
      <c r="AW669" s="1">
        <f t="shared" si="637"/>
        <v>44.199999999999996</v>
      </c>
      <c r="AX669" s="55"/>
      <c r="AY669" s="56">
        <f t="shared" si="615"/>
        <v>85295.240698557347</v>
      </c>
      <c r="AZ669" s="15">
        <f t="shared" si="616"/>
        <v>102813.04555602757</v>
      </c>
      <c r="BA669" s="49">
        <f t="shared" si="638"/>
        <v>188108.28625458491</v>
      </c>
      <c r="BB669" s="1">
        <v>12</v>
      </c>
      <c r="BC669" s="1">
        <f t="shared" si="617"/>
        <v>40.799999999999997</v>
      </c>
      <c r="BD669" s="56">
        <f t="shared" si="618"/>
        <v>104223.43544506816</v>
      </c>
      <c r="BE669" s="15">
        <f t="shared" si="619"/>
        <v>91497.599480597157</v>
      </c>
      <c r="BF669" s="49">
        <f t="shared" si="639"/>
        <v>195721.0349256653</v>
      </c>
      <c r="BG669" s="1">
        <v>11</v>
      </c>
      <c r="BH669" s="1">
        <f t="shared" si="620"/>
        <v>37.4</v>
      </c>
      <c r="BI669" s="56">
        <f t="shared" si="621"/>
        <v>95538.149157979147</v>
      </c>
      <c r="BJ669" s="15">
        <f t="shared" si="622"/>
        <v>80519.307373146075</v>
      </c>
      <c r="BK669" s="49">
        <f t="shared" si="640"/>
        <v>176057.45653112524</v>
      </c>
      <c r="BL669" s="1">
        <v>8</v>
      </c>
      <c r="BM669" s="1">
        <f t="shared" si="623"/>
        <v>27.2</v>
      </c>
      <c r="BN669" s="56">
        <f t="shared" si="624"/>
        <v>70125.734004313446</v>
      </c>
      <c r="BO669" s="15">
        <f t="shared" si="641"/>
        <v>61632.380886551269</v>
      </c>
      <c r="BP669" s="49">
        <f t="shared" si="642"/>
        <v>131758.1148908647</v>
      </c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</row>
    <row r="670" spans="1:146" ht="15.6" hidden="1" x14ac:dyDescent="0.3">
      <c r="A670" t="s">
        <v>172</v>
      </c>
      <c r="B670" s="8">
        <v>1302</v>
      </c>
      <c r="C670" s="1">
        <v>17</v>
      </c>
      <c r="D670" s="1"/>
      <c r="E670" s="1">
        <f t="shared" si="595"/>
        <v>40.799999999999997</v>
      </c>
      <c r="F670" s="15">
        <f t="shared" si="596"/>
        <v>139410.45185185186</v>
      </c>
      <c r="G670" s="15">
        <f t="shared" si="625"/>
        <v>88967.269067017405</v>
      </c>
      <c r="H670" s="15">
        <f t="shared" si="626"/>
        <v>228377.72091886925</v>
      </c>
      <c r="I670" s="1">
        <v>12</v>
      </c>
      <c r="J670" s="1"/>
      <c r="K670" s="1">
        <f t="shared" si="597"/>
        <v>28.799999999999997</v>
      </c>
      <c r="L670" s="15">
        <f t="shared" si="598"/>
        <v>39362.951111111121</v>
      </c>
      <c r="M670" s="15">
        <f t="shared" si="599"/>
        <v>59445.650255348111</v>
      </c>
      <c r="N670" s="15">
        <f t="shared" si="627"/>
        <v>98808.601366459232</v>
      </c>
      <c r="O670" s="1">
        <v>15</v>
      </c>
      <c r="P670" s="1"/>
      <c r="Q670" s="1">
        <f t="shared" si="600"/>
        <v>36</v>
      </c>
      <c r="R670" s="15">
        <f t="shared" si="601"/>
        <v>49249.799999999996</v>
      </c>
      <c r="S670" s="422">
        <f t="shared" si="628"/>
        <v>82811.974495701972</v>
      </c>
      <c r="T670" s="15">
        <f t="shared" si="629"/>
        <v>132061.77449570197</v>
      </c>
      <c r="U670" s="1">
        <v>13</v>
      </c>
      <c r="V670" s="15">
        <f t="shared" si="602"/>
        <v>31.2</v>
      </c>
      <c r="W670" s="15">
        <f t="shared" si="603"/>
        <v>42683.16</v>
      </c>
      <c r="X670" s="15">
        <f t="shared" si="604"/>
        <v>68673.935627081024</v>
      </c>
      <c r="Y670" s="15">
        <f t="shared" si="630"/>
        <v>111357.09562708103</v>
      </c>
      <c r="Z670" s="1">
        <v>11</v>
      </c>
      <c r="AA670" s="15">
        <f t="shared" si="605"/>
        <v>37.4</v>
      </c>
      <c r="AB670" s="15">
        <f t="shared" si="606"/>
        <v>65348.769494290376</v>
      </c>
      <c r="AC670" s="15">
        <f t="shared" si="607"/>
        <v>83848.457523817386</v>
      </c>
      <c r="AD670" s="15">
        <f t="shared" si="631"/>
        <v>149197.22701810778</v>
      </c>
      <c r="AE670" s="1">
        <v>15</v>
      </c>
      <c r="AF670" s="15">
        <f t="shared" si="608"/>
        <v>51</v>
      </c>
      <c r="AG670" s="15">
        <f t="shared" si="609"/>
        <v>90059.237757274648</v>
      </c>
      <c r="AH670" s="15">
        <f t="shared" si="632"/>
        <v>112979.64315115726</v>
      </c>
      <c r="AI670" s="15">
        <f t="shared" si="633"/>
        <v>203038.88090843189</v>
      </c>
      <c r="AJ670" s="1">
        <v>11</v>
      </c>
      <c r="AK670" s="15">
        <f t="shared" si="610"/>
        <v>37.4</v>
      </c>
      <c r="AL670" s="15"/>
      <c r="AM670" s="15">
        <f t="shared" si="611"/>
        <v>66043.441022001411</v>
      </c>
      <c r="AN670" s="15">
        <f t="shared" si="612"/>
        <v>83222.86301717766</v>
      </c>
      <c r="AO670" s="15">
        <f t="shared" si="634"/>
        <v>149266.30403917906</v>
      </c>
      <c r="AP670" s="188">
        <v>13</v>
      </c>
      <c r="AQ670" s="188">
        <f t="shared" si="635"/>
        <v>44.199999999999996</v>
      </c>
      <c r="AR670" s="196"/>
      <c r="AS670" s="197">
        <f t="shared" si="613"/>
        <v>78208.67543035993</v>
      </c>
      <c r="AT670" s="179">
        <f t="shared" si="614"/>
        <v>101060.98465169399</v>
      </c>
      <c r="AU670" s="180">
        <f t="shared" si="636"/>
        <v>179269.66008205392</v>
      </c>
      <c r="AV670" s="1">
        <v>18</v>
      </c>
      <c r="AW670" s="1">
        <f t="shared" si="637"/>
        <v>61.199999999999996</v>
      </c>
      <c r="AX670" s="55"/>
      <c r="AY670" s="56">
        <f t="shared" si="615"/>
        <v>118101.10250569478</v>
      </c>
      <c r="AZ670" s="15">
        <f t="shared" si="616"/>
        <v>142356.52461603819</v>
      </c>
      <c r="BA670" s="49">
        <f t="shared" si="638"/>
        <v>260457.62712173298</v>
      </c>
      <c r="BB670" s="1">
        <v>18</v>
      </c>
      <c r="BC670" s="1">
        <f t="shared" si="617"/>
        <v>61.199999999999996</v>
      </c>
      <c r="BD670" s="56">
        <f t="shared" si="618"/>
        <v>156335.15316760223</v>
      </c>
      <c r="BE670" s="15">
        <f t="shared" si="619"/>
        <v>137246.39922089575</v>
      </c>
      <c r="BF670" s="49">
        <f t="shared" si="639"/>
        <v>293581.55238849798</v>
      </c>
      <c r="BG670" s="1">
        <v>18</v>
      </c>
      <c r="BH670" s="1">
        <f t="shared" si="620"/>
        <v>61.199999999999996</v>
      </c>
      <c r="BI670" s="56">
        <f t="shared" si="621"/>
        <v>156335.15316760223</v>
      </c>
      <c r="BJ670" s="15">
        <f t="shared" si="622"/>
        <v>131758.86661060268</v>
      </c>
      <c r="BK670" s="49">
        <f t="shared" si="640"/>
        <v>288094.01977820491</v>
      </c>
      <c r="BL670" s="1">
        <v>16</v>
      </c>
      <c r="BM670" s="1">
        <f t="shared" si="623"/>
        <v>54.4</v>
      </c>
      <c r="BN670" s="56">
        <f t="shared" si="624"/>
        <v>140251.46800862689</v>
      </c>
      <c r="BO670" s="15">
        <f t="shared" si="641"/>
        <v>123264.76177310254</v>
      </c>
      <c r="BP670" s="49">
        <f t="shared" si="642"/>
        <v>263516.2297817294</v>
      </c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</row>
    <row r="671" spans="1:146" ht="16.2" hidden="1" thickBot="1" x14ac:dyDescent="0.35">
      <c r="A671" t="s">
        <v>172</v>
      </c>
      <c r="C671" s="8">
        <f>SUM(C641:C670)</f>
        <v>174</v>
      </c>
      <c r="D671" s="8"/>
      <c r="E671" s="8">
        <f t="shared" ref="E671:BP671" si="643">SUM(E641:E670)</f>
        <v>417.6</v>
      </c>
      <c r="F671" s="40">
        <f t="shared" si="643"/>
        <v>1426906.9777777777</v>
      </c>
      <c r="G671" s="40">
        <f t="shared" si="643"/>
        <v>910606.16574476624</v>
      </c>
      <c r="H671" s="40">
        <f t="shared" si="643"/>
        <v>2337513.1435225434</v>
      </c>
      <c r="I671" s="8">
        <f t="shared" si="643"/>
        <v>184</v>
      </c>
      <c r="J671" s="8"/>
      <c r="K671" s="8">
        <f t="shared" si="643"/>
        <v>441.59999999999997</v>
      </c>
      <c r="L671" s="40">
        <f t="shared" si="643"/>
        <v>603565.25037037046</v>
      </c>
      <c r="M671" s="40">
        <f t="shared" si="643"/>
        <v>911499.97058200405</v>
      </c>
      <c r="N671" s="40">
        <f t="shared" si="643"/>
        <v>1515065.2209523749</v>
      </c>
      <c r="O671" s="8">
        <f t="shared" si="643"/>
        <v>176</v>
      </c>
      <c r="P671" s="8"/>
      <c r="Q671" s="8">
        <f t="shared" si="643"/>
        <v>422.4</v>
      </c>
      <c r="R671" s="40">
        <f t="shared" si="643"/>
        <v>577864.32000000007</v>
      </c>
      <c r="S671" s="425">
        <f t="shared" si="643"/>
        <v>971660.50074956974</v>
      </c>
      <c r="T671" s="40">
        <f t="shared" si="643"/>
        <v>1549524.8207495697</v>
      </c>
      <c r="U671" s="8">
        <f t="shared" si="643"/>
        <v>191</v>
      </c>
      <c r="V671" s="8">
        <f t="shared" si="643"/>
        <v>458.4</v>
      </c>
      <c r="W671" s="40">
        <f t="shared" si="643"/>
        <v>627114.12</v>
      </c>
      <c r="X671" s="40">
        <f t="shared" si="643"/>
        <v>1008978.5926748055</v>
      </c>
      <c r="Y671" s="40">
        <f t="shared" si="643"/>
        <v>1636092.7126748061</v>
      </c>
      <c r="Z671" s="8">
        <f t="shared" si="643"/>
        <v>194</v>
      </c>
      <c r="AA671" s="8">
        <f t="shared" si="643"/>
        <v>659.6</v>
      </c>
      <c r="AB671" s="40">
        <f t="shared" si="643"/>
        <v>1152514.6619902118</v>
      </c>
      <c r="AC671" s="40">
        <f t="shared" si="643"/>
        <v>1478781.887238234</v>
      </c>
      <c r="AD671" s="40">
        <f t="shared" si="643"/>
        <v>2631296.5492284456</v>
      </c>
      <c r="AE671" s="8">
        <f t="shared" si="643"/>
        <v>223</v>
      </c>
      <c r="AF671" s="8">
        <f t="shared" si="643"/>
        <v>758.2</v>
      </c>
      <c r="AG671" s="40">
        <f t="shared" si="643"/>
        <v>1338880.6679914829</v>
      </c>
      <c r="AH671" s="40">
        <f>SUM(AH641:AH670)</f>
        <v>1679630.694847205</v>
      </c>
      <c r="AI671" s="40">
        <f t="shared" si="643"/>
        <v>3018511.3628386878</v>
      </c>
      <c r="AJ671" s="8">
        <f t="shared" si="643"/>
        <v>174</v>
      </c>
      <c r="AK671" s="8">
        <f t="shared" si="643"/>
        <v>591.59999999999991</v>
      </c>
      <c r="AL671" s="8"/>
      <c r="AM671" s="40">
        <f t="shared" si="643"/>
        <v>1044687.157984386</v>
      </c>
      <c r="AN671" s="40">
        <f t="shared" si="643"/>
        <v>1316434.3786353557</v>
      </c>
      <c r="AO671" s="40">
        <f t="shared" si="643"/>
        <v>2361121.536619741</v>
      </c>
      <c r="AP671" s="181">
        <f t="shared" si="643"/>
        <v>161</v>
      </c>
      <c r="AQ671" s="199">
        <f t="shared" si="643"/>
        <v>547.4</v>
      </c>
      <c r="AR671" s="199"/>
      <c r="AS671" s="201">
        <f t="shared" si="643"/>
        <v>968584.36494522658</v>
      </c>
      <c r="AT671" s="201">
        <f t="shared" si="643"/>
        <v>1251601.4253017486</v>
      </c>
      <c r="AU671" s="202">
        <f t="shared" si="643"/>
        <v>2220185.7902469751</v>
      </c>
      <c r="AV671" s="50">
        <f t="shared" si="643"/>
        <v>183</v>
      </c>
      <c r="AW671" s="51">
        <f t="shared" si="643"/>
        <v>622.20000000000005</v>
      </c>
      <c r="AX671" s="51"/>
      <c r="AY671" s="62">
        <f t="shared" si="643"/>
        <v>1200694.5421412303</v>
      </c>
      <c r="AZ671" s="62">
        <f t="shared" si="643"/>
        <v>1447291.3335963881</v>
      </c>
      <c r="BA671" s="63">
        <f t="shared" si="643"/>
        <v>2647985.8757376187</v>
      </c>
      <c r="BB671" s="50">
        <f t="shared" si="643"/>
        <v>182</v>
      </c>
      <c r="BC671" s="51">
        <f t="shared" si="643"/>
        <v>618.79999999999995</v>
      </c>
      <c r="BD671" s="62">
        <f t="shared" si="643"/>
        <v>1580722.1042502001</v>
      </c>
      <c r="BE671" s="62">
        <f t="shared" si="643"/>
        <v>1387713.5921223902</v>
      </c>
      <c r="BF671" s="63">
        <f t="shared" si="643"/>
        <v>2968435.6963725905</v>
      </c>
      <c r="BG671" s="50">
        <f t="shared" si="643"/>
        <v>190</v>
      </c>
      <c r="BH671" s="51">
        <f t="shared" si="643"/>
        <v>646</v>
      </c>
      <c r="BI671" s="62">
        <f t="shared" si="643"/>
        <v>1650204.3945469123</v>
      </c>
      <c r="BJ671" s="62">
        <f t="shared" si="643"/>
        <v>1390788.0364452505</v>
      </c>
      <c r="BK671" s="63">
        <f t="shared" si="643"/>
        <v>3040992.4309921628</v>
      </c>
      <c r="BL671" s="50">
        <f t="shared" si="643"/>
        <v>178</v>
      </c>
      <c r="BM671" s="51">
        <f t="shared" si="643"/>
        <v>605.19999999999993</v>
      </c>
      <c r="BN671" s="62">
        <f t="shared" si="643"/>
        <v>1560297.5815959743</v>
      </c>
      <c r="BO671" s="62">
        <f t="shared" si="643"/>
        <v>1371320.4747257654</v>
      </c>
      <c r="BP671" s="63">
        <f t="shared" si="643"/>
        <v>2931618.0563217392</v>
      </c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</row>
    <row r="672" spans="1:146" ht="16.2" hidden="1" thickTop="1" x14ac:dyDescent="0.3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421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</row>
    <row r="673" spans="1:146" ht="15.6" hidden="1" x14ac:dyDescent="0.3">
      <c r="C673" s="37"/>
      <c r="D673" s="37"/>
      <c r="E673" s="37"/>
      <c r="F673" s="17"/>
      <c r="G673" s="17"/>
      <c r="H673" s="17"/>
      <c r="I673" s="37"/>
      <c r="J673" s="37"/>
      <c r="K673" s="37"/>
      <c r="L673" s="17"/>
      <c r="M673" s="17"/>
      <c r="N673" s="17"/>
      <c r="O673" s="37"/>
      <c r="P673" s="37"/>
      <c r="Q673" s="37"/>
      <c r="R673" s="17"/>
      <c r="S673" s="424"/>
      <c r="T673" s="17"/>
      <c r="U673" s="37"/>
      <c r="V673" s="37"/>
      <c r="W673" s="17"/>
      <c r="X673" s="17"/>
      <c r="Y673" s="17"/>
      <c r="Z673" s="37"/>
      <c r="AA673" s="37"/>
      <c r="AB673" s="17"/>
      <c r="AC673" s="17"/>
      <c r="AD673" s="17"/>
      <c r="AE673" s="37"/>
      <c r="AF673" s="37"/>
      <c r="AG673" s="17"/>
      <c r="AH673" s="17"/>
      <c r="AI673" s="17"/>
      <c r="AJ673" s="37"/>
      <c r="AK673" s="37"/>
      <c r="AL673" s="37"/>
      <c r="AM673" s="17"/>
      <c r="AN673" s="17"/>
      <c r="AO673" s="17"/>
      <c r="AP673" s="37"/>
      <c r="AQ673" s="37"/>
      <c r="AR673" s="37"/>
      <c r="AS673" s="17"/>
      <c r="AT673" s="17"/>
      <c r="AU673" s="17"/>
      <c r="AV673" s="37"/>
      <c r="AW673" s="37"/>
      <c r="AX673" s="37"/>
      <c r="AY673" s="17"/>
      <c r="AZ673" s="17"/>
      <c r="BA673" s="17"/>
      <c r="BB673" s="37"/>
      <c r="BC673" s="37"/>
      <c r="BD673" s="17"/>
      <c r="BE673" s="17"/>
      <c r="BF673" s="17"/>
      <c r="BG673" s="37"/>
      <c r="BH673" s="37"/>
      <c r="BI673" s="17"/>
      <c r="BJ673" s="17"/>
      <c r="BK673" s="17"/>
      <c r="BL673" s="37"/>
      <c r="BM673" s="37"/>
      <c r="BN673" s="17"/>
      <c r="BO673" s="1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</row>
    <row r="674" spans="1:146" ht="15.6" hidden="1" x14ac:dyDescent="0.3">
      <c r="E674" s="13"/>
      <c r="K674" s="13"/>
      <c r="Q674" s="13"/>
      <c r="V674" s="13"/>
      <c r="AA674" s="13"/>
      <c r="AF674" s="13"/>
      <c r="AK674" s="13"/>
      <c r="AL674" s="13"/>
      <c r="AQ674" s="13"/>
      <c r="AR674" s="13"/>
      <c r="AW674" s="13"/>
      <c r="AX674" s="13"/>
      <c r="BC674" s="13"/>
      <c r="BH674" s="41"/>
      <c r="BM674" s="13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</row>
    <row r="675" spans="1:146" ht="16.2" hidden="1" thickBot="1" x14ac:dyDescent="0.35">
      <c r="E675" s="13"/>
      <c r="K675" s="13"/>
      <c r="Q675" s="13"/>
      <c r="V675" s="13"/>
      <c r="AA675" s="13"/>
      <c r="AF675" s="13"/>
      <c r="AK675" s="13"/>
      <c r="AL675" s="13"/>
      <c r="AQ675" s="13"/>
      <c r="AR675" s="13"/>
      <c r="AW675" s="13"/>
      <c r="AX675" s="13"/>
      <c r="BC675" s="13"/>
      <c r="BH675" s="41"/>
      <c r="BM675" s="13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</row>
    <row r="676" spans="1:146" ht="18.600000000000001" hidden="1" thickTop="1" x14ac:dyDescent="0.35">
      <c r="B676" s="2"/>
      <c r="C676" s="45" t="s">
        <v>299</v>
      </c>
      <c r="D676" s="46"/>
      <c r="E676" s="46"/>
      <c r="F676" s="46"/>
      <c r="G676" s="46"/>
      <c r="H676" s="47"/>
      <c r="I676" s="45" t="s">
        <v>1</v>
      </c>
      <c r="J676" s="46"/>
      <c r="K676" s="46"/>
      <c r="L676" s="46"/>
      <c r="M676" s="46"/>
      <c r="N676" s="47"/>
      <c r="O676" s="45" t="s">
        <v>2</v>
      </c>
      <c r="P676" s="46"/>
      <c r="Q676" s="46"/>
      <c r="R676" s="46"/>
      <c r="S676" s="426"/>
      <c r="T676" s="47"/>
      <c r="U676" s="45" t="s">
        <v>3</v>
      </c>
      <c r="V676" s="46"/>
      <c r="W676" s="46"/>
      <c r="X676" s="46"/>
      <c r="Y676" s="47"/>
      <c r="Z676" s="45" t="s">
        <v>4</v>
      </c>
      <c r="AA676" s="46"/>
      <c r="AB676" s="46"/>
      <c r="AC676" s="46"/>
      <c r="AD676" s="47"/>
      <c r="AE676" s="45" t="s">
        <v>5</v>
      </c>
      <c r="AF676" s="46"/>
      <c r="AG676" s="46"/>
      <c r="AH676" s="46"/>
      <c r="AI676" s="47"/>
      <c r="AJ676" s="45" t="s">
        <v>6</v>
      </c>
      <c r="AK676" s="46"/>
      <c r="AL676" s="46"/>
      <c r="AM676" s="46"/>
      <c r="AN676" s="46"/>
      <c r="AO676" s="47"/>
      <c r="AP676" s="45" t="s">
        <v>7</v>
      </c>
      <c r="AQ676" s="46"/>
      <c r="AR676" s="46"/>
      <c r="AS676" s="46"/>
      <c r="AT676" s="46"/>
      <c r="AU676" s="47"/>
      <c r="AV676" s="45" t="s">
        <v>8</v>
      </c>
      <c r="AW676" s="46"/>
      <c r="AX676" s="46"/>
      <c r="AY676" s="46"/>
      <c r="AZ676" s="46"/>
      <c r="BA676" s="47"/>
      <c r="BB676" s="45" t="s">
        <v>9</v>
      </c>
      <c r="BC676" s="46"/>
      <c r="BD676" s="46"/>
      <c r="BE676" s="46"/>
      <c r="BF676" s="47"/>
      <c r="BG676" s="45" t="s">
        <v>10</v>
      </c>
      <c r="BH676" s="46"/>
      <c r="BI676" s="46"/>
      <c r="BJ676" s="46"/>
      <c r="BK676" s="47"/>
      <c r="BL676" s="45" t="s">
        <v>11</v>
      </c>
      <c r="BM676" s="46"/>
      <c r="BN676" s="46"/>
      <c r="BO676" s="46"/>
      <c r="BP676" s="4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</row>
    <row r="677" spans="1:146" ht="16.2" hidden="1" thickBot="1" x14ac:dyDescent="0.35">
      <c r="C677" s="11"/>
      <c r="H677" s="12"/>
      <c r="I677" s="11"/>
      <c r="N677" s="12"/>
      <c r="O677" s="11"/>
      <c r="T677" s="12"/>
      <c r="U677" s="11"/>
      <c r="Y677" s="12"/>
      <c r="Z677" s="11"/>
      <c r="AD677" s="12"/>
      <c r="AE677" s="11"/>
      <c r="AI677" s="12"/>
      <c r="AJ677" s="11"/>
      <c r="AO677" s="12"/>
      <c r="AP677" s="11"/>
      <c r="AU677" s="12"/>
      <c r="AV677" s="11"/>
      <c r="BA677" s="12"/>
      <c r="BB677" s="11"/>
      <c r="BF677" s="12"/>
      <c r="BG677" s="11"/>
      <c r="BK677" s="12"/>
      <c r="BL677" s="11"/>
      <c r="BP677" s="12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</row>
    <row r="678" spans="1:146" ht="16.2" hidden="1" thickBot="1" x14ac:dyDescent="0.35">
      <c r="C678" s="59" t="s">
        <v>44</v>
      </c>
      <c r="D678" s="64"/>
      <c r="E678" s="58" t="s">
        <v>45</v>
      </c>
      <c r="F678" s="58" t="s">
        <v>47</v>
      </c>
      <c r="G678" s="58" t="s">
        <v>48</v>
      </c>
      <c r="H678" s="60" t="s">
        <v>49</v>
      </c>
      <c r="I678" s="59" t="s">
        <v>44</v>
      </c>
      <c r="J678" s="64"/>
      <c r="K678" s="58" t="s">
        <v>45</v>
      </c>
      <c r="L678" s="58" t="s">
        <v>47</v>
      </c>
      <c r="M678" s="58" t="s">
        <v>48</v>
      </c>
      <c r="N678" s="60" t="s">
        <v>49</v>
      </c>
      <c r="O678" s="59" t="s">
        <v>44</v>
      </c>
      <c r="P678" s="64"/>
      <c r="Q678" s="58" t="s">
        <v>45</v>
      </c>
      <c r="R678" s="58" t="s">
        <v>47</v>
      </c>
      <c r="S678" s="430" t="s">
        <v>48</v>
      </c>
      <c r="T678" s="60" t="s">
        <v>49</v>
      </c>
      <c r="U678" s="59" t="s">
        <v>44</v>
      </c>
      <c r="V678" s="58" t="s">
        <v>45</v>
      </c>
      <c r="W678" s="58" t="s">
        <v>47</v>
      </c>
      <c r="X678" s="58" t="s">
        <v>48</v>
      </c>
      <c r="Y678" s="60" t="s">
        <v>49</v>
      </c>
      <c r="Z678" s="59" t="s">
        <v>44</v>
      </c>
      <c r="AA678" s="58" t="s">
        <v>45</v>
      </c>
      <c r="AB678" s="58" t="s">
        <v>47</v>
      </c>
      <c r="AC678" s="58" t="s">
        <v>48</v>
      </c>
      <c r="AD678" s="60" t="s">
        <v>49</v>
      </c>
      <c r="AE678" s="59" t="s">
        <v>44</v>
      </c>
      <c r="AF678" s="58" t="s">
        <v>45</v>
      </c>
      <c r="AG678" s="58" t="s">
        <v>47</v>
      </c>
      <c r="AH678" s="58" t="s">
        <v>48</v>
      </c>
      <c r="AI678" s="60" t="s">
        <v>49</v>
      </c>
      <c r="AJ678" s="59" t="s">
        <v>44</v>
      </c>
      <c r="AK678" s="58" t="s">
        <v>45</v>
      </c>
      <c r="AL678" s="58"/>
      <c r="AM678" s="58" t="s">
        <v>47</v>
      </c>
      <c r="AN678" s="58" t="s">
        <v>48</v>
      </c>
      <c r="AO678" s="60" t="s">
        <v>49</v>
      </c>
      <c r="AP678" s="59" t="s">
        <v>44</v>
      </c>
      <c r="AQ678" s="58" t="s">
        <v>45</v>
      </c>
      <c r="AR678" s="58"/>
      <c r="AS678" s="58" t="s">
        <v>47</v>
      </c>
      <c r="AT678" s="58" t="s">
        <v>48</v>
      </c>
      <c r="AU678" s="60" t="s">
        <v>49</v>
      </c>
      <c r="AV678" s="59" t="s">
        <v>44</v>
      </c>
      <c r="AW678" s="58" t="s">
        <v>45</v>
      </c>
      <c r="AX678" s="58"/>
      <c r="AY678" s="58" t="s">
        <v>47</v>
      </c>
      <c r="AZ678" s="58" t="s">
        <v>48</v>
      </c>
      <c r="BA678" s="60" t="s">
        <v>49</v>
      </c>
      <c r="BB678" s="59" t="s">
        <v>44</v>
      </c>
      <c r="BC678" s="58" t="s">
        <v>45</v>
      </c>
      <c r="BD678" s="58" t="s">
        <v>47</v>
      </c>
      <c r="BE678" s="58" t="s">
        <v>48</v>
      </c>
      <c r="BF678" s="60" t="s">
        <v>49</v>
      </c>
      <c r="BG678" s="59" t="s">
        <v>44</v>
      </c>
      <c r="BH678" s="58" t="s">
        <v>45</v>
      </c>
      <c r="BI678" s="58" t="s">
        <v>47</v>
      </c>
      <c r="BJ678" s="58" t="s">
        <v>48</v>
      </c>
      <c r="BK678" s="60" t="s">
        <v>49</v>
      </c>
      <c r="BL678" s="59" t="s">
        <v>44</v>
      </c>
      <c r="BM678" s="58" t="s">
        <v>45</v>
      </c>
      <c r="BN678" s="58" t="s">
        <v>47</v>
      </c>
      <c r="BO678" s="58" t="s">
        <v>48</v>
      </c>
      <c r="BP678" s="60" t="s">
        <v>49</v>
      </c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</row>
    <row r="679" spans="1:146" ht="15.6" hidden="1" x14ac:dyDescent="0.3">
      <c r="A679" t="s">
        <v>217</v>
      </c>
      <c r="B679" s="106">
        <v>201</v>
      </c>
      <c r="C679" s="127">
        <v>8</v>
      </c>
      <c r="D679" s="127"/>
      <c r="E679" s="1">
        <f t="shared" ref="E679:E715" si="644">+C679*$G$958</f>
        <v>27.2</v>
      </c>
      <c r="F679" s="15">
        <f t="shared" ref="F679:F715" si="645">+C679*$G$959*$E$720</f>
        <v>70125.734004313446</v>
      </c>
      <c r="G679" s="15">
        <f>+E679*$E$719</f>
        <v>61939.389812685513</v>
      </c>
      <c r="H679" s="49">
        <f>+G679+F679</f>
        <v>132065.12381699897</v>
      </c>
      <c r="I679" s="48">
        <v>7</v>
      </c>
      <c r="J679" s="450"/>
      <c r="K679" s="1">
        <f t="shared" ref="K679:K715" si="646">+I679*+$M$958</f>
        <v>31.5</v>
      </c>
      <c r="L679" s="15">
        <f t="shared" ref="L679:L715" si="647">+I679*$L$720*$M$959</f>
        <v>61418.979683972917</v>
      </c>
      <c r="M679" s="15">
        <f>+K679*$L$719</f>
        <v>75149.466139058015</v>
      </c>
      <c r="N679" s="49">
        <f>+M679+L679</f>
        <v>136568.44582303092</v>
      </c>
      <c r="O679" s="127">
        <v>9</v>
      </c>
      <c r="P679" s="127"/>
      <c r="Q679" s="1">
        <f t="shared" ref="Q679:Q715" si="648">+O679*$S$958</f>
        <v>49.5</v>
      </c>
      <c r="R679" s="15">
        <f t="shared" ref="R679:R715" si="649">+O679*$Q$720*$S$959</f>
        <v>78967.259593679468</v>
      </c>
      <c r="S679" s="422">
        <f>+Q679*$Q$454</f>
        <v>113866.46493159021</v>
      </c>
      <c r="T679" s="49">
        <f>+S679+R679</f>
        <v>192833.72452526967</v>
      </c>
      <c r="U679" s="48">
        <v>10</v>
      </c>
      <c r="V679" s="166">
        <f t="shared" ref="V679:V715" si="650">+U679*$X$958</f>
        <v>58.7</v>
      </c>
      <c r="W679" s="15">
        <f t="shared" ref="W679:W715" si="651">+U679*$V$720*$X$959</f>
        <v>89237.406082289803</v>
      </c>
      <c r="X679" s="15">
        <f>+V679*$V$719</f>
        <v>132516.94981205033</v>
      </c>
      <c r="Y679" s="49">
        <f>+X679+W679</f>
        <v>221754.35589434014</v>
      </c>
      <c r="Z679" s="48">
        <v>7</v>
      </c>
      <c r="AA679" s="166">
        <f t="shared" ref="AA679:AA715" si="652">+Z679*$AC$958</f>
        <v>46.018262779726541</v>
      </c>
      <c r="AB679" s="15">
        <f t="shared" ref="AB679:AB715" si="653">+Z679*$AA$720*$AC$959</f>
        <v>62466.184257602858</v>
      </c>
      <c r="AC679" s="15">
        <f>+AA679*$AA$719</f>
        <v>120148.27107706426</v>
      </c>
      <c r="AD679" s="49">
        <f>+AC679+AB679</f>
        <v>182614.45533466712</v>
      </c>
      <c r="AE679" s="48">
        <v>8</v>
      </c>
      <c r="AF679" s="166">
        <f t="shared" ref="AF679:AF715" si="654">+AE679*$AI$958</f>
        <v>53.2</v>
      </c>
      <c r="AG679" s="15">
        <f t="shared" ref="AG679:AG715" si="655">+AE679*$AF$720*$AI$959</f>
        <v>74958.609306409126</v>
      </c>
      <c r="AH679" s="15">
        <f>+AF679*$AF$719</f>
        <v>134440.08721253162</v>
      </c>
      <c r="AI679" s="49">
        <f>+AH679+AG679</f>
        <v>209398.69651894073</v>
      </c>
      <c r="AJ679" s="48">
        <v>7</v>
      </c>
      <c r="AK679" s="166">
        <f t="shared" ref="AK679:AK715" si="656">+AJ679*$AO$958</f>
        <v>48.87616641383282</v>
      </c>
      <c r="AL679" s="166"/>
      <c r="AM679" s="15">
        <f t="shared" ref="AM679:AM715" si="657">+AJ679*$AK$720*$AO$959</f>
        <v>65588.783143107983</v>
      </c>
      <c r="AN679" s="15">
        <f>+AK679*$AK$719</f>
        <v>131694.61899827959</v>
      </c>
      <c r="AO679" s="49">
        <f>+AN679+AM679</f>
        <v>197283.40214138757</v>
      </c>
      <c r="AP679" s="48">
        <v>7</v>
      </c>
      <c r="AQ679" s="166">
        <f t="shared" ref="AQ679:AQ715" si="658">+AP679*$AU$958</f>
        <v>56</v>
      </c>
      <c r="AR679" s="166"/>
      <c r="AS679" s="15">
        <f t="shared" ref="AS679:AS715" si="659">+AP679*$AS$720*$AU$959</f>
        <v>67596.077900084681</v>
      </c>
      <c r="AT679" s="15">
        <f>+AQ679*$AS$719</f>
        <v>142362.18215937805</v>
      </c>
      <c r="AU679" s="49">
        <f>+AT679+AS679</f>
        <v>209958.26005946274</v>
      </c>
      <c r="AV679" s="48">
        <v>8</v>
      </c>
      <c r="AW679" s="166">
        <f t="shared" ref="AW679:AW715" si="660">+AV679*$BA$958</f>
        <v>59.68</v>
      </c>
      <c r="AX679" s="166"/>
      <c r="AY679" s="15">
        <f t="shared" ref="AY679:AY715" si="661">+AV679*$AW$720*$BA$959</f>
        <v>77252.660457239632</v>
      </c>
      <c r="AZ679" s="15">
        <f>+AW679*$AW$719</f>
        <v>158174.35535219833</v>
      </c>
      <c r="BA679" s="49">
        <f>+AZ679+AY679</f>
        <v>235427.01580943796</v>
      </c>
      <c r="BB679" s="48">
        <v>8</v>
      </c>
      <c r="BC679" s="1">
        <f t="shared" ref="BC679:BC715" si="662">+BB679*$BF$958</f>
        <v>58.24</v>
      </c>
      <c r="BD679" s="15">
        <f t="shared" ref="BD679:BD715" si="663">+BB679*$BC$720*$BF$959</f>
        <v>76522.382222222222</v>
      </c>
      <c r="BE679" s="15">
        <f>+BC679*$BC$719</f>
        <v>165154.20548890773</v>
      </c>
      <c r="BF679" s="49">
        <f>+BE679+BD679</f>
        <v>241676.58771112995</v>
      </c>
      <c r="BG679" s="48">
        <v>9</v>
      </c>
      <c r="BH679" s="1">
        <f t="shared" ref="BH679:BH715" si="664">+BG679*$BK$958</f>
        <v>64.8</v>
      </c>
      <c r="BI679" s="15">
        <f t="shared" ref="BI679:BI715" si="665">+BG679*$BH$720*$BK$959</f>
        <v>86087.679999999993</v>
      </c>
      <c r="BJ679" s="15">
        <f>+BH679*$BH$719</f>
        <v>181491.24491338088</v>
      </c>
      <c r="BK679" s="49">
        <f>+BJ679+BI679</f>
        <v>267578.92491338088</v>
      </c>
      <c r="BL679" s="48">
        <v>8</v>
      </c>
      <c r="BM679" s="1">
        <f t="shared" ref="BM679:BM715" si="666">+BL679*$BP$958</f>
        <v>64.08</v>
      </c>
      <c r="BN679" s="15">
        <f t="shared" ref="BN679:BN715" si="667">+BL679*$BP$959*$BM$720</f>
        <v>77864.549918166944</v>
      </c>
      <c r="BO679" s="15">
        <f>+BM679*$BM$719</f>
        <v>185337.33349835221</v>
      </c>
      <c r="BP679" s="49">
        <f>+BO679+BN679</f>
        <v>263201.88341651915</v>
      </c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</row>
    <row r="680" spans="1:146" ht="15.6" hidden="1" x14ac:dyDescent="0.3">
      <c r="A680" t="s">
        <v>217</v>
      </c>
      <c r="B680" s="106">
        <v>202</v>
      </c>
      <c r="C680" s="127">
        <v>1</v>
      </c>
      <c r="D680" s="127"/>
      <c r="E680" s="1">
        <f t="shared" si="644"/>
        <v>3.4</v>
      </c>
      <c r="F680" s="15">
        <f t="shared" si="645"/>
        <v>8765.7167505391808</v>
      </c>
      <c r="G680" s="15">
        <f t="shared" ref="G680:G715" si="668">+E680*$E$719</f>
        <v>7742.4237265856891</v>
      </c>
      <c r="H680" s="49">
        <f t="shared" ref="H680:H699" si="669">+G680+F680</f>
        <v>16508.140477124871</v>
      </c>
      <c r="I680" s="48">
        <v>1</v>
      </c>
      <c r="J680" s="450"/>
      <c r="K680" s="1">
        <f t="shared" si="646"/>
        <v>4.5</v>
      </c>
      <c r="L680" s="15">
        <f t="shared" si="647"/>
        <v>8774.1399548532736</v>
      </c>
      <c r="M680" s="15">
        <f t="shared" ref="M680:M715" si="670">+K680*$L$719</f>
        <v>10735.63801986543</v>
      </c>
      <c r="N680" s="49">
        <f t="shared" ref="N680:N715" si="671">+M680+L680</f>
        <v>19509.777974718701</v>
      </c>
      <c r="O680" s="127">
        <v>0</v>
      </c>
      <c r="P680" s="127"/>
      <c r="Q680" s="1">
        <f t="shared" si="648"/>
        <v>0</v>
      </c>
      <c r="R680" s="15">
        <f t="shared" si="649"/>
        <v>0</v>
      </c>
      <c r="S680" s="422">
        <f t="shared" ref="S680:S715" si="672">+Q680*$Q$454</f>
        <v>0</v>
      </c>
      <c r="T680" s="49">
        <f t="shared" ref="T680:T715" si="673">+S680+R680</f>
        <v>0</v>
      </c>
      <c r="U680" s="48">
        <v>1</v>
      </c>
      <c r="V680" s="166">
        <f t="shared" si="650"/>
        <v>5.87</v>
      </c>
      <c r="W680" s="15">
        <f t="shared" si="651"/>
        <v>8923.7406082289799</v>
      </c>
      <c r="X680" s="15">
        <f t="shared" ref="X680:X715" si="674">+V680*$V$719</f>
        <v>13251.694981205033</v>
      </c>
      <c r="Y680" s="49">
        <f t="shared" ref="Y680:Y715" si="675">+X680+W680</f>
        <v>22175.435589434011</v>
      </c>
      <c r="Z680" s="48">
        <v>0</v>
      </c>
      <c r="AA680" s="166">
        <f t="shared" si="652"/>
        <v>0</v>
      </c>
      <c r="AB680" s="15">
        <f t="shared" si="653"/>
        <v>0</v>
      </c>
      <c r="AC680" s="15">
        <f t="shared" ref="AC680:AC715" si="676">+AA680*$AA$719</f>
        <v>0</v>
      </c>
      <c r="AD680" s="49">
        <f t="shared" ref="AD680:AD715" si="677">+AC680+AB680</f>
        <v>0</v>
      </c>
      <c r="AE680" s="48">
        <v>1</v>
      </c>
      <c r="AF680" s="166">
        <f t="shared" si="654"/>
        <v>6.65</v>
      </c>
      <c r="AG680" s="15">
        <f t="shared" si="655"/>
        <v>9369.8261633011407</v>
      </c>
      <c r="AH680" s="15">
        <f t="shared" ref="AH680:AH715" si="678">+AF680*$AF$719</f>
        <v>16805.010901566453</v>
      </c>
      <c r="AI680" s="49">
        <f t="shared" ref="AI680:AI715" si="679">+AH680+AG680</f>
        <v>26174.837064867592</v>
      </c>
      <c r="AJ680" s="48">
        <v>0</v>
      </c>
      <c r="AK680" s="166">
        <f t="shared" si="656"/>
        <v>0</v>
      </c>
      <c r="AL680" s="166"/>
      <c r="AM680" s="15">
        <f t="shared" si="657"/>
        <v>0</v>
      </c>
      <c r="AN680" s="15">
        <f t="shared" ref="AN680:AN715" si="680">+AK680*$AK$719</f>
        <v>0</v>
      </c>
      <c r="AO680" s="49">
        <f t="shared" ref="AO680:AO715" si="681">+AN680+AM680</f>
        <v>0</v>
      </c>
      <c r="AP680" s="48">
        <v>1</v>
      </c>
      <c r="AQ680" s="166">
        <f t="shared" si="658"/>
        <v>8</v>
      </c>
      <c r="AR680" s="166"/>
      <c r="AS680" s="15">
        <f t="shared" si="659"/>
        <v>9656.582557154954</v>
      </c>
      <c r="AT680" s="15">
        <f t="shared" ref="AT680:AT715" si="682">+AQ680*$AS$719</f>
        <v>20337.454594196864</v>
      </c>
      <c r="AU680" s="49">
        <f t="shared" ref="AU680:AU715" si="683">+AT680+AS680</f>
        <v>29994.037151351818</v>
      </c>
      <c r="AV680" s="48">
        <v>0</v>
      </c>
      <c r="AW680" s="166">
        <f t="shared" si="660"/>
        <v>0</v>
      </c>
      <c r="AX680" s="166"/>
      <c r="AY680" s="15">
        <f t="shared" si="661"/>
        <v>0</v>
      </c>
      <c r="AZ680" s="15">
        <f t="shared" ref="AZ680:AZ715" si="684">+AW680*$AW$719</f>
        <v>0</v>
      </c>
      <c r="BA680" s="49">
        <f t="shared" ref="BA680:BA715" si="685">+AZ680+AY680</f>
        <v>0</v>
      </c>
      <c r="BB680" s="48">
        <v>1</v>
      </c>
      <c r="BC680" s="1">
        <f t="shared" si="662"/>
        <v>7.28</v>
      </c>
      <c r="BD680" s="15">
        <f t="shared" si="663"/>
        <v>9565.2977777777778</v>
      </c>
      <c r="BE680" s="15">
        <f t="shared" ref="BE680:BE715" si="686">+BC680*$BC$719</f>
        <v>20644.275686113466</v>
      </c>
      <c r="BF680" s="49">
        <f t="shared" ref="BF680:BF715" si="687">+BE680+BD680</f>
        <v>30209.573463891244</v>
      </c>
      <c r="BG680" s="48">
        <v>1</v>
      </c>
      <c r="BH680" s="1">
        <f t="shared" si="664"/>
        <v>7.2</v>
      </c>
      <c r="BI680" s="56">
        <f t="shared" si="665"/>
        <v>9565.2977777777778</v>
      </c>
      <c r="BJ680" s="15">
        <f t="shared" ref="BJ680:BJ715" si="688">+BH680*$BH$719</f>
        <v>20165.693879264545</v>
      </c>
      <c r="BK680" s="49">
        <f t="shared" ref="BK680:BK715" si="689">+BJ680+BI680</f>
        <v>29730.991657042323</v>
      </c>
      <c r="BL680" s="48">
        <v>0</v>
      </c>
      <c r="BM680" s="1">
        <f t="shared" si="666"/>
        <v>0</v>
      </c>
      <c r="BN680" s="15">
        <f t="shared" si="667"/>
        <v>0</v>
      </c>
      <c r="BO680" s="15">
        <f t="shared" ref="BO680:BO715" si="690">+BM680*$BM$719</f>
        <v>0</v>
      </c>
      <c r="BP680" s="49">
        <f t="shared" ref="BP680:BP715" si="691">+BO680+BN680</f>
        <v>0</v>
      </c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</row>
    <row r="681" spans="1:146" ht="15.6" hidden="1" x14ac:dyDescent="0.3">
      <c r="A681" t="s">
        <v>217</v>
      </c>
      <c r="B681" s="106">
        <v>203</v>
      </c>
      <c r="C681" s="127">
        <v>0</v>
      </c>
      <c r="D681" s="127"/>
      <c r="E681" s="1">
        <f t="shared" si="644"/>
        <v>0</v>
      </c>
      <c r="F681" s="15">
        <f t="shared" si="645"/>
        <v>0</v>
      </c>
      <c r="G681" s="15">
        <f t="shared" si="668"/>
        <v>0</v>
      </c>
      <c r="H681" s="49">
        <f t="shared" si="669"/>
        <v>0</v>
      </c>
      <c r="I681" s="48">
        <v>0</v>
      </c>
      <c r="J681" s="450"/>
      <c r="K681" s="1">
        <f t="shared" si="646"/>
        <v>0</v>
      </c>
      <c r="L681" s="15">
        <f t="shared" si="647"/>
        <v>0</v>
      </c>
      <c r="M681" s="15">
        <f t="shared" si="670"/>
        <v>0</v>
      </c>
      <c r="N681" s="49">
        <f t="shared" si="671"/>
        <v>0</v>
      </c>
      <c r="O681" s="127">
        <v>0</v>
      </c>
      <c r="P681" s="127"/>
      <c r="Q681" s="1">
        <f t="shared" si="648"/>
        <v>0</v>
      </c>
      <c r="R681" s="15">
        <f t="shared" si="649"/>
        <v>0</v>
      </c>
      <c r="S681" s="422">
        <f t="shared" si="672"/>
        <v>0</v>
      </c>
      <c r="T681" s="49">
        <f t="shared" si="673"/>
        <v>0</v>
      </c>
      <c r="U681" s="48">
        <v>0</v>
      </c>
      <c r="V681" s="166">
        <f t="shared" si="650"/>
        <v>0</v>
      </c>
      <c r="W681" s="15">
        <f t="shared" si="651"/>
        <v>0</v>
      </c>
      <c r="X681" s="15">
        <f t="shared" si="674"/>
        <v>0</v>
      </c>
      <c r="Y681" s="49">
        <f t="shared" si="675"/>
        <v>0</v>
      </c>
      <c r="Z681" s="48">
        <v>0</v>
      </c>
      <c r="AA681" s="166">
        <f t="shared" si="652"/>
        <v>0</v>
      </c>
      <c r="AB681" s="15">
        <f t="shared" si="653"/>
        <v>0</v>
      </c>
      <c r="AC681" s="15">
        <f t="shared" si="676"/>
        <v>0</v>
      </c>
      <c r="AD681" s="49">
        <f t="shared" si="677"/>
        <v>0</v>
      </c>
      <c r="AE681" s="48">
        <v>0</v>
      </c>
      <c r="AF681" s="166">
        <f t="shared" si="654"/>
        <v>0</v>
      </c>
      <c r="AG681" s="15">
        <f t="shared" si="655"/>
        <v>0</v>
      </c>
      <c r="AH681" s="15">
        <f t="shared" si="678"/>
        <v>0</v>
      </c>
      <c r="AI681" s="49">
        <f t="shared" si="679"/>
        <v>0</v>
      </c>
      <c r="AJ681" s="48">
        <v>0</v>
      </c>
      <c r="AK681" s="166">
        <f t="shared" si="656"/>
        <v>0</v>
      </c>
      <c r="AL681" s="166"/>
      <c r="AM681" s="15">
        <f t="shared" si="657"/>
        <v>0</v>
      </c>
      <c r="AN681" s="15">
        <f t="shared" si="680"/>
        <v>0</v>
      </c>
      <c r="AO681" s="49">
        <f t="shared" si="681"/>
        <v>0</v>
      </c>
      <c r="AP681" s="48">
        <v>0</v>
      </c>
      <c r="AQ681" s="166">
        <f t="shared" si="658"/>
        <v>0</v>
      </c>
      <c r="AR681" s="166"/>
      <c r="AS681" s="15">
        <f t="shared" si="659"/>
        <v>0</v>
      </c>
      <c r="AT681" s="15">
        <f t="shared" si="682"/>
        <v>0</v>
      </c>
      <c r="AU681" s="49">
        <f t="shared" si="683"/>
        <v>0</v>
      </c>
      <c r="AV681" s="48">
        <v>0</v>
      </c>
      <c r="AW681" s="166">
        <f t="shared" si="660"/>
        <v>0</v>
      </c>
      <c r="AX681" s="166"/>
      <c r="AY681" s="15">
        <f t="shared" si="661"/>
        <v>0</v>
      </c>
      <c r="AZ681" s="15">
        <f t="shared" si="684"/>
        <v>0</v>
      </c>
      <c r="BA681" s="49">
        <f t="shared" si="685"/>
        <v>0</v>
      </c>
      <c r="BB681" s="48">
        <v>0</v>
      </c>
      <c r="BC681" s="1">
        <f t="shared" si="662"/>
        <v>0</v>
      </c>
      <c r="BD681" s="15">
        <f t="shared" si="663"/>
        <v>0</v>
      </c>
      <c r="BE681" s="15">
        <f t="shared" si="686"/>
        <v>0</v>
      </c>
      <c r="BF681" s="49">
        <f t="shared" si="687"/>
        <v>0</v>
      </c>
      <c r="BG681" s="48">
        <v>0</v>
      </c>
      <c r="BH681" s="1">
        <f t="shared" si="664"/>
        <v>0</v>
      </c>
      <c r="BI681" s="56">
        <f t="shared" si="665"/>
        <v>0</v>
      </c>
      <c r="BJ681" s="15">
        <f t="shared" si="688"/>
        <v>0</v>
      </c>
      <c r="BK681" s="49">
        <f t="shared" si="689"/>
        <v>0</v>
      </c>
      <c r="BL681" s="48">
        <v>0</v>
      </c>
      <c r="BM681" s="1">
        <f t="shared" si="666"/>
        <v>0</v>
      </c>
      <c r="BN681" s="15">
        <f t="shared" si="667"/>
        <v>0</v>
      </c>
      <c r="BO681" s="15">
        <f t="shared" si="690"/>
        <v>0</v>
      </c>
      <c r="BP681" s="49">
        <f t="shared" si="691"/>
        <v>0</v>
      </c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</row>
    <row r="682" spans="1:146" ht="15.6" hidden="1" x14ac:dyDescent="0.3">
      <c r="A682" t="s">
        <v>217</v>
      </c>
      <c r="B682" s="106">
        <v>301</v>
      </c>
      <c r="C682" s="127">
        <v>15</v>
      </c>
      <c r="D682" s="127"/>
      <c r="E682" s="1">
        <f t="shared" si="644"/>
        <v>51</v>
      </c>
      <c r="F682" s="15">
        <f t="shared" si="645"/>
        <v>131485.75125808772</v>
      </c>
      <c r="G682" s="15">
        <f t="shared" si="668"/>
        <v>116136.35589878535</v>
      </c>
      <c r="H682" s="49">
        <f t="shared" si="669"/>
        <v>247622.10715687307</v>
      </c>
      <c r="I682" s="48">
        <v>11</v>
      </c>
      <c r="J682" s="450"/>
      <c r="K682" s="1">
        <f t="shared" si="646"/>
        <v>49.5</v>
      </c>
      <c r="L682" s="15">
        <f t="shared" si="647"/>
        <v>96515.539503386011</v>
      </c>
      <c r="M682" s="15">
        <f t="shared" si="670"/>
        <v>118092.01821851973</v>
      </c>
      <c r="N682" s="49">
        <f t="shared" si="671"/>
        <v>214607.55772190576</v>
      </c>
      <c r="O682" s="127">
        <v>9</v>
      </c>
      <c r="P682" s="127"/>
      <c r="Q682" s="1">
        <f t="shared" si="648"/>
        <v>49.5</v>
      </c>
      <c r="R682" s="15">
        <f t="shared" si="649"/>
        <v>78967.259593679468</v>
      </c>
      <c r="S682" s="422">
        <f t="shared" si="672"/>
        <v>113866.46493159021</v>
      </c>
      <c r="T682" s="49">
        <f t="shared" si="673"/>
        <v>192833.72452526967</v>
      </c>
      <c r="U682" s="48">
        <v>13</v>
      </c>
      <c r="V682" s="166">
        <f t="shared" si="650"/>
        <v>76.31</v>
      </c>
      <c r="W682" s="15">
        <f t="shared" si="651"/>
        <v>116008.62790697673</v>
      </c>
      <c r="X682" s="15">
        <f t="shared" si="674"/>
        <v>172272.03475566543</v>
      </c>
      <c r="Y682" s="49">
        <f t="shared" si="675"/>
        <v>288280.66266264219</v>
      </c>
      <c r="Z682" s="48">
        <v>13</v>
      </c>
      <c r="AA682" s="166">
        <f t="shared" si="652"/>
        <v>85.462488019492142</v>
      </c>
      <c r="AB682" s="15">
        <f t="shared" si="653"/>
        <v>116008.62790697673</v>
      </c>
      <c r="AC682" s="15">
        <f t="shared" si="676"/>
        <v>223132.50342883362</v>
      </c>
      <c r="AD682" s="49">
        <f t="shared" si="677"/>
        <v>339141.13133581035</v>
      </c>
      <c r="AE682" s="48">
        <v>8</v>
      </c>
      <c r="AF682" s="166">
        <f t="shared" si="654"/>
        <v>53.2</v>
      </c>
      <c r="AG682" s="15">
        <f t="shared" si="655"/>
        <v>74958.609306409126</v>
      </c>
      <c r="AH682" s="15">
        <f t="shared" si="678"/>
        <v>134440.08721253162</v>
      </c>
      <c r="AI682" s="49">
        <f t="shared" si="679"/>
        <v>209398.69651894073</v>
      </c>
      <c r="AJ682" s="48">
        <v>8</v>
      </c>
      <c r="AK682" s="166">
        <f t="shared" si="656"/>
        <v>55.858475901523221</v>
      </c>
      <c r="AL682" s="166"/>
      <c r="AM682" s="15">
        <f t="shared" si="657"/>
        <v>74958.609306409126</v>
      </c>
      <c r="AN682" s="15">
        <f t="shared" si="680"/>
        <v>150508.13599803383</v>
      </c>
      <c r="AO682" s="49">
        <f t="shared" si="681"/>
        <v>225466.74530444294</v>
      </c>
      <c r="AP682" s="48">
        <v>10</v>
      </c>
      <c r="AQ682" s="166">
        <f t="shared" si="658"/>
        <v>80</v>
      </c>
      <c r="AR682" s="166"/>
      <c r="AS682" s="15">
        <f t="shared" si="659"/>
        <v>96565.825571549532</v>
      </c>
      <c r="AT682" s="15">
        <f t="shared" si="682"/>
        <v>203374.54594196865</v>
      </c>
      <c r="AU682" s="49">
        <f t="shared" si="683"/>
        <v>299940.37151351816</v>
      </c>
      <c r="AV682" s="48">
        <v>8</v>
      </c>
      <c r="AW682" s="166">
        <f t="shared" si="660"/>
        <v>59.68</v>
      </c>
      <c r="AX682" s="166"/>
      <c r="AY682" s="15">
        <f t="shared" si="661"/>
        <v>77252.660457239632</v>
      </c>
      <c r="AZ682" s="15">
        <f t="shared" si="684"/>
        <v>158174.35535219833</v>
      </c>
      <c r="BA682" s="49">
        <f t="shared" si="685"/>
        <v>235427.01580943796</v>
      </c>
      <c r="BB682" s="48">
        <v>6</v>
      </c>
      <c r="BC682" s="1">
        <f t="shared" si="662"/>
        <v>43.68</v>
      </c>
      <c r="BD682" s="15">
        <f t="shared" si="663"/>
        <v>57391.786666666667</v>
      </c>
      <c r="BE682" s="15">
        <f t="shared" si="686"/>
        <v>123865.6541166808</v>
      </c>
      <c r="BF682" s="49">
        <f t="shared" si="687"/>
        <v>181257.44078334747</v>
      </c>
      <c r="BG682" s="48">
        <v>6</v>
      </c>
      <c r="BH682" s="1">
        <f t="shared" si="664"/>
        <v>43.2</v>
      </c>
      <c r="BI682" s="56">
        <f t="shared" si="665"/>
        <v>57391.786666666667</v>
      </c>
      <c r="BJ682" s="15">
        <f t="shared" si="688"/>
        <v>120994.16327558727</v>
      </c>
      <c r="BK682" s="49">
        <f t="shared" si="689"/>
        <v>178385.94994225394</v>
      </c>
      <c r="BL682" s="48">
        <v>0</v>
      </c>
      <c r="BM682" s="1">
        <f t="shared" si="666"/>
        <v>0</v>
      </c>
      <c r="BN682" s="15">
        <f t="shared" si="667"/>
        <v>0</v>
      </c>
      <c r="BO682" s="15">
        <f t="shared" si="690"/>
        <v>0</v>
      </c>
      <c r="BP682" s="49">
        <f t="shared" si="691"/>
        <v>0</v>
      </c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</row>
    <row r="683" spans="1:146" ht="15.6" hidden="1" x14ac:dyDescent="0.3">
      <c r="A683" t="s">
        <v>217</v>
      </c>
      <c r="B683" s="106">
        <v>302</v>
      </c>
      <c r="C683" s="127">
        <v>8</v>
      </c>
      <c r="D683" s="127"/>
      <c r="E683" s="1">
        <f t="shared" si="644"/>
        <v>27.2</v>
      </c>
      <c r="F683" s="15">
        <f t="shared" si="645"/>
        <v>70125.734004313446</v>
      </c>
      <c r="G683" s="15">
        <f t="shared" si="668"/>
        <v>61939.389812685513</v>
      </c>
      <c r="H683" s="49">
        <f t="shared" si="669"/>
        <v>132065.12381699897</v>
      </c>
      <c r="I683" s="48">
        <v>10</v>
      </c>
      <c r="J683" s="450"/>
      <c r="K683" s="1">
        <f t="shared" si="646"/>
        <v>45</v>
      </c>
      <c r="L683" s="15">
        <f t="shared" si="647"/>
        <v>87741.399548532732</v>
      </c>
      <c r="M683" s="15">
        <f t="shared" si="670"/>
        <v>107356.38019865431</v>
      </c>
      <c r="N683" s="49">
        <f t="shared" si="671"/>
        <v>195097.77974718704</v>
      </c>
      <c r="O683" s="127">
        <v>10</v>
      </c>
      <c r="P683" s="127"/>
      <c r="Q683" s="1">
        <f t="shared" si="648"/>
        <v>55</v>
      </c>
      <c r="R683" s="15">
        <f t="shared" si="649"/>
        <v>87741.399548532732</v>
      </c>
      <c r="S683" s="422">
        <f t="shared" si="672"/>
        <v>126518.29436843356</v>
      </c>
      <c r="T683" s="49">
        <f t="shared" si="673"/>
        <v>214259.69391696629</v>
      </c>
      <c r="U683" s="48">
        <v>15</v>
      </c>
      <c r="V683" s="166">
        <f t="shared" si="650"/>
        <v>88.05</v>
      </c>
      <c r="W683" s="15">
        <f t="shared" si="651"/>
        <v>133856.1091234347</v>
      </c>
      <c r="X683" s="15">
        <f t="shared" si="674"/>
        <v>198775.42471807549</v>
      </c>
      <c r="Y683" s="49">
        <f t="shared" si="675"/>
        <v>332631.53384151019</v>
      </c>
      <c r="Z683" s="48">
        <v>9</v>
      </c>
      <c r="AA683" s="166">
        <f t="shared" si="652"/>
        <v>59.166337859648408</v>
      </c>
      <c r="AB683" s="15">
        <f t="shared" si="653"/>
        <v>80313.665474060821</v>
      </c>
      <c r="AC683" s="15">
        <f t="shared" si="676"/>
        <v>154476.34852765405</v>
      </c>
      <c r="AD683" s="49">
        <f t="shared" si="677"/>
        <v>234790.01400171488</v>
      </c>
      <c r="AE683" s="48">
        <v>6</v>
      </c>
      <c r="AF683" s="166">
        <f t="shared" si="654"/>
        <v>39.900000000000006</v>
      </c>
      <c r="AG683" s="15">
        <f t="shared" si="655"/>
        <v>56218.956979806841</v>
      </c>
      <c r="AH683" s="15">
        <f t="shared" si="678"/>
        <v>100830.06540939873</v>
      </c>
      <c r="AI683" s="49">
        <f t="shared" si="679"/>
        <v>157049.02238920558</v>
      </c>
      <c r="AJ683" s="48">
        <v>8</v>
      </c>
      <c r="AK683" s="166">
        <f t="shared" si="656"/>
        <v>55.858475901523221</v>
      </c>
      <c r="AL683" s="166"/>
      <c r="AM683" s="15">
        <f t="shared" si="657"/>
        <v>74958.609306409126</v>
      </c>
      <c r="AN683" s="15">
        <f t="shared" si="680"/>
        <v>150508.13599803383</v>
      </c>
      <c r="AO683" s="49">
        <f t="shared" si="681"/>
        <v>225466.74530444294</v>
      </c>
      <c r="AP683" s="48">
        <v>7</v>
      </c>
      <c r="AQ683" s="166">
        <f t="shared" si="658"/>
        <v>56</v>
      </c>
      <c r="AR683" s="166"/>
      <c r="AS683" s="15">
        <f t="shared" si="659"/>
        <v>67596.077900084681</v>
      </c>
      <c r="AT683" s="15">
        <f t="shared" si="682"/>
        <v>142362.18215937805</v>
      </c>
      <c r="AU683" s="49">
        <f t="shared" si="683"/>
        <v>209958.26005946274</v>
      </c>
      <c r="AV683" s="48">
        <v>8</v>
      </c>
      <c r="AW683" s="166">
        <f t="shared" si="660"/>
        <v>59.68</v>
      </c>
      <c r="AX683" s="166"/>
      <c r="AY683" s="15">
        <f t="shared" si="661"/>
        <v>77252.660457239632</v>
      </c>
      <c r="AZ683" s="15">
        <f t="shared" si="684"/>
        <v>158174.35535219833</v>
      </c>
      <c r="BA683" s="49">
        <f t="shared" si="685"/>
        <v>235427.01580943796</v>
      </c>
      <c r="BB683" s="48">
        <v>5</v>
      </c>
      <c r="BC683" s="1">
        <f t="shared" si="662"/>
        <v>36.4</v>
      </c>
      <c r="BD683" s="15">
        <f t="shared" si="663"/>
        <v>47826.488888888889</v>
      </c>
      <c r="BE683" s="15">
        <f t="shared" si="686"/>
        <v>103221.37843056733</v>
      </c>
      <c r="BF683" s="49">
        <f t="shared" si="687"/>
        <v>151047.86731945621</v>
      </c>
      <c r="BG683" s="48">
        <v>0</v>
      </c>
      <c r="BH683" s="1">
        <f t="shared" si="664"/>
        <v>0</v>
      </c>
      <c r="BI683" s="56">
        <f t="shared" si="665"/>
        <v>0</v>
      </c>
      <c r="BJ683" s="15">
        <f t="shared" si="688"/>
        <v>0</v>
      </c>
      <c r="BK683" s="49">
        <f t="shared" si="689"/>
        <v>0</v>
      </c>
      <c r="BL683" s="48">
        <v>0</v>
      </c>
      <c r="BM683" s="1">
        <f t="shared" si="666"/>
        <v>0</v>
      </c>
      <c r="BN683" s="15">
        <f t="shared" si="667"/>
        <v>0</v>
      </c>
      <c r="BO683" s="15">
        <f t="shared" si="690"/>
        <v>0</v>
      </c>
      <c r="BP683" s="49">
        <f t="shared" si="691"/>
        <v>0</v>
      </c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</row>
    <row r="684" spans="1:146" ht="15.6" hidden="1" x14ac:dyDescent="0.3">
      <c r="A684" t="s">
        <v>217</v>
      </c>
      <c r="B684" s="106">
        <v>401</v>
      </c>
      <c r="C684" s="127">
        <v>5</v>
      </c>
      <c r="D684" s="127"/>
      <c r="E684" s="1">
        <f t="shared" si="644"/>
        <v>17</v>
      </c>
      <c r="F684" s="15">
        <f t="shared" si="645"/>
        <v>43828.583752695908</v>
      </c>
      <c r="G684" s="15">
        <f t="shared" si="668"/>
        <v>38712.118632928446</v>
      </c>
      <c r="H684" s="49">
        <f t="shared" si="669"/>
        <v>82540.702385624347</v>
      </c>
      <c r="I684" s="48">
        <v>3</v>
      </c>
      <c r="J684" s="450"/>
      <c r="K684" s="1">
        <f t="shared" si="646"/>
        <v>13.5</v>
      </c>
      <c r="L684" s="15">
        <f t="shared" si="647"/>
        <v>26322.419864559823</v>
      </c>
      <c r="M684" s="15">
        <f t="shared" si="670"/>
        <v>32206.914059596293</v>
      </c>
      <c r="N684" s="49">
        <f t="shared" si="671"/>
        <v>58529.333924156119</v>
      </c>
      <c r="O684" s="127">
        <v>3</v>
      </c>
      <c r="P684" s="127"/>
      <c r="Q684" s="1">
        <f t="shared" si="648"/>
        <v>16.5</v>
      </c>
      <c r="R684" s="15">
        <f t="shared" si="649"/>
        <v>26322.419864559823</v>
      </c>
      <c r="S684" s="422">
        <f t="shared" si="672"/>
        <v>37955.488310530069</v>
      </c>
      <c r="T684" s="49">
        <f t="shared" si="673"/>
        <v>64277.908175089891</v>
      </c>
      <c r="U684" s="48">
        <v>5</v>
      </c>
      <c r="V684" s="166">
        <f t="shared" si="650"/>
        <v>29.35</v>
      </c>
      <c r="W684" s="15">
        <f t="shared" si="651"/>
        <v>44618.703041144901</v>
      </c>
      <c r="X684" s="15">
        <f t="shared" si="674"/>
        <v>66258.474906025163</v>
      </c>
      <c r="Y684" s="49">
        <f t="shared" si="675"/>
        <v>110877.17794717007</v>
      </c>
      <c r="Z684" s="48">
        <v>2</v>
      </c>
      <c r="AA684" s="166">
        <f t="shared" si="652"/>
        <v>13.148075079921869</v>
      </c>
      <c r="AB684" s="15">
        <f t="shared" si="653"/>
        <v>17847.48121645796</v>
      </c>
      <c r="AC684" s="15">
        <f t="shared" si="676"/>
        <v>34328.077450589786</v>
      </c>
      <c r="AD684" s="49">
        <f t="shared" si="677"/>
        <v>52175.55866704775</v>
      </c>
      <c r="AE684" s="48">
        <v>5</v>
      </c>
      <c r="AF684" s="166">
        <f t="shared" si="654"/>
        <v>33.25</v>
      </c>
      <c r="AG684" s="15">
        <f t="shared" si="655"/>
        <v>46849.130816505705</v>
      </c>
      <c r="AH684" s="15">
        <f t="shared" si="678"/>
        <v>84025.054507832261</v>
      </c>
      <c r="AI684" s="49">
        <f t="shared" si="679"/>
        <v>130874.18532433797</v>
      </c>
      <c r="AJ684" s="48">
        <v>3</v>
      </c>
      <c r="AK684" s="166">
        <f t="shared" si="656"/>
        <v>20.94692846307121</v>
      </c>
      <c r="AL684" s="166"/>
      <c r="AM684" s="15">
        <f t="shared" si="657"/>
        <v>28109.47848990342</v>
      </c>
      <c r="AN684" s="15">
        <f t="shared" si="680"/>
        <v>56440.55099926269</v>
      </c>
      <c r="AO684" s="49">
        <f t="shared" si="681"/>
        <v>84550.029489166103</v>
      </c>
      <c r="AP684" s="48">
        <v>5</v>
      </c>
      <c r="AQ684" s="166">
        <f t="shared" si="658"/>
        <v>40</v>
      </c>
      <c r="AR684" s="166"/>
      <c r="AS684" s="15">
        <f t="shared" si="659"/>
        <v>48282.912785774766</v>
      </c>
      <c r="AT684" s="15">
        <f t="shared" si="682"/>
        <v>101687.27297098433</v>
      </c>
      <c r="AU684" s="49">
        <f t="shared" si="683"/>
        <v>149970.18575675908</v>
      </c>
      <c r="AV684" s="48">
        <v>5</v>
      </c>
      <c r="AW684" s="166">
        <f t="shared" si="660"/>
        <v>37.299999999999997</v>
      </c>
      <c r="AX684" s="166"/>
      <c r="AY684" s="15">
        <f t="shared" si="661"/>
        <v>48282.912785774766</v>
      </c>
      <c r="AZ684" s="15">
        <f t="shared" si="684"/>
        <v>98858.972095123958</v>
      </c>
      <c r="BA684" s="49">
        <f t="shared" si="685"/>
        <v>147141.88488089872</v>
      </c>
      <c r="BB684" s="48">
        <v>5</v>
      </c>
      <c r="BC684" s="1">
        <f t="shared" si="662"/>
        <v>36.4</v>
      </c>
      <c r="BD684" s="15">
        <f t="shared" si="663"/>
        <v>47826.488888888889</v>
      </c>
      <c r="BE684" s="15">
        <f t="shared" si="686"/>
        <v>103221.37843056733</v>
      </c>
      <c r="BF684" s="49">
        <f t="shared" si="687"/>
        <v>151047.86731945621</v>
      </c>
      <c r="BG684" s="48">
        <v>4</v>
      </c>
      <c r="BH684" s="1">
        <f t="shared" si="664"/>
        <v>28.8</v>
      </c>
      <c r="BI684" s="56">
        <f t="shared" si="665"/>
        <v>38261.191111111111</v>
      </c>
      <c r="BJ684" s="15">
        <f t="shared" si="688"/>
        <v>80662.77551705818</v>
      </c>
      <c r="BK684" s="49">
        <f t="shared" si="689"/>
        <v>118923.96662816929</v>
      </c>
      <c r="BL684" s="48">
        <v>3</v>
      </c>
      <c r="BM684" s="1">
        <f t="shared" si="666"/>
        <v>24.03</v>
      </c>
      <c r="BN684" s="15">
        <f t="shared" si="667"/>
        <v>29199.206219312604</v>
      </c>
      <c r="BO684" s="15">
        <f t="shared" si="690"/>
        <v>69501.500061882092</v>
      </c>
      <c r="BP684" s="49">
        <f t="shared" si="691"/>
        <v>98700.706281194696</v>
      </c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</row>
    <row r="685" spans="1:146" ht="15.6" hidden="1" x14ac:dyDescent="0.3">
      <c r="A685" t="s">
        <v>217</v>
      </c>
      <c r="B685" s="106">
        <v>402</v>
      </c>
      <c r="C685" s="127">
        <v>4</v>
      </c>
      <c r="D685" s="127"/>
      <c r="E685" s="1">
        <f t="shared" si="644"/>
        <v>13.6</v>
      </c>
      <c r="F685" s="15">
        <f t="shared" si="645"/>
        <v>35062.867002156723</v>
      </c>
      <c r="G685" s="15">
        <f t="shared" si="668"/>
        <v>30969.694906342756</v>
      </c>
      <c r="H685" s="49">
        <f t="shared" si="669"/>
        <v>66032.561908499483</v>
      </c>
      <c r="I685" s="48">
        <v>4</v>
      </c>
      <c r="J685" s="450"/>
      <c r="K685" s="1">
        <f t="shared" si="646"/>
        <v>18</v>
      </c>
      <c r="L685" s="15">
        <f t="shared" si="647"/>
        <v>35096.559819413094</v>
      </c>
      <c r="M685" s="15">
        <f t="shared" si="670"/>
        <v>42942.552079461719</v>
      </c>
      <c r="N685" s="49">
        <f t="shared" si="671"/>
        <v>78039.111898874806</v>
      </c>
      <c r="O685" s="127">
        <v>3</v>
      </c>
      <c r="P685" s="127"/>
      <c r="Q685" s="1">
        <f t="shared" si="648"/>
        <v>16.5</v>
      </c>
      <c r="R685" s="15">
        <f t="shared" si="649"/>
        <v>26322.419864559823</v>
      </c>
      <c r="S685" s="422">
        <f t="shared" si="672"/>
        <v>37955.488310530069</v>
      </c>
      <c r="T685" s="49">
        <f t="shared" si="673"/>
        <v>64277.908175089891</v>
      </c>
      <c r="U685" s="48">
        <v>3</v>
      </c>
      <c r="V685" s="166">
        <f t="shared" si="650"/>
        <v>17.61</v>
      </c>
      <c r="W685" s="15">
        <f t="shared" si="651"/>
        <v>26771.221824686938</v>
      </c>
      <c r="X685" s="15">
        <f t="shared" si="674"/>
        <v>39755.084943615097</v>
      </c>
      <c r="Y685" s="49">
        <f t="shared" si="675"/>
        <v>66526.306768302034</v>
      </c>
      <c r="Z685" s="48">
        <v>3</v>
      </c>
      <c r="AA685" s="166">
        <f t="shared" si="652"/>
        <v>19.722112619882804</v>
      </c>
      <c r="AB685" s="15">
        <f t="shared" si="653"/>
        <v>26771.221824686938</v>
      </c>
      <c r="AC685" s="15">
        <f t="shared" si="676"/>
        <v>51492.116175884687</v>
      </c>
      <c r="AD685" s="49">
        <f t="shared" si="677"/>
        <v>78263.338000571617</v>
      </c>
      <c r="AE685" s="48">
        <v>2</v>
      </c>
      <c r="AF685" s="166">
        <f t="shared" si="654"/>
        <v>13.3</v>
      </c>
      <c r="AG685" s="15">
        <f t="shared" si="655"/>
        <v>18739.652326602281</v>
      </c>
      <c r="AH685" s="15">
        <f t="shared" si="678"/>
        <v>33610.021803132906</v>
      </c>
      <c r="AI685" s="49">
        <f t="shared" si="679"/>
        <v>52349.674129735184</v>
      </c>
      <c r="AJ685" s="48">
        <v>5</v>
      </c>
      <c r="AK685" s="166">
        <f t="shared" si="656"/>
        <v>34.911547438452011</v>
      </c>
      <c r="AL685" s="166"/>
      <c r="AM685" s="15">
        <f t="shared" si="657"/>
        <v>46849.130816505705</v>
      </c>
      <c r="AN685" s="15">
        <f t="shared" si="680"/>
        <v>94067.584998771141</v>
      </c>
      <c r="AO685" s="49">
        <f t="shared" si="681"/>
        <v>140916.71581527684</v>
      </c>
      <c r="AP685" s="48">
        <v>2</v>
      </c>
      <c r="AQ685" s="166">
        <f t="shared" si="658"/>
        <v>16</v>
      </c>
      <c r="AR685" s="166"/>
      <c r="AS685" s="15">
        <f t="shared" si="659"/>
        <v>19313.165114309908</v>
      </c>
      <c r="AT685" s="15">
        <f t="shared" si="682"/>
        <v>40674.909188393729</v>
      </c>
      <c r="AU685" s="49">
        <f t="shared" si="683"/>
        <v>59988.074302703637</v>
      </c>
      <c r="AV685" s="48">
        <v>3</v>
      </c>
      <c r="AW685" s="166">
        <f t="shared" si="660"/>
        <v>22.38</v>
      </c>
      <c r="AX685" s="166"/>
      <c r="AY685" s="15">
        <f t="shared" si="661"/>
        <v>28969.747671464862</v>
      </c>
      <c r="AZ685" s="15">
        <f t="shared" si="684"/>
        <v>59315.383257074376</v>
      </c>
      <c r="BA685" s="49">
        <f t="shared" si="685"/>
        <v>88285.130928539234</v>
      </c>
      <c r="BB685" s="48">
        <v>2</v>
      </c>
      <c r="BC685" s="1">
        <f t="shared" si="662"/>
        <v>14.56</v>
      </c>
      <c r="BD685" s="15">
        <f t="shared" si="663"/>
        <v>19130.595555555556</v>
      </c>
      <c r="BE685" s="15">
        <f t="shared" si="686"/>
        <v>41288.551372226932</v>
      </c>
      <c r="BF685" s="49">
        <f t="shared" si="687"/>
        <v>60419.146927782487</v>
      </c>
      <c r="BG685" s="48">
        <v>3</v>
      </c>
      <c r="BH685" s="1">
        <f t="shared" si="664"/>
        <v>21.6</v>
      </c>
      <c r="BI685" s="56">
        <f t="shared" si="665"/>
        <v>28695.893333333333</v>
      </c>
      <c r="BJ685" s="15">
        <f t="shared" si="688"/>
        <v>60497.081637793635</v>
      </c>
      <c r="BK685" s="49">
        <f t="shared" si="689"/>
        <v>89192.974971126969</v>
      </c>
      <c r="BL685" s="48">
        <v>3</v>
      </c>
      <c r="BM685" s="1">
        <f t="shared" si="666"/>
        <v>24.03</v>
      </c>
      <c r="BN685" s="15">
        <f t="shared" si="667"/>
        <v>29199.206219312604</v>
      </c>
      <c r="BO685" s="15">
        <f t="shared" si="690"/>
        <v>69501.500061882092</v>
      </c>
      <c r="BP685" s="49">
        <f t="shared" si="691"/>
        <v>98700.706281194696</v>
      </c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</row>
    <row r="686" spans="1:146" ht="15.6" hidden="1" x14ac:dyDescent="0.3">
      <c r="A686" t="s">
        <v>217</v>
      </c>
      <c r="B686" s="106">
        <v>403</v>
      </c>
      <c r="C686" s="127">
        <v>2</v>
      </c>
      <c r="D686" s="127"/>
      <c r="E686" s="1">
        <f t="shared" si="644"/>
        <v>6.8</v>
      </c>
      <c r="F686" s="15">
        <f t="shared" si="645"/>
        <v>17531.433501078362</v>
      </c>
      <c r="G686" s="15">
        <f t="shared" si="668"/>
        <v>15484.847453171378</v>
      </c>
      <c r="H686" s="49">
        <f t="shared" si="669"/>
        <v>33016.280954249742</v>
      </c>
      <c r="I686" s="48">
        <v>1</v>
      </c>
      <c r="J686" s="450"/>
      <c r="K686" s="1">
        <f t="shared" si="646"/>
        <v>4.5</v>
      </c>
      <c r="L686" s="15">
        <f t="shared" si="647"/>
        <v>8774.1399548532736</v>
      </c>
      <c r="M686" s="15">
        <f t="shared" si="670"/>
        <v>10735.63801986543</v>
      </c>
      <c r="N686" s="49">
        <f t="shared" si="671"/>
        <v>19509.777974718701</v>
      </c>
      <c r="O686" s="127">
        <v>1</v>
      </c>
      <c r="P686" s="127"/>
      <c r="Q686" s="1">
        <f t="shared" si="648"/>
        <v>5.5</v>
      </c>
      <c r="R686" s="15">
        <f t="shared" si="649"/>
        <v>8774.1399548532736</v>
      </c>
      <c r="S686" s="422">
        <f t="shared" si="672"/>
        <v>12651.829436843356</v>
      </c>
      <c r="T686" s="49">
        <f t="shared" si="673"/>
        <v>21425.969391696628</v>
      </c>
      <c r="U686" s="48">
        <v>2</v>
      </c>
      <c r="V686" s="166">
        <f t="shared" si="650"/>
        <v>11.74</v>
      </c>
      <c r="W686" s="15">
        <f t="shared" si="651"/>
        <v>17847.48121645796</v>
      </c>
      <c r="X686" s="15">
        <f t="shared" si="674"/>
        <v>26503.389962410067</v>
      </c>
      <c r="Y686" s="49">
        <f t="shared" si="675"/>
        <v>44350.871178868023</v>
      </c>
      <c r="Z686" s="48">
        <v>2</v>
      </c>
      <c r="AA686" s="166">
        <f t="shared" si="652"/>
        <v>13.148075079921869</v>
      </c>
      <c r="AB686" s="15">
        <f t="shared" si="653"/>
        <v>17847.48121645796</v>
      </c>
      <c r="AC686" s="15">
        <f t="shared" si="676"/>
        <v>34328.077450589786</v>
      </c>
      <c r="AD686" s="49">
        <f t="shared" si="677"/>
        <v>52175.55866704775</v>
      </c>
      <c r="AE686" s="48">
        <v>2</v>
      </c>
      <c r="AF686" s="166">
        <f t="shared" si="654"/>
        <v>13.3</v>
      </c>
      <c r="AG686" s="15">
        <f t="shared" si="655"/>
        <v>18739.652326602281</v>
      </c>
      <c r="AH686" s="15">
        <f t="shared" si="678"/>
        <v>33610.021803132906</v>
      </c>
      <c r="AI686" s="49">
        <f t="shared" si="679"/>
        <v>52349.674129735184</v>
      </c>
      <c r="AJ686" s="48">
        <v>1</v>
      </c>
      <c r="AK686" s="166">
        <f t="shared" si="656"/>
        <v>6.9823094876904026</v>
      </c>
      <c r="AL686" s="166"/>
      <c r="AM686" s="15">
        <f t="shared" si="657"/>
        <v>9369.8261633011407</v>
      </c>
      <c r="AN686" s="15">
        <f t="shared" si="680"/>
        <v>18813.516999754229</v>
      </c>
      <c r="AO686" s="49">
        <f t="shared" si="681"/>
        <v>28183.343163055368</v>
      </c>
      <c r="AP686" s="48">
        <v>1</v>
      </c>
      <c r="AQ686" s="166">
        <f t="shared" si="658"/>
        <v>8</v>
      </c>
      <c r="AR686" s="166"/>
      <c r="AS686" s="15">
        <f t="shared" si="659"/>
        <v>9656.582557154954</v>
      </c>
      <c r="AT686" s="15">
        <f t="shared" si="682"/>
        <v>20337.454594196864</v>
      </c>
      <c r="AU686" s="49">
        <f t="shared" si="683"/>
        <v>29994.037151351818</v>
      </c>
      <c r="AV686" s="48">
        <v>1</v>
      </c>
      <c r="AW686" s="166">
        <f t="shared" si="660"/>
        <v>7.46</v>
      </c>
      <c r="AX686" s="166"/>
      <c r="AY686" s="15">
        <f t="shared" si="661"/>
        <v>9656.582557154954</v>
      </c>
      <c r="AZ686" s="15">
        <f t="shared" si="684"/>
        <v>19771.794419024791</v>
      </c>
      <c r="BA686" s="49">
        <f t="shared" si="685"/>
        <v>29428.376976179745</v>
      </c>
      <c r="BB686" s="48">
        <v>1</v>
      </c>
      <c r="BC686" s="1">
        <f t="shared" si="662"/>
        <v>7.28</v>
      </c>
      <c r="BD686" s="15">
        <f t="shared" si="663"/>
        <v>9565.2977777777778</v>
      </c>
      <c r="BE686" s="15">
        <f t="shared" si="686"/>
        <v>20644.275686113466</v>
      </c>
      <c r="BF686" s="49">
        <f t="shared" si="687"/>
        <v>30209.573463891244</v>
      </c>
      <c r="BG686" s="48">
        <v>1</v>
      </c>
      <c r="BH686" s="1">
        <f t="shared" si="664"/>
        <v>7.2</v>
      </c>
      <c r="BI686" s="56">
        <f t="shared" si="665"/>
        <v>9565.2977777777778</v>
      </c>
      <c r="BJ686" s="15">
        <f t="shared" si="688"/>
        <v>20165.693879264545</v>
      </c>
      <c r="BK686" s="49">
        <f t="shared" si="689"/>
        <v>29730.991657042323</v>
      </c>
      <c r="BL686" s="48">
        <v>1</v>
      </c>
      <c r="BM686" s="1">
        <f t="shared" si="666"/>
        <v>8.01</v>
      </c>
      <c r="BN686" s="15">
        <f t="shared" si="667"/>
        <v>9733.068739770868</v>
      </c>
      <c r="BO686" s="15">
        <f t="shared" si="690"/>
        <v>23167.166687294026</v>
      </c>
      <c r="BP686" s="49">
        <f t="shared" si="691"/>
        <v>32900.235427064894</v>
      </c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</row>
    <row r="687" spans="1:146" ht="15.6" hidden="1" x14ac:dyDescent="0.3">
      <c r="A687" t="s">
        <v>217</v>
      </c>
      <c r="B687" s="106">
        <v>404</v>
      </c>
      <c r="C687" s="127">
        <v>3</v>
      </c>
      <c r="D687" s="127"/>
      <c r="E687" s="1">
        <f t="shared" si="644"/>
        <v>10.199999999999999</v>
      </c>
      <c r="F687" s="15">
        <f t="shared" si="645"/>
        <v>26297.150251617542</v>
      </c>
      <c r="G687" s="15">
        <f t="shared" si="668"/>
        <v>23227.271179757066</v>
      </c>
      <c r="H687" s="49">
        <f t="shared" si="669"/>
        <v>49524.421431374605</v>
      </c>
      <c r="I687" s="48">
        <v>2</v>
      </c>
      <c r="J687" s="450"/>
      <c r="K687" s="1">
        <f t="shared" si="646"/>
        <v>9</v>
      </c>
      <c r="L687" s="15">
        <f t="shared" si="647"/>
        <v>17548.279909706547</v>
      </c>
      <c r="M687" s="15">
        <f t="shared" si="670"/>
        <v>21471.276039730859</v>
      </c>
      <c r="N687" s="49">
        <f t="shared" si="671"/>
        <v>39019.555949437403</v>
      </c>
      <c r="O687" s="127">
        <v>3</v>
      </c>
      <c r="P687" s="127"/>
      <c r="Q687" s="1">
        <f t="shared" si="648"/>
        <v>16.5</v>
      </c>
      <c r="R687" s="15">
        <f t="shared" si="649"/>
        <v>26322.419864559823</v>
      </c>
      <c r="S687" s="422">
        <f t="shared" si="672"/>
        <v>37955.488310530069</v>
      </c>
      <c r="T687" s="49">
        <f t="shared" si="673"/>
        <v>64277.908175089891</v>
      </c>
      <c r="U687" s="48">
        <v>4</v>
      </c>
      <c r="V687" s="166">
        <f t="shared" si="650"/>
        <v>23.48</v>
      </c>
      <c r="W687" s="15">
        <f t="shared" si="651"/>
        <v>35694.96243291592</v>
      </c>
      <c r="X687" s="15">
        <f t="shared" si="674"/>
        <v>53006.779924820134</v>
      </c>
      <c r="Y687" s="49">
        <f t="shared" si="675"/>
        <v>88701.742357736046</v>
      </c>
      <c r="Z687" s="48">
        <v>2</v>
      </c>
      <c r="AA687" s="166">
        <f t="shared" si="652"/>
        <v>13.148075079921869</v>
      </c>
      <c r="AB687" s="15">
        <f t="shared" si="653"/>
        <v>17847.48121645796</v>
      </c>
      <c r="AC687" s="15">
        <f t="shared" si="676"/>
        <v>34328.077450589786</v>
      </c>
      <c r="AD687" s="49">
        <f t="shared" si="677"/>
        <v>52175.55866704775</v>
      </c>
      <c r="AE687" s="48">
        <v>3</v>
      </c>
      <c r="AF687" s="166">
        <f t="shared" si="654"/>
        <v>19.950000000000003</v>
      </c>
      <c r="AG687" s="15">
        <f t="shared" si="655"/>
        <v>28109.47848990342</v>
      </c>
      <c r="AH687" s="15">
        <f t="shared" si="678"/>
        <v>50415.032704699363</v>
      </c>
      <c r="AI687" s="49">
        <f t="shared" si="679"/>
        <v>78524.51119460279</v>
      </c>
      <c r="AJ687" s="48">
        <v>3</v>
      </c>
      <c r="AK687" s="166">
        <f t="shared" si="656"/>
        <v>20.94692846307121</v>
      </c>
      <c r="AL687" s="166"/>
      <c r="AM687" s="15">
        <f t="shared" si="657"/>
        <v>28109.47848990342</v>
      </c>
      <c r="AN687" s="15">
        <f t="shared" si="680"/>
        <v>56440.55099926269</v>
      </c>
      <c r="AO687" s="49">
        <f t="shared" si="681"/>
        <v>84550.029489166103</v>
      </c>
      <c r="AP687" s="48">
        <v>1</v>
      </c>
      <c r="AQ687" s="166">
        <f t="shared" si="658"/>
        <v>8</v>
      </c>
      <c r="AR687" s="166"/>
      <c r="AS687" s="15">
        <f t="shared" si="659"/>
        <v>9656.582557154954</v>
      </c>
      <c r="AT687" s="15">
        <f t="shared" si="682"/>
        <v>20337.454594196864</v>
      </c>
      <c r="AU687" s="49">
        <f t="shared" si="683"/>
        <v>29994.037151351818</v>
      </c>
      <c r="AV687" s="48">
        <v>3</v>
      </c>
      <c r="AW687" s="166">
        <f t="shared" si="660"/>
        <v>22.38</v>
      </c>
      <c r="AX687" s="166"/>
      <c r="AY687" s="15">
        <f t="shared" si="661"/>
        <v>28969.747671464862</v>
      </c>
      <c r="AZ687" s="15">
        <f t="shared" si="684"/>
        <v>59315.383257074376</v>
      </c>
      <c r="BA687" s="49">
        <f t="shared" si="685"/>
        <v>88285.130928539234</v>
      </c>
      <c r="BB687" s="48">
        <v>3</v>
      </c>
      <c r="BC687" s="1">
        <f t="shared" si="662"/>
        <v>21.84</v>
      </c>
      <c r="BD687" s="15">
        <f t="shared" si="663"/>
        <v>28695.893333333333</v>
      </c>
      <c r="BE687" s="15">
        <f t="shared" si="686"/>
        <v>61932.827058340401</v>
      </c>
      <c r="BF687" s="49">
        <f t="shared" si="687"/>
        <v>90628.720391673734</v>
      </c>
      <c r="BG687" s="48">
        <v>3</v>
      </c>
      <c r="BH687" s="1">
        <f t="shared" si="664"/>
        <v>21.6</v>
      </c>
      <c r="BI687" s="56">
        <f t="shared" si="665"/>
        <v>28695.893333333333</v>
      </c>
      <c r="BJ687" s="15">
        <f t="shared" si="688"/>
        <v>60497.081637793635</v>
      </c>
      <c r="BK687" s="49">
        <f t="shared" si="689"/>
        <v>89192.974971126969</v>
      </c>
      <c r="BL687" s="48">
        <v>3</v>
      </c>
      <c r="BM687" s="1">
        <f t="shared" si="666"/>
        <v>24.03</v>
      </c>
      <c r="BN687" s="15">
        <f t="shared" si="667"/>
        <v>29199.206219312604</v>
      </c>
      <c r="BO687" s="15">
        <f t="shared" si="690"/>
        <v>69501.500061882092</v>
      </c>
      <c r="BP687" s="49">
        <f t="shared" si="691"/>
        <v>98700.706281194696</v>
      </c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</row>
    <row r="688" spans="1:146" ht="15.6" hidden="1" x14ac:dyDescent="0.3">
      <c r="A688" t="s">
        <v>217</v>
      </c>
      <c r="B688" s="106">
        <v>501</v>
      </c>
      <c r="C688" s="127">
        <v>3</v>
      </c>
      <c r="D688" s="127"/>
      <c r="E688" s="1">
        <f t="shared" si="644"/>
        <v>10.199999999999999</v>
      </c>
      <c r="F688" s="15">
        <f t="shared" si="645"/>
        <v>26297.150251617542</v>
      </c>
      <c r="G688" s="15">
        <f t="shared" si="668"/>
        <v>23227.271179757066</v>
      </c>
      <c r="H688" s="49">
        <f t="shared" si="669"/>
        <v>49524.421431374605</v>
      </c>
      <c r="I688" s="48">
        <v>1</v>
      </c>
      <c r="J688" s="450"/>
      <c r="K688" s="1">
        <f t="shared" si="646"/>
        <v>4.5</v>
      </c>
      <c r="L688" s="15">
        <f t="shared" si="647"/>
        <v>8774.1399548532736</v>
      </c>
      <c r="M688" s="15">
        <f t="shared" si="670"/>
        <v>10735.63801986543</v>
      </c>
      <c r="N688" s="49">
        <f t="shared" si="671"/>
        <v>19509.777974718701</v>
      </c>
      <c r="O688" s="127">
        <v>3</v>
      </c>
      <c r="P688" s="127"/>
      <c r="Q688" s="1">
        <f t="shared" si="648"/>
        <v>16.5</v>
      </c>
      <c r="R688" s="15">
        <f t="shared" si="649"/>
        <v>26322.419864559823</v>
      </c>
      <c r="S688" s="422">
        <f t="shared" si="672"/>
        <v>37955.488310530069</v>
      </c>
      <c r="T688" s="49">
        <f t="shared" si="673"/>
        <v>64277.908175089891</v>
      </c>
      <c r="U688" s="48">
        <v>3</v>
      </c>
      <c r="V688" s="166">
        <f t="shared" si="650"/>
        <v>17.61</v>
      </c>
      <c r="W688" s="15">
        <f t="shared" si="651"/>
        <v>26771.221824686938</v>
      </c>
      <c r="X688" s="15">
        <f t="shared" si="674"/>
        <v>39755.084943615097</v>
      </c>
      <c r="Y688" s="49">
        <f t="shared" si="675"/>
        <v>66526.306768302034</v>
      </c>
      <c r="Z688" s="48">
        <v>2</v>
      </c>
      <c r="AA688" s="166">
        <f t="shared" si="652"/>
        <v>13.148075079921869</v>
      </c>
      <c r="AB688" s="15">
        <f t="shared" si="653"/>
        <v>17847.48121645796</v>
      </c>
      <c r="AC688" s="15">
        <f t="shared" si="676"/>
        <v>34328.077450589786</v>
      </c>
      <c r="AD688" s="49">
        <f t="shared" si="677"/>
        <v>52175.55866704775</v>
      </c>
      <c r="AE688" s="48">
        <v>2</v>
      </c>
      <c r="AF688" s="166">
        <f t="shared" si="654"/>
        <v>13.3</v>
      </c>
      <c r="AG688" s="15">
        <f t="shared" si="655"/>
        <v>18739.652326602281</v>
      </c>
      <c r="AH688" s="15">
        <f t="shared" si="678"/>
        <v>33610.021803132906</v>
      </c>
      <c r="AI688" s="49">
        <f t="shared" si="679"/>
        <v>52349.674129735184</v>
      </c>
      <c r="AJ688" s="48">
        <v>2</v>
      </c>
      <c r="AK688" s="166">
        <f t="shared" si="656"/>
        <v>13.964618975380805</v>
      </c>
      <c r="AL688" s="166"/>
      <c r="AM688" s="15">
        <f t="shared" si="657"/>
        <v>18739.652326602281</v>
      </c>
      <c r="AN688" s="15">
        <f t="shared" si="680"/>
        <v>37627.033999508458</v>
      </c>
      <c r="AO688" s="49">
        <f t="shared" si="681"/>
        <v>56366.686326110736</v>
      </c>
      <c r="AP688" s="48">
        <v>2</v>
      </c>
      <c r="AQ688" s="166">
        <f t="shared" si="658"/>
        <v>16</v>
      </c>
      <c r="AR688" s="166"/>
      <c r="AS688" s="15">
        <f t="shared" si="659"/>
        <v>19313.165114309908</v>
      </c>
      <c r="AT688" s="15">
        <f t="shared" si="682"/>
        <v>40674.909188393729</v>
      </c>
      <c r="AU688" s="49">
        <f t="shared" si="683"/>
        <v>59988.074302703637</v>
      </c>
      <c r="AV688" s="48">
        <v>1</v>
      </c>
      <c r="AW688" s="166">
        <f t="shared" si="660"/>
        <v>7.46</v>
      </c>
      <c r="AX688" s="166"/>
      <c r="AY688" s="15">
        <f t="shared" si="661"/>
        <v>9656.582557154954</v>
      </c>
      <c r="AZ688" s="15">
        <f t="shared" si="684"/>
        <v>19771.794419024791</v>
      </c>
      <c r="BA688" s="49">
        <f t="shared" si="685"/>
        <v>29428.376976179745</v>
      </c>
      <c r="BB688" s="48">
        <v>3</v>
      </c>
      <c r="BC688" s="1">
        <f t="shared" si="662"/>
        <v>21.84</v>
      </c>
      <c r="BD688" s="15">
        <f t="shared" si="663"/>
        <v>28695.893333333333</v>
      </c>
      <c r="BE688" s="15">
        <f t="shared" si="686"/>
        <v>61932.827058340401</v>
      </c>
      <c r="BF688" s="49">
        <f t="shared" si="687"/>
        <v>90628.720391673734</v>
      </c>
      <c r="BG688" s="48">
        <v>1</v>
      </c>
      <c r="BH688" s="1">
        <f t="shared" si="664"/>
        <v>7.2</v>
      </c>
      <c r="BI688" s="56">
        <f t="shared" si="665"/>
        <v>9565.2977777777778</v>
      </c>
      <c r="BJ688" s="15">
        <f t="shared" si="688"/>
        <v>20165.693879264545</v>
      </c>
      <c r="BK688" s="49">
        <f t="shared" si="689"/>
        <v>29730.991657042323</v>
      </c>
      <c r="BL688" s="48">
        <v>2</v>
      </c>
      <c r="BM688" s="1">
        <f t="shared" si="666"/>
        <v>16.02</v>
      </c>
      <c r="BN688" s="15">
        <f t="shared" si="667"/>
        <v>19466.137479541736</v>
      </c>
      <c r="BO688" s="15">
        <f t="shared" si="690"/>
        <v>46334.333374588052</v>
      </c>
      <c r="BP688" s="49">
        <f t="shared" si="691"/>
        <v>65800.470854129788</v>
      </c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</row>
    <row r="689" spans="1:146" ht="15.6" hidden="1" x14ac:dyDescent="0.3">
      <c r="A689" t="s">
        <v>217</v>
      </c>
      <c r="B689" s="106">
        <v>502</v>
      </c>
      <c r="C689" s="127">
        <v>3</v>
      </c>
      <c r="D689" s="127"/>
      <c r="E689" s="1">
        <f t="shared" si="644"/>
        <v>10.199999999999999</v>
      </c>
      <c r="F689" s="15">
        <f t="shared" si="645"/>
        <v>26297.150251617542</v>
      </c>
      <c r="G689" s="15">
        <f t="shared" si="668"/>
        <v>23227.271179757066</v>
      </c>
      <c r="H689" s="49">
        <f t="shared" si="669"/>
        <v>49524.421431374605</v>
      </c>
      <c r="I689" s="48">
        <v>3</v>
      </c>
      <c r="J689" s="450"/>
      <c r="K689" s="1">
        <f t="shared" si="646"/>
        <v>13.5</v>
      </c>
      <c r="L689" s="15">
        <f t="shared" si="647"/>
        <v>26322.419864559823</v>
      </c>
      <c r="M689" s="15">
        <f t="shared" si="670"/>
        <v>32206.914059596293</v>
      </c>
      <c r="N689" s="49">
        <f t="shared" si="671"/>
        <v>58529.333924156119</v>
      </c>
      <c r="O689" s="127">
        <v>3</v>
      </c>
      <c r="P689" s="127"/>
      <c r="Q689" s="1">
        <f t="shared" si="648"/>
        <v>16.5</v>
      </c>
      <c r="R689" s="15">
        <f t="shared" si="649"/>
        <v>26322.419864559823</v>
      </c>
      <c r="S689" s="422">
        <f t="shared" si="672"/>
        <v>37955.488310530069</v>
      </c>
      <c r="T689" s="49">
        <f t="shared" si="673"/>
        <v>64277.908175089891</v>
      </c>
      <c r="U689" s="48">
        <v>3</v>
      </c>
      <c r="V689" s="166">
        <f t="shared" si="650"/>
        <v>17.61</v>
      </c>
      <c r="W689" s="15">
        <f t="shared" si="651"/>
        <v>26771.221824686938</v>
      </c>
      <c r="X689" s="15">
        <f t="shared" si="674"/>
        <v>39755.084943615097</v>
      </c>
      <c r="Y689" s="49">
        <f t="shared" si="675"/>
        <v>66526.306768302034</v>
      </c>
      <c r="Z689" s="48">
        <v>3</v>
      </c>
      <c r="AA689" s="166">
        <f t="shared" si="652"/>
        <v>19.722112619882804</v>
      </c>
      <c r="AB689" s="15">
        <f t="shared" si="653"/>
        <v>26771.221824686938</v>
      </c>
      <c r="AC689" s="15">
        <f t="shared" si="676"/>
        <v>51492.116175884687</v>
      </c>
      <c r="AD689" s="49">
        <f t="shared" si="677"/>
        <v>78263.338000571617</v>
      </c>
      <c r="AE689" s="48">
        <v>2</v>
      </c>
      <c r="AF689" s="166">
        <f t="shared" si="654"/>
        <v>13.3</v>
      </c>
      <c r="AG689" s="15">
        <f t="shared" si="655"/>
        <v>18739.652326602281</v>
      </c>
      <c r="AH689" s="15">
        <f t="shared" si="678"/>
        <v>33610.021803132906</v>
      </c>
      <c r="AI689" s="49">
        <f t="shared" si="679"/>
        <v>52349.674129735184</v>
      </c>
      <c r="AJ689" s="48">
        <v>3</v>
      </c>
      <c r="AK689" s="166">
        <f t="shared" si="656"/>
        <v>20.94692846307121</v>
      </c>
      <c r="AL689" s="166"/>
      <c r="AM689" s="15">
        <f t="shared" si="657"/>
        <v>28109.47848990342</v>
      </c>
      <c r="AN689" s="15">
        <f t="shared" si="680"/>
        <v>56440.55099926269</v>
      </c>
      <c r="AO689" s="49">
        <f t="shared" si="681"/>
        <v>84550.029489166103</v>
      </c>
      <c r="AP689" s="48">
        <v>4</v>
      </c>
      <c r="AQ689" s="166">
        <f t="shared" si="658"/>
        <v>32</v>
      </c>
      <c r="AR689" s="166"/>
      <c r="AS689" s="15">
        <f t="shared" si="659"/>
        <v>38626.330228619816</v>
      </c>
      <c r="AT689" s="15">
        <f t="shared" si="682"/>
        <v>81349.818376787458</v>
      </c>
      <c r="AU689" s="49">
        <f t="shared" si="683"/>
        <v>119976.14860540727</v>
      </c>
      <c r="AV689" s="48">
        <v>1</v>
      </c>
      <c r="AW689" s="166">
        <f t="shared" si="660"/>
        <v>7.46</v>
      </c>
      <c r="AX689" s="166"/>
      <c r="AY689" s="15">
        <f t="shared" si="661"/>
        <v>9656.582557154954</v>
      </c>
      <c r="AZ689" s="15">
        <f t="shared" si="684"/>
        <v>19771.794419024791</v>
      </c>
      <c r="BA689" s="49">
        <f t="shared" si="685"/>
        <v>29428.376976179745</v>
      </c>
      <c r="BB689" s="48">
        <v>4</v>
      </c>
      <c r="BC689" s="1">
        <f t="shared" si="662"/>
        <v>29.12</v>
      </c>
      <c r="BD689" s="15">
        <f t="shared" si="663"/>
        <v>38261.191111111111</v>
      </c>
      <c r="BE689" s="15">
        <f t="shared" si="686"/>
        <v>82577.102744453863</v>
      </c>
      <c r="BF689" s="49">
        <f t="shared" si="687"/>
        <v>120838.29385556497</v>
      </c>
      <c r="BG689" s="48">
        <v>6</v>
      </c>
      <c r="BH689" s="1">
        <f t="shared" si="664"/>
        <v>43.2</v>
      </c>
      <c r="BI689" s="56">
        <f t="shared" si="665"/>
        <v>57391.786666666667</v>
      </c>
      <c r="BJ689" s="15">
        <f t="shared" si="688"/>
        <v>120994.16327558727</v>
      </c>
      <c r="BK689" s="49">
        <f t="shared" si="689"/>
        <v>178385.94994225394</v>
      </c>
      <c r="BL689" s="48">
        <v>5</v>
      </c>
      <c r="BM689" s="1">
        <f t="shared" si="666"/>
        <v>40.049999999999997</v>
      </c>
      <c r="BN689" s="15">
        <f t="shared" si="667"/>
        <v>48665.34369885434</v>
      </c>
      <c r="BO689" s="15">
        <f t="shared" si="690"/>
        <v>115835.83343647013</v>
      </c>
      <c r="BP689" s="49">
        <f t="shared" si="691"/>
        <v>164501.17713532445</v>
      </c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</row>
    <row r="690" spans="1:146" ht="15.6" hidden="1" x14ac:dyDescent="0.3">
      <c r="A690" t="s">
        <v>217</v>
      </c>
      <c r="B690" s="106">
        <v>503</v>
      </c>
      <c r="C690" s="127">
        <v>3</v>
      </c>
      <c r="D690" s="127"/>
      <c r="E690" s="1">
        <f t="shared" si="644"/>
        <v>10.199999999999999</v>
      </c>
      <c r="F690" s="15">
        <f t="shared" si="645"/>
        <v>26297.150251617542</v>
      </c>
      <c r="G690" s="15">
        <f t="shared" si="668"/>
        <v>23227.271179757066</v>
      </c>
      <c r="H690" s="49">
        <f t="shared" si="669"/>
        <v>49524.421431374605</v>
      </c>
      <c r="I690" s="48">
        <v>4</v>
      </c>
      <c r="J690" s="450"/>
      <c r="K690" s="1">
        <f t="shared" si="646"/>
        <v>18</v>
      </c>
      <c r="L690" s="15">
        <f t="shared" si="647"/>
        <v>35096.559819413094</v>
      </c>
      <c r="M690" s="15">
        <f t="shared" si="670"/>
        <v>42942.552079461719</v>
      </c>
      <c r="N690" s="49">
        <f t="shared" si="671"/>
        <v>78039.111898874806</v>
      </c>
      <c r="O690" s="127">
        <v>3</v>
      </c>
      <c r="P690" s="127"/>
      <c r="Q690" s="1">
        <f t="shared" si="648"/>
        <v>16.5</v>
      </c>
      <c r="R690" s="15">
        <f t="shared" si="649"/>
        <v>26322.419864559823</v>
      </c>
      <c r="S690" s="422">
        <f t="shared" si="672"/>
        <v>37955.488310530069</v>
      </c>
      <c r="T690" s="49">
        <f t="shared" si="673"/>
        <v>64277.908175089891</v>
      </c>
      <c r="U690" s="48">
        <v>4</v>
      </c>
      <c r="V690" s="166">
        <f t="shared" si="650"/>
        <v>23.48</v>
      </c>
      <c r="W690" s="15">
        <f t="shared" si="651"/>
        <v>35694.96243291592</v>
      </c>
      <c r="X690" s="15">
        <f t="shared" si="674"/>
        <v>53006.779924820134</v>
      </c>
      <c r="Y690" s="49">
        <f t="shared" si="675"/>
        <v>88701.742357736046</v>
      </c>
      <c r="Z690" s="48">
        <v>3</v>
      </c>
      <c r="AA690" s="166">
        <f t="shared" si="652"/>
        <v>19.722112619882804</v>
      </c>
      <c r="AB690" s="15">
        <f t="shared" si="653"/>
        <v>26771.221824686938</v>
      </c>
      <c r="AC690" s="15">
        <f t="shared" si="676"/>
        <v>51492.116175884687</v>
      </c>
      <c r="AD690" s="49">
        <f t="shared" si="677"/>
        <v>78263.338000571617</v>
      </c>
      <c r="AE690" s="48">
        <v>3</v>
      </c>
      <c r="AF690" s="166">
        <f t="shared" si="654"/>
        <v>19.950000000000003</v>
      </c>
      <c r="AG690" s="15">
        <f t="shared" si="655"/>
        <v>28109.47848990342</v>
      </c>
      <c r="AH690" s="15">
        <f t="shared" si="678"/>
        <v>50415.032704699363</v>
      </c>
      <c r="AI690" s="49">
        <f t="shared" si="679"/>
        <v>78524.51119460279</v>
      </c>
      <c r="AJ690" s="48">
        <v>3</v>
      </c>
      <c r="AK690" s="166">
        <f t="shared" si="656"/>
        <v>20.94692846307121</v>
      </c>
      <c r="AL690" s="166"/>
      <c r="AM690" s="15">
        <f t="shared" si="657"/>
        <v>28109.47848990342</v>
      </c>
      <c r="AN690" s="15">
        <f t="shared" si="680"/>
        <v>56440.55099926269</v>
      </c>
      <c r="AO690" s="49">
        <f t="shared" si="681"/>
        <v>84550.029489166103</v>
      </c>
      <c r="AP690" s="48">
        <v>3</v>
      </c>
      <c r="AQ690" s="166">
        <f t="shared" si="658"/>
        <v>24</v>
      </c>
      <c r="AR690" s="166"/>
      <c r="AS690" s="15">
        <f t="shared" si="659"/>
        <v>28969.747671464862</v>
      </c>
      <c r="AT690" s="15">
        <f t="shared" si="682"/>
        <v>61012.36378259059</v>
      </c>
      <c r="AU690" s="49">
        <f t="shared" si="683"/>
        <v>89982.111454055455</v>
      </c>
      <c r="AV690" s="48">
        <v>3</v>
      </c>
      <c r="AW690" s="166">
        <f t="shared" si="660"/>
        <v>22.38</v>
      </c>
      <c r="AX690" s="166"/>
      <c r="AY690" s="15">
        <f t="shared" si="661"/>
        <v>28969.747671464862</v>
      </c>
      <c r="AZ690" s="15">
        <f t="shared" si="684"/>
        <v>59315.383257074376</v>
      </c>
      <c r="BA690" s="49">
        <f t="shared" si="685"/>
        <v>88285.130928539234</v>
      </c>
      <c r="BB690" s="48">
        <v>4</v>
      </c>
      <c r="BC690" s="1">
        <f t="shared" si="662"/>
        <v>29.12</v>
      </c>
      <c r="BD690" s="15">
        <f t="shared" si="663"/>
        <v>38261.191111111111</v>
      </c>
      <c r="BE690" s="15">
        <f t="shared" si="686"/>
        <v>82577.102744453863</v>
      </c>
      <c r="BF690" s="49">
        <f t="shared" si="687"/>
        <v>120838.29385556497</v>
      </c>
      <c r="BG690" s="48">
        <v>3</v>
      </c>
      <c r="BH690" s="1">
        <f t="shared" si="664"/>
        <v>21.6</v>
      </c>
      <c r="BI690" s="56">
        <f t="shared" si="665"/>
        <v>28695.893333333333</v>
      </c>
      <c r="BJ690" s="15">
        <f t="shared" si="688"/>
        <v>60497.081637793635</v>
      </c>
      <c r="BK690" s="49">
        <f t="shared" si="689"/>
        <v>89192.974971126969</v>
      </c>
      <c r="BL690" s="48">
        <v>3</v>
      </c>
      <c r="BM690" s="1">
        <f t="shared" si="666"/>
        <v>24.03</v>
      </c>
      <c r="BN690" s="15">
        <f t="shared" si="667"/>
        <v>29199.206219312604</v>
      </c>
      <c r="BO690" s="15">
        <f t="shared" si="690"/>
        <v>69501.500061882092</v>
      </c>
      <c r="BP690" s="49">
        <f t="shared" si="691"/>
        <v>98700.706281194696</v>
      </c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</row>
    <row r="691" spans="1:146" ht="15.6" hidden="1" x14ac:dyDescent="0.3">
      <c r="A691" t="s">
        <v>217</v>
      </c>
      <c r="B691" s="106">
        <v>504</v>
      </c>
      <c r="C691" s="127">
        <v>3</v>
      </c>
      <c r="D691" s="127"/>
      <c r="E691" s="1">
        <f t="shared" si="644"/>
        <v>10.199999999999999</v>
      </c>
      <c r="F691" s="15">
        <f t="shared" si="645"/>
        <v>26297.150251617542</v>
      </c>
      <c r="G691" s="15">
        <f t="shared" si="668"/>
        <v>23227.271179757066</v>
      </c>
      <c r="H691" s="49">
        <f t="shared" si="669"/>
        <v>49524.421431374605</v>
      </c>
      <c r="I691" s="48">
        <v>3</v>
      </c>
      <c r="J691" s="450"/>
      <c r="K691" s="1">
        <f t="shared" si="646"/>
        <v>13.5</v>
      </c>
      <c r="L691" s="15">
        <f t="shared" si="647"/>
        <v>26322.419864559823</v>
      </c>
      <c r="M691" s="15">
        <f t="shared" si="670"/>
        <v>32206.914059596293</v>
      </c>
      <c r="N691" s="49">
        <f t="shared" si="671"/>
        <v>58529.333924156119</v>
      </c>
      <c r="O691" s="127">
        <v>4</v>
      </c>
      <c r="P691" s="127"/>
      <c r="Q691" s="1">
        <f t="shared" si="648"/>
        <v>22</v>
      </c>
      <c r="R691" s="15">
        <f t="shared" si="649"/>
        <v>35096.559819413094</v>
      </c>
      <c r="S691" s="422">
        <f t="shared" si="672"/>
        <v>50607.317747373425</v>
      </c>
      <c r="T691" s="49">
        <f t="shared" si="673"/>
        <v>85703.877566786512</v>
      </c>
      <c r="U691" s="48">
        <v>4</v>
      </c>
      <c r="V691" s="166">
        <f t="shared" si="650"/>
        <v>23.48</v>
      </c>
      <c r="W691" s="15">
        <f t="shared" si="651"/>
        <v>35694.96243291592</v>
      </c>
      <c r="X691" s="15">
        <f t="shared" si="674"/>
        <v>53006.779924820134</v>
      </c>
      <c r="Y691" s="49">
        <f t="shared" si="675"/>
        <v>88701.742357736046</v>
      </c>
      <c r="Z691" s="48">
        <v>4</v>
      </c>
      <c r="AA691" s="166">
        <f t="shared" si="652"/>
        <v>26.296150159843737</v>
      </c>
      <c r="AB691" s="15">
        <f t="shared" si="653"/>
        <v>35694.96243291592</v>
      </c>
      <c r="AC691" s="15">
        <f t="shared" si="676"/>
        <v>68656.154901179572</v>
      </c>
      <c r="AD691" s="49">
        <f t="shared" si="677"/>
        <v>104351.1173340955</v>
      </c>
      <c r="AE691" s="48">
        <v>3</v>
      </c>
      <c r="AF691" s="166">
        <f t="shared" si="654"/>
        <v>19.950000000000003</v>
      </c>
      <c r="AG691" s="15">
        <f t="shared" si="655"/>
        <v>28109.47848990342</v>
      </c>
      <c r="AH691" s="15">
        <f t="shared" si="678"/>
        <v>50415.032704699363</v>
      </c>
      <c r="AI691" s="49">
        <f t="shared" si="679"/>
        <v>78524.51119460279</v>
      </c>
      <c r="AJ691" s="48">
        <v>3</v>
      </c>
      <c r="AK691" s="166">
        <f t="shared" si="656"/>
        <v>20.94692846307121</v>
      </c>
      <c r="AL691" s="166"/>
      <c r="AM691" s="15">
        <f t="shared" si="657"/>
        <v>28109.47848990342</v>
      </c>
      <c r="AN691" s="15">
        <f t="shared" si="680"/>
        <v>56440.55099926269</v>
      </c>
      <c r="AO691" s="49">
        <f t="shared" si="681"/>
        <v>84550.029489166103</v>
      </c>
      <c r="AP691" s="48">
        <v>3</v>
      </c>
      <c r="AQ691" s="166">
        <f t="shared" si="658"/>
        <v>24</v>
      </c>
      <c r="AR691" s="166"/>
      <c r="AS691" s="15">
        <f t="shared" si="659"/>
        <v>28969.747671464862</v>
      </c>
      <c r="AT691" s="15">
        <f t="shared" si="682"/>
        <v>61012.36378259059</v>
      </c>
      <c r="AU691" s="49">
        <f t="shared" si="683"/>
        <v>89982.111454055455</v>
      </c>
      <c r="AV691" s="48">
        <v>3</v>
      </c>
      <c r="AW691" s="166">
        <f t="shared" si="660"/>
        <v>22.38</v>
      </c>
      <c r="AX691" s="166"/>
      <c r="AY691" s="15">
        <f t="shared" si="661"/>
        <v>28969.747671464862</v>
      </c>
      <c r="AZ691" s="15">
        <f t="shared" si="684"/>
        <v>59315.383257074376</v>
      </c>
      <c r="BA691" s="49">
        <f t="shared" si="685"/>
        <v>88285.130928539234</v>
      </c>
      <c r="BB691" s="48">
        <v>3</v>
      </c>
      <c r="BC691" s="1">
        <f t="shared" si="662"/>
        <v>21.84</v>
      </c>
      <c r="BD691" s="15">
        <f t="shared" si="663"/>
        <v>28695.893333333333</v>
      </c>
      <c r="BE691" s="15">
        <f t="shared" si="686"/>
        <v>61932.827058340401</v>
      </c>
      <c r="BF691" s="49">
        <f t="shared" si="687"/>
        <v>90628.720391673734</v>
      </c>
      <c r="BG691" s="48">
        <v>1</v>
      </c>
      <c r="BH691" s="1">
        <f t="shared" si="664"/>
        <v>7.2</v>
      </c>
      <c r="BI691" s="56">
        <f t="shared" si="665"/>
        <v>9565.2977777777778</v>
      </c>
      <c r="BJ691" s="15">
        <f t="shared" si="688"/>
        <v>20165.693879264545</v>
      </c>
      <c r="BK691" s="49">
        <f t="shared" si="689"/>
        <v>29730.991657042323</v>
      </c>
      <c r="BL691" s="48">
        <v>2</v>
      </c>
      <c r="BM691" s="1">
        <f t="shared" si="666"/>
        <v>16.02</v>
      </c>
      <c r="BN691" s="15">
        <f t="shared" si="667"/>
        <v>19466.137479541736</v>
      </c>
      <c r="BO691" s="15">
        <f t="shared" si="690"/>
        <v>46334.333374588052</v>
      </c>
      <c r="BP691" s="49">
        <f t="shared" si="691"/>
        <v>65800.470854129788</v>
      </c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</row>
    <row r="692" spans="1:146" ht="15.6" hidden="1" x14ac:dyDescent="0.3">
      <c r="A692" t="s">
        <v>217</v>
      </c>
      <c r="B692" s="106">
        <v>601</v>
      </c>
      <c r="C692" s="127">
        <v>9</v>
      </c>
      <c r="D692" s="127"/>
      <c r="E692" s="1">
        <f t="shared" si="644"/>
        <v>30.599999999999998</v>
      </c>
      <c r="F692" s="15">
        <f t="shared" si="645"/>
        <v>78891.450754852631</v>
      </c>
      <c r="G692" s="15">
        <f t="shared" si="668"/>
        <v>69681.813539271199</v>
      </c>
      <c r="H692" s="49">
        <f t="shared" si="669"/>
        <v>148573.26429412383</v>
      </c>
      <c r="I692" s="48">
        <v>11</v>
      </c>
      <c r="J692" s="450"/>
      <c r="K692" s="1">
        <f t="shared" si="646"/>
        <v>49.5</v>
      </c>
      <c r="L692" s="15">
        <f t="shared" si="647"/>
        <v>96515.539503386011</v>
      </c>
      <c r="M692" s="15">
        <f t="shared" si="670"/>
        <v>118092.01821851973</v>
      </c>
      <c r="N692" s="49">
        <f t="shared" si="671"/>
        <v>214607.55772190576</v>
      </c>
      <c r="O692" s="127">
        <v>9</v>
      </c>
      <c r="P692" s="127"/>
      <c r="Q692" s="1">
        <f t="shared" si="648"/>
        <v>49.5</v>
      </c>
      <c r="R692" s="15">
        <f t="shared" si="649"/>
        <v>78967.259593679468</v>
      </c>
      <c r="S692" s="422">
        <f t="shared" si="672"/>
        <v>113866.46493159021</v>
      </c>
      <c r="T692" s="49">
        <f t="shared" si="673"/>
        <v>192833.72452526967</v>
      </c>
      <c r="U692" s="48">
        <v>7</v>
      </c>
      <c r="V692" s="166">
        <f t="shared" si="650"/>
        <v>41.09</v>
      </c>
      <c r="W692" s="15">
        <f t="shared" si="651"/>
        <v>62466.184257602858</v>
      </c>
      <c r="X692" s="15">
        <f t="shared" si="674"/>
        <v>92761.864868435237</v>
      </c>
      <c r="Y692" s="49">
        <f t="shared" si="675"/>
        <v>155228.04912603809</v>
      </c>
      <c r="Z692" s="48">
        <v>6</v>
      </c>
      <c r="AA692" s="166">
        <f t="shared" si="652"/>
        <v>39.444225239765608</v>
      </c>
      <c r="AB692" s="15">
        <f t="shared" si="653"/>
        <v>53542.443649373876</v>
      </c>
      <c r="AC692" s="15">
        <f t="shared" si="676"/>
        <v>102984.23235176937</v>
      </c>
      <c r="AD692" s="49">
        <f t="shared" si="677"/>
        <v>156526.67600114323</v>
      </c>
      <c r="AE692" s="48">
        <v>5</v>
      </c>
      <c r="AF692" s="166">
        <f t="shared" si="654"/>
        <v>33.25</v>
      </c>
      <c r="AG692" s="15">
        <f t="shared" si="655"/>
        <v>46849.130816505705</v>
      </c>
      <c r="AH692" s="15">
        <f t="shared" si="678"/>
        <v>84025.054507832261</v>
      </c>
      <c r="AI692" s="49">
        <f t="shared" si="679"/>
        <v>130874.18532433797</v>
      </c>
      <c r="AJ692" s="48">
        <v>5</v>
      </c>
      <c r="AK692" s="166">
        <f t="shared" si="656"/>
        <v>34.911547438452011</v>
      </c>
      <c r="AL692" s="166"/>
      <c r="AM692" s="15">
        <f t="shared" si="657"/>
        <v>46849.130816505705</v>
      </c>
      <c r="AN692" s="15">
        <f t="shared" si="680"/>
        <v>94067.584998771141</v>
      </c>
      <c r="AO692" s="49">
        <f t="shared" si="681"/>
        <v>140916.71581527684</v>
      </c>
      <c r="AP692" s="48">
        <v>5</v>
      </c>
      <c r="AQ692" s="166">
        <f t="shared" si="658"/>
        <v>40</v>
      </c>
      <c r="AR692" s="166"/>
      <c r="AS692" s="15">
        <f t="shared" si="659"/>
        <v>48282.912785774766</v>
      </c>
      <c r="AT692" s="15">
        <f t="shared" si="682"/>
        <v>101687.27297098433</v>
      </c>
      <c r="AU692" s="49">
        <f t="shared" si="683"/>
        <v>149970.18575675908</v>
      </c>
      <c r="AV692" s="48">
        <v>7</v>
      </c>
      <c r="AW692" s="166">
        <f t="shared" si="660"/>
        <v>52.22</v>
      </c>
      <c r="AX692" s="166"/>
      <c r="AY692" s="15">
        <f t="shared" si="661"/>
        <v>67596.077900084681</v>
      </c>
      <c r="AZ692" s="15">
        <f t="shared" si="684"/>
        <v>138402.56093317355</v>
      </c>
      <c r="BA692" s="49">
        <f t="shared" si="685"/>
        <v>205998.63883325824</v>
      </c>
      <c r="BB692" s="48">
        <v>6</v>
      </c>
      <c r="BC692" s="1">
        <f t="shared" si="662"/>
        <v>43.68</v>
      </c>
      <c r="BD692" s="15">
        <f t="shared" si="663"/>
        <v>57391.786666666667</v>
      </c>
      <c r="BE692" s="15">
        <f t="shared" si="686"/>
        <v>123865.6541166808</v>
      </c>
      <c r="BF692" s="49">
        <f t="shared" si="687"/>
        <v>181257.44078334747</v>
      </c>
      <c r="BG692" s="48">
        <v>4</v>
      </c>
      <c r="BH692" s="1">
        <f t="shared" si="664"/>
        <v>28.8</v>
      </c>
      <c r="BI692" s="56">
        <f t="shared" si="665"/>
        <v>38261.191111111111</v>
      </c>
      <c r="BJ692" s="15">
        <f t="shared" si="688"/>
        <v>80662.77551705818</v>
      </c>
      <c r="BK692" s="49">
        <f t="shared" si="689"/>
        <v>118923.96662816929</v>
      </c>
      <c r="BL692" s="48">
        <v>4</v>
      </c>
      <c r="BM692" s="1">
        <f t="shared" si="666"/>
        <v>32.04</v>
      </c>
      <c r="BN692" s="15">
        <f t="shared" si="667"/>
        <v>38932.274959083472</v>
      </c>
      <c r="BO692" s="15">
        <f t="shared" si="690"/>
        <v>92668.666749176104</v>
      </c>
      <c r="BP692" s="49">
        <f t="shared" si="691"/>
        <v>131600.94170825958</v>
      </c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</row>
    <row r="693" spans="1:146" ht="15.6" hidden="1" x14ac:dyDescent="0.3">
      <c r="A693" t="s">
        <v>217</v>
      </c>
      <c r="B693" s="106">
        <v>602</v>
      </c>
      <c r="C693" s="127">
        <v>0</v>
      </c>
      <c r="D693" s="127"/>
      <c r="E693" s="1">
        <f t="shared" si="644"/>
        <v>0</v>
      </c>
      <c r="F693" s="15">
        <f t="shared" si="645"/>
        <v>0</v>
      </c>
      <c r="G693" s="15">
        <f t="shared" si="668"/>
        <v>0</v>
      </c>
      <c r="H693" s="49">
        <f t="shared" si="669"/>
        <v>0</v>
      </c>
      <c r="I693" s="48">
        <v>0</v>
      </c>
      <c r="J693" s="450"/>
      <c r="K693" s="1">
        <f t="shared" si="646"/>
        <v>0</v>
      </c>
      <c r="L693" s="15">
        <f t="shared" si="647"/>
        <v>0</v>
      </c>
      <c r="M693" s="15">
        <f t="shared" si="670"/>
        <v>0</v>
      </c>
      <c r="N693" s="49">
        <f t="shared" si="671"/>
        <v>0</v>
      </c>
      <c r="O693" s="127">
        <v>0</v>
      </c>
      <c r="P693" s="127"/>
      <c r="Q693" s="1">
        <f t="shared" si="648"/>
        <v>0</v>
      </c>
      <c r="R693" s="15">
        <f t="shared" si="649"/>
        <v>0</v>
      </c>
      <c r="S693" s="422">
        <f t="shared" si="672"/>
        <v>0</v>
      </c>
      <c r="T693" s="49">
        <f t="shared" si="673"/>
        <v>0</v>
      </c>
      <c r="U693" s="48">
        <v>0</v>
      </c>
      <c r="V693" s="166">
        <f t="shared" si="650"/>
        <v>0</v>
      </c>
      <c r="W693" s="15">
        <f t="shared" si="651"/>
        <v>0</v>
      </c>
      <c r="X693" s="15">
        <f t="shared" si="674"/>
        <v>0</v>
      </c>
      <c r="Y693" s="49">
        <f t="shared" si="675"/>
        <v>0</v>
      </c>
      <c r="Z693" s="48">
        <v>0</v>
      </c>
      <c r="AA693" s="166">
        <f t="shared" si="652"/>
        <v>0</v>
      </c>
      <c r="AB693" s="15">
        <f t="shared" si="653"/>
        <v>0</v>
      </c>
      <c r="AC693" s="15">
        <f t="shared" si="676"/>
        <v>0</v>
      </c>
      <c r="AD693" s="49">
        <f t="shared" si="677"/>
        <v>0</v>
      </c>
      <c r="AE693" s="48">
        <v>0</v>
      </c>
      <c r="AF693" s="166">
        <f t="shared" si="654"/>
        <v>0</v>
      </c>
      <c r="AG693" s="15">
        <f t="shared" si="655"/>
        <v>0</v>
      </c>
      <c r="AH693" s="15">
        <f t="shared" si="678"/>
        <v>0</v>
      </c>
      <c r="AI693" s="49">
        <f t="shared" si="679"/>
        <v>0</v>
      </c>
      <c r="AJ693" s="48">
        <v>1</v>
      </c>
      <c r="AK693" s="166">
        <f t="shared" si="656"/>
        <v>6.9823094876904026</v>
      </c>
      <c r="AL693" s="166"/>
      <c r="AM693" s="15">
        <f t="shared" si="657"/>
        <v>9369.8261633011407</v>
      </c>
      <c r="AN693" s="15">
        <f t="shared" si="680"/>
        <v>18813.516999754229</v>
      </c>
      <c r="AO693" s="49">
        <f t="shared" si="681"/>
        <v>28183.343163055368</v>
      </c>
      <c r="AP693" s="48">
        <v>0</v>
      </c>
      <c r="AQ693" s="166">
        <f t="shared" si="658"/>
        <v>0</v>
      </c>
      <c r="AR693" s="166"/>
      <c r="AS693" s="15">
        <f t="shared" si="659"/>
        <v>0</v>
      </c>
      <c r="AT693" s="15">
        <f t="shared" si="682"/>
        <v>0</v>
      </c>
      <c r="AU693" s="49">
        <f t="shared" si="683"/>
        <v>0</v>
      </c>
      <c r="AV693" s="48">
        <v>0</v>
      </c>
      <c r="AW693" s="166">
        <f t="shared" si="660"/>
        <v>0</v>
      </c>
      <c r="AX693" s="166"/>
      <c r="AY693" s="15">
        <f t="shared" si="661"/>
        <v>0</v>
      </c>
      <c r="AZ693" s="15">
        <f t="shared" si="684"/>
        <v>0</v>
      </c>
      <c r="BA693" s="49">
        <f t="shared" si="685"/>
        <v>0</v>
      </c>
      <c r="BB693" s="48">
        <v>0</v>
      </c>
      <c r="BC693" s="1">
        <f t="shared" si="662"/>
        <v>0</v>
      </c>
      <c r="BD693" s="15">
        <f t="shared" si="663"/>
        <v>0</v>
      </c>
      <c r="BE693" s="15">
        <f t="shared" si="686"/>
        <v>0</v>
      </c>
      <c r="BF693" s="49">
        <f t="shared" si="687"/>
        <v>0</v>
      </c>
      <c r="BG693" s="48">
        <v>0</v>
      </c>
      <c r="BH693" s="1">
        <f t="shared" si="664"/>
        <v>0</v>
      </c>
      <c r="BI693" s="56">
        <f t="shared" si="665"/>
        <v>0</v>
      </c>
      <c r="BJ693" s="15">
        <f t="shared" si="688"/>
        <v>0</v>
      </c>
      <c r="BK693" s="49">
        <f t="shared" si="689"/>
        <v>0</v>
      </c>
      <c r="BL693" s="48">
        <v>0</v>
      </c>
      <c r="BM693" s="1">
        <f t="shared" si="666"/>
        <v>0</v>
      </c>
      <c r="BN693" s="15">
        <f t="shared" si="667"/>
        <v>0</v>
      </c>
      <c r="BO693" s="15">
        <f t="shared" si="690"/>
        <v>0</v>
      </c>
      <c r="BP693" s="49">
        <f t="shared" si="691"/>
        <v>0</v>
      </c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</row>
    <row r="694" spans="1:146" ht="15.6" hidden="1" x14ac:dyDescent="0.3">
      <c r="A694" t="s">
        <v>217</v>
      </c>
      <c r="B694" s="107">
        <v>603</v>
      </c>
      <c r="C694" s="127">
        <v>5</v>
      </c>
      <c r="D694" s="127"/>
      <c r="E694" s="1">
        <f t="shared" si="644"/>
        <v>17</v>
      </c>
      <c r="F694" s="15">
        <f t="shared" si="645"/>
        <v>43828.583752695908</v>
      </c>
      <c r="G694" s="15">
        <f t="shared" si="668"/>
        <v>38712.118632928446</v>
      </c>
      <c r="H694" s="49">
        <f t="shared" si="669"/>
        <v>82540.702385624347</v>
      </c>
      <c r="I694" s="48">
        <v>5</v>
      </c>
      <c r="J694" s="450"/>
      <c r="K694" s="1">
        <f t="shared" si="646"/>
        <v>22.5</v>
      </c>
      <c r="L694" s="15">
        <f t="shared" si="647"/>
        <v>43870.699774266366</v>
      </c>
      <c r="M694" s="15">
        <f t="shared" si="670"/>
        <v>53678.190099327156</v>
      </c>
      <c r="N694" s="49">
        <f t="shared" si="671"/>
        <v>97548.889873593522</v>
      </c>
      <c r="O694" s="127">
        <v>3</v>
      </c>
      <c r="P694" s="127"/>
      <c r="Q694" s="1">
        <f t="shared" si="648"/>
        <v>16.5</v>
      </c>
      <c r="R694" s="15">
        <f t="shared" si="649"/>
        <v>26322.419864559823</v>
      </c>
      <c r="S694" s="422">
        <f t="shared" si="672"/>
        <v>37955.488310530069</v>
      </c>
      <c r="T694" s="49">
        <f t="shared" si="673"/>
        <v>64277.908175089891</v>
      </c>
      <c r="U694" s="48">
        <v>5</v>
      </c>
      <c r="V694" s="166">
        <f t="shared" si="650"/>
        <v>29.35</v>
      </c>
      <c r="W694" s="15">
        <f t="shared" si="651"/>
        <v>44618.703041144901</v>
      </c>
      <c r="X694" s="15">
        <f t="shared" si="674"/>
        <v>66258.474906025163</v>
      </c>
      <c r="Y694" s="49">
        <f t="shared" si="675"/>
        <v>110877.17794717007</v>
      </c>
      <c r="Z694" s="48">
        <v>5</v>
      </c>
      <c r="AA694" s="166">
        <f t="shared" si="652"/>
        <v>32.870187699804674</v>
      </c>
      <c r="AB694" s="15">
        <f t="shared" si="653"/>
        <v>44618.703041144901</v>
      </c>
      <c r="AC694" s="15">
        <f t="shared" si="676"/>
        <v>85820.193626474473</v>
      </c>
      <c r="AD694" s="49">
        <f t="shared" si="677"/>
        <v>130438.89666761938</v>
      </c>
      <c r="AE694" s="48">
        <v>6</v>
      </c>
      <c r="AF694" s="166">
        <f t="shared" si="654"/>
        <v>39.900000000000006</v>
      </c>
      <c r="AG694" s="15">
        <f t="shared" si="655"/>
        <v>56218.956979806841</v>
      </c>
      <c r="AH694" s="15">
        <f t="shared" si="678"/>
        <v>100830.06540939873</v>
      </c>
      <c r="AI694" s="49">
        <f t="shared" si="679"/>
        <v>157049.02238920558</v>
      </c>
      <c r="AJ694" s="48">
        <v>4</v>
      </c>
      <c r="AK694" s="166">
        <f t="shared" si="656"/>
        <v>27.92923795076161</v>
      </c>
      <c r="AL694" s="166"/>
      <c r="AM694" s="15">
        <f t="shared" si="657"/>
        <v>37479.304653204563</v>
      </c>
      <c r="AN694" s="15">
        <f t="shared" si="680"/>
        <v>75254.067999016916</v>
      </c>
      <c r="AO694" s="49">
        <f t="shared" si="681"/>
        <v>112733.37265222147</v>
      </c>
      <c r="AP694" s="48">
        <v>4</v>
      </c>
      <c r="AQ694" s="166">
        <f t="shared" si="658"/>
        <v>32</v>
      </c>
      <c r="AR694" s="166"/>
      <c r="AS694" s="15">
        <f t="shared" si="659"/>
        <v>38626.330228619816</v>
      </c>
      <c r="AT694" s="15">
        <f t="shared" si="682"/>
        <v>81349.818376787458</v>
      </c>
      <c r="AU694" s="49">
        <f t="shared" si="683"/>
        <v>119976.14860540727</v>
      </c>
      <c r="AV694" s="48">
        <v>5</v>
      </c>
      <c r="AW694" s="166">
        <f t="shared" si="660"/>
        <v>37.299999999999997</v>
      </c>
      <c r="AX694" s="166"/>
      <c r="AY694" s="15">
        <f t="shared" si="661"/>
        <v>48282.912785774766</v>
      </c>
      <c r="AZ694" s="15">
        <f t="shared" si="684"/>
        <v>98858.972095123958</v>
      </c>
      <c r="BA694" s="49">
        <f t="shared" si="685"/>
        <v>147141.88488089872</v>
      </c>
      <c r="BB694" s="48">
        <v>5</v>
      </c>
      <c r="BC694" s="1">
        <f t="shared" si="662"/>
        <v>36.4</v>
      </c>
      <c r="BD694" s="15">
        <f t="shared" si="663"/>
        <v>47826.488888888889</v>
      </c>
      <c r="BE694" s="15">
        <f t="shared" si="686"/>
        <v>103221.37843056733</v>
      </c>
      <c r="BF694" s="49">
        <f t="shared" si="687"/>
        <v>151047.86731945621</v>
      </c>
      <c r="BG694" s="48">
        <v>5</v>
      </c>
      <c r="BH694" s="1">
        <f t="shared" si="664"/>
        <v>36</v>
      </c>
      <c r="BI694" s="56">
        <f t="shared" si="665"/>
        <v>47826.488888888889</v>
      </c>
      <c r="BJ694" s="15">
        <f t="shared" si="688"/>
        <v>100828.46939632272</v>
      </c>
      <c r="BK694" s="49">
        <f t="shared" si="689"/>
        <v>148654.95828521161</v>
      </c>
      <c r="BL694" s="48">
        <v>6</v>
      </c>
      <c r="BM694" s="1">
        <f t="shared" si="666"/>
        <v>48.06</v>
      </c>
      <c r="BN694" s="15">
        <f t="shared" si="667"/>
        <v>58398.412438625208</v>
      </c>
      <c r="BO694" s="15">
        <f t="shared" si="690"/>
        <v>139003.00012376418</v>
      </c>
      <c r="BP694" s="49">
        <f t="shared" si="691"/>
        <v>197401.41256238939</v>
      </c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</row>
    <row r="695" spans="1:146" ht="15.6" hidden="1" x14ac:dyDescent="0.3">
      <c r="A695" t="s">
        <v>217</v>
      </c>
      <c r="B695" s="106">
        <v>701</v>
      </c>
      <c r="C695" s="127">
        <v>17</v>
      </c>
      <c r="D695" s="127"/>
      <c r="E695" s="1">
        <f t="shared" si="644"/>
        <v>57.8</v>
      </c>
      <c r="F695" s="15">
        <f t="shared" si="645"/>
        <v>149017.18475916606</v>
      </c>
      <c r="G695" s="15">
        <f t="shared" si="668"/>
        <v>131621.2033519567</v>
      </c>
      <c r="H695" s="49">
        <f t="shared" si="669"/>
        <v>280638.38811112277</v>
      </c>
      <c r="I695" s="48">
        <v>18</v>
      </c>
      <c r="J695" s="450"/>
      <c r="K695" s="1">
        <f t="shared" si="646"/>
        <v>81</v>
      </c>
      <c r="L695" s="15">
        <f t="shared" si="647"/>
        <v>157934.51918735894</v>
      </c>
      <c r="M695" s="15">
        <f t="shared" si="670"/>
        <v>193241.48435757775</v>
      </c>
      <c r="N695" s="49">
        <f t="shared" si="671"/>
        <v>351176.00354493666</v>
      </c>
      <c r="O695" s="127">
        <v>17</v>
      </c>
      <c r="P695" s="127"/>
      <c r="Q695" s="1">
        <f t="shared" si="648"/>
        <v>93.5</v>
      </c>
      <c r="R695" s="15">
        <f t="shared" si="649"/>
        <v>149160.37923250566</v>
      </c>
      <c r="S695" s="422">
        <f t="shared" si="672"/>
        <v>215081.10042633704</v>
      </c>
      <c r="T695" s="49">
        <f t="shared" si="673"/>
        <v>364241.47965884267</v>
      </c>
      <c r="U695" s="48">
        <v>19</v>
      </c>
      <c r="V695" s="166">
        <f t="shared" si="650"/>
        <v>111.53</v>
      </c>
      <c r="W695" s="15">
        <f t="shared" si="651"/>
        <v>169551.07155635062</v>
      </c>
      <c r="X695" s="15">
        <f t="shared" si="674"/>
        <v>251782.20464289564</v>
      </c>
      <c r="Y695" s="49">
        <f t="shared" si="675"/>
        <v>421333.27619924629</v>
      </c>
      <c r="Z695" s="48">
        <v>16</v>
      </c>
      <c r="AA695" s="166">
        <f t="shared" si="652"/>
        <v>105.18460063937495</v>
      </c>
      <c r="AB695" s="15">
        <f t="shared" si="653"/>
        <v>142779.84973166368</v>
      </c>
      <c r="AC695" s="15">
        <f t="shared" si="676"/>
        <v>274624.61960471829</v>
      </c>
      <c r="AD695" s="49">
        <f t="shared" si="677"/>
        <v>417404.469336382</v>
      </c>
      <c r="AE695" s="48">
        <v>14</v>
      </c>
      <c r="AF695" s="166">
        <f t="shared" si="654"/>
        <v>93.100000000000009</v>
      </c>
      <c r="AG695" s="15">
        <f t="shared" si="655"/>
        <v>131177.56628621597</v>
      </c>
      <c r="AH695" s="15">
        <f t="shared" si="678"/>
        <v>235270.15262193035</v>
      </c>
      <c r="AI695" s="49">
        <f t="shared" si="679"/>
        <v>366447.71890814631</v>
      </c>
      <c r="AJ695" s="48">
        <v>14</v>
      </c>
      <c r="AK695" s="166">
        <f t="shared" si="656"/>
        <v>97.75233282766564</v>
      </c>
      <c r="AL695" s="166"/>
      <c r="AM695" s="15">
        <f t="shared" si="657"/>
        <v>131177.56628621597</v>
      </c>
      <c r="AN695" s="15">
        <f t="shared" si="680"/>
        <v>263389.23799655918</v>
      </c>
      <c r="AO695" s="49">
        <f t="shared" si="681"/>
        <v>394566.80428277515</v>
      </c>
      <c r="AP695" s="48">
        <v>12</v>
      </c>
      <c r="AQ695" s="166">
        <f t="shared" si="658"/>
        <v>96</v>
      </c>
      <c r="AR695" s="166"/>
      <c r="AS695" s="15">
        <f t="shared" si="659"/>
        <v>115878.99068585945</v>
      </c>
      <c r="AT695" s="15">
        <f t="shared" si="682"/>
        <v>244049.45513036236</v>
      </c>
      <c r="AU695" s="49">
        <f t="shared" si="683"/>
        <v>359928.44581622182</v>
      </c>
      <c r="AV695" s="48">
        <v>11</v>
      </c>
      <c r="AW695" s="166">
        <f t="shared" si="660"/>
        <v>82.06</v>
      </c>
      <c r="AX695" s="166"/>
      <c r="AY695" s="15">
        <f t="shared" si="661"/>
        <v>106222.4081287045</v>
      </c>
      <c r="AZ695" s="15">
        <f t="shared" si="684"/>
        <v>217489.73860927272</v>
      </c>
      <c r="BA695" s="49">
        <f t="shared" si="685"/>
        <v>323712.14673797722</v>
      </c>
      <c r="BB695" s="48">
        <v>14</v>
      </c>
      <c r="BC695" s="1">
        <f t="shared" si="662"/>
        <v>101.92</v>
      </c>
      <c r="BD695" s="15">
        <f t="shared" si="663"/>
        <v>133914.1688888889</v>
      </c>
      <c r="BE695" s="15">
        <f t="shared" si="686"/>
        <v>289019.85960558854</v>
      </c>
      <c r="BF695" s="49">
        <f t="shared" si="687"/>
        <v>422934.02849447745</v>
      </c>
      <c r="BG695" s="48">
        <v>11</v>
      </c>
      <c r="BH695" s="1">
        <f t="shared" si="664"/>
        <v>79.2</v>
      </c>
      <c r="BI695" s="56">
        <f t="shared" si="665"/>
        <v>105218.27555555556</v>
      </c>
      <c r="BJ695" s="15">
        <f t="shared" si="688"/>
        <v>221822.63267190999</v>
      </c>
      <c r="BK695" s="49">
        <f t="shared" si="689"/>
        <v>327040.90822746558</v>
      </c>
      <c r="BL695" s="48">
        <v>13</v>
      </c>
      <c r="BM695" s="1">
        <f t="shared" si="666"/>
        <v>104.13</v>
      </c>
      <c r="BN695" s="15">
        <f t="shared" si="667"/>
        <v>126529.89361702128</v>
      </c>
      <c r="BO695" s="15">
        <f t="shared" si="690"/>
        <v>301173.16693482234</v>
      </c>
      <c r="BP695" s="49">
        <f t="shared" si="691"/>
        <v>427703.06055184361</v>
      </c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</row>
    <row r="696" spans="1:146" ht="15.6" hidden="1" x14ac:dyDescent="0.3">
      <c r="A696" t="s">
        <v>217</v>
      </c>
      <c r="B696" s="107">
        <v>702</v>
      </c>
      <c r="C696" s="127">
        <v>9</v>
      </c>
      <c r="D696" s="127"/>
      <c r="E696" s="1">
        <f t="shared" si="644"/>
        <v>30.599999999999998</v>
      </c>
      <c r="F696" s="15">
        <f t="shared" si="645"/>
        <v>78891.450754852631</v>
      </c>
      <c r="G696" s="15">
        <f t="shared" si="668"/>
        <v>69681.813539271199</v>
      </c>
      <c r="H696" s="49">
        <f t="shared" si="669"/>
        <v>148573.26429412383</v>
      </c>
      <c r="I696" s="48">
        <v>6</v>
      </c>
      <c r="J696" s="450"/>
      <c r="K696" s="1">
        <f t="shared" si="646"/>
        <v>27</v>
      </c>
      <c r="L696" s="15">
        <f t="shared" si="647"/>
        <v>52644.839729119645</v>
      </c>
      <c r="M696" s="15">
        <f t="shared" si="670"/>
        <v>64413.828119192585</v>
      </c>
      <c r="N696" s="49">
        <f t="shared" si="671"/>
        <v>117058.66784831224</v>
      </c>
      <c r="O696" s="127">
        <v>8</v>
      </c>
      <c r="P696" s="127"/>
      <c r="Q696" s="1">
        <f t="shared" si="648"/>
        <v>44</v>
      </c>
      <c r="R696" s="15">
        <f t="shared" si="649"/>
        <v>70193.119638826189</v>
      </c>
      <c r="S696" s="422">
        <f t="shared" si="672"/>
        <v>101214.63549474685</v>
      </c>
      <c r="T696" s="49">
        <f t="shared" si="673"/>
        <v>171407.75513357302</v>
      </c>
      <c r="U696" s="48">
        <v>10</v>
      </c>
      <c r="V696" s="166">
        <f t="shared" si="650"/>
        <v>58.7</v>
      </c>
      <c r="W696" s="15">
        <f t="shared" si="651"/>
        <v>89237.406082289803</v>
      </c>
      <c r="X696" s="15">
        <f t="shared" si="674"/>
        <v>132516.94981205033</v>
      </c>
      <c r="Y696" s="49">
        <f t="shared" si="675"/>
        <v>221754.35589434014</v>
      </c>
      <c r="Z696" s="48">
        <v>10</v>
      </c>
      <c r="AA696" s="166">
        <f t="shared" si="652"/>
        <v>65.740375399609349</v>
      </c>
      <c r="AB696" s="15">
        <f t="shared" si="653"/>
        <v>89237.406082289803</v>
      </c>
      <c r="AC696" s="15">
        <f t="shared" si="676"/>
        <v>171640.38725294895</v>
      </c>
      <c r="AD696" s="49">
        <f t="shared" si="677"/>
        <v>260877.79333523876</v>
      </c>
      <c r="AE696" s="48">
        <v>8</v>
      </c>
      <c r="AF696" s="166">
        <f t="shared" si="654"/>
        <v>53.2</v>
      </c>
      <c r="AG696" s="15">
        <f t="shared" si="655"/>
        <v>74958.609306409126</v>
      </c>
      <c r="AH696" s="15">
        <f t="shared" si="678"/>
        <v>134440.08721253162</v>
      </c>
      <c r="AI696" s="49">
        <f t="shared" si="679"/>
        <v>209398.69651894073</v>
      </c>
      <c r="AJ696" s="48">
        <v>5</v>
      </c>
      <c r="AK696" s="166">
        <f t="shared" si="656"/>
        <v>34.911547438452011</v>
      </c>
      <c r="AL696" s="166"/>
      <c r="AM696" s="15">
        <f t="shared" si="657"/>
        <v>46849.130816505705</v>
      </c>
      <c r="AN696" s="15">
        <f t="shared" si="680"/>
        <v>94067.584998771141</v>
      </c>
      <c r="AO696" s="49">
        <f t="shared" si="681"/>
        <v>140916.71581527684</v>
      </c>
      <c r="AP696" s="48">
        <v>4</v>
      </c>
      <c r="AQ696" s="166">
        <f t="shared" si="658"/>
        <v>32</v>
      </c>
      <c r="AR696" s="166"/>
      <c r="AS696" s="15">
        <f t="shared" si="659"/>
        <v>38626.330228619816</v>
      </c>
      <c r="AT696" s="15">
        <f t="shared" si="682"/>
        <v>81349.818376787458</v>
      </c>
      <c r="AU696" s="49">
        <f t="shared" si="683"/>
        <v>119976.14860540727</v>
      </c>
      <c r="AV696" s="48">
        <v>6</v>
      </c>
      <c r="AW696" s="166">
        <f t="shared" si="660"/>
        <v>44.76</v>
      </c>
      <c r="AX696" s="166"/>
      <c r="AY696" s="15">
        <f t="shared" si="661"/>
        <v>57939.495342929724</v>
      </c>
      <c r="AZ696" s="15">
        <f t="shared" si="684"/>
        <v>118630.76651414875</v>
      </c>
      <c r="BA696" s="49">
        <f t="shared" si="685"/>
        <v>176570.26185707847</v>
      </c>
      <c r="BB696" s="48">
        <v>10</v>
      </c>
      <c r="BC696" s="1">
        <f t="shared" si="662"/>
        <v>72.8</v>
      </c>
      <c r="BD696" s="15">
        <f t="shared" si="663"/>
        <v>95652.977777777778</v>
      </c>
      <c r="BE696" s="15">
        <f t="shared" si="686"/>
        <v>206442.75686113467</v>
      </c>
      <c r="BF696" s="49">
        <f t="shared" si="687"/>
        <v>302095.73463891243</v>
      </c>
      <c r="BG696" s="48">
        <v>9</v>
      </c>
      <c r="BH696" s="1">
        <f t="shared" si="664"/>
        <v>64.8</v>
      </c>
      <c r="BI696" s="56">
        <f t="shared" si="665"/>
        <v>86087.679999999993</v>
      </c>
      <c r="BJ696" s="15">
        <f t="shared" si="688"/>
        <v>181491.24491338088</v>
      </c>
      <c r="BK696" s="49">
        <f t="shared" si="689"/>
        <v>267578.92491338088</v>
      </c>
      <c r="BL696" s="48">
        <v>9</v>
      </c>
      <c r="BM696" s="1">
        <f t="shared" si="666"/>
        <v>72.09</v>
      </c>
      <c r="BN696" s="15">
        <f t="shared" si="667"/>
        <v>87597.618657937812</v>
      </c>
      <c r="BO696" s="15">
        <f t="shared" si="690"/>
        <v>208504.50018564626</v>
      </c>
      <c r="BP696" s="49">
        <f t="shared" si="691"/>
        <v>296102.11884358409</v>
      </c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</row>
    <row r="697" spans="1:146" ht="15.6" hidden="1" x14ac:dyDescent="0.3">
      <c r="A697" t="s">
        <v>217</v>
      </c>
      <c r="B697" s="106">
        <v>801</v>
      </c>
      <c r="C697" s="127">
        <v>10</v>
      </c>
      <c r="D697" s="127"/>
      <c r="E697" s="1">
        <f t="shared" si="644"/>
        <v>34</v>
      </c>
      <c r="F697" s="15">
        <f t="shared" si="645"/>
        <v>87657.167505391815</v>
      </c>
      <c r="G697" s="15">
        <f t="shared" si="668"/>
        <v>77424.237265856893</v>
      </c>
      <c r="H697" s="49">
        <f t="shared" si="669"/>
        <v>165081.40477124869</v>
      </c>
      <c r="I697" s="48">
        <v>9</v>
      </c>
      <c r="J697" s="450"/>
      <c r="K697" s="1">
        <f t="shared" si="646"/>
        <v>40.5</v>
      </c>
      <c r="L697" s="15">
        <f t="shared" si="647"/>
        <v>78967.259593679468</v>
      </c>
      <c r="M697" s="15">
        <f t="shared" si="670"/>
        <v>96620.742178788874</v>
      </c>
      <c r="N697" s="49">
        <f t="shared" si="671"/>
        <v>175588.00177246833</v>
      </c>
      <c r="O697" s="127">
        <v>11</v>
      </c>
      <c r="P697" s="127"/>
      <c r="Q697" s="1">
        <f t="shared" si="648"/>
        <v>60.5</v>
      </c>
      <c r="R697" s="15">
        <f t="shared" si="649"/>
        <v>96515.539503386011</v>
      </c>
      <c r="S697" s="422">
        <f t="shared" si="672"/>
        <v>139170.1238052769</v>
      </c>
      <c r="T697" s="49">
        <f t="shared" si="673"/>
        <v>235685.66330866292</v>
      </c>
      <c r="U697" s="48">
        <v>14</v>
      </c>
      <c r="V697" s="166">
        <f t="shared" si="650"/>
        <v>82.18</v>
      </c>
      <c r="W697" s="15">
        <f t="shared" si="651"/>
        <v>124932.36851520572</v>
      </c>
      <c r="X697" s="15">
        <f t="shared" si="674"/>
        <v>185523.72973687047</v>
      </c>
      <c r="Y697" s="49">
        <f t="shared" si="675"/>
        <v>310456.09825207619</v>
      </c>
      <c r="Z697" s="48">
        <v>14</v>
      </c>
      <c r="AA697" s="166">
        <f t="shared" si="652"/>
        <v>92.036525559453082</v>
      </c>
      <c r="AB697" s="15">
        <f t="shared" si="653"/>
        <v>124932.36851520572</v>
      </c>
      <c r="AC697" s="15">
        <f t="shared" si="676"/>
        <v>240296.54215412852</v>
      </c>
      <c r="AD697" s="49">
        <f t="shared" si="677"/>
        <v>365228.91066933423</v>
      </c>
      <c r="AE697" s="48">
        <v>13</v>
      </c>
      <c r="AF697" s="166">
        <f t="shared" si="654"/>
        <v>86.45</v>
      </c>
      <c r="AG697" s="15">
        <f t="shared" si="655"/>
        <v>121807.74012291482</v>
      </c>
      <c r="AH697" s="15">
        <f t="shared" si="678"/>
        <v>218465.1417203639</v>
      </c>
      <c r="AI697" s="49">
        <f t="shared" si="679"/>
        <v>340272.88184327871</v>
      </c>
      <c r="AJ697" s="48">
        <v>12</v>
      </c>
      <c r="AK697" s="166">
        <f t="shared" si="656"/>
        <v>83.787713852284838</v>
      </c>
      <c r="AL697" s="166"/>
      <c r="AM697" s="15">
        <f t="shared" si="657"/>
        <v>112437.91395961368</v>
      </c>
      <c r="AN697" s="15">
        <f t="shared" si="680"/>
        <v>225762.20399705076</v>
      </c>
      <c r="AO697" s="49">
        <f t="shared" si="681"/>
        <v>338200.11795666441</v>
      </c>
      <c r="AP697" s="48">
        <v>11</v>
      </c>
      <c r="AQ697" s="166">
        <f t="shared" si="658"/>
        <v>88</v>
      </c>
      <c r="AR697" s="166"/>
      <c r="AS697" s="15">
        <f t="shared" si="659"/>
        <v>106222.4081287045</v>
      </c>
      <c r="AT697" s="15">
        <f t="shared" si="682"/>
        <v>223712.00053616552</v>
      </c>
      <c r="AU697" s="49">
        <f t="shared" si="683"/>
        <v>329934.40866487002</v>
      </c>
      <c r="AV697" s="48">
        <v>12</v>
      </c>
      <c r="AW697" s="166">
        <f t="shared" si="660"/>
        <v>89.52</v>
      </c>
      <c r="AX697" s="166"/>
      <c r="AY697" s="15">
        <f t="shared" si="661"/>
        <v>115878.99068585945</v>
      </c>
      <c r="AZ697" s="15">
        <f t="shared" si="684"/>
        <v>237261.5330282975</v>
      </c>
      <c r="BA697" s="49">
        <f t="shared" si="685"/>
        <v>353140.52371415694</v>
      </c>
      <c r="BB697" s="48">
        <v>13</v>
      </c>
      <c r="BC697" s="1">
        <f t="shared" si="662"/>
        <v>94.64</v>
      </c>
      <c r="BD697" s="15">
        <f t="shared" si="663"/>
        <v>124348.8711111111</v>
      </c>
      <c r="BE697" s="15">
        <f t="shared" si="686"/>
        <v>268375.58391947509</v>
      </c>
      <c r="BF697" s="49">
        <f t="shared" si="687"/>
        <v>392724.45503058622</v>
      </c>
      <c r="BG697" s="48">
        <v>12</v>
      </c>
      <c r="BH697" s="1">
        <f t="shared" si="664"/>
        <v>86.4</v>
      </c>
      <c r="BI697" s="56">
        <f t="shared" si="665"/>
        <v>114783.57333333333</v>
      </c>
      <c r="BJ697" s="15">
        <f t="shared" si="688"/>
        <v>241988.32655117454</v>
      </c>
      <c r="BK697" s="49">
        <f t="shared" si="689"/>
        <v>356771.89988450787</v>
      </c>
      <c r="BL697" s="48">
        <v>11</v>
      </c>
      <c r="BM697" s="1">
        <f t="shared" si="666"/>
        <v>88.11</v>
      </c>
      <c r="BN697" s="15">
        <f t="shared" si="667"/>
        <v>107063.75613747955</v>
      </c>
      <c r="BO697" s="15">
        <f t="shared" si="690"/>
        <v>254838.83356023431</v>
      </c>
      <c r="BP697" s="49">
        <f t="shared" si="691"/>
        <v>361902.58969771385</v>
      </c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</row>
    <row r="698" spans="1:146" ht="15.6" hidden="1" x14ac:dyDescent="0.3">
      <c r="A698" t="s">
        <v>217</v>
      </c>
      <c r="B698" s="106">
        <v>802</v>
      </c>
      <c r="C698" s="127">
        <v>4</v>
      </c>
      <c r="D698" s="127"/>
      <c r="E698" s="1">
        <f t="shared" si="644"/>
        <v>13.6</v>
      </c>
      <c r="F698" s="15">
        <f t="shared" si="645"/>
        <v>35062.867002156723</v>
      </c>
      <c r="G698" s="15">
        <f t="shared" si="668"/>
        <v>30969.694906342756</v>
      </c>
      <c r="H698" s="49">
        <f t="shared" si="669"/>
        <v>66032.561908499483</v>
      </c>
      <c r="I698" s="48">
        <v>4</v>
      </c>
      <c r="J698" s="450"/>
      <c r="K698" s="1">
        <f t="shared" si="646"/>
        <v>18</v>
      </c>
      <c r="L698" s="15">
        <f t="shared" si="647"/>
        <v>35096.559819413094</v>
      </c>
      <c r="M698" s="15">
        <f t="shared" si="670"/>
        <v>42942.552079461719</v>
      </c>
      <c r="N698" s="49">
        <f t="shared" si="671"/>
        <v>78039.111898874806</v>
      </c>
      <c r="O698" s="127">
        <v>4</v>
      </c>
      <c r="P698" s="127"/>
      <c r="Q698" s="1">
        <f t="shared" si="648"/>
        <v>22</v>
      </c>
      <c r="R698" s="15">
        <f t="shared" si="649"/>
        <v>35096.559819413094</v>
      </c>
      <c r="S698" s="422">
        <f t="shared" si="672"/>
        <v>50607.317747373425</v>
      </c>
      <c r="T698" s="49">
        <f t="shared" si="673"/>
        <v>85703.877566786512</v>
      </c>
      <c r="U698" s="48">
        <v>4</v>
      </c>
      <c r="V698" s="166">
        <f t="shared" si="650"/>
        <v>23.48</v>
      </c>
      <c r="W698" s="15">
        <f t="shared" si="651"/>
        <v>35694.96243291592</v>
      </c>
      <c r="X698" s="15">
        <f t="shared" si="674"/>
        <v>53006.779924820134</v>
      </c>
      <c r="Y698" s="49">
        <f t="shared" si="675"/>
        <v>88701.742357736046</v>
      </c>
      <c r="Z698" s="48">
        <v>2</v>
      </c>
      <c r="AA698" s="166">
        <f t="shared" si="652"/>
        <v>13.148075079921869</v>
      </c>
      <c r="AB698" s="15">
        <f t="shared" si="653"/>
        <v>17847.48121645796</v>
      </c>
      <c r="AC698" s="15">
        <f t="shared" si="676"/>
        <v>34328.077450589786</v>
      </c>
      <c r="AD698" s="49">
        <f t="shared" si="677"/>
        <v>52175.55866704775</v>
      </c>
      <c r="AE698" s="48">
        <v>2</v>
      </c>
      <c r="AF698" s="166">
        <f t="shared" si="654"/>
        <v>13.3</v>
      </c>
      <c r="AG698" s="15">
        <f t="shared" si="655"/>
        <v>18739.652326602281</v>
      </c>
      <c r="AH698" s="15">
        <f t="shared" si="678"/>
        <v>33610.021803132906</v>
      </c>
      <c r="AI698" s="49">
        <f t="shared" si="679"/>
        <v>52349.674129735184</v>
      </c>
      <c r="AJ698" s="48">
        <v>4</v>
      </c>
      <c r="AK698" s="166">
        <f t="shared" si="656"/>
        <v>27.92923795076161</v>
      </c>
      <c r="AL698" s="166"/>
      <c r="AM698" s="15">
        <f t="shared" si="657"/>
        <v>37479.304653204563</v>
      </c>
      <c r="AN698" s="15">
        <f t="shared" si="680"/>
        <v>75254.067999016916</v>
      </c>
      <c r="AO698" s="49">
        <f t="shared" si="681"/>
        <v>112733.37265222147</v>
      </c>
      <c r="AP698" s="48">
        <v>3</v>
      </c>
      <c r="AQ698" s="166">
        <f t="shared" si="658"/>
        <v>24</v>
      </c>
      <c r="AR698" s="166"/>
      <c r="AS698" s="15">
        <f t="shared" si="659"/>
        <v>28969.747671464862</v>
      </c>
      <c r="AT698" s="15">
        <f t="shared" si="682"/>
        <v>61012.36378259059</v>
      </c>
      <c r="AU698" s="49">
        <f t="shared" si="683"/>
        <v>89982.111454055455</v>
      </c>
      <c r="AV698" s="48">
        <v>5</v>
      </c>
      <c r="AW698" s="166">
        <f t="shared" si="660"/>
        <v>37.299999999999997</v>
      </c>
      <c r="AX698" s="166"/>
      <c r="AY698" s="15">
        <f t="shared" si="661"/>
        <v>48282.912785774766</v>
      </c>
      <c r="AZ698" s="15">
        <f t="shared" si="684"/>
        <v>98858.972095123958</v>
      </c>
      <c r="BA698" s="49">
        <f t="shared" si="685"/>
        <v>147141.88488089872</v>
      </c>
      <c r="BB698" s="48">
        <v>3</v>
      </c>
      <c r="BC698" s="1">
        <f t="shared" si="662"/>
        <v>21.84</v>
      </c>
      <c r="BD698" s="15">
        <f t="shared" si="663"/>
        <v>28695.893333333333</v>
      </c>
      <c r="BE698" s="15">
        <f t="shared" si="686"/>
        <v>61932.827058340401</v>
      </c>
      <c r="BF698" s="49">
        <f t="shared" si="687"/>
        <v>90628.720391673734</v>
      </c>
      <c r="BG698" s="48">
        <v>4</v>
      </c>
      <c r="BH698" s="1">
        <f t="shared" si="664"/>
        <v>28.8</v>
      </c>
      <c r="BI698" s="56">
        <f t="shared" si="665"/>
        <v>38261.191111111111</v>
      </c>
      <c r="BJ698" s="15">
        <f t="shared" si="688"/>
        <v>80662.77551705818</v>
      </c>
      <c r="BK698" s="49">
        <f t="shared" si="689"/>
        <v>118923.96662816929</v>
      </c>
      <c r="BL698" s="48">
        <v>5</v>
      </c>
      <c r="BM698" s="1">
        <f t="shared" si="666"/>
        <v>40.049999999999997</v>
      </c>
      <c r="BN698" s="15">
        <f t="shared" si="667"/>
        <v>48665.34369885434</v>
      </c>
      <c r="BO698" s="15">
        <f t="shared" si="690"/>
        <v>115835.83343647013</v>
      </c>
      <c r="BP698" s="49">
        <f t="shared" si="691"/>
        <v>164501.17713532445</v>
      </c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</row>
    <row r="699" spans="1:146" ht="15.6" hidden="1" x14ac:dyDescent="0.3">
      <c r="A699" t="s">
        <v>217</v>
      </c>
      <c r="B699" s="106">
        <v>803</v>
      </c>
      <c r="C699" s="127">
        <v>2</v>
      </c>
      <c r="D699" s="127"/>
      <c r="E699" s="1">
        <f t="shared" si="644"/>
        <v>6.8</v>
      </c>
      <c r="F699" s="15">
        <f t="shared" si="645"/>
        <v>17531.433501078362</v>
      </c>
      <c r="G699" s="15">
        <f t="shared" si="668"/>
        <v>15484.847453171378</v>
      </c>
      <c r="H699" s="49">
        <f t="shared" si="669"/>
        <v>33016.280954249742</v>
      </c>
      <c r="I699" s="48">
        <v>1</v>
      </c>
      <c r="J699" s="450"/>
      <c r="K699" s="1">
        <f t="shared" si="646"/>
        <v>4.5</v>
      </c>
      <c r="L699" s="15">
        <f t="shared" si="647"/>
        <v>8774.1399548532736</v>
      </c>
      <c r="M699" s="15">
        <f t="shared" si="670"/>
        <v>10735.63801986543</v>
      </c>
      <c r="N699" s="49">
        <f t="shared" si="671"/>
        <v>19509.777974718701</v>
      </c>
      <c r="O699" s="127">
        <v>1</v>
      </c>
      <c r="P699" s="127"/>
      <c r="Q699" s="1">
        <f t="shared" si="648"/>
        <v>5.5</v>
      </c>
      <c r="R699" s="15">
        <f t="shared" si="649"/>
        <v>8774.1399548532736</v>
      </c>
      <c r="S699" s="422">
        <f t="shared" si="672"/>
        <v>12651.829436843356</v>
      </c>
      <c r="T699" s="49">
        <f t="shared" si="673"/>
        <v>21425.969391696628</v>
      </c>
      <c r="U699" s="48">
        <v>2</v>
      </c>
      <c r="V699" s="166">
        <f t="shared" si="650"/>
        <v>11.74</v>
      </c>
      <c r="W699" s="15">
        <f t="shared" si="651"/>
        <v>17847.48121645796</v>
      </c>
      <c r="X699" s="15">
        <f t="shared" si="674"/>
        <v>26503.389962410067</v>
      </c>
      <c r="Y699" s="49">
        <f t="shared" si="675"/>
        <v>44350.871178868023</v>
      </c>
      <c r="Z699" s="48">
        <v>1</v>
      </c>
      <c r="AA699" s="166">
        <f t="shared" si="652"/>
        <v>6.5740375399609343</v>
      </c>
      <c r="AB699" s="15">
        <f t="shared" si="653"/>
        <v>8923.7406082289799</v>
      </c>
      <c r="AC699" s="15">
        <f t="shared" si="676"/>
        <v>17164.038725294893</v>
      </c>
      <c r="AD699" s="49">
        <f t="shared" si="677"/>
        <v>26087.779333523875</v>
      </c>
      <c r="AE699" s="48">
        <v>1</v>
      </c>
      <c r="AF699" s="166">
        <f t="shared" si="654"/>
        <v>6.65</v>
      </c>
      <c r="AG699" s="15">
        <f t="shared" si="655"/>
        <v>9369.8261633011407</v>
      </c>
      <c r="AH699" s="15">
        <f t="shared" si="678"/>
        <v>16805.010901566453</v>
      </c>
      <c r="AI699" s="49">
        <f t="shared" si="679"/>
        <v>26174.837064867592</v>
      </c>
      <c r="AJ699" s="48">
        <v>1</v>
      </c>
      <c r="AK699" s="166">
        <f t="shared" si="656"/>
        <v>6.9823094876904026</v>
      </c>
      <c r="AL699" s="166"/>
      <c r="AM699" s="15">
        <f t="shared" si="657"/>
        <v>9369.8261633011407</v>
      </c>
      <c r="AN699" s="15">
        <f t="shared" si="680"/>
        <v>18813.516999754229</v>
      </c>
      <c r="AO699" s="49">
        <f t="shared" si="681"/>
        <v>28183.343163055368</v>
      </c>
      <c r="AP699" s="48">
        <v>0</v>
      </c>
      <c r="AQ699" s="166">
        <f t="shared" si="658"/>
        <v>0</v>
      </c>
      <c r="AR699" s="166"/>
      <c r="AS699" s="15">
        <f t="shared" si="659"/>
        <v>0</v>
      </c>
      <c r="AT699" s="15">
        <f t="shared" si="682"/>
        <v>0</v>
      </c>
      <c r="AU699" s="49">
        <f t="shared" si="683"/>
        <v>0</v>
      </c>
      <c r="AV699" s="48">
        <v>0</v>
      </c>
      <c r="AW699" s="166">
        <f t="shared" si="660"/>
        <v>0</v>
      </c>
      <c r="AX699" s="166"/>
      <c r="AY699" s="15">
        <f t="shared" si="661"/>
        <v>0</v>
      </c>
      <c r="AZ699" s="15">
        <f t="shared" si="684"/>
        <v>0</v>
      </c>
      <c r="BA699" s="49">
        <f t="shared" si="685"/>
        <v>0</v>
      </c>
      <c r="BB699" s="48">
        <v>0</v>
      </c>
      <c r="BC699" s="1">
        <f t="shared" si="662"/>
        <v>0</v>
      </c>
      <c r="BD699" s="15">
        <f t="shared" si="663"/>
        <v>0</v>
      </c>
      <c r="BE699" s="15">
        <f t="shared" si="686"/>
        <v>0</v>
      </c>
      <c r="BF699" s="49">
        <f t="shared" si="687"/>
        <v>0</v>
      </c>
      <c r="BG699" s="48">
        <v>0</v>
      </c>
      <c r="BH699" s="1">
        <f t="shared" si="664"/>
        <v>0</v>
      </c>
      <c r="BI699" s="56">
        <f t="shared" si="665"/>
        <v>0</v>
      </c>
      <c r="BJ699" s="15">
        <f t="shared" si="688"/>
        <v>0</v>
      </c>
      <c r="BK699" s="49">
        <f t="shared" si="689"/>
        <v>0</v>
      </c>
      <c r="BL699" s="48">
        <v>0</v>
      </c>
      <c r="BM699" s="1">
        <f t="shared" si="666"/>
        <v>0</v>
      </c>
      <c r="BN699" s="15">
        <f t="shared" si="667"/>
        <v>0</v>
      </c>
      <c r="BO699" s="15">
        <f t="shared" si="690"/>
        <v>0</v>
      </c>
      <c r="BP699" s="49">
        <f t="shared" si="691"/>
        <v>0</v>
      </c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</row>
    <row r="700" spans="1:146" ht="15.6" hidden="1" x14ac:dyDescent="0.3">
      <c r="A700" t="s">
        <v>217</v>
      </c>
      <c r="B700" s="106">
        <v>901</v>
      </c>
      <c r="C700" s="127">
        <v>5</v>
      </c>
      <c r="D700" s="127"/>
      <c r="E700" s="1">
        <f t="shared" si="644"/>
        <v>17</v>
      </c>
      <c r="F700" s="15">
        <f t="shared" si="645"/>
        <v>43828.583752695908</v>
      </c>
      <c r="G700" s="15">
        <f t="shared" si="668"/>
        <v>38712.118632928446</v>
      </c>
      <c r="H700" s="49">
        <f>+G700+F700</f>
        <v>82540.702385624347</v>
      </c>
      <c r="I700" s="48">
        <v>2</v>
      </c>
      <c r="J700" s="450"/>
      <c r="K700" s="1">
        <f t="shared" si="646"/>
        <v>9</v>
      </c>
      <c r="L700" s="15">
        <f t="shared" si="647"/>
        <v>17548.279909706547</v>
      </c>
      <c r="M700" s="15">
        <f t="shared" si="670"/>
        <v>21471.276039730859</v>
      </c>
      <c r="N700" s="49">
        <f t="shared" si="671"/>
        <v>39019.555949437403</v>
      </c>
      <c r="O700" s="127">
        <v>5</v>
      </c>
      <c r="P700" s="127"/>
      <c r="Q700" s="1">
        <f t="shared" si="648"/>
        <v>27.5</v>
      </c>
      <c r="R700" s="15">
        <f t="shared" si="649"/>
        <v>43870.699774266366</v>
      </c>
      <c r="S700" s="422">
        <f t="shared" si="672"/>
        <v>63259.147184216781</v>
      </c>
      <c r="T700" s="49">
        <f t="shared" si="673"/>
        <v>107129.84695848315</v>
      </c>
      <c r="U700" s="48">
        <v>5</v>
      </c>
      <c r="V700" s="166">
        <f t="shared" si="650"/>
        <v>29.35</v>
      </c>
      <c r="W700" s="15">
        <f t="shared" si="651"/>
        <v>44618.703041144901</v>
      </c>
      <c r="X700" s="15">
        <f t="shared" si="674"/>
        <v>66258.474906025163</v>
      </c>
      <c r="Y700" s="49">
        <f t="shared" si="675"/>
        <v>110877.17794717007</v>
      </c>
      <c r="Z700" s="48">
        <v>3</v>
      </c>
      <c r="AA700" s="166">
        <f t="shared" si="652"/>
        <v>19.722112619882804</v>
      </c>
      <c r="AB700" s="15">
        <f t="shared" si="653"/>
        <v>26771.221824686938</v>
      </c>
      <c r="AC700" s="15">
        <f t="shared" si="676"/>
        <v>51492.116175884687</v>
      </c>
      <c r="AD700" s="49">
        <f t="shared" si="677"/>
        <v>78263.338000571617</v>
      </c>
      <c r="AE700" s="48">
        <v>4</v>
      </c>
      <c r="AF700" s="166">
        <f t="shared" si="654"/>
        <v>26.6</v>
      </c>
      <c r="AG700" s="15">
        <f t="shared" si="655"/>
        <v>37479.304653204563</v>
      </c>
      <c r="AH700" s="15">
        <f t="shared" si="678"/>
        <v>67220.043606265812</v>
      </c>
      <c r="AI700" s="49">
        <f t="shared" si="679"/>
        <v>104699.34825947037</v>
      </c>
      <c r="AJ700" s="48">
        <v>4</v>
      </c>
      <c r="AK700" s="166">
        <f t="shared" si="656"/>
        <v>27.92923795076161</v>
      </c>
      <c r="AL700" s="166"/>
      <c r="AM700" s="15">
        <f t="shared" si="657"/>
        <v>37479.304653204563</v>
      </c>
      <c r="AN700" s="15">
        <f t="shared" si="680"/>
        <v>75254.067999016916</v>
      </c>
      <c r="AO700" s="49">
        <f t="shared" si="681"/>
        <v>112733.37265222147</v>
      </c>
      <c r="AP700" s="48">
        <v>4</v>
      </c>
      <c r="AQ700" s="166">
        <f t="shared" si="658"/>
        <v>32</v>
      </c>
      <c r="AR700" s="166"/>
      <c r="AS700" s="15">
        <f t="shared" si="659"/>
        <v>38626.330228619816</v>
      </c>
      <c r="AT700" s="15">
        <f t="shared" si="682"/>
        <v>81349.818376787458</v>
      </c>
      <c r="AU700" s="49">
        <f t="shared" si="683"/>
        <v>119976.14860540727</v>
      </c>
      <c r="AV700" s="48">
        <v>3</v>
      </c>
      <c r="AW700" s="166">
        <f t="shared" si="660"/>
        <v>22.38</v>
      </c>
      <c r="AX700" s="166"/>
      <c r="AY700" s="15">
        <f t="shared" si="661"/>
        <v>28969.747671464862</v>
      </c>
      <c r="AZ700" s="15">
        <f t="shared" si="684"/>
        <v>59315.383257074376</v>
      </c>
      <c r="BA700" s="49">
        <f t="shared" si="685"/>
        <v>88285.130928539234</v>
      </c>
      <c r="BB700" s="48">
        <v>3</v>
      </c>
      <c r="BC700" s="1">
        <f t="shared" si="662"/>
        <v>21.84</v>
      </c>
      <c r="BD700" s="15">
        <f t="shared" si="663"/>
        <v>28695.893333333333</v>
      </c>
      <c r="BE700" s="15">
        <f t="shared" si="686"/>
        <v>61932.827058340401</v>
      </c>
      <c r="BF700" s="49">
        <f t="shared" si="687"/>
        <v>90628.720391673734</v>
      </c>
      <c r="BG700" s="48">
        <v>7</v>
      </c>
      <c r="BH700" s="1">
        <f t="shared" si="664"/>
        <v>50.4</v>
      </c>
      <c r="BI700" s="56">
        <f t="shared" si="665"/>
        <v>66957.084444444452</v>
      </c>
      <c r="BJ700" s="15">
        <f t="shared" si="688"/>
        <v>141159.85715485181</v>
      </c>
      <c r="BK700" s="49">
        <f t="shared" si="689"/>
        <v>208116.94159929626</v>
      </c>
      <c r="BL700" s="48">
        <v>4</v>
      </c>
      <c r="BM700" s="1">
        <f t="shared" si="666"/>
        <v>32.04</v>
      </c>
      <c r="BN700" s="15">
        <f t="shared" si="667"/>
        <v>38932.274959083472</v>
      </c>
      <c r="BO700" s="15">
        <f t="shared" si="690"/>
        <v>92668.666749176104</v>
      </c>
      <c r="BP700" s="49">
        <f t="shared" si="691"/>
        <v>131600.94170825958</v>
      </c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</row>
    <row r="701" spans="1:146" ht="15.6" hidden="1" x14ac:dyDescent="0.3">
      <c r="A701" t="s">
        <v>217</v>
      </c>
      <c r="B701" s="106">
        <v>902</v>
      </c>
      <c r="C701" s="127">
        <v>6</v>
      </c>
      <c r="D701" s="127"/>
      <c r="E701" s="1">
        <f t="shared" si="644"/>
        <v>20.399999999999999</v>
      </c>
      <c r="F701" s="15">
        <f t="shared" si="645"/>
        <v>52594.300503235085</v>
      </c>
      <c r="G701" s="15">
        <f t="shared" si="668"/>
        <v>46454.542359514133</v>
      </c>
      <c r="H701" s="49">
        <f t="shared" ref="H701:H715" si="692">+G701+F701</f>
        <v>99048.84286274921</v>
      </c>
      <c r="I701" s="48">
        <v>4</v>
      </c>
      <c r="J701" s="450"/>
      <c r="K701" s="1">
        <f t="shared" si="646"/>
        <v>18</v>
      </c>
      <c r="L701" s="15">
        <f t="shared" si="647"/>
        <v>35096.559819413094</v>
      </c>
      <c r="M701" s="15">
        <f t="shared" si="670"/>
        <v>42942.552079461719</v>
      </c>
      <c r="N701" s="49">
        <f t="shared" si="671"/>
        <v>78039.111898874806</v>
      </c>
      <c r="O701" s="127">
        <v>5</v>
      </c>
      <c r="P701" s="127"/>
      <c r="Q701" s="1">
        <f t="shared" si="648"/>
        <v>27.5</v>
      </c>
      <c r="R701" s="15">
        <f t="shared" si="649"/>
        <v>43870.699774266366</v>
      </c>
      <c r="S701" s="422">
        <f t="shared" si="672"/>
        <v>63259.147184216781</v>
      </c>
      <c r="T701" s="49">
        <f t="shared" si="673"/>
        <v>107129.84695848315</v>
      </c>
      <c r="U701" s="48">
        <v>7</v>
      </c>
      <c r="V701" s="166">
        <f t="shared" si="650"/>
        <v>41.09</v>
      </c>
      <c r="W701" s="15">
        <f t="shared" si="651"/>
        <v>62466.184257602858</v>
      </c>
      <c r="X701" s="15">
        <f t="shared" si="674"/>
        <v>92761.864868435237</v>
      </c>
      <c r="Y701" s="49">
        <f t="shared" si="675"/>
        <v>155228.04912603809</v>
      </c>
      <c r="Z701" s="48">
        <v>5</v>
      </c>
      <c r="AA701" s="166">
        <f t="shared" si="652"/>
        <v>32.870187699804674</v>
      </c>
      <c r="AB701" s="15">
        <f t="shared" si="653"/>
        <v>44618.703041144901</v>
      </c>
      <c r="AC701" s="15">
        <f t="shared" si="676"/>
        <v>85820.193626474473</v>
      </c>
      <c r="AD701" s="49">
        <f t="shared" si="677"/>
        <v>130438.89666761938</v>
      </c>
      <c r="AE701" s="48">
        <v>6</v>
      </c>
      <c r="AF701" s="166">
        <f t="shared" si="654"/>
        <v>39.900000000000006</v>
      </c>
      <c r="AG701" s="15">
        <f t="shared" si="655"/>
        <v>56218.956979806841</v>
      </c>
      <c r="AH701" s="15">
        <f t="shared" si="678"/>
        <v>100830.06540939873</v>
      </c>
      <c r="AI701" s="49">
        <f t="shared" si="679"/>
        <v>157049.02238920558</v>
      </c>
      <c r="AJ701" s="48">
        <v>6</v>
      </c>
      <c r="AK701" s="166">
        <f t="shared" si="656"/>
        <v>41.893856926142419</v>
      </c>
      <c r="AL701" s="166"/>
      <c r="AM701" s="15">
        <f t="shared" si="657"/>
        <v>56218.956979806841</v>
      </c>
      <c r="AN701" s="15">
        <f t="shared" si="680"/>
        <v>112881.10199852538</v>
      </c>
      <c r="AO701" s="49">
        <f t="shared" si="681"/>
        <v>169100.05897833221</v>
      </c>
      <c r="AP701" s="48">
        <v>6</v>
      </c>
      <c r="AQ701" s="166">
        <f t="shared" si="658"/>
        <v>48</v>
      </c>
      <c r="AR701" s="166"/>
      <c r="AS701" s="15">
        <f t="shared" si="659"/>
        <v>57939.495342929724</v>
      </c>
      <c r="AT701" s="15">
        <f t="shared" si="682"/>
        <v>122024.72756518118</v>
      </c>
      <c r="AU701" s="49">
        <f t="shared" si="683"/>
        <v>179964.22290811091</v>
      </c>
      <c r="AV701" s="48">
        <v>4</v>
      </c>
      <c r="AW701" s="166">
        <f t="shared" si="660"/>
        <v>29.84</v>
      </c>
      <c r="AX701" s="166"/>
      <c r="AY701" s="15">
        <f t="shared" si="661"/>
        <v>38626.330228619816</v>
      </c>
      <c r="AZ701" s="15">
        <f t="shared" si="684"/>
        <v>79087.177676099163</v>
      </c>
      <c r="BA701" s="49">
        <f t="shared" si="685"/>
        <v>117713.50790471898</v>
      </c>
      <c r="BB701" s="48">
        <v>5</v>
      </c>
      <c r="BC701" s="1">
        <f t="shared" si="662"/>
        <v>36.4</v>
      </c>
      <c r="BD701" s="15">
        <f t="shared" si="663"/>
        <v>47826.488888888889</v>
      </c>
      <c r="BE701" s="15">
        <f t="shared" si="686"/>
        <v>103221.37843056733</v>
      </c>
      <c r="BF701" s="49">
        <f t="shared" si="687"/>
        <v>151047.86731945621</v>
      </c>
      <c r="BG701" s="48">
        <v>0</v>
      </c>
      <c r="BH701" s="1">
        <f t="shared" si="664"/>
        <v>0</v>
      </c>
      <c r="BI701" s="56">
        <f t="shared" si="665"/>
        <v>0</v>
      </c>
      <c r="BJ701" s="15">
        <f t="shared" si="688"/>
        <v>0</v>
      </c>
      <c r="BK701" s="49">
        <f t="shared" si="689"/>
        <v>0</v>
      </c>
      <c r="BL701" s="48">
        <v>3</v>
      </c>
      <c r="BM701" s="1">
        <f t="shared" si="666"/>
        <v>24.03</v>
      </c>
      <c r="BN701" s="15">
        <f t="shared" si="667"/>
        <v>29199.206219312604</v>
      </c>
      <c r="BO701" s="15">
        <f t="shared" si="690"/>
        <v>69501.500061882092</v>
      </c>
      <c r="BP701" s="49">
        <f t="shared" si="691"/>
        <v>98700.706281194696</v>
      </c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</row>
    <row r="702" spans="1:146" ht="15.6" hidden="1" x14ac:dyDescent="0.3">
      <c r="A702" t="s">
        <v>217</v>
      </c>
      <c r="B702" s="106">
        <v>1001</v>
      </c>
      <c r="C702" s="127">
        <v>5</v>
      </c>
      <c r="D702" s="127"/>
      <c r="E702" s="1">
        <f t="shared" si="644"/>
        <v>17</v>
      </c>
      <c r="F702" s="15">
        <f t="shared" si="645"/>
        <v>43828.583752695908</v>
      </c>
      <c r="G702" s="15">
        <f t="shared" si="668"/>
        <v>38712.118632928446</v>
      </c>
      <c r="H702" s="49">
        <f t="shared" si="692"/>
        <v>82540.702385624347</v>
      </c>
      <c r="I702" s="48">
        <v>5</v>
      </c>
      <c r="J702" s="450"/>
      <c r="K702" s="1">
        <f t="shared" si="646"/>
        <v>22.5</v>
      </c>
      <c r="L702" s="15">
        <f t="shared" si="647"/>
        <v>43870.699774266366</v>
      </c>
      <c r="M702" s="15">
        <f t="shared" si="670"/>
        <v>53678.190099327156</v>
      </c>
      <c r="N702" s="49">
        <f t="shared" si="671"/>
        <v>97548.889873593522</v>
      </c>
      <c r="O702" s="127">
        <v>8</v>
      </c>
      <c r="P702" s="127"/>
      <c r="Q702" s="1">
        <f t="shared" si="648"/>
        <v>44</v>
      </c>
      <c r="R702" s="15">
        <f t="shared" si="649"/>
        <v>70193.119638826189</v>
      </c>
      <c r="S702" s="422">
        <f t="shared" si="672"/>
        <v>101214.63549474685</v>
      </c>
      <c r="T702" s="49">
        <f t="shared" si="673"/>
        <v>171407.75513357302</v>
      </c>
      <c r="U702" s="48">
        <v>9</v>
      </c>
      <c r="V702" s="166">
        <f t="shared" si="650"/>
        <v>52.83</v>
      </c>
      <c r="W702" s="15">
        <f t="shared" si="651"/>
        <v>80313.665474060821</v>
      </c>
      <c r="X702" s="15">
        <f t="shared" si="674"/>
        <v>119265.2548308453</v>
      </c>
      <c r="Y702" s="49">
        <f t="shared" si="675"/>
        <v>199578.92030490612</v>
      </c>
      <c r="Z702" s="48">
        <v>9</v>
      </c>
      <c r="AA702" s="166">
        <f t="shared" si="652"/>
        <v>59.166337859648408</v>
      </c>
      <c r="AB702" s="15">
        <f t="shared" si="653"/>
        <v>80313.665474060821</v>
      </c>
      <c r="AC702" s="15">
        <f t="shared" si="676"/>
        <v>154476.34852765405</v>
      </c>
      <c r="AD702" s="49">
        <f t="shared" si="677"/>
        <v>234790.01400171488</v>
      </c>
      <c r="AE702" s="48">
        <v>8</v>
      </c>
      <c r="AF702" s="166">
        <f t="shared" si="654"/>
        <v>53.2</v>
      </c>
      <c r="AG702" s="15">
        <f t="shared" si="655"/>
        <v>74958.609306409126</v>
      </c>
      <c r="AH702" s="15">
        <f t="shared" si="678"/>
        <v>134440.08721253162</v>
      </c>
      <c r="AI702" s="49">
        <f t="shared" si="679"/>
        <v>209398.69651894073</v>
      </c>
      <c r="AJ702" s="48">
        <v>6</v>
      </c>
      <c r="AK702" s="166">
        <f t="shared" si="656"/>
        <v>41.893856926142419</v>
      </c>
      <c r="AL702" s="166"/>
      <c r="AM702" s="15">
        <f t="shared" si="657"/>
        <v>56218.956979806841</v>
      </c>
      <c r="AN702" s="15">
        <f t="shared" si="680"/>
        <v>112881.10199852538</v>
      </c>
      <c r="AO702" s="49">
        <f t="shared" si="681"/>
        <v>169100.05897833221</v>
      </c>
      <c r="AP702" s="48">
        <v>5</v>
      </c>
      <c r="AQ702" s="166">
        <f t="shared" si="658"/>
        <v>40</v>
      </c>
      <c r="AR702" s="166"/>
      <c r="AS702" s="15">
        <f t="shared" si="659"/>
        <v>48282.912785774766</v>
      </c>
      <c r="AT702" s="15">
        <f t="shared" si="682"/>
        <v>101687.27297098433</v>
      </c>
      <c r="AU702" s="49">
        <f t="shared" si="683"/>
        <v>149970.18575675908</v>
      </c>
      <c r="AV702" s="48">
        <v>8</v>
      </c>
      <c r="AW702" s="166">
        <f t="shared" si="660"/>
        <v>59.68</v>
      </c>
      <c r="AX702" s="166"/>
      <c r="AY702" s="15">
        <f t="shared" si="661"/>
        <v>77252.660457239632</v>
      </c>
      <c r="AZ702" s="15">
        <f t="shared" si="684"/>
        <v>158174.35535219833</v>
      </c>
      <c r="BA702" s="49">
        <f t="shared" si="685"/>
        <v>235427.01580943796</v>
      </c>
      <c r="BB702" s="48">
        <v>7</v>
      </c>
      <c r="BC702" s="1">
        <f t="shared" si="662"/>
        <v>50.96</v>
      </c>
      <c r="BD702" s="15">
        <f t="shared" si="663"/>
        <v>66957.084444444452</v>
      </c>
      <c r="BE702" s="15">
        <f t="shared" si="686"/>
        <v>144509.92980279427</v>
      </c>
      <c r="BF702" s="49">
        <f t="shared" si="687"/>
        <v>211467.01424723872</v>
      </c>
      <c r="BG702" s="48">
        <v>6</v>
      </c>
      <c r="BH702" s="1">
        <f t="shared" si="664"/>
        <v>43.2</v>
      </c>
      <c r="BI702" s="56">
        <f t="shared" si="665"/>
        <v>57391.786666666667</v>
      </c>
      <c r="BJ702" s="15">
        <f t="shared" si="688"/>
        <v>120994.16327558727</v>
      </c>
      <c r="BK702" s="49">
        <f t="shared" si="689"/>
        <v>178385.94994225394</v>
      </c>
      <c r="BL702" s="48">
        <v>7</v>
      </c>
      <c r="BM702" s="1">
        <f t="shared" si="666"/>
        <v>56.07</v>
      </c>
      <c r="BN702" s="15">
        <f t="shared" si="667"/>
        <v>68131.481178396076</v>
      </c>
      <c r="BO702" s="15">
        <f t="shared" si="690"/>
        <v>162170.16681105818</v>
      </c>
      <c r="BP702" s="49">
        <f t="shared" si="691"/>
        <v>230301.64798945427</v>
      </c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</row>
    <row r="703" spans="1:146" ht="15.6" hidden="1" x14ac:dyDescent="0.3">
      <c r="A703" t="s">
        <v>217</v>
      </c>
      <c r="B703" s="106">
        <v>1002</v>
      </c>
      <c r="C703" s="127">
        <v>6</v>
      </c>
      <c r="D703" s="127"/>
      <c r="E703" s="1">
        <f t="shared" si="644"/>
        <v>20.399999999999999</v>
      </c>
      <c r="F703" s="15">
        <f t="shared" si="645"/>
        <v>52594.300503235085</v>
      </c>
      <c r="G703" s="15">
        <f t="shared" si="668"/>
        <v>46454.542359514133</v>
      </c>
      <c r="H703" s="49">
        <f t="shared" si="692"/>
        <v>99048.84286274921</v>
      </c>
      <c r="I703" s="48">
        <v>7</v>
      </c>
      <c r="J703" s="450"/>
      <c r="K703" s="1">
        <f t="shared" si="646"/>
        <v>31.5</v>
      </c>
      <c r="L703" s="15">
        <f t="shared" si="647"/>
        <v>61418.979683972917</v>
      </c>
      <c r="M703" s="15">
        <f t="shared" si="670"/>
        <v>75149.466139058015</v>
      </c>
      <c r="N703" s="49">
        <f t="shared" si="671"/>
        <v>136568.44582303092</v>
      </c>
      <c r="O703" s="127">
        <v>6</v>
      </c>
      <c r="P703" s="127"/>
      <c r="Q703" s="1">
        <f t="shared" si="648"/>
        <v>33</v>
      </c>
      <c r="R703" s="15">
        <f t="shared" si="649"/>
        <v>52644.839729119645</v>
      </c>
      <c r="S703" s="422">
        <f t="shared" si="672"/>
        <v>75910.976621060137</v>
      </c>
      <c r="T703" s="49">
        <f t="shared" si="673"/>
        <v>128555.81635017978</v>
      </c>
      <c r="U703" s="48">
        <v>9</v>
      </c>
      <c r="V703" s="166">
        <f t="shared" si="650"/>
        <v>52.83</v>
      </c>
      <c r="W703" s="15">
        <f t="shared" si="651"/>
        <v>80313.665474060821</v>
      </c>
      <c r="X703" s="15">
        <f t="shared" si="674"/>
        <v>119265.2548308453</v>
      </c>
      <c r="Y703" s="49">
        <f t="shared" si="675"/>
        <v>199578.92030490612</v>
      </c>
      <c r="Z703" s="48">
        <v>6</v>
      </c>
      <c r="AA703" s="166">
        <f t="shared" si="652"/>
        <v>39.444225239765608</v>
      </c>
      <c r="AB703" s="15">
        <f t="shared" si="653"/>
        <v>53542.443649373876</v>
      </c>
      <c r="AC703" s="15">
        <f t="shared" si="676"/>
        <v>102984.23235176937</v>
      </c>
      <c r="AD703" s="49">
        <f t="shared" si="677"/>
        <v>156526.67600114323</v>
      </c>
      <c r="AE703" s="48">
        <v>7</v>
      </c>
      <c r="AF703" s="166">
        <f t="shared" si="654"/>
        <v>46.550000000000004</v>
      </c>
      <c r="AG703" s="15">
        <f t="shared" si="655"/>
        <v>65588.783143107983</v>
      </c>
      <c r="AH703" s="15">
        <f t="shared" si="678"/>
        <v>117635.07631096517</v>
      </c>
      <c r="AI703" s="49">
        <f t="shared" si="679"/>
        <v>183223.85945407316</v>
      </c>
      <c r="AJ703" s="48">
        <v>7</v>
      </c>
      <c r="AK703" s="166">
        <f t="shared" si="656"/>
        <v>48.87616641383282</v>
      </c>
      <c r="AL703" s="166"/>
      <c r="AM703" s="15">
        <f t="shared" si="657"/>
        <v>65588.783143107983</v>
      </c>
      <c r="AN703" s="15">
        <f t="shared" si="680"/>
        <v>131694.61899827959</v>
      </c>
      <c r="AO703" s="49">
        <f t="shared" si="681"/>
        <v>197283.40214138757</v>
      </c>
      <c r="AP703" s="48">
        <v>8</v>
      </c>
      <c r="AQ703" s="166">
        <f t="shared" si="658"/>
        <v>64</v>
      </c>
      <c r="AR703" s="166"/>
      <c r="AS703" s="15">
        <f t="shared" si="659"/>
        <v>77252.660457239632</v>
      </c>
      <c r="AT703" s="15">
        <f t="shared" si="682"/>
        <v>162699.63675357492</v>
      </c>
      <c r="AU703" s="49">
        <f t="shared" si="683"/>
        <v>239952.29721081455</v>
      </c>
      <c r="AV703" s="48">
        <v>9</v>
      </c>
      <c r="AW703" s="166">
        <f t="shared" si="660"/>
        <v>67.14</v>
      </c>
      <c r="AX703" s="166"/>
      <c r="AY703" s="15">
        <f t="shared" si="661"/>
        <v>86909.243014394582</v>
      </c>
      <c r="AZ703" s="15">
        <f t="shared" si="684"/>
        <v>177946.14977122314</v>
      </c>
      <c r="BA703" s="49">
        <f t="shared" si="685"/>
        <v>264855.39278561773</v>
      </c>
      <c r="BB703" s="48">
        <v>8</v>
      </c>
      <c r="BC703" s="1">
        <f t="shared" si="662"/>
        <v>58.24</v>
      </c>
      <c r="BD703" s="15">
        <f t="shared" si="663"/>
        <v>76522.382222222222</v>
      </c>
      <c r="BE703" s="15">
        <f t="shared" si="686"/>
        <v>165154.20548890773</v>
      </c>
      <c r="BF703" s="49">
        <f t="shared" si="687"/>
        <v>241676.58771112995</v>
      </c>
      <c r="BG703" s="48">
        <v>5</v>
      </c>
      <c r="BH703" s="1">
        <f t="shared" si="664"/>
        <v>36</v>
      </c>
      <c r="BI703" s="56">
        <f t="shared" si="665"/>
        <v>47826.488888888889</v>
      </c>
      <c r="BJ703" s="15">
        <f t="shared" si="688"/>
        <v>100828.46939632272</v>
      </c>
      <c r="BK703" s="49">
        <f t="shared" si="689"/>
        <v>148654.95828521161</v>
      </c>
      <c r="BL703" s="48">
        <v>5</v>
      </c>
      <c r="BM703" s="1">
        <f t="shared" si="666"/>
        <v>40.049999999999997</v>
      </c>
      <c r="BN703" s="15">
        <f t="shared" si="667"/>
        <v>48665.34369885434</v>
      </c>
      <c r="BO703" s="15">
        <f t="shared" si="690"/>
        <v>115835.83343647013</v>
      </c>
      <c r="BP703" s="49">
        <f t="shared" si="691"/>
        <v>164501.17713532445</v>
      </c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</row>
    <row r="704" spans="1:146" ht="15.6" hidden="1" x14ac:dyDescent="0.3">
      <c r="A704" t="s">
        <v>217</v>
      </c>
      <c r="B704" s="106">
        <v>1003</v>
      </c>
      <c r="C704" s="127">
        <v>4</v>
      </c>
      <c r="D704" s="127"/>
      <c r="E704" s="1">
        <f t="shared" si="644"/>
        <v>13.6</v>
      </c>
      <c r="F704" s="15">
        <f t="shared" si="645"/>
        <v>35062.867002156723</v>
      </c>
      <c r="G704" s="15">
        <f t="shared" si="668"/>
        <v>30969.694906342756</v>
      </c>
      <c r="H704" s="49">
        <f t="shared" si="692"/>
        <v>66032.561908499483</v>
      </c>
      <c r="I704" s="48">
        <v>3</v>
      </c>
      <c r="J704" s="450"/>
      <c r="K704" s="1">
        <f t="shared" si="646"/>
        <v>13.5</v>
      </c>
      <c r="L704" s="15">
        <f t="shared" si="647"/>
        <v>26322.419864559823</v>
      </c>
      <c r="M704" s="15">
        <f t="shared" si="670"/>
        <v>32206.914059596293</v>
      </c>
      <c r="N704" s="49">
        <f t="shared" si="671"/>
        <v>58529.333924156119</v>
      </c>
      <c r="O704" s="127">
        <v>3</v>
      </c>
      <c r="P704" s="127"/>
      <c r="Q704" s="1">
        <f t="shared" si="648"/>
        <v>16.5</v>
      </c>
      <c r="R704" s="15">
        <f t="shared" si="649"/>
        <v>26322.419864559823</v>
      </c>
      <c r="S704" s="422">
        <f t="shared" si="672"/>
        <v>37955.488310530069</v>
      </c>
      <c r="T704" s="49">
        <f t="shared" si="673"/>
        <v>64277.908175089891</v>
      </c>
      <c r="U704" s="48">
        <v>5</v>
      </c>
      <c r="V704" s="166">
        <f t="shared" si="650"/>
        <v>29.35</v>
      </c>
      <c r="W704" s="15">
        <f t="shared" si="651"/>
        <v>44618.703041144901</v>
      </c>
      <c r="X704" s="15">
        <f t="shared" si="674"/>
        <v>66258.474906025163</v>
      </c>
      <c r="Y704" s="49">
        <f t="shared" si="675"/>
        <v>110877.17794717007</v>
      </c>
      <c r="Z704" s="48">
        <v>4</v>
      </c>
      <c r="AA704" s="166">
        <f t="shared" si="652"/>
        <v>26.296150159843737</v>
      </c>
      <c r="AB704" s="15">
        <f t="shared" si="653"/>
        <v>35694.96243291592</v>
      </c>
      <c r="AC704" s="15">
        <f t="shared" si="676"/>
        <v>68656.154901179572</v>
      </c>
      <c r="AD704" s="49">
        <f t="shared" si="677"/>
        <v>104351.1173340955</v>
      </c>
      <c r="AE704" s="48">
        <v>4</v>
      </c>
      <c r="AF704" s="166">
        <f t="shared" si="654"/>
        <v>26.6</v>
      </c>
      <c r="AG704" s="15">
        <f t="shared" si="655"/>
        <v>37479.304653204563</v>
      </c>
      <c r="AH704" s="15">
        <f t="shared" si="678"/>
        <v>67220.043606265812</v>
      </c>
      <c r="AI704" s="49">
        <f t="shared" si="679"/>
        <v>104699.34825947037</v>
      </c>
      <c r="AJ704" s="48">
        <v>5</v>
      </c>
      <c r="AK704" s="166">
        <f t="shared" si="656"/>
        <v>34.911547438452011</v>
      </c>
      <c r="AL704" s="166"/>
      <c r="AM704" s="15">
        <f t="shared" si="657"/>
        <v>46849.130816505705</v>
      </c>
      <c r="AN704" s="15">
        <f t="shared" si="680"/>
        <v>94067.584998771141</v>
      </c>
      <c r="AO704" s="49">
        <f t="shared" si="681"/>
        <v>140916.71581527684</v>
      </c>
      <c r="AP704" s="48">
        <v>4</v>
      </c>
      <c r="AQ704" s="166">
        <f t="shared" si="658"/>
        <v>32</v>
      </c>
      <c r="AR704" s="166"/>
      <c r="AS704" s="15">
        <f t="shared" si="659"/>
        <v>38626.330228619816</v>
      </c>
      <c r="AT704" s="15">
        <f t="shared" si="682"/>
        <v>81349.818376787458</v>
      </c>
      <c r="AU704" s="49">
        <f t="shared" si="683"/>
        <v>119976.14860540727</v>
      </c>
      <c r="AV704" s="48">
        <v>6</v>
      </c>
      <c r="AW704" s="166">
        <f t="shared" si="660"/>
        <v>44.76</v>
      </c>
      <c r="AX704" s="166"/>
      <c r="AY704" s="15">
        <f t="shared" si="661"/>
        <v>57939.495342929724</v>
      </c>
      <c r="AZ704" s="15">
        <f t="shared" si="684"/>
        <v>118630.76651414875</v>
      </c>
      <c r="BA704" s="49">
        <f t="shared" si="685"/>
        <v>176570.26185707847</v>
      </c>
      <c r="BB704" s="48">
        <v>7</v>
      </c>
      <c r="BC704" s="1">
        <f t="shared" si="662"/>
        <v>50.96</v>
      </c>
      <c r="BD704" s="15">
        <f t="shared" si="663"/>
        <v>66957.084444444452</v>
      </c>
      <c r="BE704" s="15">
        <f t="shared" si="686"/>
        <v>144509.92980279427</v>
      </c>
      <c r="BF704" s="49">
        <f t="shared" si="687"/>
        <v>211467.01424723872</v>
      </c>
      <c r="BG704" s="48">
        <v>4</v>
      </c>
      <c r="BH704" s="1">
        <f t="shared" si="664"/>
        <v>28.8</v>
      </c>
      <c r="BI704" s="56">
        <f t="shared" si="665"/>
        <v>38261.191111111111</v>
      </c>
      <c r="BJ704" s="15">
        <f t="shared" si="688"/>
        <v>80662.77551705818</v>
      </c>
      <c r="BK704" s="49">
        <f t="shared" si="689"/>
        <v>118923.96662816929</v>
      </c>
      <c r="BL704" s="48">
        <v>6</v>
      </c>
      <c r="BM704" s="1">
        <f t="shared" si="666"/>
        <v>48.06</v>
      </c>
      <c r="BN704" s="15">
        <f t="shared" si="667"/>
        <v>58398.412438625208</v>
      </c>
      <c r="BO704" s="15">
        <f t="shared" si="690"/>
        <v>139003.00012376418</v>
      </c>
      <c r="BP704" s="49">
        <f t="shared" si="691"/>
        <v>197401.41256238939</v>
      </c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</row>
    <row r="705" spans="1:146" ht="15.6" hidden="1" x14ac:dyDescent="0.3">
      <c r="A705" t="s">
        <v>217</v>
      </c>
      <c r="B705" s="106">
        <v>1004</v>
      </c>
      <c r="C705" s="127">
        <v>1</v>
      </c>
      <c r="D705" s="127"/>
      <c r="E705" s="1">
        <f t="shared" si="644"/>
        <v>3.4</v>
      </c>
      <c r="F705" s="15">
        <f t="shared" si="645"/>
        <v>8765.7167505391808</v>
      </c>
      <c r="G705" s="15">
        <f t="shared" si="668"/>
        <v>7742.4237265856891</v>
      </c>
      <c r="H705" s="49">
        <f t="shared" si="692"/>
        <v>16508.140477124871</v>
      </c>
      <c r="I705" s="48">
        <v>1</v>
      </c>
      <c r="J705" s="450"/>
      <c r="K705" s="1">
        <f t="shared" si="646"/>
        <v>4.5</v>
      </c>
      <c r="L705" s="15">
        <f t="shared" si="647"/>
        <v>8774.1399548532736</v>
      </c>
      <c r="M705" s="15">
        <f t="shared" si="670"/>
        <v>10735.63801986543</v>
      </c>
      <c r="N705" s="49">
        <f t="shared" si="671"/>
        <v>19509.777974718701</v>
      </c>
      <c r="O705" s="127">
        <v>2</v>
      </c>
      <c r="P705" s="127"/>
      <c r="Q705" s="1">
        <f t="shared" si="648"/>
        <v>11</v>
      </c>
      <c r="R705" s="15">
        <f t="shared" si="649"/>
        <v>17548.279909706547</v>
      </c>
      <c r="S705" s="422">
        <f t="shared" si="672"/>
        <v>25303.658873686712</v>
      </c>
      <c r="T705" s="49">
        <f t="shared" si="673"/>
        <v>42851.938783393256</v>
      </c>
      <c r="U705" s="48">
        <v>1</v>
      </c>
      <c r="V705" s="166">
        <f t="shared" si="650"/>
        <v>5.87</v>
      </c>
      <c r="W705" s="15">
        <f t="shared" si="651"/>
        <v>8923.7406082289799</v>
      </c>
      <c r="X705" s="15">
        <f t="shared" si="674"/>
        <v>13251.694981205033</v>
      </c>
      <c r="Y705" s="49">
        <f t="shared" si="675"/>
        <v>22175.435589434011</v>
      </c>
      <c r="Z705" s="48">
        <v>2</v>
      </c>
      <c r="AA705" s="166">
        <f t="shared" si="652"/>
        <v>13.148075079921869</v>
      </c>
      <c r="AB705" s="15">
        <f t="shared" si="653"/>
        <v>17847.48121645796</v>
      </c>
      <c r="AC705" s="15">
        <f t="shared" si="676"/>
        <v>34328.077450589786</v>
      </c>
      <c r="AD705" s="49">
        <f t="shared" si="677"/>
        <v>52175.55866704775</v>
      </c>
      <c r="AE705" s="48">
        <v>1</v>
      </c>
      <c r="AF705" s="166">
        <f t="shared" si="654"/>
        <v>6.65</v>
      </c>
      <c r="AG705" s="15">
        <f t="shared" si="655"/>
        <v>9369.8261633011407</v>
      </c>
      <c r="AH705" s="15">
        <f t="shared" si="678"/>
        <v>16805.010901566453</v>
      </c>
      <c r="AI705" s="49">
        <f t="shared" si="679"/>
        <v>26174.837064867592</v>
      </c>
      <c r="AJ705" s="48">
        <v>2</v>
      </c>
      <c r="AK705" s="166">
        <f t="shared" si="656"/>
        <v>13.964618975380805</v>
      </c>
      <c r="AL705" s="166"/>
      <c r="AM705" s="15">
        <f t="shared" si="657"/>
        <v>18739.652326602281</v>
      </c>
      <c r="AN705" s="15">
        <f t="shared" si="680"/>
        <v>37627.033999508458</v>
      </c>
      <c r="AO705" s="49">
        <f t="shared" si="681"/>
        <v>56366.686326110736</v>
      </c>
      <c r="AP705" s="48">
        <v>0</v>
      </c>
      <c r="AQ705" s="166">
        <f t="shared" si="658"/>
        <v>0</v>
      </c>
      <c r="AR705" s="166"/>
      <c r="AS705" s="15">
        <f t="shared" si="659"/>
        <v>0</v>
      </c>
      <c r="AT705" s="15">
        <f t="shared" si="682"/>
        <v>0</v>
      </c>
      <c r="AU705" s="49">
        <f t="shared" si="683"/>
        <v>0</v>
      </c>
      <c r="AV705" s="48">
        <v>1</v>
      </c>
      <c r="AW705" s="166">
        <f t="shared" si="660"/>
        <v>7.46</v>
      </c>
      <c r="AX705" s="166"/>
      <c r="AY705" s="15">
        <f t="shared" si="661"/>
        <v>9656.582557154954</v>
      </c>
      <c r="AZ705" s="15">
        <f t="shared" si="684"/>
        <v>19771.794419024791</v>
      </c>
      <c r="BA705" s="49">
        <f t="shared" si="685"/>
        <v>29428.376976179745</v>
      </c>
      <c r="BB705" s="48">
        <v>2</v>
      </c>
      <c r="BC705" s="1">
        <f t="shared" si="662"/>
        <v>14.56</v>
      </c>
      <c r="BD705" s="15">
        <f t="shared" si="663"/>
        <v>19130.595555555556</v>
      </c>
      <c r="BE705" s="15">
        <f t="shared" si="686"/>
        <v>41288.551372226932</v>
      </c>
      <c r="BF705" s="49">
        <f t="shared" si="687"/>
        <v>60419.146927782487</v>
      </c>
      <c r="BG705" s="48">
        <v>1</v>
      </c>
      <c r="BH705" s="1">
        <f t="shared" si="664"/>
        <v>7.2</v>
      </c>
      <c r="BI705" s="56">
        <f t="shared" si="665"/>
        <v>9565.2977777777778</v>
      </c>
      <c r="BJ705" s="15">
        <f t="shared" si="688"/>
        <v>20165.693879264545</v>
      </c>
      <c r="BK705" s="49">
        <f t="shared" si="689"/>
        <v>29730.991657042323</v>
      </c>
      <c r="BL705" s="48">
        <v>1</v>
      </c>
      <c r="BM705" s="1">
        <f t="shared" si="666"/>
        <v>8.01</v>
      </c>
      <c r="BN705" s="15">
        <f t="shared" si="667"/>
        <v>9733.068739770868</v>
      </c>
      <c r="BO705" s="15">
        <f t="shared" si="690"/>
        <v>23167.166687294026</v>
      </c>
      <c r="BP705" s="49">
        <f t="shared" si="691"/>
        <v>32900.235427064894</v>
      </c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</row>
    <row r="706" spans="1:146" ht="15.6" hidden="1" x14ac:dyDescent="0.3">
      <c r="A706" t="s">
        <v>217</v>
      </c>
      <c r="B706" s="106">
        <v>1101</v>
      </c>
      <c r="C706" s="127">
        <v>0</v>
      </c>
      <c r="D706" s="127"/>
      <c r="E706" s="1">
        <f t="shared" si="644"/>
        <v>0</v>
      </c>
      <c r="F706" s="15">
        <f t="shared" si="645"/>
        <v>0</v>
      </c>
      <c r="G706" s="15">
        <f t="shared" si="668"/>
        <v>0</v>
      </c>
      <c r="H706" s="49">
        <f t="shared" si="692"/>
        <v>0</v>
      </c>
      <c r="I706" s="48">
        <v>0</v>
      </c>
      <c r="J706" s="450"/>
      <c r="K706" s="1">
        <f t="shared" si="646"/>
        <v>0</v>
      </c>
      <c r="L706" s="15">
        <f t="shared" si="647"/>
        <v>0</v>
      </c>
      <c r="M706" s="15">
        <f t="shared" si="670"/>
        <v>0</v>
      </c>
      <c r="N706" s="49">
        <f t="shared" si="671"/>
        <v>0</v>
      </c>
      <c r="O706" s="127">
        <v>1</v>
      </c>
      <c r="P706" s="127"/>
      <c r="Q706" s="1">
        <f t="shared" si="648"/>
        <v>5.5</v>
      </c>
      <c r="R706" s="15">
        <f t="shared" si="649"/>
        <v>8774.1399548532736</v>
      </c>
      <c r="S706" s="422">
        <f t="shared" si="672"/>
        <v>12651.829436843356</v>
      </c>
      <c r="T706" s="49">
        <f t="shared" si="673"/>
        <v>21425.969391696628</v>
      </c>
      <c r="U706" s="48">
        <v>0</v>
      </c>
      <c r="V706" s="166">
        <f t="shared" si="650"/>
        <v>0</v>
      </c>
      <c r="W706" s="15">
        <f t="shared" si="651"/>
        <v>0</v>
      </c>
      <c r="X706" s="15">
        <f t="shared" si="674"/>
        <v>0</v>
      </c>
      <c r="Y706" s="49">
        <f t="shared" si="675"/>
        <v>0</v>
      </c>
      <c r="Z706" s="48">
        <v>0</v>
      </c>
      <c r="AA706" s="166">
        <f t="shared" si="652"/>
        <v>0</v>
      </c>
      <c r="AB706" s="15">
        <f t="shared" si="653"/>
        <v>0</v>
      </c>
      <c r="AC706" s="15">
        <f t="shared" si="676"/>
        <v>0</v>
      </c>
      <c r="AD706" s="49">
        <f t="shared" si="677"/>
        <v>0</v>
      </c>
      <c r="AE706" s="48">
        <v>0</v>
      </c>
      <c r="AF706" s="166">
        <f t="shared" si="654"/>
        <v>0</v>
      </c>
      <c r="AG706" s="15">
        <f t="shared" si="655"/>
        <v>0</v>
      </c>
      <c r="AH706" s="15">
        <f t="shared" si="678"/>
        <v>0</v>
      </c>
      <c r="AI706" s="49">
        <f t="shared" si="679"/>
        <v>0</v>
      </c>
      <c r="AJ706" s="48">
        <v>0</v>
      </c>
      <c r="AK706" s="166">
        <f t="shared" si="656"/>
        <v>0</v>
      </c>
      <c r="AL706" s="166"/>
      <c r="AM706" s="15">
        <f t="shared" si="657"/>
        <v>0</v>
      </c>
      <c r="AN706" s="15">
        <f t="shared" si="680"/>
        <v>0</v>
      </c>
      <c r="AO706" s="49">
        <f t="shared" si="681"/>
        <v>0</v>
      </c>
      <c r="AP706" s="48">
        <v>0</v>
      </c>
      <c r="AQ706" s="166">
        <f t="shared" si="658"/>
        <v>0</v>
      </c>
      <c r="AR706" s="166"/>
      <c r="AS706" s="15">
        <f t="shared" si="659"/>
        <v>0</v>
      </c>
      <c r="AT706" s="15">
        <f t="shared" si="682"/>
        <v>0</v>
      </c>
      <c r="AU706" s="49">
        <f t="shared" si="683"/>
        <v>0</v>
      </c>
      <c r="AV706" s="48">
        <v>0</v>
      </c>
      <c r="AW706" s="166">
        <f t="shared" si="660"/>
        <v>0</v>
      </c>
      <c r="AX706" s="166"/>
      <c r="AY706" s="15">
        <f t="shared" si="661"/>
        <v>0</v>
      </c>
      <c r="AZ706" s="15">
        <f t="shared" si="684"/>
        <v>0</v>
      </c>
      <c r="BA706" s="49">
        <f t="shared" si="685"/>
        <v>0</v>
      </c>
      <c r="BB706" s="48">
        <v>0</v>
      </c>
      <c r="BC706" s="1">
        <f t="shared" si="662"/>
        <v>0</v>
      </c>
      <c r="BD706" s="15">
        <f t="shared" si="663"/>
        <v>0</v>
      </c>
      <c r="BE706" s="15">
        <f t="shared" si="686"/>
        <v>0</v>
      </c>
      <c r="BF706" s="49">
        <f t="shared" si="687"/>
        <v>0</v>
      </c>
      <c r="BG706" s="48">
        <v>0</v>
      </c>
      <c r="BH706" s="1">
        <f t="shared" si="664"/>
        <v>0</v>
      </c>
      <c r="BI706" s="56">
        <f t="shared" si="665"/>
        <v>0</v>
      </c>
      <c r="BJ706" s="15">
        <f t="shared" si="688"/>
        <v>0</v>
      </c>
      <c r="BK706" s="49">
        <f t="shared" si="689"/>
        <v>0</v>
      </c>
      <c r="BL706" s="48">
        <v>0</v>
      </c>
      <c r="BM706" s="1">
        <f t="shared" si="666"/>
        <v>0</v>
      </c>
      <c r="BN706" s="15">
        <f t="shared" si="667"/>
        <v>0</v>
      </c>
      <c r="BO706" s="15">
        <f t="shared" si="690"/>
        <v>0</v>
      </c>
      <c r="BP706" s="49">
        <f t="shared" si="691"/>
        <v>0</v>
      </c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</row>
    <row r="707" spans="1:146" ht="15.6" hidden="1" x14ac:dyDescent="0.3">
      <c r="A707" t="s">
        <v>217</v>
      </c>
      <c r="B707" s="107">
        <v>1102</v>
      </c>
      <c r="C707" s="127">
        <v>13</v>
      </c>
      <c r="D707" s="127"/>
      <c r="E707" s="1">
        <f t="shared" si="644"/>
        <v>44.199999999999996</v>
      </c>
      <c r="F707" s="15">
        <f t="shared" si="645"/>
        <v>113954.31775700935</v>
      </c>
      <c r="G707" s="15">
        <f t="shared" si="668"/>
        <v>100651.50844561394</v>
      </c>
      <c r="H707" s="49">
        <f t="shared" si="692"/>
        <v>214605.82620262331</v>
      </c>
      <c r="I707" s="48">
        <v>11</v>
      </c>
      <c r="J707" s="450"/>
      <c r="K707" s="1">
        <f t="shared" si="646"/>
        <v>49.5</v>
      </c>
      <c r="L707" s="15">
        <f t="shared" si="647"/>
        <v>96515.539503386011</v>
      </c>
      <c r="M707" s="15">
        <f t="shared" si="670"/>
        <v>118092.01821851973</v>
      </c>
      <c r="N707" s="49">
        <f t="shared" si="671"/>
        <v>214607.55772190576</v>
      </c>
      <c r="O707" s="127">
        <v>13</v>
      </c>
      <c r="P707" s="127"/>
      <c r="Q707" s="1">
        <f t="shared" si="648"/>
        <v>71.5</v>
      </c>
      <c r="R707" s="15">
        <f t="shared" si="649"/>
        <v>114063.81941309255</v>
      </c>
      <c r="S707" s="422">
        <f t="shared" si="672"/>
        <v>164473.78267896362</v>
      </c>
      <c r="T707" s="49">
        <f t="shared" si="673"/>
        <v>278537.60209205619</v>
      </c>
      <c r="U707" s="48">
        <v>16</v>
      </c>
      <c r="V707" s="166">
        <f t="shared" si="650"/>
        <v>93.92</v>
      </c>
      <c r="W707" s="15">
        <f t="shared" si="651"/>
        <v>142779.84973166368</v>
      </c>
      <c r="X707" s="15">
        <f t="shared" si="674"/>
        <v>212027.11969928053</v>
      </c>
      <c r="Y707" s="49">
        <f t="shared" si="675"/>
        <v>354806.96943094418</v>
      </c>
      <c r="Z707" s="48">
        <v>17</v>
      </c>
      <c r="AA707" s="166">
        <f t="shared" si="652"/>
        <v>111.75863817933589</v>
      </c>
      <c r="AB707" s="15">
        <f t="shared" si="653"/>
        <v>151703.59033989266</v>
      </c>
      <c r="AC707" s="15">
        <f t="shared" si="676"/>
        <v>291788.65833001322</v>
      </c>
      <c r="AD707" s="49">
        <f t="shared" si="677"/>
        <v>443492.24866990588</v>
      </c>
      <c r="AE707" s="48">
        <v>13</v>
      </c>
      <c r="AF707" s="166">
        <f t="shared" si="654"/>
        <v>86.45</v>
      </c>
      <c r="AG707" s="15">
        <f t="shared" si="655"/>
        <v>121807.74012291482</v>
      </c>
      <c r="AH707" s="15">
        <f t="shared" si="678"/>
        <v>218465.1417203639</v>
      </c>
      <c r="AI707" s="49">
        <f t="shared" si="679"/>
        <v>340272.88184327871</v>
      </c>
      <c r="AJ707" s="48">
        <v>14</v>
      </c>
      <c r="AK707" s="166">
        <f t="shared" si="656"/>
        <v>97.75233282766564</v>
      </c>
      <c r="AL707" s="166"/>
      <c r="AM707" s="15">
        <f t="shared" si="657"/>
        <v>131177.56628621597</v>
      </c>
      <c r="AN707" s="15">
        <f t="shared" si="680"/>
        <v>263389.23799655918</v>
      </c>
      <c r="AO707" s="49">
        <f t="shared" si="681"/>
        <v>394566.80428277515</v>
      </c>
      <c r="AP707" s="48">
        <v>8</v>
      </c>
      <c r="AQ707" s="166">
        <f t="shared" si="658"/>
        <v>64</v>
      </c>
      <c r="AR707" s="166"/>
      <c r="AS707" s="15">
        <f t="shared" si="659"/>
        <v>77252.660457239632</v>
      </c>
      <c r="AT707" s="15">
        <f t="shared" si="682"/>
        <v>162699.63675357492</v>
      </c>
      <c r="AU707" s="49">
        <f t="shared" si="683"/>
        <v>239952.29721081455</v>
      </c>
      <c r="AV707" s="48">
        <v>12</v>
      </c>
      <c r="AW707" s="166">
        <f t="shared" si="660"/>
        <v>89.52</v>
      </c>
      <c r="AX707" s="166"/>
      <c r="AY707" s="15">
        <f t="shared" si="661"/>
        <v>115878.99068585945</v>
      </c>
      <c r="AZ707" s="15">
        <f t="shared" si="684"/>
        <v>237261.5330282975</v>
      </c>
      <c r="BA707" s="49">
        <f t="shared" si="685"/>
        <v>353140.52371415694</v>
      </c>
      <c r="BB707" s="48">
        <v>11</v>
      </c>
      <c r="BC707" s="1">
        <f t="shared" si="662"/>
        <v>80.08</v>
      </c>
      <c r="BD707" s="15">
        <f t="shared" si="663"/>
        <v>105218.27555555556</v>
      </c>
      <c r="BE707" s="15">
        <f t="shared" si="686"/>
        <v>227087.03254724812</v>
      </c>
      <c r="BF707" s="49">
        <f t="shared" si="687"/>
        <v>332305.30810280365</v>
      </c>
      <c r="BG707" s="48">
        <v>9</v>
      </c>
      <c r="BH707" s="1">
        <f t="shared" si="664"/>
        <v>64.8</v>
      </c>
      <c r="BI707" s="56">
        <f t="shared" si="665"/>
        <v>86087.679999999993</v>
      </c>
      <c r="BJ707" s="15">
        <f t="shared" si="688"/>
        <v>181491.24491338088</v>
      </c>
      <c r="BK707" s="49">
        <f t="shared" si="689"/>
        <v>267578.92491338088</v>
      </c>
      <c r="BL707" s="48">
        <v>13</v>
      </c>
      <c r="BM707" s="1">
        <f t="shared" si="666"/>
        <v>104.13</v>
      </c>
      <c r="BN707" s="15">
        <f t="shared" si="667"/>
        <v>126529.89361702128</v>
      </c>
      <c r="BO707" s="15">
        <f t="shared" si="690"/>
        <v>301173.16693482234</v>
      </c>
      <c r="BP707" s="49">
        <f t="shared" si="691"/>
        <v>427703.06055184361</v>
      </c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</row>
    <row r="708" spans="1:146" ht="15.6" hidden="1" x14ac:dyDescent="0.3">
      <c r="A708" t="s">
        <v>217</v>
      </c>
      <c r="B708" s="106">
        <v>1103</v>
      </c>
      <c r="C708" s="127">
        <v>6</v>
      </c>
      <c r="D708" s="127"/>
      <c r="E708" s="1">
        <f t="shared" si="644"/>
        <v>20.399999999999999</v>
      </c>
      <c r="F708" s="15">
        <f t="shared" si="645"/>
        <v>52594.300503235085</v>
      </c>
      <c r="G708" s="15">
        <f t="shared" si="668"/>
        <v>46454.542359514133</v>
      </c>
      <c r="H708" s="49">
        <f t="shared" si="692"/>
        <v>99048.84286274921</v>
      </c>
      <c r="I708" s="48">
        <v>6</v>
      </c>
      <c r="J708" s="450"/>
      <c r="K708" s="1">
        <f t="shared" si="646"/>
        <v>27</v>
      </c>
      <c r="L708" s="15">
        <f t="shared" si="647"/>
        <v>52644.839729119645</v>
      </c>
      <c r="M708" s="15">
        <f t="shared" si="670"/>
        <v>64413.828119192585</v>
      </c>
      <c r="N708" s="49">
        <f t="shared" si="671"/>
        <v>117058.66784831224</v>
      </c>
      <c r="O708" s="127">
        <v>5</v>
      </c>
      <c r="P708" s="127"/>
      <c r="Q708" s="1">
        <f t="shared" si="648"/>
        <v>27.5</v>
      </c>
      <c r="R708" s="15">
        <f t="shared" si="649"/>
        <v>43870.699774266366</v>
      </c>
      <c r="S708" s="422">
        <f t="shared" si="672"/>
        <v>63259.147184216781</v>
      </c>
      <c r="T708" s="49">
        <f t="shared" si="673"/>
        <v>107129.84695848315</v>
      </c>
      <c r="U708" s="48">
        <v>5</v>
      </c>
      <c r="V708" s="166">
        <f t="shared" si="650"/>
        <v>29.35</v>
      </c>
      <c r="W708" s="15">
        <f t="shared" si="651"/>
        <v>44618.703041144901</v>
      </c>
      <c r="X708" s="15">
        <f t="shared" si="674"/>
        <v>66258.474906025163</v>
      </c>
      <c r="Y708" s="49">
        <f t="shared" si="675"/>
        <v>110877.17794717007</v>
      </c>
      <c r="Z708" s="48">
        <v>6</v>
      </c>
      <c r="AA708" s="166">
        <f t="shared" si="652"/>
        <v>39.444225239765608</v>
      </c>
      <c r="AB708" s="15">
        <f t="shared" si="653"/>
        <v>53542.443649373876</v>
      </c>
      <c r="AC708" s="15">
        <f t="shared" si="676"/>
        <v>102984.23235176937</v>
      </c>
      <c r="AD708" s="49">
        <f t="shared" si="677"/>
        <v>156526.67600114323</v>
      </c>
      <c r="AE708" s="48">
        <v>8</v>
      </c>
      <c r="AF708" s="166">
        <f t="shared" si="654"/>
        <v>53.2</v>
      </c>
      <c r="AG708" s="15">
        <f t="shared" si="655"/>
        <v>74958.609306409126</v>
      </c>
      <c r="AH708" s="15">
        <f t="shared" si="678"/>
        <v>134440.08721253162</v>
      </c>
      <c r="AI708" s="49">
        <f t="shared" si="679"/>
        <v>209398.69651894073</v>
      </c>
      <c r="AJ708" s="48">
        <v>8</v>
      </c>
      <c r="AK708" s="166">
        <f t="shared" si="656"/>
        <v>55.858475901523221</v>
      </c>
      <c r="AL708" s="166"/>
      <c r="AM708" s="15">
        <f t="shared" si="657"/>
        <v>74958.609306409126</v>
      </c>
      <c r="AN708" s="15">
        <f t="shared" si="680"/>
        <v>150508.13599803383</v>
      </c>
      <c r="AO708" s="49">
        <f t="shared" si="681"/>
        <v>225466.74530444294</v>
      </c>
      <c r="AP708" s="48">
        <v>5</v>
      </c>
      <c r="AQ708" s="166">
        <f t="shared" si="658"/>
        <v>40</v>
      </c>
      <c r="AR708" s="166"/>
      <c r="AS708" s="15">
        <f t="shared" si="659"/>
        <v>48282.912785774766</v>
      </c>
      <c r="AT708" s="15">
        <f t="shared" si="682"/>
        <v>101687.27297098433</v>
      </c>
      <c r="AU708" s="49">
        <f t="shared" si="683"/>
        <v>149970.18575675908</v>
      </c>
      <c r="AV708" s="48">
        <v>5</v>
      </c>
      <c r="AW708" s="166">
        <f t="shared" si="660"/>
        <v>37.299999999999997</v>
      </c>
      <c r="AX708" s="166"/>
      <c r="AY708" s="15">
        <f t="shared" si="661"/>
        <v>48282.912785774766</v>
      </c>
      <c r="AZ708" s="15">
        <f t="shared" si="684"/>
        <v>98858.972095123958</v>
      </c>
      <c r="BA708" s="49">
        <f t="shared" si="685"/>
        <v>147141.88488089872</v>
      </c>
      <c r="BB708" s="48">
        <v>7</v>
      </c>
      <c r="BC708" s="1">
        <f t="shared" si="662"/>
        <v>50.96</v>
      </c>
      <c r="BD708" s="15">
        <f t="shared" si="663"/>
        <v>66957.084444444452</v>
      </c>
      <c r="BE708" s="15">
        <f t="shared" si="686"/>
        <v>144509.92980279427</v>
      </c>
      <c r="BF708" s="49">
        <f t="shared" si="687"/>
        <v>211467.01424723872</v>
      </c>
      <c r="BG708" s="48">
        <v>7</v>
      </c>
      <c r="BH708" s="1">
        <f t="shared" si="664"/>
        <v>50.4</v>
      </c>
      <c r="BI708" s="56">
        <f t="shared" si="665"/>
        <v>66957.084444444452</v>
      </c>
      <c r="BJ708" s="15">
        <f t="shared" si="688"/>
        <v>141159.85715485181</v>
      </c>
      <c r="BK708" s="49">
        <f t="shared" si="689"/>
        <v>208116.94159929626</v>
      </c>
      <c r="BL708" s="48">
        <v>6</v>
      </c>
      <c r="BM708" s="1">
        <f t="shared" si="666"/>
        <v>48.06</v>
      </c>
      <c r="BN708" s="15">
        <f t="shared" si="667"/>
        <v>58398.412438625208</v>
      </c>
      <c r="BO708" s="15">
        <f t="shared" si="690"/>
        <v>139003.00012376418</v>
      </c>
      <c r="BP708" s="49">
        <f t="shared" si="691"/>
        <v>197401.41256238939</v>
      </c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</row>
    <row r="709" spans="1:146" ht="15.6" hidden="1" x14ac:dyDescent="0.3">
      <c r="A709" t="s">
        <v>217</v>
      </c>
      <c r="B709" s="106">
        <v>1104</v>
      </c>
      <c r="C709" s="127">
        <v>4</v>
      </c>
      <c r="D709" s="127"/>
      <c r="E709" s="1">
        <f t="shared" si="644"/>
        <v>13.6</v>
      </c>
      <c r="F709" s="15">
        <f t="shared" si="645"/>
        <v>35062.867002156723</v>
      </c>
      <c r="G709" s="15">
        <f t="shared" si="668"/>
        <v>30969.694906342756</v>
      </c>
      <c r="H709" s="49">
        <f t="shared" si="692"/>
        <v>66032.561908499483</v>
      </c>
      <c r="I709" s="48">
        <v>3</v>
      </c>
      <c r="J709" s="450"/>
      <c r="K709" s="1">
        <f t="shared" si="646"/>
        <v>13.5</v>
      </c>
      <c r="L709" s="15">
        <f t="shared" si="647"/>
        <v>26322.419864559823</v>
      </c>
      <c r="M709" s="15">
        <f t="shared" si="670"/>
        <v>32206.914059596293</v>
      </c>
      <c r="N709" s="49">
        <f t="shared" si="671"/>
        <v>58529.333924156119</v>
      </c>
      <c r="O709" s="127">
        <v>4</v>
      </c>
      <c r="P709" s="127"/>
      <c r="Q709" s="1">
        <f t="shared" si="648"/>
        <v>22</v>
      </c>
      <c r="R709" s="15">
        <f t="shared" si="649"/>
        <v>35096.559819413094</v>
      </c>
      <c r="S709" s="422">
        <f t="shared" si="672"/>
        <v>50607.317747373425</v>
      </c>
      <c r="T709" s="49">
        <f t="shared" si="673"/>
        <v>85703.877566786512</v>
      </c>
      <c r="U709" s="48">
        <v>6</v>
      </c>
      <c r="V709" s="166">
        <f t="shared" si="650"/>
        <v>35.22</v>
      </c>
      <c r="W709" s="15">
        <f t="shared" si="651"/>
        <v>53542.443649373876</v>
      </c>
      <c r="X709" s="15">
        <f t="shared" si="674"/>
        <v>79510.169887230193</v>
      </c>
      <c r="Y709" s="49">
        <f t="shared" si="675"/>
        <v>133052.61353660407</v>
      </c>
      <c r="Z709" s="48">
        <v>4</v>
      </c>
      <c r="AA709" s="166">
        <f t="shared" si="652"/>
        <v>26.296150159843737</v>
      </c>
      <c r="AB709" s="15">
        <f t="shared" si="653"/>
        <v>35694.96243291592</v>
      </c>
      <c r="AC709" s="15">
        <f t="shared" si="676"/>
        <v>68656.154901179572</v>
      </c>
      <c r="AD709" s="49">
        <f t="shared" si="677"/>
        <v>104351.1173340955</v>
      </c>
      <c r="AE709" s="48">
        <v>5</v>
      </c>
      <c r="AF709" s="166">
        <f t="shared" si="654"/>
        <v>33.25</v>
      </c>
      <c r="AG709" s="15">
        <f t="shared" si="655"/>
        <v>46849.130816505705</v>
      </c>
      <c r="AH709" s="15">
        <f t="shared" si="678"/>
        <v>84025.054507832261</v>
      </c>
      <c r="AI709" s="49">
        <f t="shared" si="679"/>
        <v>130874.18532433797</v>
      </c>
      <c r="AJ709" s="48">
        <v>4</v>
      </c>
      <c r="AK709" s="166">
        <f t="shared" si="656"/>
        <v>27.92923795076161</v>
      </c>
      <c r="AL709" s="166"/>
      <c r="AM709" s="15">
        <f t="shared" si="657"/>
        <v>37479.304653204563</v>
      </c>
      <c r="AN709" s="15">
        <f t="shared" si="680"/>
        <v>75254.067999016916</v>
      </c>
      <c r="AO709" s="49">
        <f t="shared" si="681"/>
        <v>112733.37265222147</v>
      </c>
      <c r="AP709" s="48">
        <v>4</v>
      </c>
      <c r="AQ709" s="166">
        <f t="shared" si="658"/>
        <v>32</v>
      </c>
      <c r="AR709" s="166"/>
      <c r="AS709" s="15">
        <f t="shared" si="659"/>
        <v>38626.330228619816</v>
      </c>
      <c r="AT709" s="15">
        <f t="shared" si="682"/>
        <v>81349.818376787458</v>
      </c>
      <c r="AU709" s="49">
        <f t="shared" si="683"/>
        <v>119976.14860540727</v>
      </c>
      <c r="AV709" s="48">
        <v>3</v>
      </c>
      <c r="AW709" s="166">
        <f t="shared" si="660"/>
        <v>22.38</v>
      </c>
      <c r="AX709" s="166"/>
      <c r="AY709" s="15">
        <f t="shared" si="661"/>
        <v>28969.747671464862</v>
      </c>
      <c r="AZ709" s="15">
        <f t="shared" si="684"/>
        <v>59315.383257074376</v>
      </c>
      <c r="BA709" s="49">
        <f t="shared" si="685"/>
        <v>88285.130928539234</v>
      </c>
      <c r="BB709" s="48">
        <v>3</v>
      </c>
      <c r="BC709" s="1">
        <f t="shared" si="662"/>
        <v>21.84</v>
      </c>
      <c r="BD709" s="15">
        <f t="shared" si="663"/>
        <v>28695.893333333333</v>
      </c>
      <c r="BE709" s="15">
        <f t="shared" si="686"/>
        <v>61932.827058340401</v>
      </c>
      <c r="BF709" s="49">
        <f t="shared" si="687"/>
        <v>90628.720391673734</v>
      </c>
      <c r="BG709" s="48">
        <v>3</v>
      </c>
      <c r="BH709" s="1">
        <f t="shared" si="664"/>
        <v>21.6</v>
      </c>
      <c r="BI709" s="56">
        <f t="shared" si="665"/>
        <v>28695.893333333333</v>
      </c>
      <c r="BJ709" s="15">
        <f t="shared" si="688"/>
        <v>60497.081637793635</v>
      </c>
      <c r="BK709" s="49">
        <f t="shared" si="689"/>
        <v>89192.974971126969</v>
      </c>
      <c r="BL709" s="48">
        <v>2</v>
      </c>
      <c r="BM709" s="1">
        <f t="shared" si="666"/>
        <v>16.02</v>
      </c>
      <c r="BN709" s="15">
        <f t="shared" si="667"/>
        <v>19466.137479541736</v>
      </c>
      <c r="BO709" s="15">
        <f t="shared" si="690"/>
        <v>46334.333374588052</v>
      </c>
      <c r="BP709" s="49">
        <f t="shared" si="691"/>
        <v>65800.470854129788</v>
      </c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</row>
    <row r="710" spans="1:146" ht="15.6" hidden="1" x14ac:dyDescent="0.3">
      <c r="A710" t="s">
        <v>217</v>
      </c>
      <c r="B710" s="106">
        <v>1201</v>
      </c>
      <c r="C710" s="127">
        <v>8</v>
      </c>
      <c r="D710" s="127"/>
      <c r="E710" s="1">
        <f t="shared" si="644"/>
        <v>27.2</v>
      </c>
      <c r="F710" s="15">
        <f t="shared" si="645"/>
        <v>70125.734004313446</v>
      </c>
      <c r="G710" s="15">
        <f t="shared" si="668"/>
        <v>61939.389812685513</v>
      </c>
      <c r="H710" s="49">
        <f t="shared" si="692"/>
        <v>132065.12381699897</v>
      </c>
      <c r="I710" s="48">
        <v>11</v>
      </c>
      <c r="J710" s="450"/>
      <c r="K710" s="1">
        <f t="shared" si="646"/>
        <v>49.5</v>
      </c>
      <c r="L710" s="15">
        <f t="shared" si="647"/>
        <v>96515.539503386011</v>
      </c>
      <c r="M710" s="15">
        <f t="shared" si="670"/>
        <v>118092.01821851973</v>
      </c>
      <c r="N710" s="49">
        <f t="shared" si="671"/>
        <v>214607.55772190576</v>
      </c>
      <c r="O710" s="127">
        <v>4</v>
      </c>
      <c r="P710" s="127"/>
      <c r="Q710" s="1">
        <f t="shared" si="648"/>
        <v>22</v>
      </c>
      <c r="R710" s="15">
        <f t="shared" si="649"/>
        <v>35096.559819413094</v>
      </c>
      <c r="S710" s="422">
        <f t="shared" si="672"/>
        <v>50607.317747373425</v>
      </c>
      <c r="T710" s="49">
        <f t="shared" si="673"/>
        <v>85703.877566786512</v>
      </c>
      <c r="U710" s="48">
        <v>2</v>
      </c>
      <c r="V710" s="166">
        <f t="shared" si="650"/>
        <v>11.74</v>
      </c>
      <c r="W710" s="15">
        <f t="shared" si="651"/>
        <v>17847.48121645796</v>
      </c>
      <c r="X710" s="15">
        <f t="shared" si="674"/>
        <v>26503.389962410067</v>
      </c>
      <c r="Y710" s="49">
        <f t="shared" si="675"/>
        <v>44350.871178868023</v>
      </c>
      <c r="Z710" s="48">
        <v>3</v>
      </c>
      <c r="AA710" s="166">
        <f t="shared" si="652"/>
        <v>19.722112619882804</v>
      </c>
      <c r="AB710" s="15">
        <f t="shared" si="653"/>
        <v>26771.221824686938</v>
      </c>
      <c r="AC710" s="15">
        <f t="shared" si="676"/>
        <v>51492.116175884687</v>
      </c>
      <c r="AD710" s="49">
        <f t="shared" si="677"/>
        <v>78263.338000571617</v>
      </c>
      <c r="AE710" s="48">
        <v>3</v>
      </c>
      <c r="AF710" s="166">
        <f t="shared" si="654"/>
        <v>19.950000000000003</v>
      </c>
      <c r="AG710" s="15">
        <f t="shared" si="655"/>
        <v>28109.47848990342</v>
      </c>
      <c r="AH710" s="15">
        <f t="shared" si="678"/>
        <v>50415.032704699363</v>
      </c>
      <c r="AI710" s="49">
        <f t="shared" si="679"/>
        <v>78524.51119460279</v>
      </c>
      <c r="AJ710" s="48">
        <v>2</v>
      </c>
      <c r="AK710" s="166">
        <f t="shared" si="656"/>
        <v>13.964618975380805</v>
      </c>
      <c r="AL710" s="166"/>
      <c r="AM710" s="15">
        <f t="shared" si="657"/>
        <v>18739.652326602281</v>
      </c>
      <c r="AN710" s="15">
        <f t="shared" si="680"/>
        <v>37627.033999508458</v>
      </c>
      <c r="AO710" s="49">
        <f t="shared" si="681"/>
        <v>56366.686326110736</v>
      </c>
      <c r="AP710" s="48">
        <v>1</v>
      </c>
      <c r="AQ710" s="166">
        <f t="shared" si="658"/>
        <v>8</v>
      </c>
      <c r="AR710" s="166"/>
      <c r="AS710" s="15">
        <f t="shared" si="659"/>
        <v>9656.582557154954</v>
      </c>
      <c r="AT710" s="15">
        <f t="shared" si="682"/>
        <v>20337.454594196864</v>
      </c>
      <c r="AU710" s="49">
        <f t="shared" si="683"/>
        <v>29994.037151351818</v>
      </c>
      <c r="AV710" s="48">
        <v>3</v>
      </c>
      <c r="AW710" s="166">
        <f t="shared" si="660"/>
        <v>22.38</v>
      </c>
      <c r="AX710" s="166"/>
      <c r="AY710" s="15">
        <f t="shared" si="661"/>
        <v>28969.747671464862</v>
      </c>
      <c r="AZ710" s="15">
        <f t="shared" si="684"/>
        <v>59315.383257074376</v>
      </c>
      <c r="BA710" s="49">
        <f t="shared" si="685"/>
        <v>88285.130928539234</v>
      </c>
      <c r="BB710" s="48">
        <v>4</v>
      </c>
      <c r="BC710" s="1">
        <f t="shared" si="662"/>
        <v>29.12</v>
      </c>
      <c r="BD710" s="15">
        <f t="shared" si="663"/>
        <v>38261.191111111111</v>
      </c>
      <c r="BE710" s="15">
        <f t="shared" si="686"/>
        <v>82577.102744453863</v>
      </c>
      <c r="BF710" s="49">
        <f t="shared" si="687"/>
        <v>120838.29385556497</v>
      </c>
      <c r="BG710" s="48">
        <v>3</v>
      </c>
      <c r="BH710" s="1">
        <f t="shared" si="664"/>
        <v>21.6</v>
      </c>
      <c r="BI710" s="56">
        <f t="shared" si="665"/>
        <v>28695.893333333333</v>
      </c>
      <c r="BJ710" s="15">
        <f t="shared" si="688"/>
        <v>60497.081637793635</v>
      </c>
      <c r="BK710" s="49">
        <f t="shared" si="689"/>
        <v>89192.974971126969</v>
      </c>
      <c r="BL710" s="48">
        <v>4</v>
      </c>
      <c r="BM710" s="1">
        <f t="shared" si="666"/>
        <v>32.04</v>
      </c>
      <c r="BN710" s="15">
        <f t="shared" si="667"/>
        <v>38932.274959083472</v>
      </c>
      <c r="BO710" s="15">
        <f t="shared" si="690"/>
        <v>92668.666749176104</v>
      </c>
      <c r="BP710" s="49">
        <f t="shared" si="691"/>
        <v>131600.94170825958</v>
      </c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</row>
    <row r="711" spans="1:146" ht="15.6" hidden="1" x14ac:dyDescent="0.3">
      <c r="A711" t="s">
        <v>217</v>
      </c>
      <c r="B711" s="106">
        <v>1202</v>
      </c>
      <c r="C711" s="127">
        <v>3</v>
      </c>
      <c r="D711" s="127"/>
      <c r="E711" s="1">
        <f t="shared" si="644"/>
        <v>10.199999999999999</v>
      </c>
      <c r="F711" s="15">
        <f t="shared" si="645"/>
        <v>26297.150251617542</v>
      </c>
      <c r="G711" s="15">
        <f t="shared" si="668"/>
        <v>23227.271179757066</v>
      </c>
      <c r="H711" s="49">
        <f t="shared" si="692"/>
        <v>49524.421431374605</v>
      </c>
      <c r="I711" s="48">
        <v>6</v>
      </c>
      <c r="J711" s="450"/>
      <c r="K711" s="1">
        <f t="shared" si="646"/>
        <v>27</v>
      </c>
      <c r="L711" s="15">
        <f t="shared" si="647"/>
        <v>52644.839729119645</v>
      </c>
      <c r="M711" s="15">
        <f t="shared" si="670"/>
        <v>64413.828119192585</v>
      </c>
      <c r="N711" s="49">
        <f t="shared" si="671"/>
        <v>117058.66784831224</v>
      </c>
      <c r="O711" s="127">
        <v>3</v>
      </c>
      <c r="P711" s="127"/>
      <c r="Q711" s="1">
        <f t="shared" si="648"/>
        <v>16.5</v>
      </c>
      <c r="R711" s="15">
        <f t="shared" si="649"/>
        <v>26322.419864559823</v>
      </c>
      <c r="S711" s="422">
        <f t="shared" si="672"/>
        <v>37955.488310530069</v>
      </c>
      <c r="T711" s="49">
        <f t="shared" si="673"/>
        <v>64277.908175089891</v>
      </c>
      <c r="U711" s="48">
        <v>1</v>
      </c>
      <c r="V711" s="166">
        <f t="shared" si="650"/>
        <v>5.87</v>
      </c>
      <c r="W711" s="15">
        <f t="shared" si="651"/>
        <v>8923.7406082289799</v>
      </c>
      <c r="X711" s="15">
        <f t="shared" si="674"/>
        <v>13251.694981205033</v>
      </c>
      <c r="Y711" s="49">
        <f t="shared" si="675"/>
        <v>22175.435589434011</v>
      </c>
      <c r="Z711" s="48">
        <v>1</v>
      </c>
      <c r="AA711" s="166">
        <f t="shared" si="652"/>
        <v>6.5740375399609343</v>
      </c>
      <c r="AB711" s="15">
        <f t="shared" si="653"/>
        <v>8923.7406082289799</v>
      </c>
      <c r="AC711" s="15">
        <f t="shared" si="676"/>
        <v>17164.038725294893</v>
      </c>
      <c r="AD711" s="49">
        <f t="shared" si="677"/>
        <v>26087.779333523875</v>
      </c>
      <c r="AE711" s="48">
        <v>1</v>
      </c>
      <c r="AF711" s="166">
        <f t="shared" si="654"/>
        <v>6.65</v>
      </c>
      <c r="AG711" s="15">
        <f t="shared" si="655"/>
        <v>9369.8261633011407</v>
      </c>
      <c r="AH711" s="15">
        <f t="shared" si="678"/>
        <v>16805.010901566453</v>
      </c>
      <c r="AI711" s="49">
        <f t="shared" si="679"/>
        <v>26174.837064867592</v>
      </c>
      <c r="AJ711" s="48">
        <v>2</v>
      </c>
      <c r="AK711" s="166">
        <f t="shared" si="656"/>
        <v>13.964618975380805</v>
      </c>
      <c r="AL711" s="166"/>
      <c r="AM711" s="15">
        <f t="shared" si="657"/>
        <v>18739.652326602281</v>
      </c>
      <c r="AN711" s="15">
        <f t="shared" si="680"/>
        <v>37627.033999508458</v>
      </c>
      <c r="AO711" s="49">
        <f t="shared" si="681"/>
        <v>56366.686326110736</v>
      </c>
      <c r="AP711" s="48">
        <v>3</v>
      </c>
      <c r="AQ711" s="166">
        <f t="shared" si="658"/>
        <v>24</v>
      </c>
      <c r="AR711" s="166"/>
      <c r="AS711" s="15">
        <f t="shared" si="659"/>
        <v>28969.747671464862</v>
      </c>
      <c r="AT711" s="15">
        <f t="shared" si="682"/>
        <v>61012.36378259059</v>
      </c>
      <c r="AU711" s="49">
        <f t="shared" si="683"/>
        <v>89982.111454055455</v>
      </c>
      <c r="AV711" s="48">
        <v>1</v>
      </c>
      <c r="AW711" s="166">
        <f t="shared" si="660"/>
        <v>7.46</v>
      </c>
      <c r="AX711" s="166"/>
      <c r="AY711" s="15">
        <f t="shared" si="661"/>
        <v>9656.582557154954</v>
      </c>
      <c r="AZ711" s="15">
        <f t="shared" si="684"/>
        <v>19771.794419024791</v>
      </c>
      <c r="BA711" s="49">
        <f t="shared" si="685"/>
        <v>29428.376976179745</v>
      </c>
      <c r="BB711" s="48">
        <v>2</v>
      </c>
      <c r="BC711" s="1">
        <f t="shared" si="662"/>
        <v>14.56</v>
      </c>
      <c r="BD711" s="15">
        <f t="shared" si="663"/>
        <v>19130.595555555556</v>
      </c>
      <c r="BE711" s="15">
        <f t="shared" si="686"/>
        <v>41288.551372226932</v>
      </c>
      <c r="BF711" s="49">
        <f t="shared" si="687"/>
        <v>60419.146927782487</v>
      </c>
      <c r="BG711" s="48">
        <v>3</v>
      </c>
      <c r="BH711" s="1">
        <f t="shared" si="664"/>
        <v>21.6</v>
      </c>
      <c r="BI711" s="56">
        <f t="shared" si="665"/>
        <v>28695.893333333333</v>
      </c>
      <c r="BJ711" s="15">
        <f t="shared" si="688"/>
        <v>60497.081637793635</v>
      </c>
      <c r="BK711" s="49">
        <f t="shared" si="689"/>
        <v>89192.974971126969</v>
      </c>
      <c r="BL711" s="48">
        <v>2</v>
      </c>
      <c r="BM711" s="1">
        <f t="shared" si="666"/>
        <v>16.02</v>
      </c>
      <c r="BN711" s="15">
        <f t="shared" si="667"/>
        <v>19466.137479541736</v>
      </c>
      <c r="BO711" s="15">
        <f t="shared" si="690"/>
        <v>46334.333374588052</v>
      </c>
      <c r="BP711" s="49">
        <f t="shared" si="691"/>
        <v>65800.470854129788</v>
      </c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</row>
    <row r="712" spans="1:146" ht="15.6" hidden="1" x14ac:dyDescent="0.3">
      <c r="A712" t="s">
        <v>217</v>
      </c>
      <c r="B712" s="106">
        <v>1203</v>
      </c>
      <c r="C712" s="127">
        <v>5</v>
      </c>
      <c r="D712" s="127"/>
      <c r="E712" s="1">
        <f t="shared" si="644"/>
        <v>17</v>
      </c>
      <c r="F712" s="15">
        <f t="shared" si="645"/>
        <v>43828.583752695908</v>
      </c>
      <c r="G712" s="15">
        <f t="shared" si="668"/>
        <v>38712.118632928446</v>
      </c>
      <c r="H712" s="49">
        <f t="shared" si="692"/>
        <v>82540.702385624347</v>
      </c>
      <c r="I712" s="48">
        <v>4</v>
      </c>
      <c r="J712" s="450"/>
      <c r="K712" s="1">
        <f t="shared" si="646"/>
        <v>18</v>
      </c>
      <c r="L712" s="15">
        <f t="shared" si="647"/>
        <v>35096.559819413094</v>
      </c>
      <c r="M712" s="15">
        <f t="shared" si="670"/>
        <v>42942.552079461719</v>
      </c>
      <c r="N712" s="49">
        <f t="shared" si="671"/>
        <v>78039.111898874806</v>
      </c>
      <c r="O712" s="127">
        <v>4</v>
      </c>
      <c r="P712" s="127"/>
      <c r="Q712" s="1">
        <f t="shared" si="648"/>
        <v>22</v>
      </c>
      <c r="R712" s="15">
        <f t="shared" si="649"/>
        <v>35096.559819413094</v>
      </c>
      <c r="S712" s="422">
        <f t="shared" si="672"/>
        <v>50607.317747373425</v>
      </c>
      <c r="T712" s="49">
        <f t="shared" si="673"/>
        <v>85703.877566786512</v>
      </c>
      <c r="U712" s="48">
        <v>6</v>
      </c>
      <c r="V712" s="166">
        <f t="shared" si="650"/>
        <v>35.22</v>
      </c>
      <c r="W712" s="15">
        <f t="shared" si="651"/>
        <v>53542.443649373876</v>
      </c>
      <c r="X712" s="15">
        <f t="shared" si="674"/>
        <v>79510.169887230193</v>
      </c>
      <c r="Y712" s="49">
        <f t="shared" si="675"/>
        <v>133052.61353660407</v>
      </c>
      <c r="Z712" s="48">
        <v>4</v>
      </c>
      <c r="AA712" s="166">
        <f t="shared" si="652"/>
        <v>26.296150159843737</v>
      </c>
      <c r="AB712" s="15">
        <f t="shared" si="653"/>
        <v>35694.96243291592</v>
      </c>
      <c r="AC712" s="15">
        <f t="shared" si="676"/>
        <v>68656.154901179572</v>
      </c>
      <c r="AD712" s="49">
        <f t="shared" si="677"/>
        <v>104351.1173340955</v>
      </c>
      <c r="AE712" s="48">
        <v>4</v>
      </c>
      <c r="AF712" s="166">
        <f t="shared" si="654"/>
        <v>26.6</v>
      </c>
      <c r="AG712" s="15">
        <f t="shared" si="655"/>
        <v>37479.304653204563</v>
      </c>
      <c r="AH712" s="15">
        <f t="shared" si="678"/>
        <v>67220.043606265812</v>
      </c>
      <c r="AI712" s="49">
        <f t="shared" si="679"/>
        <v>104699.34825947037</v>
      </c>
      <c r="AJ712" s="48">
        <v>3</v>
      </c>
      <c r="AK712" s="166">
        <f t="shared" si="656"/>
        <v>20.94692846307121</v>
      </c>
      <c r="AL712" s="166"/>
      <c r="AM712" s="15">
        <f t="shared" si="657"/>
        <v>28109.47848990342</v>
      </c>
      <c r="AN712" s="15">
        <f t="shared" si="680"/>
        <v>56440.55099926269</v>
      </c>
      <c r="AO712" s="49">
        <f t="shared" si="681"/>
        <v>84550.029489166103</v>
      </c>
      <c r="AP712" s="48">
        <v>3</v>
      </c>
      <c r="AQ712" s="166">
        <f t="shared" si="658"/>
        <v>24</v>
      </c>
      <c r="AR712" s="166"/>
      <c r="AS712" s="15">
        <f t="shared" si="659"/>
        <v>28969.747671464862</v>
      </c>
      <c r="AT712" s="15">
        <f t="shared" si="682"/>
        <v>61012.36378259059</v>
      </c>
      <c r="AU712" s="49">
        <f t="shared" si="683"/>
        <v>89982.111454055455</v>
      </c>
      <c r="AV712" s="48">
        <v>3</v>
      </c>
      <c r="AW712" s="166">
        <f t="shared" si="660"/>
        <v>22.38</v>
      </c>
      <c r="AX712" s="166"/>
      <c r="AY712" s="15">
        <f t="shared" si="661"/>
        <v>28969.747671464862</v>
      </c>
      <c r="AZ712" s="15">
        <f t="shared" si="684"/>
        <v>59315.383257074376</v>
      </c>
      <c r="BA712" s="49">
        <f t="shared" si="685"/>
        <v>88285.130928539234</v>
      </c>
      <c r="BB712" s="48">
        <v>5</v>
      </c>
      <c r="BC712" s="1">
        <f t="shared" si="662"/>
        <v>36.4</v>
      </c>
      <c r="BD712" s="15">
        <f t="shared" si="663"/>
        <v>47826.488888888889</v>
      </c>
      <c r="BE712" s="15">
        <f t="shared" si="686"/>
        <v>103221.37843056733</v>
      </c>
      <c r="BF712" s="49">
        <f t="shared" si="687"/>
        <v>151047.86731945621</v>
      </c>
      <c r="BG712" s="48">
        <v>3</v>
      </c>
      <c r="BH712" s="1">
        <f t="shared" si="664"/>
        <v>21.6</v>
      </c>
      <c r="BI712" s="56">
        <f t="shared" si="665"/>
        <v>28695.893333333333</v>
      </c>
      <c r="BJ712" s="15">
        <f t="shared" si="688"/>
        <v>60497.081637793635</v>
      </c>
      <c r="BK712" s="49">
        <f t="shared" si="689"/>
        <v>89192.974971126969</v>
      </c>
      <c r="BL712" s="48">
        <v>4</v>
      </c>
      <c r="BM712" s="1">
        <f t="shared" si="666"/>
        <v>32.04</v>
      </c>
      <c r="BN712" s="15">
        <f t="shared" si="667"/>
        <v>38932.274959083472</v>
      </c>
      <c r="BO712" s="15">
        <f t="shared" si="690"/>
        <v>92668.666749176104</v>
      </c>
      <c r="BP712" s="49">
        <f t="shared" si="691"/>
        <v>131600.94170825958</v>
      </c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</row>
    <row r="713" spans="1:146" ht="15.6" hidden="1" x14ac:dyDescent="0.3">
      <c r="A713" t="s">
        <v>217</v>
      </c>
      <c r="B713" s="106">
        <v>1204</v>
      </c>
      <c r="C713" s="127">
        <v>2</v>
      </c>
      <c r="D713" s="127"/>
      <c r="E713" s="1">
        <f t="shared" si="644"/>
        <v>6.8</v>
      </c>
      <c r="F713" s="15">
        <f t="shared" si="645"/>
        <v>17531.433501078362</v>
      </c>
      <c r="G713" s="15">
        <f t="shared" si="668"/>
        <v>15484.847453171378</v>
      </c>
      <c r="H713" s="49">
        <f t="shared" si="692"/>
        <v>33016.280954249742</v>
      </c>
      <c r="I713" s="48">
        <v>1</v>
      </c>
      <c r="J713" s="450"/>
      <c r="K713" s="1">
        <f t="shared" si="646"/>
        <v>4.5</v>
      </c>
      <c r="L713" s="15">
        <f t="shared" si="647"/>
        <v>8774.1399548532736</v>
      </c>
      <c r="M713" s="15">
        <f t="shared" si="670"/>
        <v>10735.63801986543</v>
      </c>
      <c r="N713" s="49">
        <f t="shared" si="671"/>
        <v>19509.777974718701</v>
      </c>
      <c r="O713" s="127">
        <v>1</v>
      </c>
      <c r="P713" s="127"/>
      <c r="Q713" s="1">
        <f t="shared" si="648"/>
        <v>5.5</v>
      </c>
      <c r="R713" s="15">
        <f t="shared" si="649"/>
        <v>8774.1399548532736</v>
      </c>
      <c r="S713" s="422">
        <f t="shared" si="672"/>
        <v>12651.829436843356</v>
      </c>
      <c r="T713" s="49">
        <f t="shared" si="673"/>
        <v>21425.969391696628</v>
      </c>
      <c r="U713" s="48">
        <v>1</v>
      </c>
      <c r="V713" s="166">
        <f t="shared" si="650"/>
        <v>5.87</v>
      </c>
      <c r="W713" s="15">
        <f t="shared" si="651"/>
        <v>8923.7406082289799</v>
      </c>
      <c r="X713" s="15">
        <f t="shared" si="674"/>
        <v>13251.694981205033</v>
      </c>
      <c r="Y713" s="49">
        <f t="shared" si="675"/>
        <v>22175.435589434011</v>
      </c>
      <c r="Z713" s="48">
        <v>1</v>
      </c>
      <c r="AA713" s="166">
        <f t="shared" si="652"/>
        <v>6.5740375399609343</v>
      </c>
      <c r="AB713" s="15">
        <f t="shared" si="653"/>
        <v>8923.7406082289799</v>
      </c>
      <c r="AC713" s="15">
        <f t="shared" si="676"/>
        <v>17164.038725294893</v>
      </c>
      <c r="AD713" s="49">
        <f t="shared" si="677"/>
        <v>26087.779333523875</v>
      </c>
      <c r="AE713" s="48">
        <v>1</v>
      </c>
      <c r="AF713" s="166">
        <f t="shared" si="654"/>
        <v>6.65</v>
      </c>
      <c r="AG713" s="15">
        <f t="shared" si="655"/>
        <v>9369.8261633011407</v>
      </c>
      <c r="AH713" s="15">
        <f t="shared" si="678"/>
        <v>16805.010901566453</v>
      </c>
      <c r="AI713" s="49">
        <f t="shared" si="679"/>
        <v>26174.837064867592</v>
      </c>
      <c r="AJ713" s="48">
        <v>1</v>
      </c>
      <c r="AK713" s="166">
        <f t="shared" si="656"/>
        <v>6.9823094876904026</v>
      </c>
      <c r="AL713" s="166"/>
      <c r="AM713" s="15">
        <f t="shared" si="657"/>
        <v>9369.8261633011407</v>
      </c>
      <c r="AN713" s="15">
        <f t="shared" si="680"/>
        <v>18813.516999754229</v>
      </c>
      <c r="AO713" s="49">
        <f t="shared" si="681"/>
        <v>28183.343163055368</v>
      </c>
      <c r="AP713" s="48">
        <v>1</v>
      </c>
      <c r="AQ713" s="166">
        <f t="shared" si="658"/>
        <v>8</v>
      </c>
      <c r="AR713" s="166"/>
      <c r="AS713" s="15">
        <f t="shared" si="659"/>
        <v>9656.582557154954</v>
      </c>
      <c r="AT713" s="15">
        <f t="shared" si="682"/>
        <v>20337.454594196864</v>
      </c>
      <c r="AU713" s="49">
        <f t="shared" si="683"/>
        <v>29994.037151351818</v>
      </c>
      <c r="AV713" s="48">
        <v>1</v>
      </c>
      <c r="AW713" s="166">
        <f t="shared" si="660"/>
        <v>7.46</v>
      </c>
      <c r="AX713" s="166"/>
      <c r="AY713" s="15">
        <f t="shared" si="661"/>
        <v>9656.582557154954</v>
      </c>
      <c r="AZ713" s="15">
        <f t="shared" si="684"/>
        <v>19771.794419024791</v>
      </c>
      <c r="BA713" s="49">
        <f t="shared" si="685"/>
        <v>29428.376976179745</v>
      </c>
      <c r="BB713" s="48">
        <v>0</v>
      </c>
      <c r="BC713" s="1">
        <f t="shared" si="662"/>
        <v>0</v>
      </c>
      <c r="BD713" s="15">
        <f t="shared" si="663"/>
        <v>0</v>
      </c>
      <c r="BE713" s="15">
        <f t="shared" si="686"/>
        <v>0</v>
      </c>
      <c r="BF713" s="49">
        <f t="shared" si="687"/>
        <v>0</v>
      </c>
      <c r="BG713" s="48">
        <v>1</v>
      </c>
      <c r="BH713" s="1">
        <f t="shared" si="664"/>
        <v>7.2</v>
      </c>
      <c r="BI713" s="56">
        <f t="shared" si="665"/>
        <v>9565.2977777777778</v>
      </c>
      <c r="BJ713" s="15">
        <f t="shared" si="688"/>
        <v>20165.693879264545</v>
      </c>
      <c r="BK713" s="49">
        <f t="shared" si="689"/>
        <v>29730.991657042323</v>
      </c>
      <c r="BL713" s="48">
        <v>0</v>
      </c>
      <c r="BM713" s="1">
        <f t="shared" si="666"/>
        <v>0</v>
      </c>
      <c r="BN713" s="15">
        <f t="shared" si="667"/>
        <v>0</v>
      </c>
      <c r="BO713" s="15">
        <f t="shared" si="690"/>
        <v>0</v>
      </c>
      <c r="BP713" s="49">
        <f t="shared" si="691"/>
        <v>0</v>
      </c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</row>
    <row r="714" spans="1:146" ht="15.6" hidden="1" x14ac:dyDescent="0.3">
      <c r="A714" t="s">
        <v>217</v>
      </c>
      <c r="B714" s="107">
        <v>1301</v>
      </c>
      <c r="C714" s="127">
        <v>10</v>
      </c>
      <c r="D714" s="127"/>
      <c r="E714" s="1">
        <f t="shared" si="644"/>
        <v>34</v>
      </c>
      <c r="F714" s="15">
        <f t="shared" si="645"/>
        <v>87657.167505391815</v>
      </c>
      <c r="G714" s="15">
        <f t="shared" si="668"/>
        <v>77424.237265856893</v>
      </c>
      <c r="H714" s="49">
        <f t="shared" si="692"/>
        <v>165081.40477124869</v>
      </c>
      <c r="I714" s="48">
        <v>9</v>
      </c>
      <c r="J714" s="450"/>
      <c r="K714" s="1">
        <f t="shared" si="646"/>
        <v>40.5</v>
      </c>
      <c r="L714" s="15">
        <f t="shared" si="647"/>
        <v>78967.259593679468</v>
      </c>
      <c r="M714" s="15">
        <f t="shared" si="670"/>
        <v>96620.742178788874</v>
      </c>
      <c r="N714" s="49">
        <f t="shared" si="671"/>
        <v>175588.00177246833</v>
      </c>
      <c r="O714" s="127">
        <v>10</v>
      </c>
      <c r="P714" s="127"/>
      <c r="Q714" s="1">
        <f t="shared" si="648"/>
        <v>55</v>
      </c>
      <c r="R714" s="15">
        <f t="shared" si="649"/>
        <v>87741.399548532732</v>
      </c>
      <c r="S714" s="422">
        <f t="shared" si="672"/>
        <v>126518.29436843356</v>
      </c>
      <c r="T714" s="49">
        <f t="shared" si="673"/>
        <v>214259.69391696629</v>
      </c>
      <c r="U714" s="48">
        <v>8</v>
      </c>
      <c r="V714" s="166">
        <f t="shared" si="650"/>
        <v>46.96</v>
      </c>
      <c r="W714" s="15">
        <f t="shared" si="651"/>
        <v>71389.924865831839</v>
      </c>
      <c r="X714" s="15">
        <f t="shared" si="674"/>
        <v>106013.55984964027</v>
      </c>
      <c r="Y714" s="49">
        <f t="shared" si="675"/>
        <v>177403.48471547209</v>
      </c>
      <c r="Z714" s="48">
        <v>8</v>
      </c>
      <c r="AA714" s="166">
        <f t="shared" si="652"/>
        <v>52.592300319687475</v>
      </c>
      <c r="AB714" s="15">
        <f t="shared" si="653"/>
        <v>71389.924865831839</v>
      </c>
      <c r="AC714" s="15">
        <f t="shared" si="676"/>
        <v>137312.30980235914</v>
      </c>
      <c r="AD714" s="49">
        <f t="shared" si="677"/>
        <v>208702.234668191</v>
      </c>
      <c r="AE714" s="48">
        <v>8</v>
      </c>
      <c r="AF714" s="166">
        <f t="shared" si="654"/>
        <v>53.2</v>
      </c>
      <c r="AG714" s="15">
        <f t="shared" si="655"/>
        <v>74958.609306409126</v>
      </c>
      <c r="AH714" s="15">
        <f t="shared" si="678"/>
        <v>134440.08721253162</v>
      </c>
      <c r="AI714" s="49">
        <f t="shared" si="679"/>
        <v>209398.69651894073</v>
      </c>
      <c r="AJ714" s="48">
        <v>5</v>
      </c>
      <c r="AK714" s="166">
        <f t="shared" si="656"/>
        <v>34.911547438452011</v>
      </c>
      <c r="AL714" s="166"/>
      <c r="AM714" s="15">
        <f t="shared" si="657"/>
        <v>46849.130816505705</v>
      </c>
      <c r="AN714" s="15">
        <f t="shared" si="680"/>
        <v>94067.584998771141</v>
      </c>
      <c r="AO714" s="49">
        <f t="shared" si="681"/>
        <v>140916.71581527684</v>
      </c>
      <c r="AP714" s="48">
        <v>8</v>
      </c>
      <c r="AQ714" s="166">
        <f t="shared" si="658"/>
        <v>64</v>
      </c>
      <c r="AR714" s="166"/>
      <c r="AS714" s="15">
        <f t="shared" si="659"/>
        <v>77252.660457239632</v>
      </c>
      <c r="AT714" s="15">
        <f t="shared" si="682"/>
        <v>162699.63675357492</v>
      </c>
      <c r="AU714" s="49">
        <f t="shared" si="683"/>
        <v>239952.29721081455</v>
      </c>
      <c r="AV714" s="48">
        <v>9</v>
      </c>
      <c r="AW714" s="166">
        <f t="shared" si="660"/>
        <v>67.14</v>
      </c>
      <c r="AX714" s="166"/>
      <c r="AY714" s="15">
        <f t="shared" si="661"/>
        <v>86909.243014394582</v>
      </c>
      <c r="AZ714" s="15">
        <f t="shared" si="684"/>
        <v>177946.14977122314</v>
      </c>
      <c r="BA714" s="49">
        <f t="shared" si="685"/>
        <v>264855.39278561773</v>
      </c>
      <c r="BB714" s="48">
        <v>9</v>
      </c>
      <c r="BC714" s="1">
        <f t="shared" si="662"/>
        <v>65.52</v>
      </c>
      <c r="BD714" s="15">
        <f t="shared" si="663"/>
        <v>86087.679999999993</v>
      </c>
      <c r="BE714" s="15">
        <f t="shared" si="686"/>
        <v>185798.48117502118</v>
      </c>
      <c r="BF714" s="49">
        <f t="shared" si="687"/>
        <v>271886.1611750212</v>
      </c>
      <c r="BG714" s="48">
        <v>8</v>
      </c>
      <c r="BH714" s="1">
        <f t="shared" si="664"/>
        <v>57.6</v>
      </c>
      <c r="BI714" s="56">
        <f t="shared" si="665"/>
        <v>76522.382222222222</v>
      </c>
      <c r="BJ714" s="15">
        <f t="shared" si="688"/>
        <v>161325.55103411636</v>
      </c>
      <c r="BK714" s="49">
        <f t="shared" si="689"/>
        <v>237847.93325633858</v>
      </c>
      <c r="BL714" s="48">
        <v>8</v>
      </c>
      <c r="BM714" s="1">
        <f t="shared" si="666"/>
        <v>64.08</v>
      </c>
      <c r="BN714" s="15">
        <f t="shared" si="667"/>
        <v>77864.549918166944</v>
      </c>
      <c r="BO714" s="15">
        <f t="shared" si="690"/>
        <v>185337.33349835221</v>
      </c>
      <c r="BP714" s="49">
        <f t="shared" si="691"/>
        <v>263201.88341651915</v>
      </c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</row>
    <row r="715" spans="1:146" ht="15.6" hidden="1" x14ac:dyDescent="0.3">
      <c r="A715" t="s">
        <v>217</v>
      </c>
      <c r="B715" s="107">
        <v>1302</v>
      </c>
      <c r="C715" s="127">
        <v>13</v>
      </c>
      <c r="D715" s="127"/>
      <c r="E715" s="1">
        <f t="shared" si="644"/>
        <v>44.199999999999996</v>
      </c>
      <c r="F715" s="15">
        <f t="shared" si="645"/>
        <v>113954.31775700935</v>
      </c>
      <c r="G715" s="15">
        <f t="shared" si="668"/>
        <v>100651.50844561394</v>
      </c>
      <c r="H715" s="49">
        <f t="shared" si="692"/>
        <v>214605.82620262331</v>
      </c>
      <c r="I715" s="48">
        <v>12</v>
      </c>
      <c r="J715" s="450"/>
      <c r="K715" s="1">
        <f t="shared" si="646"/>
        <v>54</v>
      </c>
      <c r="L715" s="15">
        <f t="shared" si="647"/>
        <v>105289.67945823929</v>
      </c>
      <c r="M715" s="15">
        <f t="shared" si="670"/>
        <v>128827.65623838517</v>
      </c>
      <c r="N715" s="49">
        <f t="shared" si="671"/>
        <v>234117.33569662448</v>
      </c>
      <c r="O715" s="127">
        <v>13</v>
      </c>
      <c r="P715" s="127"/>
      <c r="Q715" s="1">
        <f t="shared" si="648"/>
        <v>71.5</v>
      </c>
      <c r="R715" s="15">
        <f t="shared" si="649"/>
        <v>114063.81941309255</v>
      </c>
      <c r="S715" s="422">
        <f t="shared" si="672"/>
        <v>164473.78267896362</v>
      </c>
      <c r="T715" s="49">
        <f t="shared" si="673"/>
        <v>278537.60209205619</v>
      </c>
      <c r="U715" s="48">
        <v>15</v>
      </c>
      <c r="V715" s="166">
        <f t="shared" si="650"/>
        <v>88.05</v>
      </c>
      <c r="W715" s="15">
        <f t="shared" si="651"/>
        <v>133856.1091234347</v>
      </c>
      <c r="X715" s="15">
        <f t="shared" si="674"/>
        <v>198775.42471807549</v>
      </c>
      <c r="Y715" s="49">
        <f t="shared" si="675"/>
        <v>332631.53384151019</v>
      </c>
      <c r="Z715" s="48">
        <v>16</v>
      </c>
      <c r="AA715" s="166">
        <f t="shared" si="652"/>
        <v>105.18460063937495</v>
      </c>
      <c r="AB715" s="15">
        <f t="shared" si="653"/>
        <v>142779.84973166368</v>
      </c>
      <c r="AC715" s="15">
        <f t="shared" si="676"/>
        <v>274624.61960471829</v>
      </c>
      <c r="AD715" s="49">
        <f t="shared" si="677"/>
        <v>417404.469336382</v>
      </c>
      <c r="AE715" s="48">
        <v>14</v>
      </c>
      <c r="AF715" s="166">
        <f t="shared" si="654"/>
        <v>93.100000000000009</v>
      </c>
      <c r="AG715" s="15">
        <f t="shared" si="655"/>
        <v>131177.56628621597</v>
      </c>
      <c r="AH715" s="15">
        <f t="shared" si="678"/>
        <v>235270.15262193035</v>
      </c>
      <c r="AI715" s="49">
        <f t="shared" si="679"/>
        <v>366447.71890814631</v>
      </c>
      <c r="AJ715" s="48">
        <v>15</v>
      </c>
      <c r="AK715" s="166">
        <f t="shared" si="656"/>
        <v>104.73464231535604</v>
      </c>
      <c r="AL715" s="166"/>
      <c r="AM715" s="15">
        <f t="shared" si="657"/>
        <v>140547.39244951712</v>
      </c>
      <c r="AN715" s="15">
        <f t="shared" si="680"/>
        <v>282202.75499631342</v>
      </c>
      <c r="AO715" s="49">
        <f t="shared" si="681"/>
        <v>422750.14744583052</v>
      </c>
      <c r="AP715" s="48">
        <v>13</v>
      </c>
      <c r="AQ715" s="166">
        <f t="shared" si="658"/>
        <v>104</v>
      </c>
      <c r="AR715" s="166"/>
      <c r="AS715" s="15">
        <f t="shared" si="659"/>
        <v>125535.5732430144</v>
      </c>
      <c r="AT715" s="15">
        <f t="shared" si="682"/>
        <v>264386.90972455923</v>
      </c>
      <c r="AU715" s="49">
        <f t="shared" si="683"/>
        <v>389922.48296757363</v>
      </c>
      <c r="AV715" s="48">
        <v>15</v>
      </c>
      <c r="AW715" s="166">
        <f t="shared" si="660"/>
        <v>111.9</v>
      </c>
      <c r="AX715" s="166"/>
      <c r="AY715" s="15">
        <f t="shared" si="661"/>
        <v>144848.7383573243</v>
      </c>
      <c r="AZ715" s="15">
        <f t="shared" si="684"/>
        <v>296576.91628537187</v>
      </c>
      <c r="BA715" s="49">
        <f t="shared" si="685"/>
        <v>441425.65464269614</v>
      </c>
      <c r="BB715" s="48">
        <v>13</v>
      </c>
      <c r="BC715" s="1">
        <f t="shared" si="662"/>
        <v>94.64</v>
      </c>
      <c r="BD715" s="15">
        <f t="shared" si="663"/>
        <v>124348.8711111111</v>
      </c>
      <c r="BE715" s="15">
        <f t="shared" si="686"/>
        <v>268375.58391947509</v>
      </c>
      <c r="BF715" s="49">
        <f t="shared" si="687"/>
        <v>392724.45503058622</v>
      </c>
      <c r="BG715" s="48">
        <v>10</v>
      </c>
      <c r="BH715" s="1">
        <f t="shared" si="664"/>
        <v>72</v>
      </c>
      <c r="BI715" s="56">
        <f t="shared" si="665"/>
        <v>95652.977777777778</v>
      </c>
      <c r="BJ715" s="15">
        <f t="shared" si="688"/>
        <v>201656.93879264544</v>
      </c>
      <c r="BK715" s="49">
        <f t="shared" si="689"/>
        <v>297309.91657042323</v>
      </c>
      <c r="BL715" s="48">
        <v>12</v>
      </c>
      <c r="BM715" s="1">
        <f t="shared" si="666"/>
        <v>96.12</v>
      </c>
      <c r="BN715" s="15">
        <f t="shared" si="667"/>
        <v>116796.82487725042</v>
      </c>
      <c r="BO715" s="15">
        <f t="shared" si="690"/>
        <v>278006.00024752837</v>
      </c>
      <c r="BP715" s="49">
        <f t="shared" si="691"/>
        <v>394802.82512477878</v>
      </c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</row>
    <row r="716" spans="1:146" ht="16.2" hidden="1" thickBot="1" x14ac:dyDescent="0.35">
      <c r="A716" t="s">
        <v>217</v>
      </c>
      <c r="C716" s="50">
        <f t="shared" ref="C716:H716" si="693">SUM(C679:C715)</f>
        <v>205</v>
      </c>
      <c r="D716" s="66"/>
      <c r="E716" s="51">
        <f t="shared" si="693"/>
        <v>697.00000000000011</v>
      </c>
      <c r="F716" s="52">
        <f t="shared" si="693"/>
        <v>1796971.9338605322</v>
      </c>
      <c r="G716" s="52">
        <f t="shared" si="693"/>
        <v>1587196.8639500667</v>
      </c>
      <c r="H716" s="53">
        <f t="shared" si="693"/>
        <v>3384168.7978105992</v>
      </c>
      <c r="I716" s="50">
        <v>212</v>
      </c>
      <c r="J716" s="66"/>
      <c r="K716" s="51">
        <f t="shared" ref="K716:BP716" si="694">SUM(K679:K715)</f>
        <v>850.5</v>
      </c>
      <c r="L716" s="52">
        <f t="shared" si="694"/>
        <v>1658312.4514672689</v>
      </c>
      <c r="M716" s="52">
        <f t="shared" si="694"/>
        <v>2029035.5857545661</v>
      </c>
      <c r="N716" s="53">
        <f t="shared" si="694"/>
        <v>3687348.0372218364</v>
      </c>
      <c r="O716" s="50">
        <f t="shared" si="694"/>
        <v>191</v>
      </c>
      <c r="P716" s="66"/>
      <c r="Q716" s="51">
        <f t="shared" si="694"/>
        <v>1050.5</v>
      </c>
      <c r="R716" s="52">
        <f t="shared" si="694"/>
        <v>1675860.7313769751</v>
      </c>
      <c r="S716" s="428">
        <f t="shared" si="694"/>
        <v>2416499.4224370811</v>
      </c>
      <c r="T716" s="53">
        <f t="shared" si="694"/>
        <v>4092360.153814055</v>
      </c>
      <c r="U716" s="50">
        <f t="shared" si="694"/>
        <v>224</v>
      </c>
      <c r="V716" s="51">
        <f t="shared" si="694"/>
        <v>1314.88</v>
      </c>
      <c r="W716" s="52">
        <f t="shared" si="694"/>
        <v>1998917.8962432917</v>
      </c>
      <c r="X716" s="52">
        <f t="shared" si="694"/>
        <v>2968379.6757899276</v>
      </c>
      <c r="Y716" s="53">
        <f t="shared" si="694"/>
        <v>4967297.5720332181</v>
      </c>
      <c r="Z716" s="50">
        <f t="shared" si="694"/>
        <v>193</v>
      </c>
      <c r="AA716" s="51">
        <f t="shared" si="694"/>
        <v>1268.7892452124606</v>
      </c>
      <c r="AB716" s="52">
        <f t="shared" si="694"/>
        <v>1722281.9373881931</v>
      </c>
      <c r="AC716" s="52">
        <f t="shared" si="694"/>
        <v>3312659.4739819141</v>
      </c>
      <c r="AD716" s="53">
        <f t="shared" si="694"/>
        <v>5034941.411370107</v>
      </c>
      <c r="AE716" s="50">
        <f t="shared" si="694"/>
        <v>181</v>
      </c>
      <c r="AF716" s="51">
        <f t="shared" si="694"/>
        <v>1203.6500000000003</v>
      </c>
      <c r="AG716" s="52">
        <f t="shared" si="694"/>
        <v>1695938.5355575066</v>
      </c>
      <c r="AH716" s="52">
        <f t="shared" si="694"/>
        <v>3041706.973183529</v>
      </c>
      <c r="AI716" s="53">
        <f t="shared" si="694"/>
        <v>4737645.5087410333</v>
      </c>
      <c r="AJ716" s="50">
        <f t="shared" si="694"/>
        <v>176</v>
      </c>
      <c r="AK716" s="51">
        <f t="shared" si="694"/>
        <v>1228.8864698335108</v>
      </c>
      <c r="AL716" s="51"/>
      <c r="AM716" s="52">
        <f t="shared" si="694"/>
        <v>1649089.4047410008</v>
      </c>
      <c r="AN716" s="52">
        <f t="shared" si="694"/>
        <v>3311178.9919567439</v>
      </c>
      <c r="AO716" s="53">
        <f t="shared" si="694"/>
        <v>4960268.3966977447</v>
      </c>
      <c r="AP716" s="50">
        <f t="shared" si="694"/>
        <v>158</v>
      </c>
      <c r="AQ716" s="51">
        <f t="shared" si="694"/>
        <v>1264</v>
      </c>
      <c r="AR716" s="51"/>
      <c r="AS716" s="52">
        <f t="shared" si="694"/>
        <v>1525740.0440304833</v>
      </c>
      <c r="AT716" s="52">
        <f t="shared" si="694"/>
        <v>3213317.8258831045</v>
      </c>
      <c r="AU716" s="53">
        <f t="shared" si="694"/>
        <v>4739057.8699135873</v>
      </c>
      <c r="AV716" s="50">
        <f t="shared" si="694"/>
        <v>173</v>
      </c>
      <c r="AW716" s="51">
        <f t="shared" si="694"/>
        <v>1290.5800000000004</v>
      </c>
      <c r="AX716" s="51"/>
      <c r="AY716" s="52">
        <f t="shared" si="694"/>
        <v>1670588.7823878075</v>
      </c>
      <c r="AZ716" s="52">
        <f t="shared" si="694"/>
        <v>3420520.4344912884</v>
      </c>
      <c r="BA716" s="53">
        <f t="shared" si="694"/>
        <v>5091109.2168790968</v>
      </c>
      <c r="BB716" s="50">
        <f t="shared" si="694"/>
        <v>182</v>
      </c>
      <c r="BC716" s="51">
        <f t="shared" si="694"/>
        <v>1324.96</v>
      </c>
      <c r="BD716" s="52">
        <f t="shared" si="694"/>
        <v>1740884.1955555549</v>
      </c>
      <c r="BE716" s="52">
        <f t="shared" si="694"/>
        <v>3757258.1748726508</v>
      </c>
      <c r="BF716" s="53">
        <f t="shared" si="694"/>
        <v>5498142.3704282064</v>
      </c>
      <c r="BG716" s="50">
        <f t="shared" si="694"/>
        <v>153</v>
      </c>
      <c r="BH716" s="51">
        <f t="shared" si="694"/>
        <v>1101.5999999999999</v>
      </c>
      <c r="BI716" s="52">
        <f t="shared" si="694"/>
        <v>1463490.5599999996</v>
      </c>
      <c r="BJ716" s="52">
        <f t="shared" si="694"/>
        <v>3085351.1635274752</v>
      </c>
      <c r="BK716" s="53">
        <f t="shared" si="694"/>
        <v>4548841.7235274743</v>
      </c>
      <c r="BL716" s="50">
        <f t="shared" si="694"/>
        <v>155</v>
      </c>
      <c r="BM716" s="51">
        <f t="shared" si="694"/>
        <v>1241.5499999999997</v>
      </c>
      <c r="BN716" s="52">
        <f t="shared" si="694"/>
        <v>1508625.6546644848</v>
      </c>
      <c r="BO716" s="52">
        <f t="shared" si="694"/>
        <v>3590910.8365305746</v>
      </c>
      <c r="BP716" s="53">
        <f t="shared" si="694"/>
        <v>5099536.4911950585</v>
      </c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</row>
    <row r="717" spans="1:146" ht="16.2" hidden="1" thickTop="1" x14ac:dyDescent="0.3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421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>
        <v>4</v>
      </c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</row>
    <row r="718" spans="1:146" ht="15.6" hidden="1" x14ac:dyDescent="0.3">
      <c r="C718" s="37" t="s">
        <v>220</v>
      </c>
      <c r="D718" s="37"/>
      <c r="E718" s="37"/>
      <c r="F718" s="17"/>
      <c r="G718" s="17"/>
      <c r="H718" s="17"/>
      <c r="I718" s="37" t="s">
        <v>221</v>
      </c>
      <c r="J718" s="37"/>
      <c r="K718" s="37"/>
      <c r="L718" s="17"/>
      <c r="M718" s="17"/>
      <c r="N718" s="17"/>
      <c r="O718" s="37" t="s">
        <v>222</v>
      </c>
      <c r="P718" s="37"/>
      <c r="Q718" s="37"/>
      <c r="R718" s="17"/>
      <c r="S718" s="424"/>
      <c r="T718" s="17"/>
      <c r="U718" s="37" t="s">
        <v>223</v>
      </c>
      <c r="V718" s="37"/>
      <c r="W718" s="17"/>
      <c r="X718" s="17"/>
      <c r="Y718" s="17"/>
      <c r="Z718" s="37" t="s">
        <v>224</v>
      </c>
      <c r="AA718" s="37"/>
      <c r="AB718" s="17"/>
      <c r="AC718" s="17"/>
      <c r="AD718" s="17"/>
      <c r="AE718" s="37" t="s">
        <v>225</v>
      </c>
      <c r="AF718" s="37"/>
      <c r="AG718" s="17"/>
      <c r="AH718" s="17"/>
      <c r="AI718" s="17"/>
      <c r="AJ718" s="37" t="s">
        <v>226</v>
      </c>
      <c r="AK718" s="37"/>
      <c r="AL718" s="37"/>
      <c r="AM718" s="17"/>
      <c r="AN718" s="17"/>
      <c r="AO718" s="17"/>
      <c r="AP718" s="37" t="s">
        <v>227</v>
      </c>
      <c r="AQ718" s="37"/>
      <c r="AR718" s="37"/>
      <c r="AS718" s="17"/>
      <c r="AT718" s="17"/>
      <c r="AU718" s="17"/>
      <c r="AV718" s="37" t="s">
        <v>228</v>
      </c>
      <c r="AW718" s="37"/>
      <c r="AX718" s="37"/>
      <c r="AY718" s="17"/>
      <c r="AZ718" s="17"/>
      <c r="BA718" s="17"/>
      <c r="BB718" s="37" t="s">
        <v>229</v>
      </c>
      <c r="BC718" s="37"/>
      <c r="BD718" s="17"/>
      <c r="BE718" s="17"/>
      <c r="BF718" s="17"/>
      <c r="BG718" s="37" t="s">
        <v>230</v>
      </c>
      <c r="BH718" s="37"/>
      <c r="BI718" s="17"/>
      <c r="BJ718" s="17"/>
      <c r="BK718" s="17"/>
      <c r="BL718" s="37" t="s">
        <v>231</v>
      </c>
      <c r="BM718" s="37"/>
      <c r="BN718" s="17"/>
      <c r="BO718" s="1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</row>
    <row r="719" spans="1:146" ht="15.6" hidden="1" x14ac:dyDescent="0.3">
      <c r="C719" t="s">
        <v>42</v>
      </c>
      <c r="E719" s="41">
        <f>+'Vr M3 DE GAS'!AP73</f>
        <v>2277.183448995791</v>
      </c>
      <c r="I719" t="s">
        <v>42</v>
      </c>
      <c r="K719" s="41"/>
      <c r="L719" s="134">
        <f>+'Vr M3 DE GAS'!AY62</f>
        <v>2385.6973377478735</v>
      </c>
      <c r="O719" t="s">
        <v>42</v>
      </c>
      <c r="Q719" s="41">
        <f>+'Vr M3 DE GAS'!AY63</f>
        <v>2494.0014822732742</v>
      </c>
      <c r="U719" t="s">
        <v>42</v>
      </c>
      <c r="V719" s="41">
        <f>+'Vr M3 DE GAS'!AY64</f>
        <v>2257.5289576158489</v>
      </c>
      <c r="Z719" t="s">
        <v>42</v>
      </c>
      <c r="AA719" s="41">
        <f>+'Vr M3 DE GAS'!AY65</f>
        <v>2610.8823719003117</v>
      </c>
      <c r="AE719" t="s">
        <v>42</v>
      </c>
      <c r="AF719" s="41">
        <f>+'Vr M3 DE GAS'!AY66</f>
        <v>2527.0693085062335</v>
      </c>
      <c r="AJ719" t="s">
        <v>42</v>
      </c>
      <c r="AK719" s="41">
        <f>+'Vr M3 DE GAS'!AY67</f>
        <v>2694.4547549663735</v>
      </c>
      <c r="AL719" s="41"/>
      <c r="AP719" t="s">
        <v>42</v>
      </c>
      <c r="AQ719" s="41"/>
      <c r="AR719" s="41"/>
      <c r="AS719" s="134">
        <f>+'Vr M3 DE GAS'!AY68</f>
        <v>2542.1818242746081</v>
      </c>
      <c r="AV719" t="s">
        <v>42</v>
      </c>
      <c r="AW719" s="41">
        <f>+'Vr M3 DE GAS'!AY69</f>
        <v>2650.3745870006424</v>
      </c>
      <c r="AX719" s="41"/>
      <c r="BB719" t="s">
        <v>42</v>
      </c>
      <c r="BC719" s="41">
        <f>+'Vr M3 DE GAS'!AY70</f>
        <v>2835.7521546859157</v>
      </c>
      <c r="BG719" t="s">
        <v>42</v>
      </c>
      <c r="BH719" s="41">
        <f>+'Vr M3 DE GAS'!AY71</f>
        <v>2800.7908165645199</v>
      </c>
      <c r="BL719" t="s">
        <v>42</v>
      </c>
      <c r="BM719" s="41">
        <f>+'Vr M3 DE GAS'!AY72</f>
        <v>2892.2804853051221</v>
      </c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</row>
    <row r="720" spans="1:146" ht="15.6" hidden="1" x14ac:dyDescent="0.3">
      <c r="C720" t="s">
        <v>43</v>
      </c>
      <c r="E720" s="41">
        <f>+'Vr M3 DE AGUA'!N34</f>
        <v>8765.7167505391808</v>
      </c>
      <c r="I720" t="s">
        <v>43</v>
      </c>
      <c r="K720" s="41"/>
      <c r="L720" s="41">
        <f>+'Vr M3 DE AGUA'!N36</f>
        <v>8774.1399548532736</v>
      </c>
      <c r="O720" t="s">
        <v>43</v>
      </c>
      <c r="Q720" s="41">
        <f>+'Vr M3 DE AGUA'!N36</f>
        <v>8774.1399548532736</v>
      </c>
      <c r="U720" t="s">
        <v>43</v>
      </c>
      <c r="V720" s="41">
        <f>+'Vr M3 DE AGUA'!N37</f>
        <v>8923.7406082289799</v>
      </c>
      <c r="Z720" t="s">
        <v>43</v>
      </c>
      <c r="AA720" s="41">
        <f>+'Vr M3 DE AGUA'!N37</f>
        <v>8923.7406082289799</v>
      </c>
      <c r="AE720" t="s">
        <v>43</v>
      </c>
      <c r="AF720" s="41">
        <f>+'Vr M3 DE AGUA'!N38</f>
        <v>9369.8261633011407</v>
      </c>
      <c r="AJ720" t="s">
        <v>43</v>
      </c>
      <c r="AK720" s="41">
        <f>+'Vr M3 DE AGUA'!N38</f>
        <v>9369.8261633011407</v>
      </c>
      <c r="AL720" s="41"/>
      <c r="AP720" t="s">
        <v>43</v>
      </c>
      <c r="AQ720" s="41"/>
      <c r="AR720" s="41"/>
      <c r="AS720" s="134">
        <f>+'Vr M3 DE AGUA'!N39</f>
        <v>9656.582557154954</v>
      </c>
      <c r="AV720" t="s">
        <v>43</v>
      </c>
      <c r="AW720" s="13">
        <f>+'Vr M3 DE AGUA'!N39</f>
        <v>9656.582557154954</v>
      </c>
      <c r="AX720" s="13"/>
      <c r="BB720" t="s">
        <v>43</v>
      </c>
      <c r="BC720" s="13">
        <f>+'Vr M3 DE AGUA'!N40</f>
        <v>9565.2977777777778</v>
      </c>
      <c r="BG720" t="s">
        <v>43</v>
      </c>
      <c r="BH720" s="13">
        <f>+'Vr M3 DE AGUA'!N40</f>
        <v>9565.2977777777778</v>
      </c>
      <c r="BL720" t="s">
        <v>43</v>
      </c>
      <c r="BM720" s="41">
        <f>+'Vr M3 DE AGUA'!N41</f>
        <v>9733.068739770868</v>
      </c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</row>
    <row r="721" spans="1:146" ht="15.6" hidden="1" x14ac:dyDescent="0.3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421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>
        <v>7</v>
      </c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</row>
    <row r="722" spans="1:146" ht="18.600000000000001" hidden="1" thickBot="1" x14ac:dyDescent="0.4">
      <c r="B722" s="32" t="s">
        <v>15</v>
      </c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420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2"/>
      <c r="BN722" s="2"/>
      <c r="BO722" s="2"/>
      <c r="BP722" s="2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</row>
    <row r="723" spans="1:146" ht="18.600000000000001" hidden="1" thickTop="1" x14ac:dyDescent="0.35">
      <c r="B723" s="2"/>
      <c r="C723" s="45" t="s">
        <v>169</v>
      </c>
      <c r="D723" s="46"/>
      <c r="E723" s="46"/>
      <c r="F723" s="46"/>
      <c r="G723" s="46"/>
      <c r="H723" s="47"/>
      <c r="I723" s="45" t="s">
        <v>1</v>
      </c>
      <c r="J723" s="46"/>
      <c r="K723" s="46"/>
      <c r="L723" s="46"/>
      <c r="M723" s="46"/>
      <c r="N723" s="47"/>
      <c r="O723" s="45" t="s">
        <v>2</v>
      </c>
      <c r="P723" s="46"/>
      <c r="Q723" s="46"/>
      <c r="R723" s="46"/>
      <c r="S723" s="426"/>
      <c r="T723" s="47"/>
      <c r="U723" s="45" t="s">
        <v>3</v>
      </c>
      <c r="V723" s="46"/>
      <c r="W723" s="46"/>
      <c r="X723" s="46"/>
      <c r="Y723" s="47"/>
      <c r="Z723" s="45" t="s">
        <v>4</v>
      </c>
      <c r="AA723" s="46"/>
      <c r="AB723" s="46"/>
      <c r="AC723" s="46"/>
      <c r="AD723" s="47"/>
      <c r="AE723" s="45" t="s">
        <v>5</v>
      </c>
      <c r="AF723" s="46"/>
      <c r="AG723" s="46"/>
      <c r="AH723" s="46"/>
      <c r="AI723" s="47"/>
      <c r="AJ723" s="45" t="s">
        <v>6</v>
      </c>
      <c r="AK723" s="46"/>
      <c r="AL723" s="46"/>
      <c r="AM723" s="46"/>
      <c r="AN723" s="46"/>
      <c r="AO723" s="47"/>
      <c r="AP723" s="45" t="s">
        <v>7</v>
      </c>
      <c r="AQ723" s="46"/>
      <c r="AR723" s="46"/>
      <c r="AS723" s="46"/>
      <c r="AT723" s="46"/>
      <c r="AU723" s="47"/>
      <c r="AV723" s="45" t="s">
        <v>8</v>
      </c>
      <c r="AW723" s="46"/>
      <c r="AX723" s="46"/>
      <c r="AY723" s="46"/>
      <c r="AZ723" s="46"/>
      <c r="BA723" s="47"/>
      <c r="BB723" s="45" t="s">
        <v>9</v>
      </c>
      <c r="BC723" s="46"/>
      <c r="BD723" s="46"/>
      <c r="BE723" s="46"/>
      <c r="BF723" s="47"/>
      <c r="BG723" s="45" t="s">
        <v>10</v>
      </c>
      <c r="BH723" s="46"/>
      <c r="BI723" s="46"/>
      <c r="BJ723" s="46"/>
      <c r="BK723" s="47"/>
      <c r="BL723" s="45" t="s">
        <v>11</v>
      </c>
      <c r="BM723" s="46"/>
      <c r="BN723" s="46"/>
      <c r="BO723" s="46"/>
      <c r="BP723" s="4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</row>
    <row r="724" spans="1:146" ht="16.2" hidden="1" thickBot="1" x14ac:dyDescent="0.35">
      <c r="C724" s="11"/>
      <c r="H724" s="12"/>
      <c r="I724" s="11"/>
      <c r="N724" s="12"/>
      <c r="O724" s="11"/>
      <c r="T724" s="12"/>
      <c r="U724" s="11"/>
      <c r="Y724" s="12"/>
      <c r="Z724" s="11"/>
      <c r="AD724" s="12"/>
      <c r="AE724" s="11"/>
      <c r="AI724" s="12"/>
      <c r="AJ724" s="11"/>
      <c r="AO724" s="12"/>
      <c r="AP724" s="11"/>
      <c r="AU724" s="12"/>
      <c r="AV724" s="11"/>
      <c r="BA724" s="12"/>
      <c r="BB724" s="11"/>
      <c r="BF724" s="12"/>
      <c r="BG724" s="11"/>
      <c r="BK724" s="12"/>
      <c r="BL724" s="11"/>
      <c r="BP724" s="12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</row>
    <row r="725" spans="1:146" ht="16.2" hidden="1" thickBot="1" x14ac:dyDescent="0.35">
      <c r="C725" s="59" t="s">
        <v>44</v>
      </c>
      <c r="D725" s="64"/>
      <c r="E725" s="58" t="s">
        <v>45</v>
      </c>
      <c r="F725" s="58" t="s">
        <v>47</v>
      </c>
      <c r="G725" s="58" t="s">
        <v>48</v>
      </c>
      <c r="H725" s="60" t="s">
        <v>49</v>
      </c>
      <c r="I725" s="59" t="s">
        <v>44</v>
      </c>
      <c r="J725" s="64"/>
      <c r="K725" s="58" t="s">
        <v>45</v>
      </c>
      <c r="L725" s="58" t="s">
        <v>47</v>
      </c>
      <c r="M725" s="58" t="s">
        <v>48</v>
      </c>
      <c r="N725" s="60" t="s">
        <v>49</v>
      </c>
      <c r="O725" s="59" t="s">
        <v>44</v>
      </c>
      <c r="P725" s="64"/>
      <c r="Q725" s="58" t="s">
        <v>45</v>
      </c>
      <c r="R725" s="58" t="s">
        <v>47</v>
      </c>
      <c r="S725" s="430" t="s">
        <v>48</v>
      </c>
      <c r="T725" s="60" t="s">
        <v>49</v>
      </c>
      <c r="U725" s="59" t="s">
        <v>44</v>
      </c>
      <c r="V725" s="58" t="s">
        <v>45</v>
      </c>
      <c r="W725" s="58" t="s">
        <v>47</v>
      </c>
      <c r="X725" s="58" t="s">
        <v>48</v>
      </c>
      <c r="Y725" s="60" t="s">
        <v>49</v>
      </c>
      <c r="Z725" s="59" t="s">
        <v>44</v>
      </c>
      <c r="AA725" s="58" t="s">
        <v>45</v>
      </c>
      <c r="AB725" s="58" t="s">
        <v>47</v>
      </c>
      <c r="AC725" s="58" t="s">
        <v>48</v>
      </c>
      <c r="AD725" s="60" t="s">
        <v>49</v>
      </c>
      <c r="AE725" s="59" t="s">
        <v>44</v>
      </c>
      <c r="AF725" s="58" t="s">
        <v>45</v>
      </c>
      <c r="AG725" s="58" t="s">
        <v>47</v>
      </c>
      <c r="AH725" s="58" t="s">
        <v>48</v>
      </c>
      <c r="AI725" s="60" t="s">
        <v>49</v>
      </c>
      <c r="AJ725" s="59" t="s">
        <v>44</v>
      </c>
      <c r="AK725" s="58" t="s">
        <v>45</v>
      </c>
      <c r="AL725" s="58"/>
      <c r="AM725" s="58" t="s">
        <v>47</v>
      </c>
      <c r="AN725" s="58" t="s">
        <v>48</v>
      </c>
      <c r="AO725" s="60" t="s">
        <v>49</v>
      </c>
      <c r="AP725" s="59" t="s">
        <v>44</v>
      </c>
      <c r="AQ725" s="58" t="s">
        <v>45</v>
      </c>
      <c r="AR725" s="58"/>
      <c r="AS725" s="58" t="s">
        <v>47</v>
      </c>
      <c r="AT725" s="58" t="s">
        <v>48</v>
      </c>
      <c r="AU725" s="60" t="s">
        <v>49</v>
      </c>
      <c r="AV725" s="59" t="s">
        <v>44</v>
      </c>
      <c r="AW725" s="58" t="s">
        <v>45</v>
      </c>
      <c r="AX725" s="58"/>
      <c r="AY725" s="58" t="s">
        <v>47</v>
      </c>
      <c r="AZ725" s="58" t="s">
        <v>48</v>
      </c>
      <c r="BA725" s="60" t="s">
        <v>49</v>
      </c>
      <c r="BB725" s="59" t="s">
        <v>44</v>
      </c>
      <c r="BC725" s="58" t="s">
        <v>45</v>
      </c>
      <c r="BD725" s="58" t="s">
        <v>47</v>
      </c>
      <c r="BE725" s="58" t="s">
        <v>48</v>
      </c>
      <c r="BF725" s="60" t="s">
        <v>49</v>
      </c>
      <c r="BG725" s="59" t="s">
        <v>44</v>
      </c>
      <c r="BH725" s="58" t="s">
        <v>45</v>
      </c>
      <c r="BI725" s="58" t="s">
        <v>47</v>
      </c>
      <c r="BJ725" s="58" t="s">
        <v>48</v>
      </c>
      <c r="BK725" s="60" t="s">
        <v>49</v>
      </c>
      <c r="BL725" s="59" t="s">
        <v>44</v>
      </c>
      <c r="BM725" s="58" t="s">
        <v>45</v>
      </c>
      <c r="BN725" s="58" t="s">
        <v>47</v>
      </c>
      <c r="BO725" s="58" t="s">
        <v>48</v>
      </c>
      <c r="BP725" s="60" t="s">
        <v>49</v>
      </c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</row>
    <row r="726" spans="1:146" ht="15.6" hidden="1" x14ac:dyDescent="0.3">
      <c r="A726" t="s">
        <v>218</v>
      </c>
      <c r="B726" s="8">
        <v>201</v>
      </c>
      <c r="C726" s="1">
        <v>0</v>
      </c>
      <c r="D726" s="1"/>
      <c r="E726" s="1">
        <f t="shared" ref="E726:E757" si="695">+C726*$G$958</f>
        <v>0</v>
      </c>
      <c r="F726" s="15">
        <f t="shared" ref="F726:F757" si="696">+C726*$G$959*$E$720</f>
        <v>0</v>
      </c>
      <c r="G726" s="15">
        <f t="shared" ref="G726:G757" si="697">+E726*$E$719</f>
        <v>0</v>
      </c>
      <c r="H726" s="15">
        <f>+G726+F726</f>
        <v>0</v>
      </c>
      <c r="I726" s="1">
        <v>0</v>
      </c>
      <c r="J726" s="1"/>
      <c r="K726" s="1">
        <f t="shared" ref="K726:K757" si="698">+I726*+$M$958</f>
        <v>0</v>
      </c>
      <c r="L726" s="15">
        <f t="shared" ref="L726:L757" si="699">+I726*$L$720*$M$959</f>
        <v>0</v>
      </c>
      <c r="M726" s="15">
        <f t="shared" ref="M726:M757" si="700">+K726*$L$719</f>
        <v>0</v>
      </c>
      <c r="N726" s="44">
        <f>+M726+L726</f>
        <v>0</v>
      </c>
      <c r="O726" s="1">
        <v>0</v>
      </c>
      <c r="P726" s="1"/>
      <c r="Q726" s="1">
        <f t="shared" ref="Q726:Q757" si="701">+O726*$S$958</f>
        <v>0</v>
      </c>
      <c r="R726" s="15">
        <f t="shared" ref="R726:R757" si="702">+O726*$Q$720*$S$959</f>
        <v>0</v>
      </c>
      <c r="S726" s="422">
        <f>+Q726*$Q$499</f>
        <v>0</v>
      </c>
      <c r="T726" s="49">
        <f>+S726+R726</f>
        <v>0</v>
      </c>
      <c r="U726" s="1">
        <v>0</v>
      </c>
      <c r="V726" s="166">
        <f t="shared" ref="V726:V757" si="703">+U726*$X$958</f>
        <v>0</v>
      </c>
      <c r="W726" s="15">
        <f t="shared" ref="W726:W757" si="704">+U726*$V$720*$X$959</f>
        <v>0</v>
      </c>
      <c r="X726" s="15">
        <f t="shared" ref="X726:X757" si="705">+V726*$V$719</f>
        <v>0</v>
      </c>
      <c r="Y726" s="49">
        <f>+X726+W726</f>
        <v>0</v>
      </c>
      <c r="Z726" s="1">
        <v>1</v>
      </c>
      <c r="AA726" s="166">
        <f t="shared" ref="AA726:AA757" si="706">+Z726*$AC$958</f>
        <v>6.5740375399609343</v>
      </c>
      <c r="AB726" s="15">
        <f t="shared" ref="AB726:AB757" si="707">+Z726*$AA$720*$AC$959</f>
        <v>8923.7406082289799</v>
      </c>
      <c r="AC726" s="15">
        <f t="shared" ref="AC726:AC757" si="708">+AA726*$AA$719</f>
        <v>17164.038725294893</v>
      </c>
      <c r="AD726" s="49">
        <f>+AC726+AB726</f>
        <v>26087.779333523875</v>
      </c>
      <c r="AE726" s="1">
        <v>0</v>
      </c>
      <c r="AF726" s="166">
        <f t="shared" ref="AF726:AF757" si="709">+AE726*$AI$958</f>
        <v>0</v>
      </c>
      <c r="AG726" s="15">
        <f t="shared" ref="AG726:AG757" si="710">+AE726*$AF$720*$AI$959</f>
        <v>0</v>
      </c>
      <c r="AH726" s="15">
        <f t="shared" ref="AH726:AH757" si="711">+AF726*$AF$719</f>
        <v>0</v>
      </c>
      <c r="AI726" s="49">
        <f>+AH726+AG726</f>
        <v>0</v>
      </c>
      <c r="AJ726" s="1">
        <v>3</v>
      </c>
      <c r="AK726" s="166">
        <f t="shared" ref="AK726:AK757" si="712">+AJ726*$AO$958</f>
        <v>20.94692846307121</v>
      </c>
      <c r="AL726" s="166"/>
      <c r="AM726" s="15">
        <f t="shared" ref="AM726:AM757" si="713">+AJ726*$AK$720*$AO$959</f>
        <v>28109.47848990342</v>
      </c>
      <c r="AN726" s="15">
        <f t="shared" ref="AN726:AN757" si="714">+AK726*$AK$719</f>
        <v>56440.55099926269</v>
      </c>
      <c r="AO726" s="49">
        <f>+AN726+AM726</f>
        <v>84550.029489166103</v>
      </c>
      <c r="AP726" s="1">
        <v>5</v>
      </c>
      <c r="AQ726" s="166">
        <f t="shared" ref="AQ726:AQ757" si="715">+AP726*$AU$958</f>
        <v>40</v>
      </c>
      <c r="AR726" s="166"/>
      <c r="AS726" s="15">
        <f t="shared" ref="AS726:AS757" si="716">+AP726*$AS$720*$AU$959</f>
        <v>48282.912785774766</v>
      </c>
      <c r="AT726" s="15">
        <f t="shared" ref="AT726:AT757" si="717">+AQ726*$AS$719</f>
        <v>101687.27297098433</v>
      </c>
      <c r="AU726" s="49">
        <f>+AT726+AS726</f>
        <v>149970.18575675908</v>
      </c>
      <c r="AV726" s="1">
        <v>4</v>
      </c>
      <c r="AW726" s="166">
        <f t="shared" ref="AW726:AW757" si="718">+AV726*$BA$958</f>
        <v>29.84</v>
      </c>
      <c r="AX726" s="166"/>
      <c r="AY726" s="15">
        <f t="shared" ref="AY726:AY757" si="719">+AV726*$AW$720*$BA$959</f>
        <v>38626.330228619816</v>
      </c>
      <c r="AZ726" s="15">
        <f t="shared" ref="AZ726:AZ757" si="720">+AW726*$AW$719</f>
        <v>79087.177676099163</v>
      </c>
      <c r="BA726" s="49">
        <f>+AZ726+AY726</f>
        <v>117713.50790471898</v>
      </c>
      <c r="BB726" s="1">
        <v>4</v>
      </c>
      <c r="BC726" s="1">
        <f t="shared" ref="BC726:BC757" si="721">+BB726*$BF$958</f>
        <v>29.12</v>
      </c>
      <c r="BD726" s="56">
        <f t="shared" ref="BD726:BD757" si="722">+BB726*$BC$720*$BF$959</f>
        <v>38261.191111111111</v>
      </c>
      <c r="BE726" s="15">
        <f t="shared" ref="BE726:BE757" si="723">+BC726*$BC$719</f>
        <v>82577.102744453863</v>
      </c>
      <c r="BF726" s="49">
        <f t="shared" ref="BF726:BF757" si="724">+BE726+BD726</f>
        <v>120838.29385556497</v>
      </c>
      <c r="BG726" s="1">
        <v>5</v>
      </c>
      <c r="BH726" s="1">
        <f t="shared" ref="BH726:BH757" si="725">+BG726*$BK$958</f>
        <v>36</v>
      </c>
      <c r="BI726" s="56">
        <f t="shared" ref="BI726:BI757" si="726">+BG726*$BH$720*$BK$959</f>
        <v>47826.488888888889</v>
      </c>
      <c r="BJ726" s="15">
        <f t="shared" ref="BJ726:BJ757" si="727">+BH726*$BH$719</f>
        <v>100828.46939632272</v>
      </c>
      <c r="BK726" s="49">
        <f>+BJ726+BI726</f>
        <v>148654.95828521161</v>
      </c>
      <c r="BL726" s="1">
        <v>5</v>
      </c>
      <c r="BM726" s="1">
        <f t="shared" ref="BM726:BM757" si="728">+BL726*$BP$958</f>
        <v>40.049999999999997</v>
      </c>
      <c r="BN726" s="56">
        <f t="shared" ref="BN726:BN757" si="729">+BL726*$BP$959*$BM$720</f>
        <v>48665.34369885434</v>
      </c>
      <c r="BO726" s="15">
        <f t="shared" ref="BO726:BO757" si="730">+BM726*$BM$719</f>
        <v>115835.83343647013</v>
      </c>
      <c r="BP726" s="49">
        <f>+BO726+BN726</f>
        <v>164501.17713532445</v>
      </c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</row>
    <row r="727" spans="1:146" ht="15.6" hidden="1" x14ac:dyDescent="0.3">
      <c r="A727" t="s">
        <v>218</v>
      </c>
      <c r="B727" s="8">
        <v>202</v>
      </c>
      <c r="C727" s="1">
        <v>2</v>
      </c>
      <c r="D727" s="1"/>
      <c r="E727" s="1">
        <f t="shared" si="695"/>
        <v>6.8</v>
      </c>
      <c r="F727" s="15">
        <f t="shared" si="696"/>
        <v>17531.433501078362</v>
      </c>
      <c r="G727" s="15">
        <f t="shared" si="697"/>
        <v>15484.847453171378</v>
      </c>
      <c r="H727" s="15">
        <f t="shared" ref="H727:H757" si="731">+G727+F727</f>
        <v>33016.280954249742</v>
      </c>
      <c r="I727" s="1">
        <v>2</v>
      </c>
      <c r="J727" s="1"/>
      <c r="K727" s="1">
        <f t="shared" si="698"/>
        <v>9</v>
      </c>
      <c r="L727" s="15">
        <f t="shared" si="699"/>
        <v>17548.279909706547</v>
      </c>
      <c r="M727" s="15">
        <f t="shared" si="700"/>
        <v>21471.276039730859</v>
      </c>
      <c r="N727" s="44">
        <f t="shared" ref="N727:N757" si="732">+M727+L727</f>
        <v>39019.555949437403</v>
      </c>
      <c r="O727" s="1">
        <v>3</v>
      </c>
      <c r="P727" s="1"/>
      <c r="Q727" s="1">
        <f t="shared" si="701"/>
        <v>16.5</v>
      </c>
      <c r="R727" s="15">
        <f t="shared" si="702"/>
        <v>26322.419864559823</v>
      </c>
      <c r="S727" s="422">
        <f t="shared" ref="S727:S757" si="733">+Q727*$Q$499</f>
        <v>37955.488310530069</v>
      </c>
      <c r="T727" s="49">
        <f t="shared" ref="T727:T757" si="734">+S727+R727</f>
        <v>64277.908175089891</v>
      </c>
      <c r="U727" s="1">
        <v>3</v>
      </c>
      <c r="V727" s="166">
        <f t="shared" si="703"/>
        <v>17.61</v>
      </c>
      <c r="W727" s="15">
        <f t="shared" si="704"/>
        <v>26771.221824686938</v>
      </c>
      <c r="X727" s="15">
        <f t="shared" si="705"/>
        <v>39755.084943615097</v>
      </c>
      <c r="Y727" s="49">
        <f t="shared" ref="Y727:Y757" si="735">+X727+W727</f>
        <v>66526.306768302034</v>
      </c>
      <c r="Z727" s="1">
        <v>3</v>
      </c>
      <c r="AA727" s="166">
        <f t="shared" si="706"/>
        <v>19.722112619882804</v>
      </c>
      <c r="AB727" s="15">
        <f t="shared" si="707"/>
        <v>26771.221824686938</v>
      </c>
      <c r="AC727" s="15">
        <f t="shared" si="708"/>
        <v>51492.116175884687</v>
      </c>
      <c r="AD727" s="49">
        <f t="shared" ref="AD727:AD757" si="736">+AC727+AB727</f>
        <v>78263.338000571617</v>
      </c>
      <c r="AE727" s="1">
        <v>4</v>
      </c>
      <c r="AF727" s="166">
        <f t="shared" si="709"/>
        <v>26.6</v>
      </c>
      <c r="AG727" s="15">
        <f t="shared" si="710"/>
        <v>37479.304653204563</v>
      </c>
      <c r="AH727" s="15">
        <f t="shared" si="711"/>
        <v>67220.043606265812</v>
      </c>
      <c r="AI727" s="49">
        <f t="shared" ref="AI727:AI757" si="737">+AH727+AG727</f>
        <v>104699.34825947037</v>
      </c>
      <c r="AJ727" s="1">
        <v>3</v>
      </c>
      <c r="AK727" s="166">
        <f t="shared" si="712"/>
        <v>20.94692846307121</v>
      </c>
      <c r="AL727" s="166"/>
      <c r="AM727" s="15">
        <f t="shared" si="713"/>
        <v>28109.47848990342</v>
      </c>
      <c r="AN727" s="15">
        <f t="shared" si="714"/>
        <v>56440.55099926269</v>
      </c>
      <c r="AO727" s="49">
        <f t="shared" ref="AO727:AO757" si="738">+AN727+AM727</f>
        <v>84550.029489166103</v>
      </c>
      <c r="AP727" s="1">
        <v>3</v>
      </c>
      <c r="AQ727" s="166">
        <f t="shared" si="715"/>
        <v>24</v>
      </c>
      <c r="AR727" s="166"/>
      <c r="AS727" s="15">
        <f t="shared" si="716"/>
        <v>28969.747671464862</v>
      </c>
      <c r="AT727" s="15">
        <f t="shared" si="717"/>
        <v>61012.36378259059</v>
      </c>
      <c r="AU727" s="49">
        <f t="shared" ref="AU727:AU757" si="739">+AT727+AS727</f>
        <v>89982.111454055455</v>
      </c>
      <c r="AV727" s="1">
        <v>3</v>
      </c>
      <c r="AW727" s="166">
        <f t="shared" si="718"/>
        <v>22.38</v>
      </c>
      <c r="AX727" s="166"/>
      <c r="AY727" s="15">
        <f t="shared" si="719"/>
        <v>28969.747671464862</v>
      </c>
      <c r="AZ727" s="15">
        <f t="shared" si="720"/>
        <v>59315.383257074376</v>
      </c>
      <c r="BA727" s="49">
        <f t="shared" ref="BA727:BA757" si="740">+AZ727+AY727</f>
        <v>88285.130928539234</v>
      </c>
      <c r="BB727" s="1">
        <v>4</v>
      </c>
      <c r="BC727" s="1">
        <f t="shared" si="721"/>
        <v>29.12</v>
      </c>
      <c r="BD727" s="56">
        <f t="shared" si="722"/>
        <v>38261.191111111111</v>
      </c>
      <c r="BE727" s="15">
        <f t="shared" si="723"/>
        <v>82577.102744453863</v>
      </c>
      <c r="BF727" s="49">
        <f t="shared" si="724"/>
        <v>120838.29385556497</v>
      </c>
      <c r="BG727" s="1">
        <v>2</v>
      </c>
      <c r="BH727" s="1">
        <f t="shared" si="725"/>
        <v>14.4</v>
      </c>
      <c r="BI727" s="56">
        <f t="shared" si="726"/>
        <v>19130.595555555556</v>
      </c>
      <c r="BJ727" s="15">
        <f t="shared" si="727"/>
        <v>40331.38775852909</v>
      </c>
      <c r="BK727" s="49">
        <f t="shared" ref="BK727:BK757" si="741">+BJ727+BI727</f>
        <v>59461.983314084646</v>
      </c>
      <c r="BL727" s="1">
        <v>3</v>
      </c>
      <c r="BM727" s="1">
        <f t="shared" si="728"/>
        <v>24.03</v>
      </c>
      <c r="BN727" s="56">
        <f t="shared" si="729"/>
        <v>29199.206219312604</v>
      </c>
      <c r="BO727" s="15">
        <f t="shared" si="730"/>
        <v>69501.500061882092</v>
      </c>
      <c r="BP727" s="49">
        <f t="shared" ref="BP727:BP757" si="742">+BO727+BN727</f>
        <v>98700.706281194696</v>
      </c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</row>
    <row r="728" spans="1:146" ht="15.6" hidden="1" x14ac:dyDescent="0.3">
      <c r="A728" t="s">
        <v>218</v>
      </c>
      <c r="B728" s="8">
        <v>203</v>
      </c>
      <c r="C728" s="1">
        <v>5</v>
      </c>
      <c r="D728" s="1"/>
      <c r="E728" s="1">
        <f t="shared" si="695"/>
        <v>17</v>
      </c>
      <c r="F728" s="15">
        <f t="shared" si="696"/>
        <v>43828.583752695908</v>
      </c>
      <c r="G728" s="15">
        <f t="shared" si="697"/>
        <v>38712.118632928446</v>
      </c>
      <c r="H728" s="15">
        <f t="shared" si="731"/>
        <v>82540.702385624347</v>
      </c>
      <c r="I728" s="1">
        <v>6</v>
      </c>
      <c r="J728" s="1"/>
      <c r="K728" s="1">
        <f t="shared" si="698"/>
        <v>27</v>
      </c>
      <c r="L728" s="15">
        <f t="shared" si="699"/>
        <v>52644.839729119645</v>
      </c>
      <c r="M728" s="15">
        <f t="shared" si="700"/>
        <v>64413.828119192585</v>
      </c>
      <c r="N728" s="44">
        <f t="shared" si="732"/>
        <v>117058.66784831224</v>
      </c>
      <c r="O728" s="1">
        <v>8</v>
      </c>
      <c r="P728" s="1"/>
      <c r="Q728" s="1">
        <f t="shared" si="701"/>
        <v>44</v>
      </c>
      <c r="R728" s="15">
        <f t="shared" si="702"/>
        <v>70193.119638826189</v>
      </c>
      <c r="S728" s="422">
        <f t="shared" si="733"/>
        <v>101214.63549474685</v>
      </c>
      <c r="T728" s="49">
        <f t="shared" si="734"/>
        <v>171407.75513357302</v>
      </c>
      <c r="U728" s="1">
        <v>6</v>
      </c>
      <c r="V728" s="166">
        <f t="shared" si="703"/>
        <v>35.22</v>
      </c>
      <c r="W728" s="15">
        <f t="shared" si="704"/>
        <v>53542.443649373876</v>
      </c>
      <c r="X728" s="15">
        <f t="shared" si="705"/>
        <v>79510.169887230193</v>
      </c>
      <c r="Y728" s="49">
        <f t="shared" si="735"/>
        <v>133052.61353660407</v>
      </c>
      <c r="Z728" s="1">
        <v>6</v>
      </c>
      <c r="AA728" s="166">
        <f t="shared" si="706"/>
        <v>39.444225239765608</v>
      </c>
      <c r="AB728" s="15">
        <f t="shared" si="707"/>
        <v>53542.443649373876</v>
      </c>
      <c r="AC728" s="15">
        <f t="shared" si="708"/>
        <v>102984.23235176937</v>
      </c>
      <c r="AD728" s="49">
        <f t="shared" si="736"/>
        <v>156526.67600114323</v>
      </c>
      <c r="AE728" s="1">
        <v>7</v>
      </c>
      <c r="AF728" s="166">
        <f t="shared" si="709"/>
        <v>46.550000000000004</v>
      </c>
      <c r="AG728" s="15">
        <f t="shared" si="710"/>
        <v>65588.783143107983</v>
      </c>
      <c r="AH728" s="15">
        <f t="shared" si="711"/>
        <v>117635.07631096517</v>
      </c>
      <c r="AI728" s="49">
        <f t="shared" si="737"/>
        <v>183223.85945407316</v>
      </c>
      <c r="AJ728" s="1">
        <v>8</v>
      </c>
      <c r="AK728" s="166">
        <f t="shared" si="712"/>
        <v>55.858475901523221</v>
      </c>
      <c r="AL728" s="166"/>
      <c r="AM728" s="15">
        <f t="shared" si="713"/>
        <v>74958.609306409126</v>
      </c>
      <c r="AN728" s="15">
        <f t="shared" si="714"/>
        <v>150508.13599803383</v>
      </c>
      <c r="AO728" s="49">
        <f t="shared" si="738"/>
        <v>225466.74530444294</v>
      </c>
      <c r="AP728" s="1">
        <v>9</v>
      </c>
      <c r="AQ728" s="166">
        <f t="shared" si="715"/>
        <v>72</v>
      </c>
      <c r="AR728" s="166"/>
      <c r="AS728" s="15">
        <f t="shared" si="716"/>
        <v>86909.243014394582</v>
      </c>
      <c r="AT728" s="15">
        <f t="shared" si="717"/>
        <v>183037.09134777178</v>
      </c>
      <c r="AU728" s="49">
        <f t="shared" si="739"/>
        <v>269946.33436216635</v>
      </c>
      <c r="AV728" s="1">
        <v>7</v>
      </c>
      <c r="AW728" s="166">
        <f t="shared" si="718"/>
        <v>52.22</v>
      </c>
      <c r="AX728" s="166"/>
      <c r="AY728" s="15">
        <f t="shared" si="719"/>
        <v>67596.077900084681</v>
      </c>
      <c r="AZ728" s="15">
        <f t="shared" si="720"/>
        <v>138402.56093317355</v>
      </c>
      <c r="BA728" s="49">
        <f t="shared" si="740"/>
        <v>205998.63883325824</v>
      </c>
      <c r="BB728" s="1">
        <v>7</v>
      </c>
      <c r="BC728" s="1">
        <f t="shared" si="721"/>
        <v>50.96</v>
      </c>
      <c r="BD728" s="56">
        <f t="shared" si="722"/>
        <v>66957.084444444452</v>
      </c>
      <c r="BE728" s="15">
        <f t="shared" si="723"/>
        <v>144509.92980279427</v>
      </c>
      <c r="BF728" s="49">
        <f t="shared" si="724"/>
        <v>211467.01424723872</v>
      </c>
      <c r="BG728" s="1">
        <v>8</v>
      </c>
      <c r="BH728" s="1">
        <f t="shared" si="725"/>
        <v>57.6</v>
      </c>
      <c r="BI728" s="56">
        <f t="shared" si="726"/>
        <v>76522.382222222222</v>
      </c>
      <c r="BJ728" s="15">
        <f t="shared" si="727"/>
        <v>161325.55103411636</v>
      </c>
      <c r="BK728" s="49">
        <f t="shared" si="741"/>
        <v>237847.93325633858</v>
      </c>
      <c r="BL728" s="1">
        <v>8</v>
      </c>
      <c r="BM728" s="1">
        <f t="shared" si="728"/>
        <v>64.08</v>
      </c>
      <c r="BN728" s="56">
        <f t="shared" si="729"/>
        <v>77864.549918166944</v>
      </c>
      <c r="BO728" s="15">
        <f t="shared" si="730"/>
        <v>185337.33349835221</v>
      </c>
      <c r="BP728" s="49">
        <f t="shared" si="742"/>
        <v>263201.88341651915</v>
      </c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</row>
    <row r="729" spans="1:146" ht="15.6" hidden="1" x14ac:dyDescent="0.3">
      <c r="A729" t="s">
        <v>218</v>
      </c>
      <c r="B729" s="8">
        <v>204</v>
      </c>
      <c r="C729" s="1">
        <v>0</v>
      </c>
      <c r="D729" s="1"/>
      <c r="E729" s="1">
        <f t="shared" si="695"/>
        <v>0</v>
      </c>
      <c r="F729" s="15">
        <f t="shared" si="696"/>
        <v>0</v>
      </c>
      <c r="G729" s="15">
        <f t="shared" si="697"/>
        <v>0</v>
      </c>
      <c r="H729" s="15">
        <f t="shared" si="731"/>
        <v>0</v>
      </c>
      <c r="I729" s="1">
        <v>0</v>
      </c>
      <c r="J729" s="1"/>
      <c r="K729" s="1">
        <f t="shared" si="698"/>
        <v>0</v>
      </c>
      <c r="L729" s="15">
        <f t="shared" si="699"/>
        <v>0</v>
      </c>
      <c r="M729" s="15">
        <f t="shared" si="700"/>
        <v>0</v>
      </c>
      <c r="N729" s="44">
        <f t="shared" si="732"/>
        <v>0</v>
      </c>
      <c r="O729" s="1">
        <v>0</v>
      </c>
      <c r="P729" s="1"/>
      <c r="Q729" s="1">
        <f t="shared" si="701"/>
        <v>0</v>
      </c>
      <c r="R729" s="15">
        <f t="shared" si="702"/>
        <v>0</v>
      </c>
      <c r="S729" s="422">
        <f t="shared" si="733"/>
        <v>0</v>
      </c>
      <c r="T729" s="49">
        <f t="shared" si="734"/>
        <v>0</v>
      </c>
      <c r="U729" s="1">
        <v>0</v>
      </c>
      <c r="V729" s="166">
        <f t="shared" si="703"/>
        <v>0</v>
      </c>
      <c r="W729" s="15">
        <f t="shared" si="704"/>
        <v>0</v>
      </c>
      <c r="X729" s="15">
        <f t="shared" si="705"/>
        <v>0</v>
      </c>
      <c r="Y729" s="49">
        <f t="shared" si="735"/>
        <v>0</v>
      </c>
      <c r="Z729" s="1">
        <v>0</v>
      </c>
      <c r="AA729" s="166">
        <f t="shared" si="706"/>
        <v>0</v>
      </c>
      <c r="AB729" s="15">
        <f t="shared" si="707"/>
        <v>0</v>
      </c>
      <c r="AC729" s="15">
        <f t="shared" si="708"/>
        <v>0</v>
      </c>
      <c r="AD729" s="49">
        <f t="shared" si="736"/>
        <v>0</v>
      </c>
      <c r="AE729" s="1">
        <v>0</v>
      </c>
      <c r="AF729" s="166">
        <f t="shared" si="709"/>
        <v>0</v>
      </c>
      <c r="AG729" s="15">
        <f t="shared" si="710"/>
        <v>0</v>
      </c>
      <c r="AH729" s="15">
        <f t="shared" si="711"/>
        <v>0</v>
      </c>
      <c r="AI729" s="49">
        <f t="shared" si="737"/>
        <v>0</v>
      </c>
      <c r="AJ729" s="1">
        <v>0</v>
      </c>
      <c r="AK729" s="166">
        <f t="shared" si="712"/>
        <v>0</v>
      </c>
      <c r="AL729" s="166"/>
      <c r="AM729" s="15">
        <f t="shared" si="713"/>
        <v>0</v>
      </c>
      <c r="AN729" s="15">
        <f t="shared" si="714"/>
        <v>0</v>
      </c>
      <c r="AO729" s="49">
        <f t="shared" si="738"/>
        <v>0</v>
      </c>
      <c r="AP729" s="1">
        <v>1</v>
      </c>
      <c r="AQ729" s="166">
        <f t="shared" si="715"/>
        <v>8</v>
      </c>
      <c r="AR729" s="166"/>
      <c r="AS729" s="15">
        <f t="shared" si="716"/>
        <v>9656.582557154954</v>
      </c>
      <c r="AT729" s="15">
        <f t="shared" si="717"/>
        <v>20337.454594196864</v>
      </c>
      <c r="AU729" s="49">
        <f t="shared" si="739"/>
        <v>29994.037151351818</v>
      </c>
      <c r="AV729" s="1">
        <v>0</v>
      </c>
      <c r="AW729" s="166">
        <f t="shared" si="718"/>
        <v>0</v>
      </c>
      <c r="AX729" s="166"/>
      <c r="AY729" s="15">
        <f t="shared" si="719"/>
        <v>0</v>
      </c>
      <c r="AZ729" s="15">
        <f t="shared" si="720"/>
        <v>0</v>
      </c>
      <c r="BA729" s="49">
        <f t="shared" si="740"/>
        <v>0</v>
      </c>
      <c r="BB729" s="1">
        <v>0</v>
      </c>
      <c r="BC729" s="1">
        <f t="shared" si="721"/>
        <v>0</v>
      </c>
      <c r="BD729" s="56">
        <f t="shared" si="722"/>
        <v>0</v>
      </c>
      <c r="BE729" s="15">
        <f t="shared" si="723"/>
        <v>0</v>
      </c>
      <c r="BF729" s="49">
        <f t="shared" si="724"/>
        <v>0</v>
      </c>
      <c r="BG729" s="1">
        <v>1</v>
      </c>
      <c r="BH729" s="1">
        <f t="shared" si="725"/>
        <v>7.2</v>
      </c>
      <c r="BI729" s="56">
        <f t="shared" si="726"/>
        <v>9565.2977777777778</v>
      </c>
      <c r="BJ729" s="15">
        <f t="shared" si="727"/>
        <v>20165.693879264545</v>
      </c>
      <c r="BK729" s="49">
        <f t="shared" si="741"/>
        <v>29730.991657042323</v>
      </c>
      <c r="BL729" s="1">
        <v>0</v>
      </c>
      <c r="BM729" s="1">
        <f t="shared" si="728"/>
        <v>0</v>
      </c>
      <c r="BN729" s="56">
        <f t="shared" si="729"/>
        <v>0</v>
      </c>
      <c r="BO729" s="15">
        <f t="shared" si="730"/>
        <v>0</v>
      </c>
      <c r="BP729" s="49">
        <f t="shared" si="742"/>
        <v>0</v>
      </c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</row>
    <row r="730" spans="1:146" ht="15.6" hidden="1" x14ac:dyDescent="0.3">
      <c r="A730" t="s">
        <v>218</v>
      </c>
      <c r="B730" s="8">
        <v>301</v>
      </c>
      <c r="C730" s="1">
        <v>6</v>
      </c>
      <c r="D730" s="1"/>
      <c r="E730" s="1">
        <f t="shared" si="695"/>
        <v>20.399999999999999</v>
      </c>
      <c r="F730" s="15">
        <f t="shared" si="696"/>
        <v>52594.300503235085</v>
      </c>
      <c r="G730" s="15">
        <f t="shared" si="697"/>
        <v>46454.542359514133</v>
      </c>
      <c r="H730" s="15">
        <f t="shared" si="731"/>
        <v>99048.84286274921</v>
      </c>
      <c r="I730" s="1">
        <v>6</v>
      </c>
      <c r="J730" s="1"/>
      <c r="K730" s="1">
        <f t="shared" si="698"/>
        <v>27</v>
      </c>
      <c r="L730" s="15">
        <f t="shared" si="699"/>
        <v>52644.839729119645</v>
      </c>
      <c r="M730" s="15">
        <f t="shared" si="700"/>
        <v>64413.828119192585</v>
      </c>
      <c r="N730" s="44">
        <f t="shared" si="732"/>
        <v>117058.66784831224</v>
      </c>
      <c r="O730" s="1">
        <v>9</v>
      </c>
      <c r="P730" s="1"/>
      <c r="Q730" s="1">
        <f t="shared" si="701"/>
        <v>49.5</v>
      </c>
      <c r="R730" s="15">
        <f t="shared" si="702"/>
        <v>78967.259593679468</v>
      </c>
      <c r="S730" s="422">
        <f t="shared" si="733"/>
        <v>113866.46493159021</v>
      </c>
      <c r="T730" s="49">
        <f t="shared" si="734"/>
        <v>192833.72452526967</v>
      </c>
      <c r="U730" s="1">
        <v>8</v>
      </c>
      <c r="V730" s="166">
        <f t="shared" si="703"/>
        <v>46.96</v>
      </c>
      <c r="W730" s="15">
        <f t="shared" si="704"/>
        <v>71389.924865831839</v>
      </c>
      <c r="X730" s="15">
        <f t="shared" si="705"/>
        <v>106013.55984964027</v>
      </c>
      <c r="Y730" s="49">
        <f t="shared" si="735"/>
        <v>177403.48471547209</v>
      </c>
      <c r="Z730" s="1">
        <v>6</v>
      </c>
      <c r="AA730" s="166">
        <f t="shared" si="706"/>
        <v>39.444225239765608</v>
      </c>
      <c r="AB730" s="15">
        <f t="shared" si="707"/>
        <v>53542.443649373876</v>
      </c>
      <c r="AC730" s="15">
        <f t="shared" si="708"/>
        <v>102984.23235176937</v>
      </c>
      <c r="AD730" s="49">
        <f t="shared" si="736"/>
        <v>156526.67600114323</v>
      </c>
      <c r="AE730" s="1">
        <v>7</v>
      </c>
      <c r="AF730" s="166">
        <f t="shared" si="709"/>
        <v>46.550000000000004</v>
      </c>
      <c r="AG730" s="15">
        <f t="shared" si="710"/>
        <v>65588.783143107983</v>
      </c>
      <c r="AH730" s="15">
        <f t="shared" si="711"/>
        <v>117635.07631096517</v>
      </c>
      <c r="AI730" s="49">
        <f t="shared" si="737"/>
        <v>183223.85945407316</v>
      </c>
      <c r="AJ730" s="1">
        <v>6</v>
      </c>
      <c r="AK730" s="166">
        <f t="shared" si="712"/>
        <v>41.893856926142419</v>
      </c>
      <c r="AL730" s="166"/>
      <c r="AM730" s="15">
        <f t="shared" si="713"/>
        <v>56218.956979806841</v>
      </c>
      <c r="AN730" s="15">
        <f t="shared" si="714"/>
        <v>112881.10199852538</v>
      </c>
      <c r="AO730" s="49">
        <f t="shared" si="738"/>
        <v>169100.05897833221</v>
      </c>
      <c r="AP730" s="1">
        <v>7</v>
      </c>
      <c r="AQ730" s="166">
        <f t="shared" si="715"/>
        <v>56</v>
      </c>
      <c r="AR730" s="166"/>
      <c r="AS730" s="15">
        <f t="shared" si="716"/>
        <v>67596.077900084681</v>
      </c>
      <c r="AT730" s="15">
        <f t="shared" si="717"/>
        <v>142362.18215937805</v>
      </c>
      <c r="AU730" s="49">
        <f t="shared" si="739"/>
        <v>209958.26005946274</v>
      </c>
      <c r="AV730" s="1">
        <v>6</v>
      </c>
      <c r="AW730" s="166">
        <f t="shared" si="718"/>
        <v>44.76</v>
      </c>
      <c r="AX730" s="166"/>
      <c r="AY730" s="15">
        <f t="shared" si="719"/>
        <v>57939.495342929724</v>
      </c>
      <c r="AZ730" s="15">
        <f t="shared" si="720"/>
        <v>118630.76651414875</v>
      </c>
      <c r="BA730" s="49">
        <f t="shared" si="740"/>
        <v>176570.26185707847</v>
      </c>
      <c r="BB730" s="1">
        <v>6</v>
      </c>
      <c r="BC730" s="1">
        <f t="shared" si="721"/>
        <v>43.68</v>
      </c>
      <c r="BD730" s="56">
        <f t="shared" si="722"/>
        <v>57391.786666666667</v>
      </c>
      <c r="BE730" s="15">
        <f t="shared" si="723"/>
        <v>123865.6541166808</v>
      </c>
      <c r="BF730" s="49">
        <f t="shared" si="724"/>
        <v>181257.44078334747</v>
      </c>
      <c r="BG730" s="1">
        <v>8</v>
      </c>
      <c r="BH730" s="1">
        <f t="shared" si="725"/>
        <v>57.6</v>
      </c>
      <c r="BI730" s="56">
        <f t="shared" si="726"/>
        <v>76522.382222222222</v>
      </c>
      <c r="BJ730" s="15">
        <f t="shared" si="727"/>
        <v>161325.55103411636</v>
      </c>
      <c r="BK730" s="49">
        <f t="shared" si="741"/>
        <v>237847.93325633858</v>
      </c>
      <c r="BL730" s="1">
        <v>6</v>
      </c>
      <c r="BM730" s="1">
        <f t="shared" si="728"/>
        <v>48.06</v>
      </c>
      <c r="BN730" s="56">
        <f t="shared" si="729"/>
        <v>58398.412438625208</v>
      </c>
      <c r="BO730" s="15">
        <f t="shared" si="730"/>
        <v>139003.00012376418</v>
      </c>
      <c r="BP730" s="49">
        <f t="shared" si="742"/>
        <v>197401.41256238939</v>
      </c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</row>
    <row r="731" spans="1:146" ht="15.6" hidden="1" x14ac:dyDescent="0.3">
      <c r="A731" t="s">
        <v>218</v>
      </c>
      <c r="B731" s="8">
        <v>302</v>
      </c>
      <c r="C731" s="1">
        <v>11</v>
      </c>
      <c r="D731" s="1"/>
      <c r="E731" s="1">
        <f t="shared" si="695"/>
        <v>37.4</v>
      </c>
      <c r="F731" s="15">
        <f t="shared" si="696"/>
        <v>96422.884255930985</v>
      </c>
      <c r="G731" s="15">
        <f t="shared" si="697"/>
        <v>85166.660992442572</v>
      </c>
      <c r="H731" s="15">
        <f t="shared" si="731"/>
        <v>181589.54524837356</v>
      </c>
      <c r="I731" s="1">
        <v>14</v>
      </c>
      <c r="J731" s="1"/>
      <c r="K731" s="1">
        <f t="shared" si="698"/>
        <v>63</v>
      </c>
      <c r="L731" s="15">
        <f t="shared" si="699"/>
        <v>122837.95936794583</v>
      </c>
      <c r="M731" s="15">
        <f t="shared" si="700"/>
        <v>150298.93227811603</v>
      </c>
      <c r="N731" s="44">
        <f t="shared" si="732"/>
        <v>273136.89164606185</v>
      </c>
      <c r="O731" s="1">
        <v>11</v>
      </c>
      <c r="P731" s="1"/>
      <c r="Q731" s="1">
        <f t="shared" si="701"/>
        <v>60.5</v>
      </c>
      <c r="R731" s="15">
        <f t="shared" si="702"/>
        <v>96515.539503386011</v>
      </c>
      <c r="S731" s="422">
        <f t="shared" si="733"/>
        <v>139170.1238052769</v>
      </c>
      <c r="T731" s="49">
        <f t="shared" si="734"/>
        <v>235685.66330866292</v>
      </c>
      <c r="U731" s="1">
        <v>14</v>
      </c>
      <c r="V731" s="166">
        <f t="shared" si="703"/>
        <v>82.18</v>
      </c>
      <c r="W731" s="15">
        <f t="shared" si="704"/>
        <v>124932.36851520572</v>
      </c>
      <c r="X731" s="15">
        <f t="shared" si="705"/>
        <v>185523.72973687047</v>
      </c>
      <c r="Y731" s="49">
        <f t="shared" si="735"/>
        <v>310456.09825207619</v>
      </c>
      <c r="Z731" s="1">
        <v>14</v>
      </c>
      <c r="AA731" s="166">
        <f t="shared" si="706"/>
        <v>92.036525559453082</v>
      </c>
      <c r="AB731" s="15">
        <f t="shared" si="707"/>
        <v>124932.36851520572</v>
      </c>
      <c r="AC731" s="15">
        <f t="shared" si="708"/>
        <v>240296.54215412852</v>
      </c>
      <c r="AD731" s="49">
        <f t="shared" si="736"/>
        <v>365228.91066933423</v>
      </c>
      <c r="AE731" s="1">
        <v>14</v>
      </c>
      <c r="AF731" s="166">
        <f t="shared" si="709"/>
        <v>93.100000000000009</v>
      </c>
      <c r="AG731" s="15">
        <f t="shared" si="710"/>
        <v>131177.56628621597</v>
      </c>
      <c r="AH731" s="15">
        <f t="shared" si="711"/>
        <v>235270.15262193035</v>
      </c>
      <c r="AI731" s="49">
        <f t="shared" si="737"/>
        <v>366447.71890814631</v>
      </c>
      <c r="AJ731" s="1">
        <v>15</v>
      </c>
      <c r="AK731" s="166">
        <f t="shared" si="712"/>
        <v>104.73464231535604</v>
      </c>
      <c r="AL731" s="166"/>
      <c r="AM731" s="15">
        <f t="shared" si="713"/>
        <v>140547.39244951712</v>
      </c>
      <c r="AN731" s="15">
        <f t="shared" si="714"/>
        <v>282202.75499631342</v>
      </c>
      <c r="AO731" s="49">
        <f t="shared" si="738"/>
        <v>422750.14744583052</v>
      </c>
      <c r="AP731" s="1">
        <v>13</v>
      </c>
      <c r="AQ731" s="166">
        <f t="shared" si="715"/>
        <v>104</v>
      </c>
      <c r="AR731" s="166"/>
      <c r="AS731" s="15">
        <f t="shared" si="716"/>
        <v>125535.5732430144</v>
      </c>
      <c r="AT731" s="15">
        <f t="shared" si="717"/>
        <v>264386.90972455923</v>
      </c>
      <c r="AU731" s="49">
        <f t="shared" si="739"/>
        <v>389922.48296757363</v>
      </c>
      <c r="AV731" s="1">
        <v>13</v>
      </c>
      <c r="AW731" s="166">
        <f t="shared" si="718"/>
        <v>96.98</v>
      </c>
      <c r="AX731" s="166"/>
      <c r="AY731" s="15">
        <f t="shared" si="719"/>
        <v>125535.5732430144</v>
      </c>
      <c r="AZ731" s="15">
        <f t="shared" si="720"/>
        <v>257033.32744732231</v>
      </c>
      <c r="BA731" s="49">
        <f t="shared" si="740"/>
        <v>382568.90069033671</v>
      </c>
      <c r="BB731" s="1">
        <v>14</v>
      </c>
      <c r="BC731" s="1">
        <f t="shared" si="721"/>
        <v>101.92</v>
      </c>
      <c r="BD731" s="56">
        <f t="shared" si="722"/>
        <v>133914.1688888889</v>
      </c>
      <c r="BE731" s="15">
        <f t="shared" si="723"/>
        <v>289019.85960558854</v>
      </c>
      <c r="BF731" s="49">
        <f t="shared" si="724"/>
        <v>422934.02849447745</v>
      </c>
      <c r="BG731" s="1">
        <v>17</v>
      </c>
      <c r="BH731" s="1">
        <f t="shared" si="725"/>
        <v>122.4</v>
      </c>
      <c r="BI731" s="56">
        <f t="shared" si="726"/>
        <v>162610.06222222222</v>
      </c>
      <c r="BJ731" s="15">
        <f t="shared" si="727"/>
        <v>342816.79594749724</v>
      </c>
      <c r="BK731" s="49">
        <f t="shared" si="741"/>
        <v>505426.85816971946</v>
      </c>
      <c r="BL731" s="1">
        <v>15</v>
      </c>
      <c r="BM731" s="1">
        <f t="shared" si="728"/>
        <v>120.14999999999999</v>
      </c>
      <c r="BN731" s="56">
        <f t="shared" si="729"/>
        <v>145996.03109656303</v>
      </c>
      <c r="BO731" s="15">
        <f t="shared" si="730"/>
        <v>347507.50030941039</v>
      </c>
      <c r="BP731" s="49">
        <f t="shared" si="742"/>
        <v>493503.53140597342</v>
      </c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</row>
    <row r="732" spans="1:146" ht="15.6" hidden="1" x14ac:dyDescent="0.3">
      <c r="A732" t="s">
        <v>218</v>
      </c>
      <c r="B732" s="8">
        <v>303</v>
      </c>
      <c r="C732" s="1">
        <v>1</v>
      </c>
      <c r="D732" s="1"/>
      <c r="E732" s="1">
        <f t="shared" si="695"/>
        <v>3.4</v>
      </c>
      <c r="F732" s="15">
        <f t="shared" si="696"/>
        <v>8765.7167505391808</v>
      </c>
      <c r="G732" s="15">
        <f t="shared" si="697"/>
        <v>7742.4237265856891</v>
      </c>
      <c r="H732" s="15">
        <f t="shared" si="731"/>
        <v>16508.140477124871</v>
      </c>
      <c r="I732" s="1">
        <v>0</v>
      </c>
      <c r="J732" s="1"/>
      <c r="K732" s="1">
        <f t="shared" si="698"/>
        <v>0</v>
      </c>
      <c r="L732" s="15">
        <f t="shared" si="699"/>
        <v>0</v>
      </c>
      <c r="M732" s="15">
        <f t="shared" si="700"/>
        <v>0</v>
      </c>
      <c r="N732" s="44">
        <f t="shared" si="732"/>
        <v>0</v>
      </c>
      <c r="O732" s="1">
        <v>0</v>
      </c>
      <c r="P732" s="1"/>
      <c r="Q732" s="1">
        <f t="shared" si="701"/>
        <v>0</v>
      </c>
      <c r="R732" s="15">
        <f t="shared" si="702"/>
        <v>0</v>
      </c>
      <c r="S732" s="422">
        <f t="shared" si="733"/>
        <v>0</v>
      </c>
      <c r="T732" s="49">
        <f t="shared" si="734"/>
        <v>0</v>
      </c>
      <c r="U732" s="1">
        <v>1</v>
      </c>
      <c r="V732" s="166">
        <f t="shared" si="703"/>
        <v>5.87</v>
      </c>
      <c r="W732" s="15">
        <f t="shared" si="704"/>
        <v>8923.7406082289799</v>
      </c>
      <c r="X732" s="15">
        <f t="shared" si="705"/>
        <v>13251.694981205033</v>
      </c>
      <c r="Y732" s="49">
        <f t="shared" si="735"/>
        <v>22175.435589434011</v>
      </c>
      <c r="Z732" s="1">
        <v>0</v>
      </c>
      <c r="AA732" s="166">
        <f t="shared" si="706"/>
        <v>0</v>
      </c>
      <c r="AB732" s="15">
        <f t="shared" si="707"/>
        <v>0</v>
      </c>
      <c r="AC732" s="15">
        <f t="shared" si="708"/>
        <v>0</v>
      </c>
      <c r="AD732" s="49">
        <f t="shared" si="736"/>
        <v>0</v>
      </c>
      <c r="AE732" s="1">
        <v>0</v>
      </c>
      <c r="AF732" s="166">
        <f t="shared" si="709"/>
        <v>0</v>
      </c>
      <c r="AG732" s="15">
        <f t="shared" si="710"/>
        <v>0</v>
      </c>
      <c r="AH732" s="15">
        <f t="shared" si="711"/>
        <v>0</v>
      </c>
      <c r="AI732" s="49">
        <f t="shared" si="737"/>
        <v>0</v>
      </c>
      <c r="AJ732" s="1">
        <v>3</v>
      </c>
      <c r="AK732" s="166">
        <f t="shared" si="712"/>
        <v>20.94692846307121</v>
      </c>
      <c r="AL732" s="166"/>
      <c r="AM732" s="15">
        <f t="shared" si="713"/>
        <v>28109.47848990342</v>
      </c>
      <c r="AN732" s="15">
        <f t="shared" si="714"/>
        <v>56440.55099926269</v>
      </c>
      <c r="AO732" s="49">
        <f t="shared" si="738"/>
        <v>84550.029489166103</v>
      </c>
      <c r="AP732" s="1">
        <v>0</v>
      </c>
      <c r="AQ732" s="166">
        <f t="shared" si="715"/>
        <v>0</v>
      </c>
      <c r="AR732" s="166"/>
      <c r="AS732" s="15">
        <f t="shared" si="716"/>
        <v>0</v>
      </c>
      <c r="AT732" s="15">
        <f t="shared" si="717"/>
        <v>0</v>
      </c>
      <c r="AU732" s="49">
        <f t="shared" si="739"/>
        <v>0</v>
      </c>
      <c r="AV732" s="1">
        <v>0</v>
      </c>
      <c r="AW732" s="166">
        <f t="shared" si="718"/>
        <v>0</v>
      </c>
      <c r="AX732" s="166"/>
      <c r="AY732" s="15">
        <f t="shared" si="719"/>
        <v>0</v>
      </c>
      <c r="AZ732" s="15">
        <f t="shared" si="720"/>
        <v>0</v>
      </c>
      <c r="BA732" s="49">
        <f t="shared" si="740"/>
        <v>0</v>
      </c>
      <c r="BB732" s="1">
        <v>0</v>
      </c>
      <c r="BC732" s="1">
        <f t="shared" si="721"/>
        <v>0</v>
      </c>
      <c r="BD732" s="56">
        <f t="shared" si="722"/>
        <v>0</v>
      </c>
      <c r="BE732" s="15">
        <f t="shared" si="723"/>
        <v>0</v>
      </c>
      <c r="BF732" s="49">
        <f t="shared" si="724"/>
        <v>0</v>
      </c>
      <c r="BG732" s="1">
        <v>1</v>
      </c>
      <c r="BH732" s="1">
        <f t="shared" si="725"/>
        <v>7.2</v>
      </c>
      <c r="BI732" s="56">
        <f t="shared" si="726"/>
        <v>9565.2977777777778</v>
      </c>
      <c r="BJ732" s="15">
        <f t="shared" si="727"/>
        <v>20165.693879264545</v>
      </c>
      <c r="BK732" s="49">
        <f t="shared" si="741"/>
        <v>29730.991657042323</v>
      </c>
      <c r="BL732" s="1">
        <v>0</v>
      </c>
      <c r="BM732" s="1">
        <f t="shared" si="728"/>
        <v>0</v>
      </c>
      <c r="BN732" s="56">
        <f t="shared" si="729"/>
        <v>0</v>
      </c>
      <c r="BO732" s="15">
        <f t="shared" si="730"/>
        <v>0</v>
      </c>
      <c r="BP732" s="49">
        <f t="shared" si="742"/>
        <v>0</v>
      </c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</row>
    <row r="733" spans="1:146" ht="15.6" hidden="1" x14ac:dyDescent="0.3">
      <c r="A733" t="s">
        <v>218</v>
      </c>
      <c r="B733" s="8">
        <v>401</v>
      </c>
      <c r="C733" s="1">
        <v>10</v>
      </c>
      <c r="D733" s="1"/>
      <c r="E733" s="1">
        <f t="shared" si="695"/>
        <v>34</v>
      </c>
      <c r="F733" s="15">
        <f t="shared" si="696"/>
        <v>87657.167505391815</v>
      </c>
      <c r="G733" s="15">
        <f t="shared" si="697"/>
        <v>77424.237265856893</v>
      </c>
      <c r="H733" s="15">
        <f t="shared" si="731"/>
        <v>165081.40477124869</v>
      </c>
      <c r="I733" s="1">
        <v>8</v>
      </c>
      <c r="J733" s="1"/>
      <c r="K733" s="1">
        <f t="shared" si="698"/>
        <v>36</v>
      </c>
      <c r="L733" s="15">
        <f t="shared" si="699"/>
        <v>70193.119638826189</v>
      </c>
      <c r="M733" s="15">
        <f t="shared" si="700"/>
        <v>85885.104158923437</v>
      </c>
      <c r="N733" s="44">
        <f t="shared" si="732"/>
        <v>156078.22379774961</v>
      </c>
      <c r="O733" s="1">
        <v>11</v>
      </c>
      <c r="P733" s="1"/>
      <c r="Q733" s="1">
        <f t="shared" si="701"/>
        <v>60.5</v>
      </c>
      <c r="R733" s="15">
        <f t="shared" si="702"/>
        <v>96515.539503386011</v>
      </c>
      <c r="S733" s="422">
        <f t="shared" si="733"/>
        <v>139170.1238052769</v>
      </c>
      <c r="T733" s="49">
        <f t="shared" si="734"/>
        <v>235685.66330866292</v>
      </c>
      <c r="U733" s="1">
        <v>5</v>
      </c>
      <c r="V733" s="166">
        <f t="shared" si="703"/>
        <v>29.35</v>
      </c>
      <c r="W733" s="15">
        <f t="shared" si="704"/>
        <v>44618.703041144901</v>
      </c>
      <c r="X733" s="15">
        <f t="shared" si="705"/>
        <v>66258.474906025163</v>
      </c>
      <c r="Y733" s="49">
        <f t="shared" si="735"/>
        <v>110877.17794717007</v>
      </c>
      <c r="Z733" s="1">
        <v>10</v>
      </c>
      <c r="AA733" s="166">
        <f t="shared" si="706"/>
        <v>65.740375399609349</v>
      </c>
      <c r="AB733" s="15">
        <f t="shared" si="707"/>
        <v>89237.406082289803</v>
      </c>
      <c r="AC733" s="15">
        <f t="shared" si="708"/>
        <v>171640.38725294895</v>
      </c>
      <c r="AD733" s="49">
        <f t="shared" si="736"/>
        <v>260877.79333523876</v>
      </c>
      <c r="AE733" s="1">
        <v>9</v>
      </c>
      <c r="AF733" s="166">
        <f t="shared" si="709"/>
        <v>59.85</v>
      </c>
      <c r="AG733" s="15">
        <f t="shared" si="710"/>
        <v>84328.435469710268</v>
      </c>
      <c r="AH733" s="15">
        <f t="shared" si="711"/>
        <v>151245.09811409807</v>
      </c>
      <c r="AI733" s="49">
        <f t="shared" si="737"/>
        <v>235573.53358380834</v>
      </c>
      <c r="AJ733" s="1">
        <v>10</v>
      </c>
      <c r="AK733" s="166">
        <f t="shared" si="712"/>
        <v>69.823094876904022</v>
      </c>
      <c r="AL733" s="166"/>
      <c r="AM733" s="15">
        <f t="shared" si="713"/>
        <v>93698.261633011411</v>
      </c>
      <c r="AN733" s="15">
        <f t="shared" si="714"/>
        <v>188135.16999754228</v>
      </c>
      <c r="AO733" s="49">
        <f t="shared" si="738"/>
        <v>281833.43163055368</v>
      </c>
      <c r="AP733" s="1">
        <v>8</v>
      </c>
      <c r="AQ733" s="166">
        <f t="shared" si="715"/>
        <v>64</v>
      </c>
      <c r="AR733" s="166"/>
      <c r="AS733" s="15">
        <f t="shared" si="716"/>
        <v>77252.660457239632</v>
      </c>
      <c r="AT733" s="15">
        <f t="shared" si="717"/>
        <v>162699.63675357492</v>
      </c>
      <c r="AU733" s="49">
        <f t="shared" si="739"/>
        <v>239952.29721081455</v>
      </c>
      <c r="AV733" s="1">
        <v>17</v>
      </c>
      <c r="AW733" s="166">
        <f t="shared" si="718"/>
        <v>126.82</v>
      </c>
      <c r="AX733" s="166"/>
      <c r="AY733" s="15">
        <f t="shared" si="719"/>
        <v>164161.90347163423</v>
      </c>
      <c r="AZ733" s="15">
        <f t="shared" si="720"/>
        <v>336120.50512342143</v>
      </c>
      <c r="BA733" s="49">
        <f t="shared" si="740"/>
        <v>500282.40859505569</v>
      </c>
      <c r="BB733" s="1">
        <v>9</v>
      </c>
      <c r="BC733" s="1">
        <f t="shared" si="721"/>
        <v>65.52</v>
      </c>
      <c r="BD733" s="56">
        <f t="shared" si="722"/>
        <v>86087.679999999993</v>
      </c>
      <c r="BE733" s="15">
        <f t="shared" si="723"/>
        <v>185798.48117502118</v>
      </c>
      <c r="BF733" s="49">
        <f t="shared" si="724"/>
        <v>271886.1611750212</v>
      </c>
      <c r="BG733" s="1">
        <v>7</v>
      </c>
      <c r="BH733" s="1">
        <f t="shared" si="725"/>
        <v>50.4</v>
      </c>
      <c r="BI733" s="56">
        <f t="shared" si="726"/>
        <v>66957.084444444452</v>
      </c>
      <c r="BJ733" s="15">
        <f t="shared" si="727"/>
        <v>141159.85715485181</v>
      </c>
      <c r="BK733" s="49">
        <f t="shared" si="741"/>
        <v>208116.94159929626</v>
      </c>
      <c r="BL733" s="1">
        <v>7</v>
      </c>
      <c r="BM733" s="1">
        <f t="shared" si="728"/>
        <v>56.07</v>
      </c>
      <c r="BN733" s="56">
        <f t="shared" si="729"/>
        <v>68131.481178396076</v>
      </c>
      <c r="BO733" s="15">
        <f t="shared" si="730"/>
        <v>162170.16681105818</v>
      </c>
      <c r="BP733" s="49">
        <f t="shared" si="742"/>
        <v>230301.64798945427</v>
      </c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</row>
    <row r="734" spans="1:146" ht="15.6" hidden="1" x14ac:dyDescent="0.3">
      <c r="A734" t="s">
        <v>218</v>
      </c>
      <c r="B734" s="8">
        <v>402</v>
      </c>
      <c r="C734" s="1">
        <v>1</v>
      </c>
      <c r="D734" s="1"/>
      <c r="E734" s="1">
        <f t="shared" si="695"/>
        <v>3.4</v>
      </c>
      <c r="F734" s="15">
        <f t="shared" si="696"/>
        <v>8765.7167505391808</v>
      </c>
      <c r="G734" s="15">
        <f t="shared" si="697"/>
        <v>7742.4237265856891</v>
      </c>
      <c r="H734" s="15">
        <f t="shared" si="731"/>
        <v>16508.140477124871</v>
      </c>
      <c r="I734" s="1">
        <v>1</v>
      </c>
      <c r="J734" s="1"/>
      <c r="K734" s="1">
        <f t="shared" si="698"/>
        <v>4.5</v>
      </c>
      <c r="L734" s="15">
        <f t="shared" si="699"/>
        <v>8774.1399548532736</v>
      </c>
      <c r="M734" s="15">
        <f t="shared" si="700"/>
        <v>10735.63801986543</v>
      </c>
      <c r="N734" s="44">
        <f t="shared" si="732"/>
        <v>19509.777974718701</v>
      </c>
      <c r="O734" s="1">
        <v>1</v>
      </c>
      <c r="P734" s="1"/>
      <c r="Q734" s="1">
        <f t="shared" si="701"/>
        <v>5.5</v>
      </c>
      <c r="R734" s="15">
        <f t="shared" si="702"/>
        <v>8774.1399548532736</v>
      </c>
      <c r="S734" s="422">
        <f t="shared" si="733"/>
        <v>12651.829436843356</v>
      </c>
      <c r="T734" s="49">
        <f t="shared" si="734"/>
        <v>21425.969391696628</v>
      </c>
      <c r="U734" s="1">
        <v>2</v>
      </c>
      <c r="V734" s="166">
        <f t="shared" si="703"/>
        <v>11.74</v>
      </c>
      <c r="W734" s="15">
        <f t="shared" si="704"/>
        <v>17847.48121645796</v>
      </c>
      <c r="X734" s="15">
        <f t="shared" si="705"/>
        <v>26503.389962410067</v>
      </c>
      <c r="Y734" s="49">
        <f t="shared" si="735"/>
        <v>44350.871178868023</v>
      </c>
      <c r="Z734" s="1">
        <v>1</v>
      </c>
      <c r="AA734" s="166">
        <f t="shared" si="706"/>
        <v>6.5740375399609343</v>
      </c>
      <c r="AB734" s="15">
        <f t="shared" si="707"/>
        <v>8923.7406082289799</v>
      </c>
      <c r="AC734" s="15">
        <f t="shared" si="708"/>
        <v>17164.038725294893</v>
      </c>
      <c r="AD734" s="49">
        <f t="shared" si="736"/>
        <v>26087.779333523875</v>
      </c>
      <c r="AE734" s="1">
        <v>1</v>
      </c>
      <c r="AF734" s="166">
        <f t="shared" si="709"/>
        <v>6.65</v>
      </c>
      <c r="AG734" s="15">
        <f t="shared" si="710"/>
        <v>9369.8261633011407</v>
      </c>
      <c r="AH734" s="15">
        <f t="shared" si="711"/>
        <v>16805.010901566453</v>
      </c>
      <c r="AI734" s="49">
        <f t="shared" si="737"/>
        <v>26174.837064867592</v>
      </c>
      <c r="AJ734" s="1">
        <v>2</v>
      </c>
      <c r="AK734" s="166">
        <f t="shared" si="712"/>
        <v>13.964618975380805</v>
      </c>
      <c r="AL734" s="166"/>
      <c r="AM734" s="15">
        <f t="shared" si="713"/>
        <v>18739.652326602281</v>
      </c>
      <c r="AN734" s="15">
        <f t="shared" si="714"/>
        <v>37627.033999508458</v>
      </c>
      <c r="AO734" s="49">
        <f t="shared" si="738"/>
        <v>56366.686326110736</v>
      </c>
      <c r="AP734" s="1">
        <v>1</v>
      </c>
      <c r="AQ734" s="166">
        <f t="shared" si="715"/>
        <v>8</v>
      </c>
      <c r="AR734" s="166"/>
      <c r="AS734" s="15">
        <f t="shared" si="716"/>
        <v>9656.582557154954</v>
      </c>
      <c r="AT734" s="15">
        <f t="shared" si="717"/>
        <v>20337.454594196864</v>
      </c>
      <c r="AU734" s="49">
        <f t="shared" si="739"/>
        <v>29994.037151351818</v>
      </c>
      <c r="AV734" s="1">
        <v>2</v>
      </c>
      <c r="AW734" s="166">
        <f t="shared" si="718"/>
        <v>14.92</v>
      </c>
      <c r="AX734" s="166"/>
      <c r="AY734" s="15">
        <f t="shared" si="719"/>
        <v>19313.165114309908</v>
      </c>
      <c r="AZ734" s="15">
        <f t="shared" si="720"/>
        <v>39543.588838049582</v>
      </c>
      <c r="BA734" s="49">
        <f t="shared" si="740"/>
        <v>58856.75395235949</v>
      </c>
      <c r="BB734" s="1">
        <v>1</v>
      </c>
      <c r="BC734" s="1">
        <f t="shared" si="721"/>
        <v>7.28</v>
      </c>
      <c r="BD734" s="56">
        <f t="shared" si="722"/>
        <v>9565.2977777777778</v>
      </c>
      <c r="BE734" s="15">
        <f t="shared" si="723"/>
        <v>20644.275686113466</v>
      </c>
      <c r="BF734" s="49">
        <f t="shared" si="724"/>
        <v>30209.573463891244</v>
      </c>
      <c r="BG734" s="1">
        <v>1</v>
      </c>
      <c r="BH734" s="1">
        <f t="shared" si="725"/>
        <v>7.2</v>
      </c>
      <c r="BI734" s="56">
        <f t="shared" si="726"/>
        <v>9565.2977777777778</v>
      </c>
      <c r="BJ734" s="15">
        <f t="shared" si="727"/>
        <v>20165.693879264545</v>
      </c>
      <c r="BK734" s="49">
        <f t="shared" si="741"/>
        <v>29730.991657042323</v>
      </c>
      <c r="BL734" s="1">
        <v>0</v>
      </c>
      <c r="BM734" s="1">
        <f t="shared" si="728"/>
        <v>0</v>
      </c>
      <c r="BN734" s="56">
        <f t="shared" si="729"/>
        <v>0</v>
      </c>
      <c r="BO734" s="15">
        <f t="shared" si="730"/>
        <v>0</v>
      </c>
      <c r="BP734" s="49">
        <f t="shared" si="742"/>
        <v>0</v>
      </c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</row>
    <row r="735" spans="1:146" ht="15.6" hidden="1" x14ac:dyDescent="0.3">
      <c r="A735" t="s">
        <v>218</v>
      </c>
      <c r="B735" s="8">
        <v>403</v>
      </c>
      <c r="C735" s="1">
        <v>3</v>
      </c>
      <c r="D735" s="1"/>
      <c r="E735" s="1">
        <f t="shared" si="695"/>
        <v>10.199999999999999</v>
      </c>
      <c r="F735" s="15">
        <f t="shared" si="696"/>
        <v>26297.150251617542</v>
      </c>
      <c r="G735" s="15">
        <f t="shared" si="697"/>
        <v>23227.271179757066</v>
      </c>
      <c r="H735" s="15">
        <f t="shared" si="731"/>
        <v>49524.421431374605</v>
      </c>
      <c r="I735" s="1">
        <v>3</v>
      </c>
      <c r="J735" s="1"/>
      <c r="K735" s="1">
        <f t="shared" si="698"/>
        <v>13.5</v>
      </c>
      <c r="L735" s="15">
        <f t="shared" si="699"/>
        <v>26322.419864559823</v>
      </c>
      <c r="M735" s="15">
        <f t="shared" si="700"/>
        <v>32206.914059596293</v>
      </c>
      <c r="N735" s="44">
        <f t="shared" si="732"/>
        <v>58529.333924156119</v>
      </c>
      <c r="O735" s="1">
        <v>4</v>
      </c>
      <c r="P735" s="1"/>
      <c r="Q735" s="1">
        <f t="shared" si="701"/>
        <v>22</v>
      </c>
      <c r="R735" s="15">
        <f t="shared" si="702"/>
        <v>35096.559819413094</v>
      </c>
      <c r="S735" s="422">
        <f t="shared" si="733"/>
        <v>50607.317747373425</v>
      </c>
      <c r="T735" s="49">
        <f t="shared" si="734"/>
        <v>85703.877566786512</v>
      </c>
      <c r="U735" s="1">
        <v>4</v>
      </c>
      <c r="V735" s="166">
        <f t="shared" si="703"/>
        <v>23.48</v>
      </c>
      <c r="W735" s="15">
        <f t="shared" si="704"/>
        <v>35694.96243291592</v>
      </c>
      <c r="X735" s="15">
        <f t="shared" si="705"/>
        <v>53006.779924820134</v>
      </c>
      <c r="Y735" s="49">
        <f t="shared" si="735"/>
        <v>88701.742357736046</v>
      </c>
      <c r="Z735" s="1">
        <v>3</v>
      </c>
      <c r="AA735" s="166">
        <f t="shared" si="706"/>
        <v>19.722112619882804</v>
      </c>
      <c r="AB735" s="15">
        <f t="shared" si="707"/>
        <v>26771.221824686938</v>
      </c>
      <c r="AC735" s="15">
        <f t="shared" si="708"/>
        <v>51492.116175884687</v>
      </c>
      <c r="AD735" s="49">
        <f t="shared" si="736"/>
        <v>78263.338000571617</v>
      </c>
      <c r="AE735" s="1">
        <v>5</v>
      </c>
      <c r="AF735" s="166">
        <f t="shared" si="709"/>
        <v>33.25</v>
      </c>
      <c r="AG735" s="15">
        <f t="shared" si="710"/>
        <v>46849.130816505705</v>
      </c>
      <c r="AH735" s="15">
        <f t="shared" si="711"/>
        <v>84025.054507832261</v>
      </c>
      <c r="AI735" s="49">
        <f t="shared" si="737"/>
        <v>130874.18532433797</v>
      </c>
      <c r="AJ735" s="1">
        <v>3</v>
      </c>
      <c r="AK735" s="166">
        <f t="shared" si="712"/>
        <v>20.94692846307121</v>
      </c>
      <c r="AL735" s="166"/>
      <c r="AM735" s="15">
        <f t="shared" si="713"/>
        <v>28109.47848990342</v>
      </c>
      <c r="AN735" s="15">
        <f t="shared" si="714"/>
        <v>56440.55099926269</v>
      </c>
      <c r="AO735" s="49">
        <f t="shared" si="738"/>
        <v>84550.029489166103</v>
      </c>
      <c r="AP735" s="1">
        <v>4</v>
      </c>
      <c r="AQ735" s="166">
        <f t="shared" si="715"/>
        <v>32</v>
      </c>
      <c r="AR735" s="166"/>
      <c r="AS735" s="15">
        <f t="shared" si="716"/>
        <v>38626.330228619816</v>
      </c>
      <c r="AT735" s="15">
        <f t="shared" si="717"/>
        <v>81349.818376787458</v>
      </c>
      <c r="AU735" s="49">
        <f t="shared" si="739"/>
        <v>119976.14860540727</v>
      </c>
      <c r="AV735" s="1">
        <v>4</v>
      </c>
      <c r="AW735" s="166">
        <f t="shared" si="718"/>
        <v>29.84</v>
      </c>
      <c r="AX735" s="166"/>
      <c r="AY735" s="15">
        <f t="shared" si="719"/>
        <v>38626.330228619816</v>
      </c>
      <c r="AZ735" s="15">
        <f t="shared" si="720"/>
        <v>79087.177676099163</v>
      </c>
      <c r="BA735" s="49">
        <f t="shared" si="740"/>
        <v>117713.50790471898</v>
      </c>
      <c r="BB735" s="1">
        <v>4</v>
      </c>
      <c r="BC735" s="1">
        <f t="shared" si="721"/>
        <v>29.12</v>
      </c>
      <c r="BD735" s="56">
        <f t="shared" si="722"/>
        <v>38261.191111111111</v>
      </c>
      <c r="BE735" s="15">
        <f t="shared" si="723"/>
        <v>82577.102744453863</v>
      </c>
      <c r="BF735" s="49">
        <f t="shared" si="724"/>
        <v>120838.29385556497</v>
      </c>
      <c r="BG735" s="1">
        <v>3</v>
      </c>
      <c r="BH735" s="1">
        <f t="shared" si="725"/>
        <v>21.6</v>
      </c>
      <c r="BI735" s="56">
        <f t="shared" si="726"/>
        <v>28695.893333333333</v>
      </c>
      <c r="BJ735" s="15">
        <f t="shared" si="727"/>
        <v>60497.081637793635</v>
      </c>
      <c r="BK735" s="49">
        <f t="shared" si="741"/>
        <v>89192.974971126969</v>
      </c>
      <c r="BL735" s="1">
        <v>3</v>
      </c>
      <c r="BM735" s="1">
        <f t="shared" si="728"/>
        <v>24.03</v>
      </c>
      <c r="BN735" s="56">
        <f t="shared" si="729"/>
        <v>29199.206219312604</v>
      </c>
      <c r="BO735" s="15">
        <f t="shared" si="730"/>
        <v>69501.500061882092</v>
      </c>
      <c r="BP735" s="49">
        <f t="shared" si="742"/>
        <v>98700.706281194696</v>
      </c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</row>
    <row r="736" spans="1:146" ht="15.6" hidden="1" x14ac:dyDescent="0.3">
      <c r="A736" t="s">
        <v>218</v>
      </c>
      <c r="B736" s="8">
        <v>501</v>
      </c>
      <c r="C736" s="1">
        <v>4</v>
      </c>
      <c r="D736" s="1"/>
      <c r="E736" s="1">
        <f t="shared" si="695"/>
        <v>13.6</v>
      </c>
      <c r="F736" s="15">
        <f t="shared" si="696"/>
        <v>35062.867002156723</v>
      </c>
      <c r="G736" s="15">
        <f t="shared" si="697"/>
        <v>30969.694906342756</v>
      </c>
      <c r="H736" s="15">
        <f t="shared" si="731"/>
        <v>66032.561908499483</v>
      </c>
      <c r="I736" s="1">
        <v>3</v>
      </c>
      <c r="J736" s="1"/>
      <c r="K736" s="1">
        <f t="shared" si="698"/>
        <v>13.5</v>
      </c>
      <c r="L736" s="15">
        <f t="shared" si="699"/>
        <v>26322.419864559823</v>
      </c>
      <c r="M736" s="15">
        <f t="shared" si="700"/>
        <v>32206.914059596293</v>
      </c>
      <c r="N736" s="44">
        <f t="shared" si="732"/>
        <v>58529.333924156119</v>
      </c>
      <c r="O736" s="1">
        <v>3</v>
      </c>
      <c r="P736" s="1"/>
      <c r="Q736" s="1">
        <f t="shared" si="701"/>
        <v>16.5</v>
      </c>
      <c r="R736" s="15">
        <f t="shared" si="702"/>
        <v>26322.419864559823</v>
      </c>
      <c r="S736" s="422">
        <f t="shared" si="733"/>
        <v>37955.488310530069</v>
      </c>
      <c r="T736" s="49">
        <f t="shared" si="734"/>
        <v>64277.908175089891</v>
      </c>
      <c r="U736" s="1">
        <v>3</v>
      </c>
      <c r="V736" s="166">
        <f t="shared" si="703"/>
        <v>17.61</v>
      </c>
      <c r="W736" s="15">
        <f t="shared" si="704"/>
        <v>26771.221824686938</v>
      </c>
      <c r="X736" s="15">
        <f t="shared" si="705"/>
        <v>39755.084943615097</v>
      </c>
      <c r="Y736" s="49">
        <f t="shared" si="735"/>
        <v>66526.306768302034</v>
      </c>
      <c r="Z736" s="1">
        <v>3</v>
      </c>
      <c r="AA736" s="166">
        <f t="shared" si="706"/>
        <v>19.722112619882804</v>
      </c>
      <c r="AB736" s="15">
        <f t="shared" si="707"/>
        <v>26771.221824686938</v>
      </c>
      <c r="AC736" s="15">
        <f t="shared" si="708"/>
        <v>51492.116175884687</v>
      </c>
      <c r="AD736" s="49">
        <f t="shared" si="736"/>
        <v>78263.338000571617</v>
      </c>
      <c r="AE736" s="1">
        <v>4</v>
      </c>
      <c r="AF736" s="166">
        <f t="shared" si="709"/>
        <v>26.6</v>
      </c>
      <c r="AG736" s="15">
        <f t="shared" si="710"/>
        <v>37479.304653204563</v>
      </c>
      <c r="AH736" s="15">
        <f t="shared" si="711"/>
        <v>67220.043606265812</v>
      </c>
      <c r="AI736" s="49">
        <f t="shared" si="737"/>
        <v>104699.34825947037</v>
      </c>
      <c r="AJ736" s="1">
        <v>3</v>
      </c>
      <c r="AK736" s="166">
        <f t="shared" si="712"/>
        <v>20.94692846307121</v>
      </c>
      <c r="AL736" s="166"/>
      <c r="AM736" s="15">
        <f t="shared" si="713"/>
        <v>28109.47848990342</v>
      </c>
      <c r="AN736" s="15">
        <f t="shared" si="714"/>
        <v>56440.55099926269</v>
      </c>
      <c r="AO736" s="49">
        <f t="shared" si="738"/>
        <v>84550.029489166103</v>
      </c>
      <c r="AP736" s="1">
        <v>3</v>
      </c>
      <c r="AQ736" s="166">
        <f t="shared" si="715"/>
        <v>24</v>
      </c>
      <c r="AR736" s="166"/>
      <c r="AS736" s="15">
        <f t="shared" si="716"/>
        <v>28969.747671464862</v>
      </c>
      <c r="AT736" s="15">
        <f t="shared" si="717"/>
        <v>61012.36378259059</v>
      </c>
      <c r="AU736" s="49">
        <f t="shared" si="739"/>
        <v>89982.111454055455</v>
      </c>
      <c r="AV736" s="1">
        <v>4</v>
      </c>
      <c r="AW736" s="166">
        <f t="shared" si="718"/>
        <v>29.84</v>
      </c>
      <c r="AX736" s="166"/>
      <c r="AY736" s="15">
        <f t="shared" si="719"/>
        <v>38626.330228619816</v>
      </c>
      <c r="AZ736" s="15">
        <f t="shared" si="720"/>
        <v>79087.177676099163</v>
      </c>
      <c r="BA736" s="49">
        <f t="shared" si="740"/>
        <v>117713.50790471898</v>
      </c>
      <c r="BB736" s="1">
        <v>1</v>
      </c>
      <c r="BC736" s="1">
        <f t="shared" si="721"/>
        <v>7.28</v>
      </c>
      <c r="BD736" s="56">
        <f t="shared" si="722"/>
        <v>9565.2977777777778</v>
      </c>
      <c r="BE736" s="15">
        <f t="shared" si="723"/>
        <v>20644.275686113466</v>
      </c>
      <c r="BF736" s="49">
        <f t="shared" si="724"/>
        <v>30209.573463891244</v>
      </c>
      <c r="BG736" s="1">
        <v>4</v>
      </c>
      <c r="BH736" s="1">
        <f t="shared" si="725"/>
        <v>28.8</v>
      </c>
      <c r="BI736" s="56">
        <f t="shared" si="726"/>
        <v>38261.191111111111</v>
      </c>
      <c r="BJ736" s="15">
        <f t="shared" si="727"/>
        <v>80662.77551705818</v>
      </c>
      <c r="BK736" s="49">
        <f t="shared" si="741"/>
        <v>118923.96662816929</v>
      </c>
      <c r="BL736" s="1">
        <v>4</v>
      </c>
      <c r="BM736" s="1">
        <f t="shared" si="728"/>
        <v>32.04</v>
      </c>
      <c r="BN736" s="56">
        <f t="shared" si="729"/>
        <v>38932.274959083472</v>
      </c>
      <c r="BO736" s="15">
        <f t="shared" si="730"/>
        <v>92668.666749176104</v>
      </c>
      <c r="BP736" s="49">
        <f t="shared" si="742"/>
        <v>131600.94170825958</v>
      </c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</row>
    <row r="737" spans="1:146" ht="15.6" hidden="1" x14ac:dyDescent="0.3">
      <c r="A737" t="s">
        <v>218</v>
      </c>
      <c r="B737" s="8">
        <v>502</v>
      </c>
      <c r="C737" s="1">
        <v>0</v>
      </c>
      <c r="D737" s="1"/>
      <c r="E737" s="1">
        <f t="shared" si="695"/>
        <v>0</v>
      </c>
      <c r="F737" s="15">
        <f t="shared" si="696"/>
        <v>0</v>
      </c>
      <c r="G737" s="15">
        <f t="shared" si="697"/>
        <v>0</v>
      </c>
      <c r="H737" s="15">
        <f t="shared" si="731"/>
        <v>0</v>
      </c>
      <c r="I737" s="1">
        <v>4</v>
      </c>
      <c r="J737" s="1"/>
      <c r="K737" s="1">
        <f t="shared" si="698"/>
        <v>18</v>
      </c>
      <c r="L737" s="15">
        <f t="shared" si="699"/>
        <v>35096.559819413094</v>
      </c>
      <c r="M737" s="15">
        <f t="shared" si="700"/>
        <v>42942.552079461719</v>
      </c>
      <c r="N737" s="44">
        <f t="shared" si="732"/>
        <v>78039.111898874806</v>
      </c>
      <c r="O737" s="1">
        <v>5</v>
      </c>
      <c r="P737" s="1"/>
      <c r="Q737" s="1">
        <f t="shared" si="701"/>
        <v>27.5</v>
      </c>
      <c r="R737" s="15">
        <f t="shared" si="702"/>
        <v>43870.699774266366</v>
      </c>
      <c r="S737" s="422">
        <f t="shared" si="733"/>
        <v>63259.147184216781</v>
      </c>
      <c r="T737" s="49">
        <f t="shared" si="734"/>
        <v>107129.84695848315</v>
      </c>
      <c r="U737" s="1">
        <v>5</v>
      </c>
      <c r="V737" s="166">
        <f t="shared" si="703"/>
        <v>29.35</v>
      </c>
      <c r="W737" s="15">
        <f t="shared" si="704"/>
        <v>44618.703041144901</v>
      </c>
      <c r="X737" s="15">
        <f t="shared" si="705"/>
        <v>66258.474906025163</v>
      </c>
      <c r="Y737" s="49">
        <f t="shared" si="735"/>
        <v>110877.17794717007</v>
      </c>
      <c r="Z737" s="1">
        <v>5</v>
      </c>
      <c r="AA737" s="166">
        <f t="shared" si="706"/>
        <v>32.870187699804674</v>
      </c>
      <c r="AB737" s="15">
        <f t="shared" si="707"/>
        <v>44618.703041144901</v>
      </c>
      <c r="AC737" s="15">
        <f t="shared" si="708"/>
        <v>85820.193626474473</v>
      </c>
      <c r="AD737" s="49">
        <f t="shared" si="736"/>
        <v>130438.89666761938</v>
      </c>
      <c r="AE737" s="1">
        <v>4</v>
      </c>
      <c r="AF737" s="166">
        <f t="shared" si="709"/>
        <v>26.6</v>
      </c>
      <c r="AG737" s="15">
        <f t="shared" si="710"/>
        <v>37479.304653204563</v>
      </c>
      <c r="AH737" s="15">
        <f t="shared" si="711"/>
        <v>67220.043606265812</v>
      </c>
      <c r="AI737" s="49">
        <f t="shared" si="737"/>
        <v>104699.34825947037</v>
      </c>
      <c r="AJ737" s="1">
        <v>3</v>
      </c>
      <c r="AK737" s="166">
        <f t="shared" si="712"/>
        <v>20.94692846307121</v>
      </c>
      <c r="AL737" s="166"/>
      <c r="AM737" s="15">
        <f t="shared" si="713"/>
        <v>28109.47848990342</v>
      </c>
      <c r="AN737" s="15">
        <f t="shared" si="714"/>
        <v>56440.55099926269</v>
      </c>
      <c r="AO737" s="49">
        <f t="shared" si="738"/>
        <v>84550.029489166103</v>
      </c>
      <c r="AP737" s="1">
        <v>4</v>
      </c>
      <c r="AQ737" s="166">
        <f t="shared" si="715"/>
        <v>32</v>
      </c>
      <c r="AR737" s="166"/>
      <c r="AS737" s="15">
        <f t="shared" si="716"/>
        <v>38626.330228619816</v>
      </c>
      <c r="AT737" s="15">
        <f t="shared" si="717"/>
        <v>81349.818376787458</v>
      </c>
      <c r="AU737" s="49">
        <f t="shared" si="739"/>
        <v>119976.14860540727</v>
      </c>
      <c r="AV737" s="1">
        <v>4</v>
      </c>
      <c r="AW737" s="166">
        <f t="shared" si="718"/>
        <v>29.84</v>
      </c>
      <c r="AX737" s="166"/>
      <c r="AY737" s="15">
        <f t="shared" si="719"/>
        <v>38626.330228619816</v>
      </c>
      <c r="AZ737" s="15">
        <f t="shared" si="720"/>
        <v>79087.177676099163</v>
      </c>
      <c r="BA737" s="49">
        <f t="shared" si="740"/>
        <v>117713.50790471898</v>
      </c>
      <c r="BB737" s="1">
        <v>4</v>
      </c>
      <c r="BC737" s="1">
        <f t="shared" si="721"/>
        <v>29.12</v>
      </c>
      <c r="BD737" s="56">
        <f t="shared" si="722"/>
        <v>38261.191111111111</v>
      </c>
      <c r="BE737" s="15">
        <f t="shared" si="723"/>
        <v>82577.102744453863</v>
      </c>
      <c r="BF737" s="49">
        <f t="shared" si="724"/>
        <v>120838.29385556497</v>
      </c>
      <c r="BG737" s="1">
        <v>5</v>
      </c>
      <c r="BH737" s="1">
        <f t="shared" si="725"/>
        <v>36</v>
      </c>
      <c r="BI737" s="56">
        <f t="shared" si="726"/>
        <v>47826.488888888889</v>
      </c>
      <c r="BJ737" s="15">
        <f t="shared" si="727"/>
        <v>100828.46939632272</v>
      </c>
      <c r="BK737" s="49">
        <f t="shared" si="741"/>
        <v>148654.95828521161</v>
      </c>
      <c r="BL737" s="1">
        <v>3</v>
      </c>
      <c r="BM737" s="1">
        <f t="shared" si="728"/>
        <v>24.03</v>
      </c>
      <c r="BN737" s="56">
        <f t="shared" si="729"/>
        <v>29199.206219312604</v>
      </c>
      <c r="BO737" s="15">
        <f t="shared" si="730"/>
        <v>69501.500061882092</v>
      </c>
      <c r="BP737" s="49">
        <f t="shared" si="742"/>
        <v>98700.706281194696</v>
      </c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</row>
    <row r="738" spans="1:146" ht="15.6" hidden="1" x14ac:dyDescent="0.3">
      <c r="A738" t="s">
        <v>218</v>
      </c>
      <c r="B738" s="8">
        <v>601</v>
      </c>
      <c r="C738" s="1">
        <v>3</v>
      </c>
      <c r="D738" s="1"/>
      <c r="E738" s="1">
        <f t="shared" si="695"/>
        <v>10.199999999999999</v>
      </c>
      <c r="F738" s="15">
        <f t="shared" si="696"/>
        <v>26297.150251617542</v>
      </c>
      <c r="G738" s="15">
        <f t="shared" si="697"/>
        <v>23227.271179757066</v>
      </c>
      <c r="H738" s="15">
        <f t="shared" si="731"/>
        <v>49524.421431374605</v>
      </c>
      <c r="I738" s="1">
        <v>5</v>
      </c>
      <c r="J738" s="1"/>
      <c r="K738" s="1">
        <f t="shared" si="698"/>
        <v>22.5</v>
      </c>
      <c r="L738" s="15">
        <f t="shared" si="699"/>
        <v>43870.699774266366</v>
      </c>
      <c r="M738" s="15">
        <f t="shared" si="700"/>
        <v>53678.190099327156</v>
      </c>
      <c r="N738" s="44">
        <f t="shared" si="732"/>
        <v>97548.889873593522</v>
      </c>
      <c r="O738" s="1">
        <v>4</v>
      </c>
      <c r="P738" s="1"/>
      <c r="Q738" s="1">
        <f t="shared" si="701"/>
        <v>22</v>
      </c>
      <c r="R738" s="15">
        <f t="shared" si="702"/>
        <v>35096.559819413094</v>
      </c>
      <c r="S738" s="422">
        <f t="shared" si="733"/>
        <v>50607.317747373425</v>
      </c>
      <c r="T738" s="49">
        <f t="shared" si="734"/>
        <v>85703.877566786512</v>
      </c>
      <c r="U738" s="1">
        <v>5</v>
      </c>
      <c r="V738" s="166">
        <f t="shared" si="703"/>
        <v>29.35</v>
      </c>
      <c r="W738" s="15">
        <f t="shared" si="704"/>
        <v>44618.703041144901</v>
      </c>
      <c r="X738" s="15">
        <f t="shared" si="705"/>
        <v>66258.474906025163</v>
      </c>
      <c r="Y738" s="49">
        <f t="shared" si="735"/>
        <v>110877.17794717007</v>
      </c>
      <c r="Z738" s="1">
        <v>2</v>
      </c>
      <c r="AA738" s="166">
        <f t="shared" si="706"/>
        <v>13.148075079921869</v>
      </c>
      <c r="AB738" s="15">
        <f t="shared" si="707"/>
        <v>17847.48121645796</v>
      </c>
      <c r="AC738" s="15">
        <f t="shared" si="708"/>
        <v>34328.077450589786</v>
      </c>
      <c r="AD738" s="49">
        <f t="shared" si="736"/>
        <v>52175.55866704775</v>
      </c>
      <c r="AE738" s="1">
        <v>3</v>
      </c>
      <c r="AF738" s="166">
        <f t="shared" si="709"/>
        <v>19.950000000000003</v>
      </c>
      <c r="AG738" s="15">
        <f t="shared" si="710"/>
        <v>28109.47848990342</v>
      </c>
      <c r="AH738" s="15">
        <f t="shared" si="711"/>
        <v>50415.032704699363</v>
      </c>
      <c r="AI738" s="49">
        <f t="shared" si="737"/>
        <v>78524.51119460279</v>
      </c>
      <c r="AJ738" s="1">
        <v>6</v>
      </c>
      <c r="AK738" s="166">
        <f t="shared" si="712"/>
        <v>41.893856926142419</v>
      </c>
      <c r="AL738" s="166"/>
      <c r="AM738" s="15">
        <f t="shared" si="713"/>
        <v>56218.956979806841</v>
      </c>
      <c r="AN738" s="15">
        <f t="shared" si="714"/>
        <v>112881.10199852538</v>
      </c>
      <c r="AO738" s="49">
        <f t="shared" si="738"/>
        <v>169100.05897833221</v>
      </c>
      <c r="AP738" s="1">
        <v>0</v>
      </c>
      <c r="AQ738" s="166">
        <f t="shared" si="715"/>
        <v>0</v>
      </c>
      <c r="AR738" s="166"/>
      <c r="AS738" s="15">
        <f t="shared" si="716"/>
        <v>0</v>
      </c>
      <c r="AT738" s="15">
        <f t="shared" si="717"/>
        <v>0</v>
      </c>
      <c r="AU738" s="49">
        <f t="shared" si="739"/>
        <v>0</v>
      </c>
      <c r="AV738" s="1">
        <v>0</v>
      </c>
      <c r="AW738" s="166">
        <f t="shared" si="718"/>
        <v>0</v>
      </c>
      <c r="AX738" s="166"/>
      <c r="AY738" s="15">
        <f t="shared" si="719"/>
        <v>0</v>
      </c>
      <c r="AZ738" s="15">
        <f t="shared" si="720"/>
        <v>0</v>
      </c>
      <c r="BA738" s="49">
        <f t="shared" si="740"/>
        <v>0</v>
      </c>
      <c r="BB738" s="1">
        <v>2</v>
      </c>
      <c r="BC738" s="1">
        <f t="shared" si="721"/>
        <v>14.56</v>
      </c>
      <c r="BD738" s="56">
        <f t="shared" si="722"/>
        <v>19130.595555555556</v>
      </c>
      <c r="BE738" s="15">
        <f t="shared" si="723"/>
        <v>41288.551372226932</v>
      </c>
      <c r="BF738" s="49">
        <f t="shared" si="724"/>
        <v>60419.146927782487</v>
      </c>
      <c r="BG738" s="1">
        <v>4</v>
      </c>
      <c r="BH738" s="1">
        <f t="shared" si="725"/>
        <v>28.8</v>
      </c>
      <c r="BI738" s="56">
        <f t="shared" si="726"/>
        <v>38261.191111111111</v>
      </c>
      <c r="BJ738" s="15">
        <f t="shared" si="727"/>
        <v>80662.77551705818</v>
      </c>
      <c r="BK738" s="49">
        <f t="shared" si="741"/>
        <v>118923.96662816929</v>
      </c>
      <c r="BL738" s="1">
        <v>3</v>
      </c>
      <c r="BM738" s="1">
        <f t="shared" si="728"/>
        <v>24.03</v>
      </c>
      <c r="BN738" s="56">
        <f t="shared" si="729"/>
        <v>29199.206219312604</v>
      </c>
      <c r="BO738" s="15">
        <f t="shared" si="730"/>
        <v>69501.500061882092</v>
      </c>
      <c r="BP738" s="49">
        <f t="shared" si="742"/>
        <v>98700.706281194696</v>
      </c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</row>
    <row r="739" spans="1:146" ht="15.6" hidden="1" x14ac:dyDescent="0.3">
      <c r="A739" t="s">
        <v>218</v>
      </c>
      <c r="B739" s="8">
        <v>602</v>
      </c>
      <c r="C739" s="1">
        <v>8</v>
      </c>
      <c r="D739" s="1"/>
      <c r="E739" s="1">
        <f t="shared" si="695"/>
        <v>27.2</v>
      </c>
      <c r="F739" s="15">
        <f t="shared" si="696"/>
        <v>70125.734004313446</v>
      </c>
      <c r="G739" s="15">
        <f t="shared" si="697"/>
        <v>61939.389812685513</v>
      </c>
      <c r="H739" s="15">
        <f t="shared" si="731"/>
        <v>132065.12381699897</v>
      </c>
      <c r="I739" s="1">
        <v>9</v>
      </c>
      <c r="J739" s="1"/>
      <c r="K739" s="1">
        <f t="shared" si="698"/>
        <v>40.5</v>
      </c>
      <c r="L739" s="15">
        <f t="shared" si="699"/>
        <v>78967.259593679468</v>
      </c>
      <c r="M739" s="15">
        <f t="shared" si="700"/>
        <v>96620.742178788874</v>
      </c>
      <c r="N739" s="44">
        <f t="shared" si="732"/>
        <v>175588.00177246833</v>
      </c>
      <c r="O739" s="1">
        <v>7</v>
      </c>
      <c r="P739" s="1"/>
      <c r="Q739" s="1">
        <f t="shared" si="701"/>
        <v>38.5</v>
      </c>
      <c r="R739" s="15">
        <f t="shared" si="702"/>
        <v>61418.979683972917</v>
      </c>
      <c r="S739" s="422">
        <f t="shared" si="733"/>
        <v>88562.806057903494</v>
      </c>
      <c r="T739" s="49">
        <f t="shared" si="734"/>
        <v>149981.7857418764</v>
      </c>
      <c r="U739" s="1">
        <v>10</v>
      </c>
      <c r="V739" s="166">
        <f t="shared" si="703"/>
        <v>58.7</v>
      </c>
      <c r="W739" s="15">
        <f t="shared" si="704"/>
        <v>89237.406082289803</v>
      </c>
      <c r="X739" s="15">
        <f t="shared" si="705"/>
        <v>132516.94981205033</v>
      </c>
      <c r="Y739" s="49">
        <f t="shared" si="735"/>
        <v>221754.35589434014</v>
      </c>
      <c r="Z739" s="1">
        <v>6</v>
      </c>
      <c r="AA739" s="166">
        <f t="shared" si="706"/>
        <v>39.444225239765608</v>
      </c>
      <c r="AB739" s="15">
        <f t="shared" si="707"/>
        <v>53542.443649373876</v>
      </c>
      <c r="AC739" s="15">
        <f t="shared" si="708"/>
        <v>102984.23235176937</v>
      </c>
      <c r="AD739" s="49">
        <f t="shared" si="736"/>
        <v>156526.67600114323</v>
      </c>
      <c r="AE739" s="1">
        <v>8</v>
      </c>
      <c r="AF739" s="166">
        <f t="shared" si="709"/>
        <v>53.2</v>
      </c>
      <c r="AG739" s="15">
        <f t="shared" si="710"/>
        <v>74958.609306409126</v>
      </c>
      <c r="AH739" s="15">
        <f t="shared" si="711"/>
        <v>134440.08721253162</v>
      </c>
      <c r="AI739" s="49">
        <f t="shared" si="737"/>
        <v>209398.69651894073</v>
      </c>
      <c r="AJ739" s="1">
        <v>8</v>
      </c>
      <c r="AK739" s="166">
        <f t="shared" si="712"/>
        <v>55.858475901523221</v>
      </c>
      <c r="AL739" s="166"/>
      <c r="AM739" s="15">
        <f t="shared" si="713"/>
        <v>74958.609306409126</v>
      </c>
      <c r="AN739" s="15">
        <f t="shared" si="714"/>
        <v>150508.13599803383</v>
      </c>
      <c r="AO739" s="49">
        <f t="shared" si="738"/>
        <v>225466.74530444294</v>
      </c>
      <c r="AP739" s="1">
        <v>5</v>
      </c>
      <c r="AQ739" s="166">
        <f t="shared" si="715"/>
        <v>40</v>
      </c>
      <c r="AR739" s="166"/>
      <c r="AS739" s="15">
        <f t="shared" si="716"/>
        <v>48282.912785774766</v>
      </c>
      <c r="AT739" s="15">
        <f t="shared" si="717"/>
        <v>101687.27297098433</v>
      </c>
      <c r="AU739" s="49">
        <f t="shared" si="739"/>
        <v>149970.18575675908</v>
      </c>
      <c r="AV739" s="1">
        <v>7</v>
      </c>
      <c r="AW739" s="166">
        <f t="shared" si="718"/>
        <v>52.22</v>
      </c>
      <c r="AX739" s="166"/>
      <c r="AY739" s="15">
        <f t="shared" si="719"/>
        <v>67596.077900084681</v>
      </c>
      <c r="AZ739" s="15">
        <f t="shared" si="720"/>
        <v>138402.56093317355</v>
      </c>
      <c r="BA739" s="49">
        <f t="shared" si="740"/>
        <v>205998.63883325824</v>
      </c>
      <c r="BB739" s="1">
        <v>8</v>
      </c>
      <c r="BC739" s="1">
        <f t="shared" si="721"/>
        <v>58.24</v>
      </c>
      <c r="BD739" s="56">
        <f t="shared" si="722"/>
        <v>76522.382222222222</v>
      </c>
      <c r="BE739" s="15">
        <f t="shared" si="723"/>
        <v>165154.20548890773</v>
      </c>
      <c r="BF739" s="49">
        <f t="shared" si="724"/>
        <v>241676.58771112995</v>
      </c>
      <c r="BG739" s="1">
        <v>9</v>
      </c>
      <c r="BH739" s="1">
        <f t="shared" si="725"/>
        <v>64.8</v>
      </c>
      <c r="BI739" s="56">
        <f t="shared" si="726"/>
        <v>86087.679999999993</v>
      </c>
      <c r="BJ739" s="15">
        <f t="shared" si="727"/>
        <v>181491.24491338088</v>
      </c>
      <c r="BK739" s="49">
        <f t="shared" si="741"/>
        <v>267578.92491338088</v>
      </c>
      <c r="BL739" s="1">
        <v>9</v>
      </c>
      <c r="BM739" s="1">
        <f t="shared" si="728"/>
        <v>72.09</v>
      </c>
      <c r="BN739" s="56">
        <f t="shared" si="729"/>
        <v>87597.618657937812</v>
      </c>
      <c r="BO739" s="15">
        <f t="shared" si="730"/>
        <v>208504.50018564626</v>
      </c>
      <c r="BP739" s="49">
        <f t="shared" si="742"/>
        <v>296102.11884358409</v>
      </c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</row>
    <row r="740" spans="1:146" ht="15.6" hidden="1" x14ac:dyDescent="0.3">
      <c r="A740" t="s">
        <v>218</v>
      </c>
      <c r="B740" s="8">
        <v>603</v>
      </c>
      <c r="C740" s="1">
        <v>2</v>
      </c>
      <c r="D740" s="1"/>
      <c r="E740" s="1">
        <f t="shared" si="695"/>
        <v>6.8</v>
      </c>
      <c r="F740" s="15">
        <f t="shared" si="696"/>
        <v>17531.433501078362</v>
      </c>
      <c r="G740" s="15">
        <f t="shared" si="697"/>
        <v>15484.847453171378</v>
      </c>
      <c r="H740" s="15">
        <f t="shared" si="731"/>
        <v>33016.280954249742</v>
      </c>
      <c r="I740" s="1">
        <v>3</v>
      </c>
      <c r="J740" s="1"/>
      <c r="K740" s="1">
        <f t="shared" si="698"/>
        <v>13.5</v>
      </c>
      <c r="L740" s="15">
        <f t="shared" si="699"/>
        <v>26322.419864559823</v>
      </c>
      <c r="M740" s="15">
        <f t="shared" si="700"/>
        <v>32206.914059596293</v>
      </c>
      <c r="N740" s="44">
        <f t="shared" si="732"/>
        <v>58529.333924156119</v>
      </c>
      <c r="O740" s="1">
        <v>1</v>
      </c>
      <c r="P740" s="1"/>
      <c r="Q740" s="1">
        <f t="shared" si="701"/>
        <v>5.5</v>
      </c>
      <c r="R740" s="15">
        <f t="shared" si="702"/>
        <v>8774.1399548532736</v>
      </c>
      <c r="S740" s="422">
        <f t="shared" si="733"/>
        <v>12651.829436843356</v>
      </c>
      <c r="T740" s="49">
        <f t="shared" si="734"/>
        <v>21425.969391696628</v>
      </c>
      <c r="U740" s="1">
        <v>2</v>
      </c>
      <c r="V740" s="166">
        <f t="shared" si="703"/>
        <v>11.74</v>
      </c>
      <c r="W740" s="15">
        <f t="shared" si="704"/>
        <v>17847.48121645796</v>
      </c>
      <c r="X740" s="15">
        <f t="shared" si="705"/>
        <v>26503.389962410067</v>
      </c>
      <c r="Y740" s="49">
        <f t="shared" si="735"/>
        <v>44350.871178868023</v>
      </c>
      <c r="Z740" s="1">
        <v>2</v>
      </c>
      <c r="AA740" s="166">
        <f t="shared" si="706"/>
        <v>13.148075079921869</v>
      </c>
      <c r="AB740" s="15">
        <f t="shared" si="707"/>
        <v>17847.48121645796</v>
      </c>
      <c r="AC740" s="15">
        <f t="shared" si="708"/>
        <v>34328.077450589786</v>
      </c>
      <c r="AD740" s="49">
        <f t="shared" si="736"/>
        <v>52175.55866704775</v>
      </c>
      <c r="AE740" s="1">
        <v>2</v>
      </c>
      <c r="AF740" s="166">
        <f t="shared" si="709"/>
        <v>13.3</v>
      </c>
      <c r="AG740" s="15">
        <f t="shared" si="710"/>
        <v>18739.652326602281</v>
      </c>
      <c r="AH740" s="15">
        <f t="shared" si="711"/>
        <v>33610.021803132906</v>
      </c>
      <c r="AI740" s="49">
        <f t="shared" si="737"/>
        <v>52349.674129735184</v>
      </c>
      <c r="AJ740" s="1">
        <v>2</v>
      </c>
      <c r="AK740" s="166">
        <f t="shared" si="712"/>
        <v>13.964618975380805</v>
      </c>
      <c r="AL740" s="166"/>
      <c r="AM740" s="15">
        <f t="shared" si="713"/>
        <v>18739.652326602281</v>
      </c>
      <c r="AN740" s="15">
        <f t="shared" si="714"/>
        <v>37627.033999508458</v>
      </c>
      <c r="AO740" s="49">
        <f t="shared" si="738"/>
        <v>56366.686326110736</v>
      </c>
      <c r="AP740" s="1">
        <v>2</v>
      </c>
      <c r="AQ740" s="166">
        <f t="shared" si="715"/>
        <v>16</v>
      </c>
      <c r="AR740" s="166"/>
      <c r="AS740" s="15">
        <f t="shared" si="716"/>
        <v>19313.165114309908</v>
      </c>
      <c r="AT740" s="15">
        <f t="shared" si="717"/>
        <v>40674.909188393729</v>
      </c>
      <c r="AU740" s="49">
        <f t="shared" si="739"/>
        <v>59988.074302703637</v>
      </c>
      <c r="AV740" s="1">
        <v>1</v>
      </c>
      <c r="AW740" s="166">
        <f t="shared" si="718"/>
        <v>7.46</v>
      </c>
      <c r="AX740" s="166"/>
      <c r="AY740" s="15">
        <f t="shared" si="719"/>
        <v>9656.582557154954</v>
      </c>
      <c r="AZ740" s="15">
        <f t="shared" si="720"/>
        <v>19771.794419024791</v>
      </c>
      <c r="BA740" s="49">
        <f t="shared" si="740"/>
        <v>29428.376976179745</v>
      </c>
      <c r="BB740" s="1">
        <v>2</v>
      </c>
      <c r="BC740" s="1">
        <f t="shared" si="721"/>
        <v>14.56</v>
      </c>
      <c r="BD740" s="56">
        <f t="shared" si="722"/>
        <v>19130.595555555556</v>
      </c>
      <c r="BE740" s="15">
        <f t="shared" si="723"/>
        <v>41288.551372226932</v>
      </c>
      <c r="BF740" s="49">
        <f t="shared" si="724"/>
        <v>60419.146927782487</v>
      </c>
      <c r="BG740" s="1">
        <v>1</v>
      </c>
      <c r="BH740" s="1">
        <f t="shared" si="725"/>
        <v>7.2</v>
      </c>
      <c r="BI740" s="56">
        <f t="shared" si="726"/>
        <v>9565.2977777777778</v>
      </c>
      <c r="BJ740" s="15">
        <f t="shared" si="727"/>
        <v>20165.693879264545</v>
      </c>
      <c r="BK740" s="49">
        <f t="shared" si="741"/>
        <v>29730.991657042323</v>
      </c>
      <c r="BL740" s="1">
        <v>1</v>
      </c>
      <c r="BM740" s="1">
        <f t="shared" si="728"/>
        <v>8.01</v>
      </c>
      <c r="BN740" s="56">
        <f t="shared" si="729"/>
        <v>9733.068739770868</v>
      </c>
      <c r="BO740" s="15">
        <f t="shared" si="730"/>
        <v>23167.166687294026</v>
      </c>
      <c r="BP740" s="49">
        <f t="shared" si="742"/>
        <v>32900.235427064894</v>
      </c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</row>
    <row r="741" spans="1:146" ht="15.6" hidden="1" x14ac:dyDescent="0.3">
      <c r="A741" t="s">
        <v>218</v>
      </c>
      <c r="B741" s="8">
        <v>701</v>
      </c>
      <c r="C741" s="1">
        <v>2</v>
      </c>
      <c r="D741" s="1"/>
      <c r="E741" s="1">
        <f t="shared" si="695"/>
        <v>6.8</v>
      </c>
      <c r="F741" s="15">
        <f t="shared" si="696"/>
        <v>17531.433501078362</v>
      </c>
      <c r="G741" s="15">
        <f t="shared" si="697"/>
        <v>15484.847453171378</v>
      </c>
      <c r="H741" s="15">
        <f t="shared" si="731"/>
        <v>33016.280954249742</v>
      </c>
      <c r="I741" s="1">
        <v>2</v>
      </c>
      <c r="J741" s="1"/>
      <c r="K741" s="1">
        <f t="shared" si="698"/>
        <v>9</v>
      </c>
      <c r="L741" s="15">
        <f t="shared" si="699"/>
        <v>17548.279909706547</v>
      </c>
      <c r="M741" s="15">
        <f t="shared" si="700"/>
        <v>21471.276039730859</v>
      </c>
      <c r="N741" s="44">
        <f t="shared" si="732"/>
        <v>39019.555949437403</v>
      </c>
      <c r="O741" s="1">
        <v>2</v>
      </c>
      <c r="P741" s="1"/>
      <c r="Q741" s="1">
        <f t="shared" si="701"/>
        <v>11</v>
      </c>
      <c r="R741" s="15">
        <f t="shared" si="702"/>
        <v>17548.279909706547</v>
      </c>
      <c r="S741" s="422">
        <f t="shared" si="733"/>
        <v>25303.658873686712</v>
      </c>
      <c r="T741" s="49">
        <f t="shared" si="734"/>
        <v>42851.938783393256</v>
      </c>
      <c r="U741" s="1">
        <v>2</v>
      </c>
      <c r="V741" s="166">
        <f t="shared" si="703"/>
        <v>11.74</v>
      </c>
      <c r="W741" s="15">
        <f t="shared" si="704"/>
        <v>17847.48121645796</v>
      </c>
      <c r="X741" s="15">
        <f t="shared" si="705"/>
        <v>26503.389962410067</v>
      </c>
      <c r="Y741" s="49">
        <f t="shared" si="735"/>
        <v>44350.871178868023</v>
      </c>
      <c r="Z741" s="1">
        <v>3</v>
      </c>
      <c r="AA741" s="166">
        <f t="shared" si="706"/>
        <v>19.722112619882804</v>
      </c>
      <c r="AB741" s="15">
        <f t="shared" si="707"/>
        <v>26771.221824686938</v>
      </c>
      <c r="AC741" s="15">
        <f t="shared" si="708"/>
        <v>51492.116175884687</v>
      </c>
      <c r="AD741" s="49">
        <f t="shared" si="736"/>
        <v>78263.338000571617</v>
      </c>
      <c r="AE741" s="1">
        <v>2</v>
      </c>
      <c r="AF741" s="166">
        <f t="shared" si="709"/>
        <v>13.3</v>
      </c>
      <c r="AG741" s="15">
        <f t="shared" si="710"/>
        <v>18739.652326602281</v>
      </c>
      <c r="AH741" s="15">
        <f t="shared" si="711"/>
        <v>33610.021803132906</v>
      </c>
      <c r="AI741" s="49">
        <f t="shared" si="737"/>
        <v>52349.674129735184</v>
      </c>
      <c r="AJ741" s="1">
        <v>2</v>
      </c>
      <c r="AK741" s="166">
        <f t="shared" si="712"/>
        <v>13.964618975380805</v>
      </c>
      <c r="AL741" s="166"/>
      <c r="AM741" s="15">
        <f t="shared" si="713"/>
        <v>18739.652326602281</v>
      </c>
      <c r="AN741" s="15">
        <f t="shared" si="714"/>
        <v>37627.033999508458</v>
      </c>
      <c r="AO741" s="49">
        <f t="shared" si="738"/>
        <v>56366.686326110736</v>
      </c>
      <c r="AP741" s="1">
        <v>2</v>
      </c>
      <c r="AQ741" s="166">
        <f t="shared" si="715"/>
        <v>16</v>
      </c>
      <c r="AR741" s="166"/>
      <c r="AS741" s="15">
        <f t="shared" si="716"/>
        <v>19313.165114309908</v>
      </c>
      <c r="AT741" s="15">
        <f t="shared" si="717"/>
        <v>40674.909188393729</v>
      </c>
      <c r="AU741" s="49">
        <f t="shared" si="739"/>
        <v>59988.074302703637</v>
      </c>
      <c r="AV741" s="1">
        <v>2</v>
      </c>
      <c r="AW741" s="166">
        <f t="shared" si="718"/>
        <v>14.92</v>
      </c>
      <c r="AX741" s="166"/>
      <c r="AY741" s="15">
        <f t="shared" si="719"/>
        <v>19313.165114309908</v>
      </c>
      <c r="AZ741" s="15">
        <f t="shared" si="720"/>
        <v>39543.588838049582</v>
      </c>
      <c r="BA741" s="49">
        <f t="shared" si="740"/>
        <v>58856.75395235949</v>
      </c>
      <c r="BB741" s="1">
        <v>3</v>
      </c>
      <c r="BC741" s="1">
        <f t="shared" si="721"/>
        <v>21.84</v>
      </c>
      <c r="BD741" s="56">
        <f t="shared" si="722"/>
        <v>28695.893333333333</v>
      </c>
      <c r="BE741" s="15">
        <f t="shared" si="723"/>
        <v>61932.827058340401</v>
      </c>
      <c r="BF741" s="49">
        <f t="shared" si="724"/>
        <v>90628.720391673734</v>
      </c>
      <c r="BG741" s="1">
        <v>2</v>
      </c>
      <c r="BH741" s="1">
        <f t="shared" si="725"/>
        <v>14.4</v>
      </c>
      <c r="BI741" s="56">
        <f t="shared" si="726"/>
        <v>19130.595555555556</v>
      </c>
      <c r="BJ741" s="15">
        <f t="shared" si="727"/>
        <v>40331.38775852909</v>
      </c>
      <c r="BK741" s="49">
        <f t="shared" si="741"/>
        <v>59461.983314084646</v>
      </c>
      <c r="BL741" s="1">
        <v>3</v>
      </c>
      <c r="BM741" s="1">
        <f t="shared" si="728"/>
        <v>24.03</v>
      </c>
      <c r="BN741" s="56">
        <f t="shared" si="729"/>
        <v>29199.206219312604</v>
      </c>
      <c r="BO741" s="15">
        <f t="shared" si="730"/>
        <v>69501.500061882092</v>
      </c>
      <c r="BP741" s="49">
        <f t="shared" si="742"/>
        <v>98700.706281194696</v>
      </c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</row>
    <row r="742" spans="1:146" ht="15.6" hidden="1" x14ac:dyDescent="0.3">
      <c r="A742" t="s">
        <v>218</v>
      </c>
      <c r="B742" s="8">
        <v>702</v>
      </c>
      <c r="C742" s="1">
        <v>6</v>
      </c>
      <c r="D742" s="1"/>
      <c r="E742" s="1">
        <f t="shared" si="695"/>
        <v>20.399999999999999</v>
      </c>
      <c r="F742" s="15">
        <f t="shared" si="696"/>
        <v>52594.300503235085</v>
      </c>
      <c r="G742" s="15">
        <f t="shared" si="697"/>
        <v>46454.542359514133</v>
      </c>
      <c r="H742" s="15">
        <f t="shared" si="731"/>
        <v>99048.84286274921</v>
      </c>
      <c r="I742" s="1">
        <v>9</v>
      </c>
      <c r="J742" s="1"/>
      <c r="K742" s="1">
        <f t="shared" si="698"/>
        <v>40.5</v>
      </c>
      <c r="L742" s="15">
        <f t="shared" si="699"/>
        <v>78967.259593679468</v>
      </c>
      <c r="M742" s="15">
        <f t="shared" si="700"/>
        <v>96620.742178788874</v>
      </c>
      <c r="N742" s="44">
        <f t="shared" si="732"/>
        <v>175588.00177246833</v>
      </c>
      <c r="O742" s="1">
        <v>7</v>
      </c>
      <c r="P742" s="1"/>
      <c r="Q742" s="1">
        <f t="shared" si="701"/>
        <v>38.5</v>
      </c>
      <c r="R742" s="15">
        <f t="shared" si="702"/>
        <v>61418.979683972917</v>
      </c>
      <c r="S742" s="422">
        <f t="shared" si="733"/>
        <v>88562.806057903494</v>
      </c>
      <c r="T742" s="49">
        <f t="shared" si="734"/>
        <v>149981.7857418764</v>
      </c>
      <c r="U742" s="1">
        <v>7</v>
      </c>
      <c r="V742" s="166">
        <f t="shared" si="703"/>
        <v>41.09</v>
      </c>
      <c r="W742" s="15">
        <f t="shared" si="704"/>
        <v>62466.184257602858</v>
      </c>
      <c r="X742" s="15">
        <f t="shared" si="705"/>
        <v>92761.864868435237</v>
      </c>
      <c r="Y742" s="49">
        <f t="shared" si="735"/>
        <v>155228.04912603809</v>
      </c>
      <c r="Z742" s="1">
        <v>6</v>
      </c>
      <c r="AA742" s="166">
        <f t="shared" si="706"/>
        <v>39.444225239765608</v>
      </c>
      <c r="AB742" s="15">
        <f t="shared" si="707"/>
        <v>53542.443649373876</v>
      </c>
      <c r="AC742" s="15">
        <f t="shared" si="708"/>
        <v>102984.23235176937</v>
      </c>
      <c r="AD742" s="49">
        <f t="shared" si="736"/>
        <v>156526.67600114323</v>
      </c>
      <c r="AE742" s="1">
        <v>7</v>
      </c>
      <c r="AF742" s="166">
        <f t="shared" si="709"/>
        <v>46.550000000000004</v>
      </c>
      <c r="AG742" s="15">
        <f t="shared" si="710"/>
        <v>65588.783143107983</v>
      </c>
      <c r="AH742" s="15">
        <f t="shared" si="711"/>
        <v>117635.07631096517</v>
      </c>
      <c r="AI742" s="49">
        <f t="shared" si="737"/>
        <v>183223.85945407316</v>
      </c>
      <c r="AJ742" s="1">
        <v>7</v>
      </c>
      <c r="AK742" s="166">
        <f t="shared" si="712"/>
        <v>48.87616641383282</v>
      </c>
      <c r="AL742" s="166"/>
      <c r="AM742" s="15">
        <f t="shared" si="713"/>
        <v>65588.783143107983</v>
      </c>
      <c r="AN742" s="15">
        <f t="shared" si="714"/>
        <v>131694.61899827959</v>
      </c>
      <c r="AO742" s="49">
        <f t="shared" si="738"/>
        <v>197283.40214138757</v>
      </c>
      <c r="AP742" s="1">
        <v>6</v>
      </c>
      <c r="AQ742" s="166">
        <f t="shared" si="715"/>
        <v>48</v>
      </c>
      <c r="AR742" s="166"/>
      <c r="AS742" s="15">
        <f t="shared" si="716"/>
        <v>57939.495342929724</v>
      </c>
      <c r="AT742" s="15">
        <f t="shared" si="717"/>
        <v>122024.72756518118</v>
      </c>
      <c r="AU742" s="49">
        <f t="shared" si="739"/>
        <v>179964.22290811091</v>
      </c>
      <c r="AV742" s="1">
        <v>7</v>
      </c>
      <c r="AW742" s="166">
        <f t="shared" si="718"/>
        <v>52.22</v>
      </c>
      <c r="AX742" s="166"/>
      <c r="AY742" s="15">
        <f t="shared" si="719"/>
        <v>67596.077900084681</v>
      </c>
      <c r="AZ742" s="15">
        <f t="shared" si="720"/>
        <v>138402.56093317355</v>
      </c>
      <c r="BA742" s="49">
        <f t="shared" si="740"/>
        <v>205998.63883325824</v>
      </c>
      <c r="BB742" s="1">
        <v>9</v>
      </c>
      <c r="BC742" s="1">
        <f t="shared" si="721"/>
        <v>65.52</v>
      </c>
      <c r="BD742" s="56">
        <f t="shared" si="722"/>
        <v>86087.679999999993</v>
      </c>
      <c r="BE742" s="15">
        <f t="shared" si="723"/>
        <v>185798.48117502118</v>
      </c>
      <c r="BF742" s="49">
        <f t="shared" si="724"/>
        <v>271886.1611750212</v>
      </c>
      <c r="BG742" s="1">
        <v>7</v>
      </c>
      <c r="BH742" s="1">
        <f t="shared" si="725"/>
        <v>50.4</v>
      </c>
      <c r="BI742" s="56">
        <f t="shared" si="726"/>
        <v>66957.084444444452</v>
      </c>
      <c r="BJ742" s="15">
        <f t="shared" si="727"/>
        <v>141159.85715485181</v>
      </c>
      <c r="BK742" s="49">
        <f t="shared" si="741"/>
        <v>208116.94159929626</v>
      </c>
      <c r="BL742" s="1">
        <v>7</v>
      </c>
      <c r="BM742" s="1">
        <f t="shared" si="728"/>
        <v>56.07</v>
      </c>
      <c r="BN742" s="56">
        <f t="shared" si="729"/>
        <v>68131.481178396076</v>
      </c>
      <c r="BO742" s="15">
        <f t="shared" si="730"/>
        <v>162170.16681105818</v>
      </c>
      <c r="BP742" s="49">
        <f t="shared" si="742"/>
        <v>230301.64798945427</v>
      </c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</row>
    <row r="743" spans="1:146" ht="15.6" hidden="1" x14ac:dyDescent="0.3">
      <c r="A743" t="s">
        <v>218</v>
      </c>
      <c r="B743" s="8">
        <v>703</v>
      </c>
      <c r="C743" s="1">
        <v>3</v>
      </c>
      <c r="D743" s="1"/>
      <c r="E743" s="1">
        <f t="shared" si="695"/>
        <v>10.199999999999999</v>
      </c>
      <c r="F743" s="15">
        <f t="shared" si="696"/>
        <v>26297.150251617542</v>
      </c>
      <c r="G743" s="15">
        <f t="shared" si="697"/>
        <v>23227.271179757066</v>
      </c>
      <c r="H743" s="15">
        <f t="shared" si="731"/>
        <v>49524.421431374605</v>
      </c>
      <c r="I743" s="1">
        <v>2</v>
      </c>
      <c r="J743" s="1"/>
      <c r="K743" s="1">
        <f t="shared" si="698"/>
        <v>9</v>
      </c>
      <c r="L743" s="15">
        <f t="shared" si="699"/>
        <v>17548.279909706547</v>
      </c>
      <c r="M743" s="15">
        <f t="shared" si="700"/>
        <v>21471.276039730859</v>
      </c>
      <c r="N743" s="44">
        <f t="shared" si="732"/>
        <v>39019.555949437403</v>
      </c>
      <c r="O743" s="1">
        <v>3</v>
      </c>
      <c r="P743" s="1"/>
      <c r="Q743" s="1">
        <f t="shared" si="701"/>
        <v>16.5</v>
      </c>
      <c r="R743" s="15">
        <f t="shared" si="702"/>
        <v>26322.419864559823</v>
      </c>
      <c r="S743" s="422">
        <f t="shared" si="733"/>
        <v>37955.488310530069</v>
      </c>
      <c r="T743" s="49">
        <f t="shared" si="734"/>
        <v>64277.908175089891</v>
      </c>
      <c r="U743" s="1">
        <v>2</v>
      </c>
      <c r="V743" s="166">
        <f t="shared" si="703"/>
        <v>11.74</v>
      </c>
      <c r="W743" s="15">
        <f t="shared" si="704"/>
        <v>17847.48121645796</v>
      </c>
      <c r="X743" s="15">
        <f t="shared" si="705"/>
        <v>26503.389962410067</v>
      </c>
      <c r="Y743" s="49">
        <f t="shared" si="735"/>
        <v>44350.871178868023</v>
      </c>
      <c r="Z743" s="1">
        <v>3</v>
      </c>
      <c r="AA743" s="166">
        <f t="shared" si="706"/>
        <v>19.722112619882804</v>
      </c>
      <c r="AB743" s="15">
        <f t="shared" si="707"/>
        <v>26771.221824686938</v>
      </c>
      <c r="AC743" s="15">
        <f t="shared" si="708"/>
        <v>51492.116175884687</v>
      </c>
      <c r="AD743" s="49">
        <f t="shared" si="736"/>
        <v>78263.338000571617</v>
      </c>
      <c r="AE743" s="1">
        <v>3</v>
      </c>
      <c r="AF743" s="166">
        <f t="shared" si="709"/>
        <v>19.950000000000003</v>
      </c>
      <c r="AG743" s="15">
        <f t="shared" si="710"/>
        <v>28109.47848990342</v>
      </c>
      <c r="AH743" s="15">
        <f t="shared" si="711"/>
        <v>50415.032704699363</v>
      </c>
      <c r="AI743" s="49">
        <f t="shared" si="737"/>
        <v>78524.51119460279</v>
      </c>
      <c r="AJ743" s="1">
        <v>3</v>
      </c>
      <c r="AK743" s="166">
        <f t="shared" si="712"/>
        <v>20.94692846307121</v>
      </c>
      <c r="AL743" s="166"/>
      <c r="AM743" s="15">
        <f t="shared" si="713"/>
        <v>28109.47848990342</v>
      </c>
      <c r="AN743" s="15">
        <f t="shared" si="714"/>
        <v>56440.55099926269</v>
      </c>
      <c r="AO743" s="49">
        <f t="shared" si="738"/>
        <v>84550.029489166103</v>
      </c>
      <c r="AP743" s="1">
        <v>2</v>
      </c>
      <c r="AQ743" s="166">
        <f t="shared" si="715"/>
        <v>16</v>
      </c>
      <c r="AR743" s="166"/>
      <c r="AS743" s="15">
        <f t="shared" si="716"/>
        <v>19313.165114309908</v>
      </c>
      <c r="AT743" s="15">
        <f t="shared" si="717"/>
        <v>40674.909188393729</v>
      </c>
      <c r="AU743" s="49">
        <f t="shared" si="739"/>
        <v>59988.074302703637</v>
      </c>
      <c r="AV743" s="1">
        <v>3</v>
      </c>
      <c r="AW743" s="166">
        <f t="shared" si="718"/>
        <v>22.38</v>
      </c>
      <c r="AX743" s="166"/>
      <c r="AY743" s="15">
        <f t="shared" si="719"/>
        <v>28969.747671464862</v>
      </c>
      <c r="AZ743" s="15">
        <f t="shared" si="720"/>
        <v>59315.383257074376</v>
      </c>
      <c r="BA743" s="49">
        <f t="shared" si="740"/>
        <v>88285.130928539234</v>
      </c>
      <c r="BB743" s="1">
        <v>4</v>
      </c>
      <c r="BC743" s="1">
        <f t="shared" si="721"/>
        <v>29.12</v>
      </c>
      <c r="BD743" s="56">
        <f t="shared" si="722"/>
        <v>38261.191111111111</v>
      </c>
      <c r="BE743" s="15">
        <f t="shared" si="723"/>
        <v>82577.102744453863</v>
      </c>
      <c r="BF743" s="49">
        <f t="shared" si="724"/>
        <v>120838.29385556497</v>
      </c>
      <c r="BG743" s="1">
        <v>3</v>
      </c>
      <c r="BH743" s="1">
        <f t="shared" si="725"/>
        <v>21.6</v>
      </c>
      <c r="BI743" s="56">
        <f t="shared" si="726"/>
        <v>28695.893333333333</v>
      </c>
      <c r="BJ743" s="15">
        <f t="shared" si="727"/>
        <v>60497.081637793635</v>
      </c>
      <c r="BK743" s="49">
        <f t="shared" si="741"/>
        <v>89192.974971126969</v>
      </c>
      <c r="BL743" s="1">
        <v>4</v>
      </c>
      <c r="BM743" s="1">
        <f t="shared" si="728"/>
        <v>32.04</v>
      </c>
      <c r="BN743" s="56">
        <f t="shared" si="729"/>
        <v>38932.274959083472</v>
      </c>
      <c r="BO743" s="15">
        <f t="shared" si="730"/>
        <v>92668.666749176104</v>
      </c>
      <c r="BP743" s="49">
        <f t="shared" si="742"/>
        <v>131600.94170825958</v>
      </c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</row>
    <row r="744" spans="1:146" ht="15.6" hidden="1" x14ac:dyDescent="0.3">
      <c r="A744" t="s">
        <v>218</v>
      </c>
      <c r="B744" s="8">
        <v>801</v>
      </c>
      <c r="C744" s="1">
        <v>4</v>
      </c>
      <c r="D744" s="1"/>
      <c r="E744" s="1">
        <f t="shared" si="695"/>
        <v>13.6</v>
      </c>
      <c r="F744" s="15">
        <f t="shared" si="696"/>
        <v>35062.867002156723</v>
      </c>
      <c r="G744" s="15">
        <f t="shared" si="697"/>
        <v>30969.694906342756</v>
      </c>
      <c r="H744" s="15">
        <f t="shared" si="731"/>
        <v>66032.561908499483</v>
      </c>
      <c r="I744" s="1">
        <v>3</v>
      </c>
      <c r="J744" s="1"/>
      <c r="K744" s="1">
        <f t="shared" si="698"/>
        <v>13.5</v>
      </c>
      <c r="L744" s="15">
        <f t="shared" si="699"/>
        <v>26322.419864559823</v>
      </c>
      <c r="M744" s="15">
        <f t="shared" si="700"/>
        <v>32206.914059596293</v>
      </c>
      <c r="N744" s="44">
        <f t="shared" si="732"/>
        <v>58529.333924156119</v>
      </c>
      <c r="O744" s="1">
        <v>4</v>
      </c>
      <c r="P744" s="1"/>
      <c r="Q744" s="1">
        <f t="shared" si="701"/>
        <v>22</v>
      </c>
      <c r="R744" s="15">
        <f t="shared" si="702"/>
        <v>35096.559819413094</v>
      </c>
      <c r="S744" s="422">
        <f t="shared" si="733"/>
        <v>50607.317747373425</v>
      </c>
      <c r="T744" s="49">
        <f t="shared" si="734"/>
        <v>85703.877566786512</v>
      </c>
      <c r="U744" s="1">
        <v>5</v>
      </c>
      <c r="V744" s="166">
        <f t="shared" si="703"/>
        <v>29.35</v>
      </c>
      <c r="W744" s="15">
        <f t="shared" si="704"/>
        <v>44618.703041144901</v>
      </c>
      <c r="X744" s="15">
        <f t="shared" si="705"/>
        <v>66258.474906025163</v>
      </c>
      <c r="Y744" s="49">
        <f t="shared" si="735"/>
        <v>110877.17794717007</v>
      </c>
      <c r="Z744" s="1">
        <v>4</v>
      </c>
      <c r="AA744" s="166">
        <f t="shared" si="706"/>
        <v>26.296150159843737</v>
      </c>
      <c r="AB744" s="15">
        <f t="shared" si="707"/>
        <v>35694.96243291592</v>
      </c>
      <c r="AC744" s="15">
        <f t="shared" si="708"/>
        <v>68656.154901179572</v>
      </c>
      <c r="AD744" s="49">
        <f t="shared" si="736"/>
        <v>104351.1173340955</v>
      </c>
      <c r="AE744" s="1">
        <v>6</v>
      </c>
      <c r="AF744" s="166">
        <f t="shared" si="709"/>
        <v>39.900000000000006</v>
      </c>
      <c r="AG744" s="15">
        <f t="shared" si="710"/>
        <v>56218.956979806841</v>
      </c>
      <c r="AH744" s="15">
        <f t="shared" si="711"/>
        <v>100830.06540939873</v>
      </c>
      <c r="AI744" s="49">
        <f t="shared" si="737"/>
        <v>157049.02238920558</v>
      </c>
      <c r="AJ744" s="1">
        <v>4</v>
      </c>
      <c r="AK744" s="166">
        <f t="shared" si="712"/>
        <v>27.92923795076161</v>
      </c>
      <c r="AL744" s="166"/>
      <c r="AM744" s="15">
        <f t="shared" si="713"/>
        <v>37479.304653204563</v>
      </c>
      <c r="AN744" s="15">
        <f t="shared" si="714"/>
        <v>75254.067999016916</v>
      </c>
      <c r="AO744" s="49">
        <f t="shared" si="738"/>
        <v>112733.37265222147</v>
      </c>
      <c r="AP744" s="1">
        <v>5</v>
      </c>
      <c r="AQ744" s="166">
        <f t="shared" si="715"/>
        <v>40</v>
      </c>
      <c r="AR744" s="166"/>
      <c r="AS744" s="15">
        <f t="shared" si="716"/>
        <v>48282.912785774766</v>
      </c>
      <c r="AT744" s="15">
        <f t="shared" si="717"/>
        <v>101687.27297098433</v>
      </c>
      <c r="AU744" s="49">
        <f t="shared" si="739"/>
        <v>149970.18575675908</v>
      </c>
      <c r="AV744" s="1">
        <v>4</v>
      </c>
      <c r="AW744" s="166">
        <f t="shared" si="718"/>
        <v>29.84</v>
      </c>
      <c r="AX744" s="166"/>
      <c r="AY744" s="15">
        <f t="shared" si="719"/>
        <v>38626.330228619816</v>
      </c>
      <c r="AZ744" s="15">
        <f t="shared" si="720"/>
        <v>79087.177676099163</v>
      </c>
      <c r="BA744" s="49">
        <f t="shared" si="740"/>
        <v>117713.50790471898</v>
      </c>
      <c r="BB744" s="1">
        <v>5</v>
      </c>
      <c r="BC744" s="1">
        <f t="shared" si="721"/>
        <v>36.4</v>
      </c>
      <c r="BD744" s="56">
        <f t="shared" si="722"/>
        <v>47826.488888888889</v>
      </c>
      <c r="BE744" s="15">
        <f t="shared" si="723"/>
        <v>103221.37843056733</v>
      </c>
      <c r="BF744" s="49">
        <f t="shared" si="724"/>
        <v>151047.86731945621</v>
      </c>
      <c r="BG744" s="1">
        <v>5</v>
      </c>
      <c r="BH744" s="1">
        <f t="shared" si="725"/>
        <v>36</v>
      </c>
      <c r="BI744" s="56">
        <f t="shared" si="726"/>
        <v>47826.488888888889</v>
      </c>
      <c r="BJ744" s="15">
        <f t="shared" si="727"/>
        <v>100828.46939632272</v>
      </c>
      <c r="BK744" s="49">
        <f t="shared" si="741"/>
        <v>148654.95828521161</v>
      </c>
      <c r="BL744" s="1">
        <v>5</v>
      </c>
      <c r="BM744" s="1">
        <f t="shared" si="728"/>
        <v>40.049999999999997</v>
      </c>
      <c r="BN744" s="56">
        <f t="shared" si="729"/>
        <v>48665.34369885434</v>
      </c>
      <c r="BO744" s="15">
        <f t="shared" si="730"/>
        <v>115835.83343647013</v>
      </c>
      <c r="BP744" s="49">
        <f t="shared" si="742"/>
        <v>164501.17713532445</v>
      </c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</row>
    <row r="745" spans="1:146" ht="15.6" hidden="1" x14ac:dyDescent="0.3">
      <c r="A745" t="s">
        <v>218</v>
      </c>
      <c r="B745" s="8">
        <v>802</v>
      </c>
      <c r="C745" s="1">
        <v>6</v>
      </c>
      <c r="D745" s="1"/>
      <c r="E745" s="1">
        <f t="shared" si="695"/>
        <v>20.399999999999999</v>
      </c>
      <c r="F745" s="15">
        <f t="shared" si="696"/>
        <v>52594.300503235085</v>
      </c>
      <c r="G745" s="15">
        <f t="shared" si="697"/>
        <v>46454.542359514133</v>
      </c>
      <c r="H745" s="15">
        <f t="shared" si="731"/>
        <v>99048.84286274921</v>
      </c>
      <c r="I745" s="1">
        <v>6</v>
      </c>
      <c r="J745" s="1"/>
      <c r="K745" s="1">
        <f t="shared" si="698"/>
        <v>27</v>
      </c>
      <c r="L745" s="15">
        <f t="shared" si="699"/>
        <v>52644.839729119645</v>
      </c>
      <c r="M745" s="15">
        <f t="shared" si="700"/>
        <v>64413.828119192585</v>
      </c>
      <c r="N745" s="44">
        <f t="shared" si="732"/>
        <v>117058.66784831224</v>
      </c>
      <c r="O745" s="1">
        <v>2</v>
      </c>
      <c r="P745" s="1"/>
      <c r="Q745" s="1">
        <f t="shared" si="701"/>
        <v>11</v>
      </c>
      <c r="R745" s="15">
        <f t="shared" si="702"/>
        <v>17548.279909706547</v>
      </c>
      <c r="S745" s="422">
        <f t="shared" si="733"/>
        <v>25303.658873686712</v>
      </c>
      <c r="T745" s="49">
        <f t="shared" si="734"/>
        <v>42851.938783393256</v>
      </c>
      <c r="U745" s="1">
        <v>4</v>
      </c>
      <c r="V745" s="166">
        <f t="shared" si="703"/>
        <v>23.48</v>
      </c>
      <c r="W745" s="15">
        <f t="shared" si="704"/>
        <v>35694.96243291592</v>
      </c>
      <c r="X745" s="15">
        <f t="shared" si="705"/>
        <v>53006.779924820134</v>
      </c>
      <c r="Y745" s="49">
        <f t="shared" si="735"/>
        <v>88701.742357736046</v>
      </c>
      <c r="Z745" s="1">
        <v>2</v>
      </c>
      <c r="AA745" s="166">
        <f t="shared" si="706"/>
        <v>13.148075079921869</v>
      </c>
      <c r="AB745" s="15">
        <f t="shared" si="707"/>
        <v>17847.48121645796</v>
      </c>
      <c r="AC745" s="15">
        <f t="shared" si="708"/>
        <v>34328.077450589786</v>
      </c>
      <c r="AD745" s="49">
        <f t="shared" si="736"/>
        <v>52175.55866704775</v>
      </c>
      <c r="AE745" s="1">
        <v>4</v>
      </c>
      <c r="AF745" s="166">
        <f t="shared" si="709"/>
        <v>26.6</v>
      </c>
      <c r="AG745" s="15">
        <f t="shared" si="710"/>
        <v>37479.304653204563</v>
      </c>
      <c r="AH745" s="15">
        <f t="shared" si="711"/>
        <v>67220.043606265812</v>
      </c>
      <c r="AI745" s="49">
        <f t="shared" si="737"/>
        <v>104699.34825947037</v>
      </c>
      <c r="AJ745" s="1">
        <v>2</v>
      </c>
      <c r="AK745" s="166">
        <f t="shared" si="712"/>
        <v>13.964618975380805</v>
      </c>
      <c r="AL745" s="166"/>
      <c r="AM745" s="15">
        <f t="shared" si="713"/>
        <v>18739.652326602281</v>
      </c>
      <c r="AN745" s="15">
        <f t="shared" si="714"/>
        <v>37627.033999508458</v>
      </c>
      <c r="AO745" s="49">
        <f t="shared" si="738"/>
        <v>56366.686326110736</v>
      </c>
      <c r="AP745" s="1">
        <v>2</v>
      </c>
      <c r="AQ745" s="166">
        <f t="shared" si="715"/>
        <v>16</v>
      </c>
      <c r="AR745" s="166"/>
      <c r="AS745" s="15">
        <f t="shared" si="716"/>
        <v>19313.165114309908</v>
      </c>
      <c r="AT745" s="15">
        <f t="shared" si="717"/>
        <v>40674.909188393729</v>
      </c>
      <c r="AU745" s="49">
        <f t="shared" si="739"/>
        <v>59988.074302703637</v>
      </c>
      <c r="AV745" s="1">
        <v>4</v>
      </c>
      <c r="AW745" s="166">
        <f t="shared" si="718"/>
        <v>29.84</v>
      </c>
      <c r="AX745" s="166"/>
      <c r="AY745" s="15">
        <f t="shared" si="719"/>
        <v>38626.330228619816</v>
      </c>
      <c r="AZ745" s="15">
        <f t="shared" si="720"/>
        <v>79087.177676099163</v>
      </c>
      <c r="BA745" s="49">
        <f t="shared" si="740"/>
        <v>117713.50790471898</v>
      </c>
      <c r="BB745" s="1">
        <v>2</v>
      </c>
      <c r="BC745" s="1">
        <f t="shared" si="721"/>
        <v>14.56</v>
      </c>
      <c r="BD745" s="56">
        <f t="shared" si="722"/>
        <v>19130.595555555556</v>
      </c>
      <c r="BE745" s="15">
        <f t="shared" si="723"/>
        <v>41288.551372226932</v>
      </c>
      <c r="BF745" s="49">
        <f t="shared" si="724"/>
        <v>60419.146927782487</v>
      </c>
      <c r="BG745" s="1">
        <v>3</v>
      </c>
      <c r="BH745" s="1">
        <f t="shared" si="725"/>
        <v>21.6</v>
      </c>
      <c r="BI745" s="56">
        <f t="shared" si="726"/>
        <v>28695.893333333333</v>
      </c>
      <c r="BJ745" s="15">
        <f t="shared" si="727"/>
        <v>60497.081637793635</v>
      </c>
      <c r="BK745" s="49">
        <f t="shared" si="741"/>
        <v>89192.974971126969</v>
      </c>
      <c r="BL745" s="1">
        <v>4</v>
      </c>
      <c r="BM745" s="1">
        <f t="shared" si="728"/>
        <v>32.04</v>
      </c>
      <c r="BN745" s="56">
        <f t="shared" si="729"/>
        <v>38932.274959083472</v>
      </c>
      <c r="BO745" s="15">
        <f t="shared" si="730"/>
        <v>92668.666749176104</v>
      </c>
      <c r="BP745" s="49">
        <f t="shared" si="742"/>
        <v>131600.94170825958</v>
      </c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</row>
    <row r="746" spans="1:146" ht="15.6" hidden="1" x14ac:dyDescent="0.3">
      <c r="A746" t="s">
        <v>218</v>
      </c>
      <c r="B746" s="8">
        <v>901</v>
      </c>
      <c r="C746" s="1">
        <v>16</v>
      </c>
      <c r="D746" s="1"/>
      <c r="E746" s="1">
        <f t="shared" si="695"/>
        <v>54.4</v>
      </c>
      <c r="F746" s="15">
        <f t="shared" si="696"/>
        <v>140251.46800862689</v>
      </c>
      <c r="G746" s="15">
        <f t="shared" si="697"/>
        <v>123878.77962537103</v>
      </c>
      <c r="H746" s="15">
        <f t="shared" si="731"/>
        <v>264130.24763399793</v>
      </c>
      <c r="I746" s="1">
        <v>16</v>
      </c>
      <c r="J746" s="1"/>
      <c r="K746" s="1">
        <f t="shared" si="698"/>
        <v>72</v>
      </c>
      <c r="L746" s="15">
        <f t="shared" si="699"/>
        <v>140386.23927765238</v>
      </c>
      <c r="M746" s="15">
        <f t="shared" si="700"/>
        <v>171770.20831784687</v>
      </c>
      <c r="N746" s="44">
        <f t="shared" si="732"/>
        <v>312156.44759549922</v>
      </c>
      <c r="O746" s="1">
        <v>15</v>
      </c>
      <c r="P746" s="1"/>
      <c r="Q746" s="1">
        <f t="shared" si="701"/>
        <v>82.5</v>
      </c>
      <c r="R746" s="15">
        <f t="shared" si="702"/>
        <v>131612.0993227991</v>
      </c>
      <c r="S746" s="422">
        <f t="shared" si="733"/>
        <v>189777.44155265033</v>
      </c>
      <c r="T746" s="49">
        <f t="shared" si="734"/>
        <v>321389.54087544943</v>
      </c>
      <c r="U746" s="1">
        <v>16</v>
      </c>
      <c r="V746" s="166">
        <f t="shared" si="703"/>
        <v>93.92</v>
      </c>
      <c r="W746" s="15">
        <f t="shared" si="704"/>
        <v>142779.84973166368</v>
      </c>
      <c r="X746" s="15">
        <f t="shared" si="705"/>
        <v>212027.11969928053</v>
      </c>
      <c r="Y746" s="49">
        <f t="shared" si="735"/>
        <v>354806.96943094418</v>
      </c>
      <c r="Z746" s="1">
        <v>12</v>
      </c>
      <c r="AA746" s="166">
        <f t="shared" si="706"/>
        <v>78.888450479531215</v>
      </c>
      <c r="AB746" s="15">
        <f t="shared" si="707"/>
        <v>107084.88729874775</v>
      </c>
      <c r="AC746" s="15">
        <f t="shared" si="708"/>
        <v>205968.46470353875</v>
      </c>
      <c r="AD746" s="49">
        <f t="shared" si="736"/>
        <v>313053.35200228647</v>
      </c>
      <c r="AE746" s="1">
        <v>16</v>
      </c>
      <c r="AF746" s="166">
        <f t="shared" si="709"/>
        <v>106.4</v>
      </c>
      <c r="AG746" s="15">
        <f t="shared" si="710"/>
        <v>149917.21861281825</v>
      </c>
      <c r="AH746" s="15">
        <f t="shared" si="711"/>
        <v>268880.17442506325</v>
      </c>
      <c r="AI746" s="49">
        <f t="shared" si="737"/>
        <v>418797.39303788147</v>
      </c>
      <c r="AJ746" s="1">
        <v>15</v>
      </c>
      <c r="AK746" s="166">
        <f t="shared" si="712"/>
        <v>104.73464231535604</v>
      </c>
      <c r="AL746" s="166"/>
      <c r="AM746" s="15">
        <f t="shared" si="713"/>
        <v>140547.39244951712</v>
      </c>
      <c r="AN746" s="15">
        <f t="shared" si="714"/>
        <v>282202.75499631342</v>
      </c>
      <c r="AO746" s="49">
        <f t="shared" si="738"/>
        <v>422750.14744583052</v>
      </c>
      <c r="AP746" s="1">
        <v>13</v>
      </c>
      <c r="AQ746" s="166">
        <f t="shared" si="715"/>
        <v>104</v>
      </c>
      <c r="AR746" s="166"/>
      <c r="AS746" s="15">
        <f t="shared" si="716"/>
        <v>125535.5732430144</v>
      </c>
      <c r="AT746" s="15">
        <f t="shared" si="717"/>
        <v>264386.90972455923</v>
      </c>
      <c r="AU746" s="49">
        <f t="shared" si="739"/>
        <v>389922.48296757363</v>
      </c>
      <c r="AV746" s="1">
        <v>17</v>
      </c>
      <c r="AW746" s="166">
        <f t="shared" si="718"/>
        <v>126.82</v>
      </c>
      <c r="AX746" s="166"/>
      <c r="AY746" s="15">
        <f t="shared" si="719"/>
        <v>164161.90347163423</v>
      </c>
      <c r="AZ746" s="15">
        <f t="shared" si="720"/>
        <v>336120.50512342143</v>
      </c>
      <c r="BA746" s="49">
        <f t="shared" si="740"/>
        <v>500282.40859505569</v>
      </c>
      <c r="BB746" s="1">
        <v>11</v>
      </c>
      <c r="BC746" s="1">
        <f t="shared" si="721"/>
        <v>80.08</v>
      </c>
      <c r="BD746" s="56">
        <f t="shared" si="722"/>
        <v>105218.27555555556</v>
      </c>
      <c r="BE746" s="15">
        <f t="shared" si="723"/>
        <v>227087.03254724812</v>
      </c>
      <c r="BF746" s="49">
        <f t="shared" si="724"/>
        <v>332305.30810280365</v>
      </c>
      <c r="BG746" s="1">
        <v>15</v>
      </c>
      <c r="BH746" s="1">
        <f t="shared" si="725"/>
        <v>108</v>
      </c>
      <c r="BI746" s="56">
        <f t="shared" si="726"/>
        <v>143479.46666666667</v>
      </c>
      <c r="BJ746" s="15">
        <f t="shared" si="727"/>
        <v>302485.40818896814</v>
      </c>
      <c r="BK746" s="49">
        <f t="shared" si="741"/>
        <v>445964.87485563481</v>
      </c>
      <c r="BL746" s="1">
        <v>16</v>
      </c>
      <c r="BM746" s="1">
        <f t="shared" si="728"/>
        <v>128.16</v>
      </c>
      <c r="BN746" s="56">
        <f t="shared" si="729"/>
        <v>155729.09983633389</v>
      </c>
      <c r="BO746" s="15">
        <f t="shared" si="730"/>
        <v>370674.66699670441</v>
      </c>
      <c r="BP746" s="49">
        <f t="shared" si="742"/>
        <v>526403.7668330383</v>
      </c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</row>
    <row r="747" spans="1:146" ht="15.6" hidden="1" x14ac:dyDescent="0.3">
      <c r="A747" t="s">
        <v>218</v>
      </c>
      <c r="B747" s="8">
        <v>902</v>
      </c>
      <c r="C747" s="1">
        <v>7</v>
      </c>
      <c r="D747" s="1"/>
      <c r="E747" s="1">
        <f t="shared" si="695"/>
        <v>23.8</v>
      </c>
      <c r="F747" s="15">
        <f t="shared" si="696"/>
        <v>61360.017253774262</v>
      </c>
      <c r="G747" s="15">
        <f t="shared" si="697"/>
        <v>54196.966086099826</v>
      </c>
      <c r="H747" s="15">
        <f t="shared" si="731"/>
        <v>115556.98333987409</v>
      </c>
      <c r="I747" s="1">
        <v>7</v>
      </c>
      <c r="J747" s="1"/>
      <c r="K747" s="1">
        <f t="shared" si="698"/>
        <v>31.5</v>
      </c>
      <c r="L747" s="15">
        <f t="shared" si="699"/>
        <v>61418.979683972917</v>
      </c>
      <c r="M747" s="15">
        <f t="shared" si="700"/>
        <v>75149.466139058015</v>
      </c>
      <c r="N747" s="44">
        <f t="shared" si="732"/>
        <v>136568.44582303092</v>
      </c>
      <c r="O747" s="1">
        <v>10</v>
      </c>
      <c r="P747" s="1"/>
      <c r="Q747" s="1">
        <f t="shared" si="701"/>
        <v>55</v>
      </c>
      <c r="R747" s="15">
        <f t="shared" si="702"/>
        <v>87741.399548532732</v>
      </c>
      <c r="S747" s="422">
        <f t="shared" si="733"/>
        <v>126518.29436843356</v>
      </c>
      <c r="T747" s="49">
        <f t="shared" si="734"/>
        <v>214259.69391696629</v>
      </c>
      <c r="U747" s="1">
        <v>11</v>
      </c>
      <c r="V747" s="166">
        <f t="shared" si="703"/>
        <v>64.570000000000007</v>
      </c>
      <c r="W747" s="15">
        <f t="shared" si="704"/>
        <v>98161.146690518784</v>
      </c>
      <c r="X747" s="15">
        <f t="shared" si="705"/>
        <v>145768.64479325537</v>
      </c>
      <c r="Y747" s="49">
        <f t="shared" si="735"/>
        <v>243929.79148377414</v>
      </c>
      <c r="Z747" s="1">
        <v>8</v>
      </c>
      <c r="AA747" s="166">
        <f t="shared" si="706"/>
        <v>52.592300319687475</v>
      </c>
      <c r="AB747" s="15">
        <f t="shared" si="707"/>
        <v>71389.924865831839</v>
      </c>
      <c r="AC747" s="15">
        <f t="shared" si="708"/>
        <v>137312.30980235914</v>
      </c>
      <c r="AD747" s="49">
        <f t="shared" si="736"/>
        <v>208702.234668191</v>
      </c>
      <c r="AE747" s="1">
        <v>9</v>
      </c>
      <c r="AF747" s="166">
        <f t="shared" si="709"/>
        <v>59.85</v>
      </c>
      <c r="AG747" s="15">
        <f t="shared" si="710"/>
        <v>84328.435469710268</v>
      </c>
      <c r="AH747" s="15">
        <f t="shared" si="711"/>
        <v>151245.09811409807</v>
      </c>
      <c r="AI747" s="49">
        <f t="shared" si="737"/>
        <v>235573.53358380834</v>
      </c>
      <c r="AJ747" s="1">
        <v>6</v>
      </c>
      <c r="AK747" s="166">
        <f t="shared" si="712"/>
        <v>41.893856926142419</v>
      </c>
      <c r="AL747" s="166"/>
      <c r="AM747" s="15">
        <f t="shared" si="713"/>
        <v>56218.956979806841</v>
      </c>
      <c r="AN747" s="15">
        <f t="shared" si="714"/>
        <v>112881.10199852538</v>
      </c>
      <c r="AO747" s="49">
        <f t="shared" si="738"/>
        <v>169100.05897833221</v>
      </c>
      <c r="AP747" s="1">
        <v>7</v>
      </c>
      <c r="AQ747" s="166">
        <f t="shared" si="715"/>
        <v>56</v>
      </c>
      <c r="AR747" s="166"/>
      <c r="AS747" s="15">
        <f t="shared" si="716"/>
        <v>67596.077900084681</v>
      </c>
      <c r="AT747" s="15">
        <f t="shared" si="717"/>
        <v>142362.18215937805</v>
      </c>
      <c r="AU747" s="49">
        <f t="shared" si="739"/>
        <v>209958.26005946274</v>
      </c>
      <c r="AV747" s="1">
        <v>11</v>
      </c>
      <c r="AW747" s="166">
        <f t="shared" si="718"/>
        <v>82.06</v>
      </c>
      <c r="AX747" s="166"/>
      <c r="AY747" s="15">
        <f t="shared" si="719"/>
        <v>106222.4081287045</v>
      </c>
      <c r="AZ747" s="15">
        <f t="shared" si="720"/>
        <v>217489.73860927272</v>
      </c>
      <c r="BA747" s="49">
        <f t="shared" si="740"/>
        <v>323712.14673797722</v>
      </c>
      <c r="BB747" s="1">
        <v>11</v>
      </c>
      <c r="BC747" s="1">
        <f t="shared" si="721"/>
        <v>80.08</v>
      </c>
      <c r="BD747" s="56">
        <f t="shared" si="722"/>
        <v>105218.27555555556</v>
      </c>
      <c r="BE747" s="15">
        <f t="shared" si="723"/>
        <v>227087.03254724812</v>
      </c>
      <c r="BF747" s="49">
        <f t="shared" si="724"/>
        <v>332305.30810280365</v>
      </c>
      <c r="BG747" s="1">
        <v>10</v>
      </c>
      <c r="BH747" s="1">
        <f t="shared" si="725"/>
        <v>72</v>
      </c>
      <c r="BI747" s="56">
        <f t="shared" si="726"/>
        <v>95652.977777777778</v>
      </c>
      <c r="BJ747" s="15">
        <f t="shared" si="727"/>
        <v>201656.93879264544</v>
      </c>
      <c r="BK747" s="49">
        <f t="shared" si="741"/>
        <v>297309.91657042323</v>
      </c>
      <c r="BL747" s="1">
        <v>11</v>
      </c>
      <c r="BM747" s="1">
        <f t="shared" si="728"/>
        <v>88.11</v>
      </c>
      <c r="BN747" s="56">
        <f t="shared" si="729"/>
        <v>107063.75613747955</v>
      </c>
      <c r="BO747" s="15">
        <f t="shared" si="730"/>
        <v>254838.83356023431</v>
      </c>
      <c r="BP747" s="49">
        <f t="shared" si="742"/>
        <v>361902.58969771385</v>
      </c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</row>
    <row r="748" spans="1:146" ht="15.6" hidden="1" x14ac:dyDescent="0.3">
      <c r="A748" t="s">
        <v>218</v>
      </c>
      <c r="B748" s="8">
        <v>1001</v>
      </c>
      <c r="C748" s="1">
        <v>0</v>
      </c>
      <c r="D748" s="1"/>
      <c r="E748" s="1">
        <f t="shared" si="695"/>
        <v>0</v>
      </c>
      <c r="F748" s="15">
        <f t="shared" si="696"/>
        <v>0</v>
      </c>
      <c r="G748" s="15">
        <f t="shared" si="697"/>
        <v>0</v>
      </c>
      <c r="H748" s="15">
        <f t="shared" si="731"/>
        <v>0</v>
      </c>
      <c r="I748" s="1">
        <v>1</v>
      </c>
      <c r="J748" s="1"/>
      <c r="K748" s="1">
        <f t="shared" si="698"/>
        <v>4.5</v>
      </c>
      <c r="L748" s="15">
        <f t="shared" si="699"/>
        <v>8774.1399548532736</v>
      </c>
      <c r="M748" s="15">
        <f t="shared" si="700"/>
        <v>10735.63801986543</v>
      </c>
      <c r="N748" s="44">
        <f t="shared" si="732"/>
        <v>19509.777974718701</v>
      </c>
      <c r="O748" s="1">
        <v>3</v>
      </c>
      <c r="P748" s="1"/>
      <c r="Q748" s="1">
        <f t="shared" si="701"/>
        <v>16.5</v>
      </c>
      <c r="R748" s="15">
        <f t="shared" si="702"/>
        <v>26322.419864559823</v>
      </c>
      <c r="S748" s="422">
        <f t="shared" si="733"/>
        <v>37955.488310530069</v>
      </c>
      <c r="T748" s="49">
        <f t="shared" si="734"/>
        <v>64277.908175089891</v>
      </c>
      <c r="U748" s="1">
        <v>4</v>
      </c>
      <c r="V748" s="166">
        <f t="shared" si="703"/>
        <v>23.48</v>
      </c>
      <c r="W748" s="15">
        <f t="shared" si="704"/>
        <v>35694.96243291592</v>
      </c>
      <c r="X748" s="15">
        <f t="shared" si="705"/>
        <v>53006.779924820134</v>
      </c>
      <c r="Y748" s="49">
        <f t="shared" si="735"/>
        <v>88701.742357736046</v>
      </c>
      <c r="Z748" s="1">
        <v>2</v>
      </c>
      <c r="AA748" s="166">
        <f t="shared" si="706"/>
        <v>13.148075079921869</v>
      </c>
      <c r="AB748" s="15">
        <f t="shared" si="707"/>
        <v>17847.48121645796</v>
      </c>
      <c r="AC748" s="15">
        <f t="shared" si="708"/>
        <v>34328.077450589786</v>
      </c>
      <c r="AD748" s="49">
        <f t="shared" si="736"/>
        <v>52175.55866704775</v>
      </c>
      <c r="AE748" s="1">
        <v>4</v>
      </c>
      <c r="AF748" s="166">
        <f t="shared" si="709"/>
        <v>26.6</v>
      </c>
      <c r="AG748" s="15">
        <f t="shared" si="710"/>
        <v>37479.304653204563</v>
      </c>
      <c r="AH748" s="15">
        <f t="shared" si="711"/>
        <v>67220.043606265812</v>
      </c>
      <c r="AI748" s="49">
        <f t="shared" si="737"/>
        <v>104699.34825947037</v>
      </c>
      <c r="AJ748" s="1">
        <v>1</v>
      </c>
      <c r="AK748" s="166">
        <f t="shared" si="712"/>
        <v>6.9823094876904026</v>
      </c>
      <c r="AL748" s="166"/>
      <c r="AM748" s="15">
        <f t="shared" si="713"/>
        <v>9369.8261633011407</v>
      </c>
      <c r="AN748" s="15">
        <f t="shared" si="714"/>
        <v>18813.516999754229</v>
      </c>
      <c r="AO748" s="49">
        <f t="shared" si="738"/>
        <v>28183.343163055368</v>
      </c>
      <c r="AP748" s="1">
        <v>0</v>
      </c>
      <c r="AQ748" s="166">
        <f t="shared" si="715"/>
        <v>0</v>
      </c>
      <c r="AR748" s="166"/>
      <c r="AS748" s="15">
        <f t="shared" si="716"/>
        <v>0</v>
      </c>
      <c r="AT748" s="15">
        <f t="shared" si="717"/>
        <v>0</v>
      </c>
      <c r="AU748" s="49">
        <f t="shared" si="739"/>
        <v>0</v>
      </c>
      <c r="AV748" s="1">
        <v>3</v>
      </c>
      <c r="AW748" s="166">
        <f t="shared" si="718"/>
        <v>22.38</v>
      </c>
      <c r="AX748" s="166"/>
      <c r="AY748" s="15">
        <f t="shared" si="719"/>
        <v>28969.747671464862</v>
      </c>
      <c r="AZ748" s="15">
        <f t="shared" si="720"/>
        <v>59315.383257074376</v>
      </c>
      <c r="BA748" s="49">
        <f t="shared" si="740"/>
        <v>88285.130928539234</v>
      </c>
      <c r="BB748" s="1">
        <v>3</v>
      </c>
      <c r="BC748" s="1">
        <f t="shared" si="721"/>
        <v>21.84</v>
      </c>
      <c r="BD748" s="56">
        <f t="shared" si="722"/>
        <v>28695.893333333333</v>
      </c>
      <c r="BE748" s="15">
        <f t="shared" si="723"/>
        <v>61932.827058340401</v>
      </c>
      <c r="BF748" s="49">
        <f t="shared" si="724"/>
        <v>90628.720391673734</v>
      </c>
      <c r="BG748" s="1">
        <v>2</v>
      </c>
      <c r="BH748" s="1">
        <f t="shared" si="725"/>
        <v>14.4</v>
      </c>
      <c r="BI748" s="56">
        <f t="shared" si="726"/>
        <v>19130.595555555556</v>
      </c>
      <c r="BJ748" s="15">
        <f t="shared" si="727"/>
        <v>40331.38775852909</v>
      </c>
      <c r="BK748" s="49">
        <f t="shared" si="741"/>
        <v>59461.983314084646</v>
      </c>
      <c r="BL748" s="1">
        <v>3</v>
      </c>
      <c r="BM748" s="1">
        <f t="shared" si="728"/>
        <v>24.03</v>
      </c>
      <c r="BN748" s="56">
        <f t="shared" si="729"/>
        <v>29199.206219312604</v>
      </c>
      <c r="BO748" s="15">
        <f t="shared" si="730"/>
        <v>69501.500061882092</v>
      </c>
      <c r="BP748" s="49">
        <f t="shared" si="742"/>
        <v>98700.706281194696</v>
      </c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</row>
    <row r="749" spans="1:146" ht="15.6" hidden="1" x14ac:dyDescent="0.3">
      <c r="A749" t="s">
        <v>218</v>
      </c>
      <c r="B749" s="8">
        <v>1002</v>
      </c>
      <c r="C749" s="1">
        <v>10</v>
      </c>
      <c r="D749" s="1"/>
      <c r="E749" s="1">
        <f t="shared" si="695"/>
        <v>34</v>
      </c>
      <c r="F749" s="15">
        <f t="shared" si="696"/>
        <v>87657.167505391815</v>
      </c>
      <c r="G749" s="15">
        <f t="shared" si="697"/>
        <v>77424.237265856893</v>
      </c>
      <c r="H749" s="15">
        <f t="shared" si="731"/>
        <v>165081.40477124869</v>
      </c>
      <c r="I749" s="1">
        <v>13</v>
      </c>
      <c r="J749" s="1"/>
      <c r="K749" s="1">
        <f t="shared" si="698"/>
        <v>58.5</v>
      </c>
      <c r="L749" s="15">
        <f t="shared" si="699"/>
        <v>114063.81941309255</v>
      </c>
      <c r="M749" s="15">
        <f t="shared" si="700"/>
        <v>139563.29425825059</v>
      </c>
      <c r="N749" s="44">
        <f t="shared" si="732"/>
        <v>253627.11367134313</v>
      </c>
      <c r="O749" s="1">
        <v>15</v>
      </c>
      <c r="P749" s="1"/>
      <c r="Q749" s="1">
        <f t="shared" si="701"/>
        <v>82.5</v>
      </c>
      <c r="R749" s="15">
        <f t="shared" si="702"/>
        <v>131612.0993227991</v>
      </c>
      <c r="S749" s="422">
        <f t="shared" si="733"/>
        <v>189777.44155265033</v>
      </c>
      <c r="T749" s="49">
        <f t="shared" si="734"/>
        <v>321389.54087544943</v>
      </c>
      <c r="U749" s="1">
        <v>15</v>
      </c>
      <c r="V749" s="166">
        <f t="shared" si="703"/>
        <v>88.05</v>
      </c>
      <c r="W749" s="15">
        <f t="shared" si="704"/>
        <v>133856.1091234347</v>
      </c>
      <c r="X749" s="15">
        <f t="shared" si="705"/>
        <v>198775.42471807549</v>
      </c>
      <c r="Y749" s="49">
        <f t="shared" si="735"/>
        <v>332631.53384151019</v>
      </c>
      <c r="Z749" s="1">
        <v>13</v>
      </c>
      <c r="AA749" s="166">
        <f t="shared" si="706"/>
        <v>85.462488019492142</v>
      </c>
      <c r="AB749" s="15">
        <f t="shared" si="707"/>
        <v>116008.62790697673</v>
      </c>
      <c r="AC749" s="15">
        <f t="shared" si="708"/>
        <v>223132.50342883362</v>
      </c>
      <c r="AD749" s="49">
        <f t="shared" si="736"/>
        <v>339141.13133581035</v>
      </c>
      <c r="AE749" s="1">
        <v>13</v>
      </c>
      <c r="AF749" s="166">
        <f t="shared" si="709"/>
        <v>86.45</v>
      </c>
      <c r="AG749" s="15">
        <f t="shared" si="710"/>
        <v>121807.74012291482</v>
      </c>
      <c r="AH749" s="15">
        <f t="shared" si="711"/>
        <v>218465.1417203639</v>
      </c>
      <c r="AI749" s="49">
        <f t="shared" si="737"/>
        <v>340272.88184327871</v>
      </c>
      <c r="AJ749" s="1">
        <v>12</v>
      </c>
      <c r="AK749" s="166">
        <f t="shared" si="712"/>
        <v>83.787713852284838</v>
      </c>
      <c r="AL749" s="166"/>
      <c r="AM749" s="15">
        <f t="shared" si="713"/>
        <v>112437.91395961368</v>
      </c>
      <c r="AN749" s="15">
        <f t="shared" si="714"/>
        <v>225762.20399705076</v>
      </c>
      <c r="AO749" s="49">
        <f t="shared" si="738"/>
        <v>338200.11795666441</v>
      </c>
      <c r="AP749" s="1">
        <v>12</v>
      </c>
      <c r="AQ749" s="166">
        <f t="shared" si="715"/>
        <v>96</v>
      </c>
      <c r="AR749" s="166"/>
      <c r="AS749" s="15">
        <f t="shared" si="716"/>
        <v>115878.99068585945</v>
      </c>
      <c r="AT749" s="15">
        <f t="shared" si="717"/>
        <v>244049.45513036236</v>
      </c>
      <c r="AU749" s="49">
        <f t="shared" si="739"/>
        <v>359928.44581622182</v>
      </c>
      <c r="AV749" s="1">
        <v>10</v>
      </c>
      <c r="AW749" s="166">
        <f t="shared" si="718"/>
        <v>74.599999999999994</v>
      </c>
      <c r="AX749" s="166"/>
      <c r="AY749" s="15">
        <f t="shared" si="719"/>
        <v>96565.825571549532</v>
      </c>
      <c r="AZ749" s="15">
        <f t="shared" si="720"/>
        <v>197717.94419024792</v>
      </c>
      <c r="BA749" s="49">
        <f t="shared" si="740"/>
        <v>294283.76976179745</v>
      </c>
      <c r="BB749" s="1">
        <v>6</v>
      </c>
      <c r="BC749" s="1">
        <f t="shared" si="721"/>
        <v>43.68</v>
      </c>
      <c r="BD749" s="56">
        <f t="shared" si="722"/>
        <v>57391.786666666667</v>
      </c>
      <c r="BE749" s="15">
        <f t="shared" si="723"/>
        <v>123865.6541166808</v>
      </c>
      <c r="BF749" s="49">
        <f t="shared" si="724"/>
        <v>181257.44078334747</v>
      </c>
      <c r="BG749" s="1">
        <v>7</v>
      </c>
      <c r="BH749" s="1">
        <f t="shared" si="725"/>
        <v>50.4</v>
      </c>
      <c r="BI749" s="56">
        <f t="shared" si="726"/>
        <v>66957.084444444452</v>
      </c>
      <c r="BJ749" s="15">
        <f t="shared" si="727"/>
        <v>141159.85715485181</v>
      </c>
      <c r="BK749" s="49">
        <f t="shared" si="741"/>
        <v>208116.94159929626</v>
      </c>
      <c r="BL749" s="1">
        <v>8</v>
      </c>
      <c r="BM749" s="1">
        <f t="shared" si="728"/>
        <v>64.08</v>
      </c>
      <c r="BN749" s="56">
        <f t="shared" si="729"/>
        <v>77864.549918166944</v>
      </c>
      <c r="BO749" s="15">
        <f t="shared" si="730"/>
        <v>185337.33349835221</v>
      </c>
      <c r="BP749" s="49">
        <f t="shared" si="742"/>
        <v>263201.88341651915</v>
      </c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</row>
    <row r="750" spans="1:146" ht="15.6" hidden="1" x14ac:dyDescent="0.3">
      <c r="A750" t="s">
        <v>218</v>
      </c>
      <c r="B750" s="8">
        <v>1101</v>
      </c>
      <c r="C750" s="1">
        <v>5</v>
      </c>
      <c r="D750" s="1"/>
      <c r="E750" s="1">
        <f t="shared" si="695"/>
        <v>17</v>
      </c>
      <c r="F750" s="15">
        <f t="shared" si="696"/>
        <v>43828.583752695908</v>
      </c>
      <c r="G750" s="15">
        <f t="shared" si="697"/>
        <v>38712.118632928446</v>
      </c>
      <c r="H750" s="15">
        <f t="shared" si="731"/>
        <v>82540.702385624347</v>
      </c>
      <c r="I750" s="1">
        <v>8</v>
      </c>
      <c r="J750" s="1"/>
      <c r="K750" s="1">
        <f t="shared" si="698"/>
        <v>36</v>
      </c>
      <c r="L750" s="15">
        <f t="shared" si="699"/>
        <v>70193.119638826189</v>
      </c>
      <c r="M750" s="15">
        <f t="shared" si="700"/>
        <v>85885.104158923437</v>
      </c>
      <c r="N750" s="44">
        <f t="shared" si="732"/>
        <v>156078.22379774961</v>
      </c>
      <c r="O750" s="1">
        <v>7</v>
      </c>
      <c r="P750" s="1"/>
      <c r="Q750" s="1">
        <f t="shared" si="701"/>
        <v>38.5</v>
      </c>
      <c r="R750" s="15">
        <f t="shared" si="702"/>
        <v>61418.979683972917</v>
      </c>
      <c r="S750" s="422">
        <f t="shared" si="733"/>
        <v>88562.806057903494</v>
      </c>
      <c r="T750" s="49">
        <f t="shared" si="734"/>
        <v>149981.7857418764</v>
      </c>
      <c r="U750" s="1">
        <v>8</v>
      </c>
      <c r="V750" s="166">
        <f t="shared" si="703"/>
        <v>46.96</v>
      </c>
      <c r="W750" s="15">
        <f t="shared" si="704"/>
        <v>71389.924865831839</v>
      </c>
      <c r="X750" s="15">
        <f t="shared" si="705"/>
        <v>106013.55984964027</v>
      </c>
      <c r="Y750" s="49">
        <f t="shared" si="735"/>
        <v>177403.48471547209</v>
      </c>
      <c r="Z750" s="1">
        <v>8</v>
      </c>
      <c r="AA750" s="166">
        <f t="shared" si="706"/>
        <v>52.592300319687475</v>
      </c>
      <c r="AB750" s="15">
        <f t="shared" si="707"/>
        <v>71389.924865831839</v>
      </c>
      <c r="AC750" s="15">
        <f t="shared" si="708"/>
        <v>137312.30980235914</v>
      </c>
      <c r="AD750" s="49">
        <f t="shared" si="736"/>
        <v>208702.234668191</v>
      </c>
      <c r="AE750" s="1">
        <v>8</v>
      </c>
      <c r="AF750" s="166">
        <f t="shared" si="709"/>
        <v>53.2</v>
      </c>
      <c r="AG750" s="15">
        <f t="shared" si="710"/>
        <v>74958.609306409126</v>
      </c>
      <c r="AH750" s="15">
        <f t="shared" si="711"/>
        <v>134440.08721253162</v>
      </c>
      <c r="AI750" s="49">
        <f t="shared" si="737"/>
        <v>209398.69651894073</v>
      </c>
      <c r="AJ750" s="1">
        <v>8</v>
      </c>
      <c r="AK750" s="166">
        <f t="shared" si="712"/>
        <v>55.858475901523221</v>
      </c>
      <c r="AL750" s="166"/>
      <c r="AM750" s="15">
        <f t="shared" si="713"/>
        <v>74958.609306409126</v>
      </c>
      <c r="AN750" s="15">
        <f t="shared" si="714"/>
        <v>150508.13599803383</v>
      </c>
      <c r="AO750" s="49">
        <f t="shared" si="738"/>
        <v>225466.74530444294</v>
      </c>
      <c r="AP750" s="1">
        <v>4</v>
      </c>
      <c r="AQ750" s="166">
        <f t="shared" si="715"/>
        <v>32</v>
      </c>
      <c r="AR750" s="166"/>
      <c r="AS750" s="15">
        <f t="shared" si="716"/>
        <v>38626.330228619816</v>
      </c>
      <c r="AT750" s="15">
        <f t="shared" si="717"/>
        <v>81349.818376787458</v>
      </c>
      <c r="AU750" s="49">
        <f t="shared" si="739"/>
        <v>119976.14860540727</v>
      </c>
      <c r="AV750" s="1">
        <v>4</v>
      </c>
      <c r="AW750" s="166">
        <f t="shared" si="718"/>
        <v>29.84</v>
      </c>
      <c r="AX750" s="166"/>
      <c r="AY750" s="15">
        <f t="shared" si="719"/>
        <v>38626.330228619816</v>
      </c>
      <c r="AZ750" s="15">
        <f t="shared" si="720"/>
        <v>79087.177676099163</v>
      </c>
      <c r="BA750" s="49">
        <f t="shared" si="740"/>
        <v>117713.50790471898</v>
      </c>
      <c r="BB750" s="1">
        <v>6</v>
      </c>
      <c r="BC750" s="1">
        <f t="shared" si="721"/>
        <v>43.68</v>
      </c>
      <c r="BD750" s="56">
        <f t="shared" si="722"/>
        <v>57391.786666666667</v>
      </c>
      <c r="BE750" s="15">
        <f t="shared" si="723"/>
        <v>123865.6541166808</v>
      </c>
      <c r="BF750" s="49">
        <f t="shared" si="724"/>
        <v>181257.44078334747</v>
      </c>
      <c r="BG750" s="1">
        <v>7</v>
      </c>
      <c r="BH750" s="1">
        <f t="shared" si="725"/>
        <v>50.4</v>
      </c>
      <c r="BI750" s="56">
        <f t="shared" si="726"/>
        <v>66957.084444444452</v>
      </c>
      <c r="BJ750" s="15">
        <f t="shared" si="727"/>
        <v>141159.85715485181</v>
      </c>
      <c r="BK750" s="49">
        <f t="shared" si="741"/>
        <v>208116.94159929626</v>
      </c>
      <c r="BL750" s="1">
        <v>7</v>
      </c>
      <c r="BM750" s="1">
        <f t="shared" si="728"/>
        <v>56.07</v>
      </c>
      <c r="BN750" s="56">
        <f t="shared" si="729"/>
        <v>68131.481178396076</v>
      </c>
      <c r="BO750" s="15">
        <f t="shared" si="730"/>
        <v>162170.16681105818</v>
      </c>
      <c r="BP750" s="49">
        <f t="shared" si="742"/>
        <v>230301.64798945427</v>
      </c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</row>
    <row r="751" spans="1:146" ht="15.6" hidden="1" x14ac:dyDescent="0.3">
      <c r="A751" t="s">
        <v>218</v>
      </c>
      <c r="B751" s="8">
        <v>1102</v>
      </c>
      <c r="C751" s="1">
        <v>0</v>
      </c>
      <c r="D751" s="1"/>
      <c r="E751" s="1">
        <f t="shared" si="695"/>
        <v>0</v>
      </c>
      <c r="F751" s="15">
        <f t="shared" si="696"/>
        <v>0</v>
      </c>
      <c r="G751" s="15">
        <f t="shared" si="697"/>
        <v>0</v>
      </c>
      <c r="H751" s="15">
        <f t="shared" si="731"/>
        <v>0</v>
      </c>
      <c r="I751" s="1">
        <v>0</v>
      </c>
      <c r="J751" s="1"/>
      <c r="K751" s="1">
        <f t="shared" si="698"/>
        <v>0</v>
      </c>
      <c r="L751" s="15">
        <f t="shared" si="699"/>
        <v>0</v>
      </c>
      <c r="M751" s="15">
        <f t="shared" si="700"/>
        <v>0</v>
      </c>
      <c r="N751" s="44">
        <f t="shared" si="732"/>
        <v>0</v>
      </c>
      <c r="O751" s="1">
        <v>9</v>
      </c>
      <c r="P751" s="1"/>
      <c r="Q751" s="1">
        <f t="shared" si="701"/>
        <v>49.5</v>
      </c>
      <c r="R751" s="15">
        <f t="shared" si="702"/>
        <v>78967.259593679468</v>
      </c>
      <c r="S751" s="422">
        <f t="shared" si="733"/>
        <v>113866.46493159021</v>
      </c>
      <c r="T751" s="49">
        <f t="shared" si="734"/>
        <v>192833.72452526967</v>
      </c>
      <c r="U751" s="1">
        <v>5</v>
      </c>
      <c r="V751" s="166">
        <f t="shared" si="703"/>
        <v>29.35</v>
      </c>
      <c r="W751" s="15">
        <f t="shared" si="704"/>
        <v>44618.703041144901</v>
      </c>
      <c r="X751" s="15">
        <f t="shared" si="705"/>
        <v>66258.474906025163</v>
      </c>
      <c r="Y751" s="49">
        <f t="shared" si="735"/>
        <v>110877.17794717007</v>
      </c>
      <c r="Z751" s="1">
        <v>5</v>
      </c>
      <c r="AA751" s="166">
        <f t="shared" si="706"/>
        <v>32.870187699804674</v>
      </c>
      <c r="AB751" s="15">
        <f t="shared" si="707"/>
        <v>44618.703041144901</v>
      </c>
      <c r="AC751" s="15">
        <f t="shared" si="708"/>
        <v>85820.193626474473</v>
      </c>
      <c r="AD751" s="49">
        <f t="shared" si="736"/>
        <v>130438.89666761938</v>
      </c>
      <c r="AE751" s="1">
        <v>7</v>
      </c>
      <c r="AF751" s="166">
        <f t="shared" si="709"/>
        <v>46.550000000000004</v>
      </c>
      <c r="AG751" s="15">
        <f t="shared" si="710"/>
        <v>65588.783143107983</v>
      </c>
      <c r="AH751" s="15">
        <f t="shared" si="711"/>
        <v>117635.07631096517</v>
      </c>
      <c r="AI751" s="49">
        <f t="shared" si="737"/>
        <v>183223.85945407316</v>
      </c>
      <c r="AJ751" s="1">
        <v>8</v>
      </c>
      <c r="AK751" s="166">
        <f t="shared" si="712"/>
        <v>55.858475901523221</v>
      </c>
      <c r="AL751" s="166"/>
      <c r="AM751" s="15">
        <f t="shared" si="713"/>
        <v>74958.609306409126</v>
      </c>
      <c r="AN751" s="15">
        <f t="shared" si="714"/>
        <v>150508.13599803383</v>
      </c>
      <c r="AO751" s="49">
        <f t="shared" si="738"/>
        <v>225466.74530444294</v>
      </c>
      <c r="AP751" s="1">
        <v>9</v>
      </c>
      <c r="AQ751" s="166">
        <f t="shared" si="715"/>
        <v>72</v>
      </c>
      <c r="AR751" s="166"/>
      <c r="AS751" s="15">
        <f t="shared" si="716"/>
        <v>86909.243014394582</v>
      </c>
      <c r="AT751" s="15">
        <f t="shared" si="717"/>
        <v>183037.09134777178</v>
      </c>
      <c r="AU751" s="49">
        <f t="shared" si="739"/>
        <v>269946.33436216635</v>
      </c>
      <c r="AV751" s="1">
        <v>8</v>
      </c>
      <c r="AW751" s="166">
        <f t="shared" si="718"/>
        <v>59.68</v>
      </c>
      <c r="AX751" s="166"/>
      <c r="AY751" s="15">
        <f t="shared" si="719"/>
        <v>77252.660457239632</v>
      </c>
      <c r="AZ751" s="15">
        <f t="shared" si="720"/>
        <v>158174.35535219833</v>
      </c>
      <c r="BA751" s="49">
        <f t="shared" si="740"/>
        <v>235427.01580943796</v>
      </c>
      <c r="BB751" s="1">
        <v>6</v>
      </c>
      <c r="BC751" s="1">
        <f t="shared" si="721"/>
        <v>43.68</v>
      </c>
      <c r="BD751" s="56">
        <f t="shared" si="722"/>
        <v>57391.786666666667</v>
      </c>
      <c r="BE751" s="15">
        <f t="shared" si="723"/>
        <v>123865.6541166808</v>
      </c>
      <c r="BF751" s="49">
        <f t="shared" si="724"/>
        <v>181257.44078334747</v>
      </c>
      <c r="BG751" s="1">
        <v>8</v>
      </c>
      <c r="BH751" s="1">
        <f t="shared" si="725"/>
        <v>57.6</v>
      </c>
      <c r="BI751" s="56">
        <f t="shared" si="726"/>
        <v>76522.382222222222</v>
      </c>
      <c r="BJ751" s="15">
        <f t="shared" si="727"/>
        <v>161325.55103411636</v>
      </c>
      <c r="BK751" s="49">
        <f t="shared" si="741"/>
        <v>237847.93325633858</v>
      </c>
      <c r="BL751" s="1">
        <v>6</v>
      </c>
      <c r="BM751" s="1">
        <f t="shared" si="728"/>
        <v>48.06</v>
      </c>
      <c r="BN751" s="56">
        <f t="shared" si="729"/>
        <v>58398.412438625208</v>
      </c>
      <c r="BO751" s="15">
        <f t="shared" si="730"/>
        <v>139003.00012376418</v>
      </c>
      <c r="BP751" s="49">
        <f t="shared" si="742"/>
        <v>197401.41256238939</v>
      </c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</row>
    <row r="752" spans="1:146" ht="15.6" hidden="1" x14ac:dyDescent="0.3">
      <c r="A752" t="s">
        <v>218</v>
      </c>
      <c r="B752" s="8">
        <v>1201</v>
      </c>
      <c r="C752" s="1">
        <v>0</v>
      </c>
      <c r="D752" s="1"/>
      <c r="E752" s="1">
        <f t="shared" si="695"/>
        <v>0</v>
      </c>
      <c r="F752" s="15">
        <f t="shared" si="696"/>
        <v>0</v>
      </c>
      <c r="G752" s="15">
        <f t="shared" si="697"/>
        <v>0</v>
      </c>
      <c r="H752" s="15">
        <f t="shared" si="731"/>
        <v>0</v>
      </c>
      <c r="I752" s="1">
        <v>0</v>
      </c>
      <c r="J752" s="1"/>
      <c r="K752" s="1">
        <f t="shared" si="698"/>
        <v>0</v>
      </c>
      <c r="L752" s="15">
        <f t="shared" si="699"/>
        <v>0</v>
      </c>
      <c r="M752" s="15">
        <f t="shared" si="700"/>
        <v>0</v>
      </c>
      <c r="N752" s="44">
        <f t="shared" si="732"/>
        <v>0</v>
      </c>
      <c r="O752" s="1">
        <v>0</v>
      </c>
      <c r="P752" s="1"/>
      <c r="Q752" s="1">
        <f t="shared" si="701"/>
        <v>0</v>
      </c>
      <c r="R752" s="15">
        <f t="shared" si="702"/>
        <v>0</v>
      </c>
      <c r="S752" s="422">
        <f t="shared" si="733"/>
        <v>0</v>
      </c>
      <c r="T752" s="49">
        <f t="shared" si="734"/>
        <v>0</v>
      </c>
      <c r="U752" s="1">
        <v>3</v>
      </c>
      <c r="V752" s="166">
        <f t="shared" si="703"/>
        <v>17.61</v>
      </c>
      <c r="W752" s="15">
        <f t="shared" si="704"/>
        <v>26771.221824686938</v>
      </c>
      <c r="X752" s="15">
        <f t="shared" si="705"/>
        <v>39755.084943615097</v>
      </c>
      <c r="Y752" s="49">
        <f t="shared" si="735"/>
        <v>66526.306768302034</v>
      </c>
      <c r="Z752" s="1">
        <v>3</v>
      </c>
      <c r="AA752" s="166">
        <f t="shared" si="706"/>
        <v>19.722112619882804</v>
      </c>
      <c r="AB752" s="15">
        <f t="shared" si="707"/>
        <v>26771.221824686938</v>
      </c>
      <c r="AC752" s="15">
        <f t="shared" si="708"/>
        <v>51492.116175884687</v>
      </c>
      <c r="AD752" s="49">
        <f t="shared" si="736"/>
        <v>78263.338000571617</v>
      </c>
      <c r="AE752" s="1">
        <v>3</v>
      </c>
      <c r="AF752" s="166">
        <f t="shared" si="709"/>
        <v>19.950000000000003</v>
      </c>
      <c r="AG752" s="15">
        <f t="shared" si="710"/>
        <v>28109.47848990342</v>
      </c>
      <c r="AH752" s="15">
        <f t="shared" si="711"/>
        <v>50415.032704699363</v>
      </c>
      <c r="AI752" s="49">
        <f t="shared" si="737"/>
        <v>78524.51119460279</v>
      </c>
      <c r="AJ752" s="1">
        <v>2</v>
      </c>
      <c r="AK752" s="166">
        <f t="shared" si="712"/>
        <v>13.964618975380805</v>
      </c>
      <c r="AL752" s="166"/>
      <c r="AM752" s="15">
        <f t="shared" si="713"/>
        <v>18739.652326602281</v>
      </c>
      <c r="AN752" s="15">
        <f t="shared" si="714"/>
        <v>37627.033999508458</v>
      </c>
      <c r="AO752" s="49">
        <f t="shared" si="738"/>
        <v>56366.686326110736</v>
      </c>
      <c r="AP752" s="1">
        <v>3</v>
      </c>
      <c r="AQ752" s="166">
        <f t="shared" si="715"/>
        <v>24</v>
      </c>
      <c r="AR752" s="166"/>
      <c r="AS752" s="15">
        <f t="shared" si="716"/>
        <v>28969.747671464862</v>
      </c>
      <c r="AT752" s="15">
        <f t="shared" si="717"/>
        <v>61012.36378259059</v>
      </c>
      <c r="AU752" s="49">
        <f t="shared" si="739"/>
        <v>89982.111454055455</v>
      </c>
      <c r="AV752" s="1">
        <v>2</v>
      </c>
      <c r="AW752" s="166">
        <f t="shared" si="718"/>
        <v>14.92</v>
      </c>
      <c r="AX752" s="166"/>
      <c r="AY752" s="15">
        <f t="shared" si="719"/>
        <v>19313.165114309908</v>
      </c>
      <c r="AZ752" s="15">
        <f t="shared" si="720"/>
        <v>39543.588838049582</v>
      </c>
      <c r="BA752" s="49">
        <f t="shared" si="740"/>
        <v>58856.75395235949</v>
      </c>
      <c r="BB752" s="1">
        <v>3</v>
      </c>
      <c r="BC752" s="1">
        <f t="shared" si="721"/>
        <v>21.84</v>
      </c>
      <c r="BD752" s="56">
        <f t="shared" si="722"/>
        <v>28695.893333333333</v>
      </c>
      <c r="BE752" s="15">
        <f t="shared" si="723"/>
        <v>61932.827058340401</v>
      </c>
      <c r="BF752" s="49">
        <f t="shared" si="724"/>
        <v>90628.720391673734</v>
      </c>
      <c r="BG752" s="1">
        <v>5</v>
      </c>
      <c r="BH752" s="1">
        <f t="shared" si="725"/>
        <v>36</v>
      </c>
      <c r="BI752" s="56">
        <f t="shared" si="726"/>
        <v>47826.488888888889</v>
      </c>
      <c r="BJ752" s="15">
        <f t="shared" si="727"/>
        <v>100828.46939632272</v>
      </c>
      <c r="BK752" s="49">
        <f t="shared" si="741"/>
        <v>148654.95828521161</v>
      </c>
      <c r="BL752" s="1">
        <v>3</v>
      </c>
      <c r="BM752" s="1">
        <f t="shared" si="728"/>
        <v>24.03</v>
      </c>
      <c r="BN752" s="56">
        <f t="shared" si="729"/>
        <v>29199.206219312604</v>
      </c>
      <c r="BO752" s="15">
        <f t="shared" si="730"/>
        <v>69501.500061882092</v>
      </c>
      <c r="BP752" s="49">
        <f t="shared" si="742"/>
        <v>98700.706281194696</v>
      </c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</row>
    <row r="753" spans="1:146" ht="15.6" hidden="1" x14ac:dyDescent="0.3">
      <c r="A753" t="s">
        <v>218</v>
      </c>
      <c r="B753" s="8">
        <v>1202</v>
      </c>
      <c r="C753" s="1">
        <v>3</v>
      </c>
      <c r="D753" s="1"/>
      <c r="E753" s="1">
        <f t="shared" si="695"/>
        <v>10.199999999999999</v>
      </c>
      <c r="F753" s="15">
        <f t="shared" si="696"/>
        <v>26297.150251617542</v>
      </c>
      <c r="G753" s="15">
        <f t="shared" si="697"/>
        <v>23227.271179757066</v>
      </c>
      <c r="H753" s="15">
        <f t="shared" si="731"/>
        <v>49524.421431374605</v>
      </c>
      <c r="I753" s="1">
        <v>4</v>
      </c>
      <c r="J753" s="1"/>
      <c r="K753" s="1">
        <f t="shared" si="698"/>
        <v>18</v>
      </c>
      <c r="L753" s="15">
        <f t="shared" si="699"/>
        <v>35096.559819413094</v>
      </c>
      <c r="M753" s="15">
        <f t="shared" si="700"/>
        <v>42942.552079461719</v>
      </c>
      <c r="N753" s="44">
        <f t="shared" si="732"/>
        <v>78039.111898874806</v>
      </c>
      <c r="O753" s="1">
        <v>4</v>
      </c>
      <c r="P753" s="1"/>
      <c r="Q753" s="1">
        <f t="shared" si="701"/>
        <v>22</v>
      </c>
      <c r="R753" s="15">
        <f t="shared" si="702"/>
        <v>35096.559819413094</v>
      </c>
      <c r="S753" s="422">
        <f t="shared" si="733"/>
        <v>50607.317747373425</v>
      </c>
      <c r="T753" s="49">
        <f t="shared" si="734"/>
        <v>85703.877566786512</v>
      </c>
      <c r="U753" s="1">
        <v>3</v>
      </c>
      <c r="V753" s="166">
        <f t="shared" si="703"/>
        <v>17.61</v>
      </c>
      <c r="W753" s="15">
        <f t="shared" si="704"/>
        <v>26771.221824686938</v>
      </c>
      <c r="X753" s="15">
        <f t="shared" si="705"/>
        <v>39755.084943615097</v>
      </c>
      <c r="Y753" s="49">
        <f t="shared" si="735"/>
        <v>66526.306768302034</v>
      </c>
      <c r="Z753" s="1">
        <v>4</v>
      </c>
      <c r="AA753" s="166">
        <f t="shared" si="706"/>
        <v>26.296150159843737</v>
      </c>
      <c r="AB753" s="15">
        <f t="shared" si="707"/>
        <v>35694.96243291592</v>
      </c>
      <c r="AC753" s="15">
        <f t="shared" si="708"/>
        <v>68656.154901179572</v>
      </c>
      <c r="AD753" s="49">
        <f t="shared" si="736"/>
        <v>104351.1173340955</v>
      </c>
      <c r="AE753" s="1">
        <v>4</v>
      </c>
      <c r="AF753" s="166">
        <f t="shared" si="709"/>
        <v>26.6</v>
      </c>
      <c r="AG753" s="15">
        <f t="shared" si="710"/>
        <v>37479.304653204563</v>
      </c>
      <c r="AH753" s="15">
        <f t="shared" si="711"/>
        <v>67220.043606265812</v>
      </c>
      <c r="AI753" s="49">
        <f t="shared" si="737"/>
        <v>104699.34825947037</v>
      </c>
      <c r="AJ753" s="1">
        <v>4</v>
      </c>
      <c r="AK753" s="166">
        <f t="shared" si="712"/>
        <v>27.92923795076161</v>
      </c>
      <c r="AL753" s="166"/>
      <c r="AM753" s="15">
        <f t="shared" si="713"/>
        <v>37479.304653204563</v>
      </c>
      <c r="AN753" s="15">
        <f t="shared" si="714"/>
        <v>75254.067999016916</v>
      </c>
      <c r="AO753" s="49">
        <f t="shared" si="738"/>
        <v>112733.37265222147</v>
      </c>
      <c r="AP753" s="1">
        <v>0</v>
      </c>
      <c r="AQ753" s="166">
        <f t="shared" si="715"/>
        <v>0</v>
      </c>
      <c r="AR753" s="166"/>
      <c r="AS753" s="15">
        <f t="shared" si="716"/>
        <v>0</v>
      </c>
      <c r="AT753" s="15">
        <f t="shared" si="717"/>
        <v>0</v>
      </c>
      <c r="AU753" s="49">
        <f t="shared" si="739"/>
        <v>0</v>
      </c>
      <c r="AV753" s="1">
        <v>1</v>
      </c>
      <c r="AW753" s="166">
        <f t="shared" si="718"/>
        <v>7.46</v>
      </c>
      <c r="AX753" s="166"/>
      <c r="AY753" s="15">
        <f t="shared" si="719"/>
        <v>9656.582557154954</v>
      </c>
      <c r="AZ753" s="15">
        <f t="shared" si="720"/>
        <v>19771.794419024791</v>
      </c>
      <c r="BA753" s="49">
        <f t="shared" si="740"/>
        <v>29428.376976179745</v>
      </c>
      <c r="BB753" s="1">
        <v>10</v>
      </c>
      <c r="BC753" s="1">
        <f t="shared" si="721"/>
        <v>72.8</v>
      </c>
      <c r="BD753" s="56">
        <f t="shared" si="722"/>
        <v>95652.977777777778</v>
      </c>
      <c r="BE753" s="15">
        <f t="shared" si="723"/>
        <v>206442.75686113467</v>
      </c>
      <c r="BF753" s="49">
        <f t="shared" si="724"/>
        <v>302095.73463891243</v>
      </c>
      <c r="BG753" s="1">
        <v>8</v>
      </c>
      <c r="BH753" s="1">
        <f t="shared" si="725"/>
        <v>57.6</v>
      </c>
      <c r="BI753" s="56">
        <f t="shared" si="726"/>
        <v>76522.382222222222</v>
      </c>
      <c r="BJ753" s="15">
        <f t="shared" si="727"/>
        <v>161325.55103411636</v>
      </c>
      <c r="BK753" s="49">
        <f t="shared" si="741"/>
        <v>237847.93325633858</v>
      </c>
      <c r="BL753" s="1">
        <v>8</v>
      </c>
      <c r="BM753" s="1">
        <f t="shared" si="728"/>
        <v>64.08</v>
      </c>
      <c r="BN753" s="56">
        <f t="shared" si="729"/>
        <v>77864.549918166944</v>
      </c>
      <c r="BO753" s="15">
        <f t="shared" si="730"/>
        <v>185337.33349835221</v>
      </c>
      <c r="BP753" s="49">
        <f t="shared" si="742"/>
        <v>263201.88341651915</v>
      </c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</row>
    <row r="754" spans="1:146" ht="15.6" hidden="1" x14ac:dyDescent="0.3">
      <c r="A754" t="s">
        <v>218</v>
      </c>
      <c r="B754" s="8">
        <v>1203</v>
      </c>
      <c r="C754" s="1">
        <v>3</v>
      </c>
      <c r="D754" s="1"/>
      <c r="E754" s="1">
        <f t="shared" si="695"/>
        <v>10.199999999999999</v>
      </c>
      <c r="F754" s="15">
        <f t="shared" si="696"/>
        <v>26297.150251617542</v>
      </c>
      <c r="G754" s="15">
        <f t="shared" si="697"/>
        <v>23227.271179757066</v>
      </c>
      <c r="H754" s="15">
        <f t="shared" si="731"/>
        <v>49524.421431374605</v>
      </c>
      <c r="I754" s="1">
        <v>3</v>
      </c>
      <c r="J754" s="1"/>
      <c r="K754" s="1">
        <f t="shared" si="698"/>
        <v>13.5</v>
      </c>
      <c r="L754" s="15">
        <f t="shared" si="699"/>
        <v>26322.419864559823</v>
      </c>
      <c r="M754" s="15">
        <f t="shared" si="700"/>
        <v>32206.914059596293</v>
      </c>
      <c r="N754" s="44">
        <f t="shared" si="732"/>
        <v>58529.333924156119</v>
      </c>
      <c r="O754" s="1">
        <v>2</v>
      </c>
      <c r="P754" s="1"/>
      <c r="Q754" s="1">
        <f t="shared" si="701"/>
        <v>11</v>
      </c>
      <c r="R754" s="15">
        <f t="shared" si="702"/>
        <v>17548.279909706547</v>
      </c>
      <c r="S754" s="422">
        <f t="shared" si="733"/>
        <v>25303.658873686712</v>
      </c>
      <c r="T754" s="49">
        <f t="shared" si="734"/>
        <v>42851.938783393256</v>
      </c>
      <c r="U754" s="1">
        <v>2</v>
      </c>
      <c r="V754" s="166">
        <f t="shared" si="703"/>
        <v>11.74</v>
      </c>
      <c r="W754" s="15">
        <f t="shared" si="704"/>
        <v>17847.48121645796</v>
      </c>
      <c r="X754" s="15">
        <f t="shared" si="705"/>
        <v>26503.389962410067</v>
      </c>
      <c r="Y754" s="49">
        <f t="shared" si="735"/>
        <v>44350.871178868023</v>
      </c>
      <c r="Z754" s="1">
        <v>2</v>
      </c>
      <c r="AA754" s="166">
        <f t="shared" si="706"/>
        <v>13.148075079921869</v>
      </c>
      <c r="AB754" s="15">
        <f t="shared" si="707"/>
        <v>17847.48121645796</v>
      </c>
      <c r="AC754" s="15">
        <f t="shared" si="708"/>
        <v>34328.077450589786</v>
      </c>
      <c r="AD754" s="49">
        <f t="shared" si="736"/>
        <v>52175.55866704775</v>
      </c>
      <c r="AE754" s="1">
        <v>3</v>
      </c>
      <c r="AF754" s="166">
        <f t="shared" si="709"/>
        <v>19.950000000000003</v>
      </c>
      <c r="AG754" s="15">
        <f t="shared" si="710"/>
        <v>28109.47848990342</v>
      </c>
      <c r="AH754" s="15">
        <f t="shared" si="711"/>
        <v>50415.032704699363</v>
      </c>
      <c r="AI754" s="49">
        <f t="shared" si="737"/>
        <v>78524.51119460279</v>
      </c>
      <c r="AJ754" s="1">
        <v>1</v>
      </c>
      <c r="AK754" s="166">
        <f t="shared" si="712"/>
        <v>6.9823094876904026</v>
      </c>
      <c r="AL754" s="166"/>
      <c r="AM754" s="15">
        <f t="shared" si="713"/>
        <v>9369.8261633011407</v>
      </c>
      <c r="AN754" s="15">
        <f t="shared" si="714"/>
        <v>18813.516999754229</v>
      </c>
      <c r="AO754" s="49">
        <f t="shared" si="738"/>
        <v>28183.343163055368</v>
      </c>
      <c r="AP754" s="1">
        <v>3</v>
      </c>
      <c r="AQ754" s="166">
        <f t="shared" si="715"/>
        <v>24</v>
      </c>
      <c r="AR754" s="166"/>
      <c r="AS754" s="15">
        <f t="shared" si="716"/>
        <v>28969.747671464862</v>
      </c>
      <c r="AT754" s="15">
        <f t="shared" si="717"/>
        <v>61012.36378259059</v>
      </c>
      <c r="AU754" s="49">
        <f t="shared" si="739"/>
        <v>89982.111454055455</v>
      </c>
      <c r="AV754" s="1">
        <v>2</v>
      </c>
      <c r="AW754" s="166">
        <f t="shared" si="718"/>
        <v>14.92</v>
      </c>
      <c r="AX754" s="166"/>
      <c r="AY754" s="15">
        <f t="shared" si="719"/>
        <v>19313.165114309908</v>
      </c>
      <c r="AZ754" s="15">
        <f t="shared" si="720"/>
        <v>39543.588838049582</v>
      </c>
      <c r="BA754" s="49">
        <f t="shared" si="740"/>
        <v>58856.75395235949</v>
      </c>
      <c r="BB754" s="1">
        <v>2</v>
      </c>
      <c r="BC754" s="1">
        <f t="shared" si="721"/>
        <v>14.56</v>
      </c>
      <c r="BD754" s="56">
        <f t="shared" si="722"/>
        <v>19130.595555555556</v>
      </c>
      <c r="BE754" s="15">
        <f t="shared" si="723"/>
        <v>41288.551372226932</v>
      </c>
      <c r="BF754" s="49">
        <f t="shared" si="724"/>
        <v>60419.146927782487</v>
      </c>
      <c r="BG754" s="1">
        <v>3</v>
      </c>
      <c r="BH754" s="1">
        <f t="shared" si="725"/>
        <v>21.6</v>
      </c>
      <c r="BI754" s="56">
        <f t="shared" si="726"/>
        <v>28695.893333333333</v>
      </c>
      <c r="BJ754" s="15">
        <f t="shared" si="727"/>
        <v>60497.081637793635</v>
      </c>
      <c r="BK754" s="49">
        <f t="shared" si="741"/>
        <v>89192.974971126969</v>
      </c>
      <c r="BL754" s="1">
        <v>4</v>
      </c>
      <c r="BM754" s="1">
        <f t="shared" si="728"/>
        <v>32.04</v>
      </c>
      <c r="BN754" s="56">
        <f t="shared" si="729"/>
        <v>38932.274959083472</v>
      </c>
      <c r="BO754" s="15">
        <f t="shared" si="730"/>
        <v>92668.666749176104</v>
      </c>
      <c r="BP754" s="49">
        <f t="shared" si="742"/>
        <v>131600.94170825958</v>
      </c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</row>
    <row r="755" spans="1:146" ht="15.6" hidden="1" x14ac:dyDescent="0.3">
      <c r="A755" t="s">
        <v>218</v>
      </c>
      <c r="B755" s="8">
        <v>1204</v>
      </c>
      <c r="C755" s="1">
        <v>1</v>
      </c>
      <c r="D755" s="1"/>
      <c r="E755" s="1">
        <f t="shared" si="695"/>
        <v>3.4</v>
      </c>
      <c r="F755" s="15">
        <f t="shared" si="696"/>
        <v>8765.7167505391808</v>
      </c>
      <c r="G755" s="15">
        <f t="shared" si="697"/>
        <v>7742.4237265856891</v>
      </c>
      <c r="H755" s="15">
        <f t="shared" si="731"/>
        <v>16508.140477124871</v>
      </c>
      <c r="I755" s="1">
        <v>2</v>
      </c>
      <c r="J755" s="1"/>
      <c r="K755" s="1">
        <f t="shared" si="698"/>
        <v>9</v>
      </c>
      <c r="L755" s="15">
        <f t="shared" si="699"/>
        <v>17548.279909706547</v>
      </c>
      <c r="M755" s="15">
        <f t="shared" si="700"/>
        <v>21471.276039730859</v>
      </c>
      <c r="N755" s="44">
        <f t="shared" si="732"/>
        <v>39019.555949437403</v>
      </c>
      <c r="O755" s="1">
        <v>1</v>
      </c>
      <c r="P755" s="1"/>
      <c r="Q755" s="1">
        <f t="shared" si="701"/>
        <v>5.5</v>
      </c>
      <c r="R755" s="15">
        <f t="shared" si="702"/>
        <v>8774.1399548532736</v>
      </c>
      <c r="S755" s="422">
        <f t="shared" si="733"/>
        <v>12651.829436843356</v>
      </c>
      <c r="T755" s="49">
        <f t="shared" si="734"/>
        <v>21425.969391696628</v>
      </c>
      <c r="U755" s="1">
        <v>2</v>
      </c>
      <c r="V755" s="166">
        <f t="shared" si="703"/>
        <v>11.74</v>
      </c>
      <c r="W755" s="15">
        <f t="shared" si="704"/>
        <v>17847.48121645796</v>
      </c>
      <c r="X755" s="15">
        <f t="shared" si="705"/>
        <v>26503.389962410067</v>
      </c>
      <c r="Y755" s="49">
        <f t="shared" si="735"/>
        <v>44350.871178868023</v>
      </c>
      <c r="Z755" s="1">
        <v>1</v>
      </c>
      <c r="AA755" s="166">
        <f t="shared" si="706"/>
        <v>6.5740375399609343</v>
      </c>
      <c r="AB755" s="15">
        <f t="shared" si="707"/>
        <v>8923.7406082289799</v>
      </c>
      <c r="AC755" s="15">
        <f t="shared" si="708"/>
        <v>17164.038725294893</v>
      </c>
      <c r="AD755" s="49">
        <f t="shared" si="736"/>
        <v>26087.779333523875</v>
      </c>
      <c r="AE755" s="1">
        <v>2</v>
      </c>
      <c r="AF755" s="166">
        <f t="shared" si="709"/>
        <v>13.3</v>
      </c>
      <c r="AG755" s="15">
        <f t="shared" si="710"/>
        <v>18739.652326602281</v>
      </c>
      <c r="AH755" s="15">
        <f t="shared" si="711"/>
        <v>33610.021803132906</v>
      </c>
      <c r="AI755" s="49">
        <f t="shared" si="737"/>
        <v>52349.674129735184</v>
      </c>
      <c r="AJ755" s="1">
        <v>2</v>
      </c>
      <c r="AK755" s="166">
        <f t="shared" si="712"/>
        <v>13.964618975380805</v>
      </c>
      <c r="AL755" s="166"/>
      <c r="AM755" s="15">
        <f t="shared" si="713"/>
        <v>18739.652326602281</v>
      </c>
      <c r="AN755" s="15">
        <f t="shared" si="714"/>
        <v>37627.033999508458</v>
      </c>
      <c r="AO755" s="49">
        <f t="shared" si="738"/>
        <v>56366.686326110736</v>
      </c>
      <c r="AP755" s="1">
        <v>2</v>
      </c>
      <c r="AQ755" s="166">
        <f t="shared" si="715"/>
        <v>16</v>
      </c>
      <c r="AR755" s="166"/>
      <c r="AS755" s="15">
        <f t="shared" si="716"/>
        <v>19313.165114309908</v>
      </c>
      <c r="AT755" s="15">
        <f t="shared" si="717"/>
        <v>40674.909188393729</v>
      </c>
      <c r="AU755" s="49">
        <f t="shared" si="739"/>
        <v>59988.074302703637</v>
      </c>
      <c r="AV755" s="1">
        <v>2</v>
      </c>
      <c r="AW755" s="166">
        <f t="shared" si="718"/>
        <v>14.92</v>
      </c>
      <c r="AX755" s="166"/>
      <c r="AY755" s="15">
        <f t="shared" si="719"/>
        <v>19313.165114309908</v>
      </c>
      <c r="AZ755" s="15">
        <f t="shared" si="720"/>
        <v>39543.588838049582</v>
      </c>
      <c r="BA755" s="49">
        <f t="shared" si="740"/>
        <v>58856.75395235949</v>
      </c>
      <c r="BB755" s="1">
        <v>2</v>
      </c>
      <c r="BC755" s="1">
        <f t="shared" si="721"/>
        <v>14.56</v>
      </c>
      <c r="BD755" s="56">
        <f t="shared" si="722"/>
        <v>19130.595555555556</v>
      </c>
      <c r="BE755" s="15">
        <f t="shared" si="723"/>
        <v>41288.551372226932</v>
      </c>
      <c r="BF755" s="49">
        <f t="shared" si="724"/>
        <v>60419.146927782487</v>
      </c>
      <c r="BG755" s="1">
        <v>1</v>
      </c>
      <c r="BH755" s="1">
        <f t="shared" si="725"/>
        <v>7.2</v>
      </c>
      <c r="BI755" s="56">
        <f t="shared" si="726"/>
        <v>9565.2977777777778</v>
      </c>
      <c r="BJ755" s="15">
        <f t="shared" si="727"/>
        <v>20165.693879264545</v>
      </c>
      <c r="BK755" s="49">
        <f t="shared" si="741"/>
        <v>29730.991657042323</v>
      </c>
      <c r="BL755" s="1">
        <v>2</v>
      </c>
      <c r="BM755" s="1">
        <f t="shared" si="728"/>
        <v>16.02</v>
      </c>
      <c r="BN755" s="56">
        <f t="shared" si="729"/>
        <v>19466.137479541736</v>
      </c>
      <c r="BO755" s="15">
        <f t="shared" si="730"/>
        <v>46334.333374588052</v>
      </c>
      <c r="BP755" s="49">
        <f t="shared" si="742"/>
        <v>65800.470854129788</v>
      </c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</row>
    <row r="756" spans="1:146" ht="15.6" hidden="1" x14ac:dyDescent="0.3">
      <c r="A756" t="s">
        <v>218</v>
      </c>
      <c r="B756" s="8">
        <v>1301</v>
      </c>
      <c r="C756" s="1">
        <v>6</v>
      </c>
      <c r="D756" s="1"/>
      <c r="E756" s="1">
        <f t="shared" si="695"/>
        <v>20.399999999999999</v>
      </c>
      <c r="F756" s="15">
        <f t="shared" si="696"/>
        <v>52594.300503235085</v>
      </c>
      <c r="G756" s="15">
        <f t="shared" si="697"/>
        <v>46454.542359514133</v>
      </c>
      <c r="H756" s="15">
        <f t="shared" si="731"/>
        <v>99048.84286274921</v>
      </c>
      <c r="I756" s="1">
        <v>6</v>
      </c>
      <c r="J756" s="1"/>
      <c r="K756" s="1">
        <f t="shared" si="698"/>
        <v>27</v>
      </c>
      <c r="L756" s="15">
        <f t="shared" si="699"/>
        <v>52644.839729119645</v>
      </c>
      <c r="M756" s="15">
        <f t="shared" si="700"/>
        <v>64413.828119192585</v>
      </c>
      <c r="N756" s="44">
        <f t="shared" si="732"/>
        <v>117058.66784831224</v>
      </c>
      <c r="O756" s="1">
        <v>9</v>
      </c>
      <c r="P756" s="1"/>
      <c r="Q756" s="1">
        <f t="shared" si="701"/>
        <v>49.5</v>
      </c>
      <c r="R756" s="15">
        <f t="shared" si="702"/>
        <v>78967.259593679468</v>
      </c>
      <c r="S756" s="422">
        <f t="shared" si="733"/>
        <v>113866.46493159021</v>
      </c>
      <c r="T756" s="49">
        <f t="shared" si="734"/>
        <v>192833.72452526967</v>
      </c>
      <c r="U756" s="1">
        <v>10</v>
      </c>
      <c r="V756" s="166">
        <f t="shared" si="703"/>
        <v>58.7</v>
      </c>
      <c r="W756" s="15">
        <f t="shared" si="704"/>
        <v>89237.406082289803</v>
      </c>
      <c r="X756" s="15">
        <f t="shared" si="705"/>
        <v>132516.94981205033</v>
      </c>
      <c r="Y756" s="49">
        <f t="shared" si="735"/>
        <v>221754.35589434014</v>
      </c>
      <c r="Z756" s="1">
        <v>7</v>
      </c>
      <c r="AA756" s="166">
        <f t="shared" si="706"/>
        <v>46.018262779726541</v>
      </c>
      <c r="AB756" s="15">
        <f t="shared" si="707"/>
        <v>62466.184257602858</v>
      </c>
      <c r="AC756" s="15">
        <f t="shared" si="708"/>
        <v>120148.27107706426</v>
      </c>
      <c r="AD756" s="49">
        <f t="shared" si="736"/>
        <v>182614.45533466712</v>
      </c>
      <c r="AE756" s="1">
        <v>9</v>
      </c>
      <c r="AF756" s="166">
        <f t="shared" si="709"/>
        <v>59.85</v>
      </c>
      <c r="AG756" s="15">
        <f t="shared" si="710"/>
        <v>84328.435469710268</v>
      </c>
      <c r="AH756" s="15">
        <f t="shared" si="711"/>
        <v>151245.09811409807</v>
      </c>
      <c r="AI756" s="49">
        <f t="shared" si="737"/>
        <v>235573.53358380834</v>
      </c>
      <c r="AJ756" s="1">
        <v>11</v>
      </c>
      <c r="AK756" s="166">
        <f t="shared" si="712"/>
        <v>76.805404364594423</v>
      </c>
      <c r="AL756" s="166"/>
      <c r="AM756" s="15">
        <f t="shared" si="713"/>
        <v>103068.08779631255</v>
      </c>
      <c r="AN756" s="15">
        <f t="shared" si="714"/>
        <v>206948.68699729649</v>
      </c>
      <c r="AO756" s="49">
        <f t="shared" si="738"/>
        <v>310016.77479360905</v>
      </c>
      <c r="AP756" s="1">
        <v>5</v>
      </c>
      <c r="AQ756" s="166">
        <f t="shared" si="715"/>
        <v>40</v>
      </c>
      <c r="AR756" s="166"/>
      <c r="AS756" s="15">
        <f t="shared" si="716"/>
        <v>48282.912785774766</v>
      </c>
      <c r="AT756" s="15">
        <f t="shared" si="717"/>
        <v>101687.27297098433</v>
      </c>
      <c r="AU756" s="49">
        <f t="shared" si="739"/>
        <v>149970.18575675908</v>
      </c>
      <c r="AV756" s="1">
        <v>9</v>
      </c>
      <c r="AW756" s="166">
        <f t="shared" si="718"/>
        <v>67.14</v>
      </c>
      <c r="AX756" s="166"/>
      <c r="AY756" s="15">
        <f t="shared" si="719"/>
        <v>86909.243014394582</v>
      </c>
      <c r="AZ756" s="15">
        <f t="shared" si="720"/>
        <v>177946.14977122314</v>
      </c>
      <c r="BA756" s="49">
        <f t="shared" si="740"/>
        <v>264855.39278561773</v>
      </c>
      <c r="BB756" s="1">
        <v>10</v>
      </c>
      <c r="BC756" s="1">
        <f t="shared" si="721"/>
        <v>72.8</v>
      </c>
      <c r="BD756" s="56">
        <f t="shared" si="722"/>
        <v>95652.977777777778</v>
      </c>
      <c r="BE756" s="15">
        <f t="shared" si="723"/>
        <v>206442.75686113467</v>
      </c>
      <c r="BF756" s="49">
        <f t="shared" si="724"/>
        <v>302095.73463891243</v>
      </c>
      <c r="BG756" s="1">
        <v>10</v>
      </c>
      <c r="BH756" s="1">
        <f t="shared" si="725"/>
        <v>72</v>
      </c>
      <c r="BI756" s="56">
        <f t="shared" si="726"/>
        <v>95652.977777777778</v>
      </c>
      <c r="BJ756" s="15">
        <f t="shared" si="727"/>
        <v>201656.93879264544</v>
      </c>
      <c r="BK756" s="49">
        <f t="shared" si="741"/>
        <v>297309.91657042323</v>
      </c>
      <c r="BL756" s="1">
        <v>10</v>
      </c>
      <c r="BM756" s="1">
        <f t="shared" si="728"/>
        <v>80.099999999999994</v>
      </c>
      <c r="BN756" s="56">
        <f t="shared" si="729"/>
        <v>97330.68739770868</v>
      </c>
      <c r="BO756" s="15">
        <f t="shared" si="730"/>
        <v>231671.66687294026</v>
      </c>
      <c r="BP756" s="49">
        <f t="shared" si="742"/>
        <v>329002.35427064891</v>
      </c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</row>
    <row r="757" spans="1:146" ht="15.6" hidden="1" x14ac:dyDescent="0.3">
      <c r="A757" t="s">
        <v>218</v>
      </c>
      <c r="B757" s="8">
        <v>1302</v>
      </c>
      <c r="C757" s="1">
        <v>4</v>
      </c>
      <c r="D757" s="1"/>
      <c r="E757" s="1">
        <f t="shared" si="695"/>
        <v>13.6</v>
      </c>
      <c r="F757" s="15">
        <f t="shared" si="696"/>
        <v>35062.867002156723</v>
      </c>
      <c r="G757" s="15">
        <f t="shared" si="697"/>
        <v>30969.694906342756</v>
      </c>
      <c r="H757" s="15">
        <f t="shared" si="731"/>
        <v>66032.561908499483</v>
      </c>
      <c r="I757" s="1">
        <v>4</v>
      </c>
      <c r="J757" s="1"/>
      <c r="K757" s="1">
        <f t="shared" si="698"/>
        <v>18</v>
      </c>
      <c r="L757" s="15">
        <f t="shared" si="699"/>
        <v>35096.559819413094</v>
      </c>
      <c r="M757" s="15">
        <f t="shared" si="700"/>
        <v>42942.552079461719</v>
      </c>
      <c r="N757" s="44">
        <f t="shared" si="732"/>
        <v>78039.111898874806</v>
      </c>
      <c r="O757" s="1">
        <v>4</v>
      </c>
      <c r="P757" s="1"/>
      <c r="Q757" s="1">
        <f t="shared" si="701"/>
        <v>22</v>
      </c>
      <c r="R757" s="15">
        <f t="shared" si="702"/>
        <v>35096.559819413094</v>
      </c>
      <c r="S757" s="422">
        <f t="shared" si="733"/>
        <v>50607.317747373425</v>
      </c>
      <c r="T757" s="49">
        <f t="shared" si="734"/>
        <v>85703.877566786512</v>
      </c>
      <c r="U757" s="1">
        <v>3</v>
      </c>
      <c r="V757" s="166">
        <f t="shared" si="703"/>
        <v>17.61</v>
      </c>
      <c r="W757" s="15">
        <f t="shared" si="704"/>
        <v>26771.221824686938</v>
      </c>
      <c r="X757" s="15">
        <f t="shared" si="705"/>
        <v>39755.084943615097</v>
      </c>
      <c r="Y757" s="49">
        <f t="shared" si="735"/>
        <v>66526.306768302034</v>
      </c>
      <c r="Z757" s="1">
        <v>3</v>
      </c>
      <c r="AA757" s="166">
        <f t="shared" si="706"/>
        <v>19.722112619882804</v>
      </c>
      <c r="AB757" s="15">
        <f t="shared" si="707"/>
        <v>26771.221824686938</v>
      </c>
      <c r="AC757" s="15">
        <f t="shared" si="708"/>
        <v>51492.116175884687</v>
      </c>
      <c r="AD757" s="49">
        <f t="shared" si="736"/>
        <v>78263.338000571617</v>
      </c>
      <c r="AE757" s="1">
        <v>4</v>
      </c>
      <c r="AF757" s="166">
        <f t="shared" si="709"/>
        <v>26.6</v>
      </c>
      <c r="AG757" s="15">
        <f t="shared" si="710"/>
        <v>37479.304653204563</v>
      </c>
      <c r="AH757" s="15">
        <f t="shared" si="711"/>
        <v>67220.043606265812</v>
      </c>
      <c r="AI757" s="49">
        <f t="shared" si="737"/>
        <v>104699.34825947037</v>
      </c>
      <c r="AJ757" s="1">
        <v>4</v>
      </c>
      <c r="AK757" s="166">
        <f t="shared" si="712"/>
        <v>27.92923795076161</v>
      </c>
      <c r="AL757" s="166"/>
      <c r="AM757" s="15">
        <f t="shared" si="713"/>
        <v>37479.304653204563</v>
      </c>
      <c r="AN757" s="15">
        <f t="shared" si="714"/>
        <v>75254.067999016916</v>
      </c>
      <c r="AO757" s="49">
        <f t="shared" si="738"/>
        <v>112733.37265222147</v>
      </c>
      <c r="AP757" s="1">
        <v>1</v>
      </c>
      <c r="AQ757" s="166">
        <f t="shared" si="715"/>
        <v>8</v>
      </c>
      <c r="AR757" s="166"/>
      <c r="AS757" s="15">
        <f t="shared" si="716"/>
        <v>9656.582557154954</v>
      </c>
      <c r="AT757" s="15">
        <f t="shared" si="717"/>
        <v>20337.454594196864</v>
      </c>
      <c r="AU757" s="49">
        <f t="shared" si="739"/>
        <v>29994.037151351818</v>
      </c>
      <c r="AV757" s="1">
        <v>4</v>
      </c>
      <c r="AW757" s="166">
        <f t="shared" si="718"/>
        <v>29.84</v>
      </c>
      <c r="AX757" s="166"/>
      <c r="AY757" s="15">
        <f t="shared" si="719"/>
        <v>38626.330228619816</v>
      </c>
      <c r="AZ757" s="15">
        <f t="shared" si="720"/>
        <v>79087.177676099163</v>
      </c>
      <c r="BA757" s="49">
        <f t="shared" si="740"/>
        <v>117713.50790471898</v>
      </c>
      <c r="BB757" s="1">
        <v>4</v>
      </c>
      <c r="BC757" s="1">
        <f t="shared" si="721"/>
        <v>29.12</v>
      </c>
      <c r="BD757" s="56">
        <f t="shared" si="722"/>
        <v>38261.191111111111</v>
      </c>
      <c r="BE757" s="15">
        <f t="shared" si="723"/>
        <v>82577.102744453863</v>
      </c>
      <c r="BF757" s="49">
        <f t="shared" si="724"/>
        <v>120838.29385556497</v>
      </c>
      <c r="BG757" s="1">
        <v>4</v>
      </c>
      <c r="BH757" s="1">
        <f t="shared" si="725"/>
        <v>28.8</v>
      </c>
      <c r="BI757" s="56">
        <f t="shared" si="726"/>
        <v>38261.191111111111</v>
      </c>
      <c r="BJ757" s="15">
        <f t="shared" si="727"/>
        <v>80662.77551705818</v>
      </c>
      <c r="BK757" s="49">
        <f t="shared" si="741"/>
        <v>118923.96662816929</v>
      </c>
      <c r="BL757" s="1">
        <v>4</v>
      </c>
      <c r="BM757" s="1">
        <f t="shared" si="728"/>
        <v>32.04</v>
      </c>
      <c r="BN757" s="56">
        <f t="shared" si="729"/>
        <v>38932.274959083472</v>
      </c>
      <c r="BO757" s="15">
        <f t="shared" si="730"/>
        <v>92668.666749176104</v>
      </c>
      <c r="BP757" s="49">
        <f t="shared" si="742"/>
        <v>131600.94170825958</v>
      </c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</row>
    <row r="758" spans="1:146" ht="16.2" hidden="1" thickBot="1" x14ac:dyDescent="0.35">
      <c r="C758" s="8">
        <f>SUM(C726:C757)</f>
        <v>132</v>
      </c>
      <c r="D758" s="8"/>
      <c r="E758" s="8">
        <f t="shared" ref="E758:Q758" si="743">SUM(E726:E757)</f>
        <v>448.7999999999999</v>
      </c>
      <c r="F758" s="40">
        <f t="shared" si="743"/>
        <v>1157074.6110711719</v>
      </c>
      <c r="G758" s="40">
        <f t="shared" si="743"/>
        <v>1021999.9319093112</v>
      </c>
      <c r="H758" s="40">
        <f t="shared" si="743"/>
        <v>2179074.5429804828</v>
      </c>
      <c r="I758" s="8">
        <f t="shared" si="743"/>
        <v>150</v>
      </c>
      <c r="J758" s="8"/>
      <c r="K758" s="8">
        <f t="shared" si="743"/>
        <v>675</v>
      </c>
      <c r="L758" s="40">
        <f t="shared" si="743"/>
        <v>1316120.9932279908</v>
      </c>
      <c r="M758" s="40">
        <f t="shared" si="743"/>
        <v>1610345.7029798145</v>
      </c>
      <c r="N758" s="61">
        <f t="shared" si="743"/>
        <v>2926466.6962078065</v>
      </c>
      <c r="O758" s="50">
        <f t="shared" si="743"/>
        <v>164</v>
      </c>
      <c r="P758" s="66"/>
      <c r="Q758" s="51">
        <f t="shared" si="743"/>
        <v>902</v>
      </c>
      <c r="R758" s="62">
        <f>SUM(R726:R757)</f>
        <v>1438958.9525959371</v>
      </c>
      <c r="S758" s="429">
        <f>SUM(S726:S757)</f>
        <v>2074900.0276423106</v>
      </c>
      <c r="T758" s="63">
        <f>SUM(T726:T757)</f>
        <v>3513858.9802382463</v>
      </c>
      <c r="U758" s="50">
        <f t="shared" ref="U758:V758" si="744">SUM(U726:U757)</f>
        <v>170</v>
      </c>
      <c r="V758" s="51">
        <f t="shared" si="744"/>
        <v>997.9000000000002</v>
      </c>
      <c r="W758" s="62">
        <f>SUM(W726:W757)</f>
        <v>1517035.9033989261</v>
      </c>
      <c r="X758" s="62">
        <f>SUM(X726:X757)</f>
        <v>2252788.1468048557</v>
      </c>
      <c r="Y758" s="63">
        <f>SUM(Y726:Y757)</f>
        <v>3769824.050203782</v>
      </c>
      <c r="Z758" s="50">
        <f t="shared" ref="Z758:AA758" si="745">SUM(Z726:Z757)</f>
        <v>148</v>
      </c>
      <c r="AA758" s="51">
        <f t="shared" si="745"/>
        <v>972.95755591421846</v>
      </c>
      <c r="AB758" s="62">
        <f>SUM(AB726:AB757)</f>
        <v>1320713.6100178887</v>
      </c>
      <c r="AC758" s="62">
        <f>SUM(AC726:AC757)</f>
        <v>2540277.7313436447</v>
      </c>
      <c r="AD758" s="63">
        <f>SUM(AD726:AD757)</f>
        <v>3860991.3413615334</v>
      </c>
      <c r="AE758" s="50">
        <f t="shared" ref="AE758:AF758" si="746">SUM(AE726:AE757)</f>
        <v>172</v>
      </c>
      <c r="AF758" s="51">
        <f t="shared" si="746"/>
        <v>1143.8</v>
      </c>
      <c r="AG758" s="62">
        <f>SUM(AG726:AG757)</f>
        <v>1611610.1000877959</v>
      </c>
      <c r="AH758" s="62">
        <f>SUM(AH726:AH757)</f>
        <v>2890461.8750694301</v>
      </c>
      <c r="AI758" s="63">
        <f>SUM(AI726:AI757)</f>
        <v>4502071.9751572255</v>
      </c>
      <c r="AJ758" s="50">
        <f t="shared" ref="AJ758:AK758" si="747">SUM(AJ726:AJ757)</f>
        <v>167</v>
      </c>
      <c r="AK758" s="51">
        <f t="shared" si="747"/>
        <v>1166.0456844442974</v>
      </c>
      <c r="AL758" s="51"/>
      <c r="AM758" s="62">
        <f>SUM(AM726:AM757)</f>
        <v>1564760.9692712903</v>
      </c>
      <c r="AN758" s="62">
        <f>SUM(AN726:AN757)</f>
        <v>3141857.3389589558</v>
      </c>
      <c r="AO758" s="63">
        <f>SUM(AO726:AO757)</f>
        <v>4706618.3082302464</v>
      </c>
      <c r="AP758" s="50">
        <f t="shared" ref="AP758:AQ758" si="748">SUM(AP726:AP757)</f>
        <v>141</v>
      </c>
      <c r="AQ758" s="51">
        <f t="shared" si="748"/>
        <v>1128</v>
      </c>
      <c r="AR758" s="51"/>
      <c r="AS758" s="62">
        <f>SUM(AS726:AS757)</f>
        <v>1361578.1405588484</v>
      </c>
      <c r="AT758" s="62">
        <f>SUM(AT726:AT757)</f>
        <v>2867581.0977817574</v>
      </c>
      <c r="AU758" s="63">
        <f>SUM(AU726:AU757)</f>
        <v>4229159.238340606</v>
      </c>
      <c r="AV758" s="50">
        <f t="shared" ref="AV758:AW758" si="749">SUM(AV726:AV757)</f>
        <v>165</v>
      </c>
      <c r="AW758" s="51">
        <f t="shared" si="749"/>
        <v>1230.9000000000003</v>
      </c>
      <c r="AX758" s="51"/>
      <c r="AY758" s="62">
        <f>SUM(AY726:AY757)</f>
        <v>1593336.1219305673</v>
      </c>
      <c r="AZ758" s="62">
        <f>SUM(AZ726:AZ757)</f>
        <v>3262346.0791390911</v>
      </c>
      <c r="BA758" s="63">
        <f>SUM(BA726:BA757)</f>
        <v>4855682.2010696605</v>
      </c>
      <c r="BB758" s="50">
        <f t="shared" ref="BB758:BC758" si="750">SUM(BB726:BB757)</f>
        <v>163</v>
      </c>
      <c r="BC758" s="51">
        <f t="shared" si="750"/>
        <v>1186.6399999999996</v>
      </c>
      <c r="BD758" s="62">
        <f>SUM(BD726:BD757)</f>
        <v>1559143.5377777773</v>
      </c>
      <c r="BE758" s="62">
        <f>SUM(BE726:BE757)</f>
        <v>3365016.9368364955</v>
      </c>
      <c r="BF758" s="63">
        <f>SUM(BF726:BF757)</f>
        <v>4924160.4746142728</v>
      </c>
      <c r="BG758" s="50">
        <f t="shared" ref="BG758:BH758" si="751">SUM(BG726:BG757)</f>
        <v>176</v>
      </c>
      <c r="BH758" s="51">
        <f t="shared" si="751"/>
        <v>1267.1999999999998</v>
      </c>
      <c r="BI758" s="62">
        <f>SUM(BI726:BI757)</f>
        <v>1683492.4088888883</v>
      </c>
      <c r="BJ758" s="62">
        <f>SUM(BJ726:BJ757)</f>
        <v>3549162.1227505589</v>
      </c>
      <c r="BK758" s="63">
        <f>SUM(BK726:BK757)</f>
        <v>5232654.5316394484</v>
      </c>
      <c r="BL758" s="50">
        <f t="shared" ref="BL758:BM758" si="752">SUM(BL726:BL757)</f>
        <v>172</v>
      </c>
      <c r="BM758" s="51">
        <f t="shared" si="752"/>
        <v>1377.7199999999996</v>
      </c>
      <c r="BN758" s="62">
        <f t="shared" ref="BN758" si="753">(+BL758*$BN$328)*BM$366</f>
        <v>1415345.5702917771</v>
      </c>
      <c r="BO758" s="62">
        <f>SUM(BO726:BO757)</f>
        <v>3984752.6702145734</v>
      </c>
      <c r="BP758" s="63">
        <f>SUM(BP726:BP757)</f>
        <v>5658840.4934551623</v>
      </c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</row>
    <row r="759" spans="1:146" ht="16.2" hidden="1" thickTop="1" x14ac:dyDescent="0.3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421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</row>
    <row r="760" spans="1:146" ht="16.2" hidden="1" thickBot="1" x14ac:dyDescent="0.35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421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</row>
    <row r="761" spans="1:146" ht="18.600000000000001" hidden="1" thickTop="1" x14ac:dyDescent="0.35">
      <c r="B761" s="2"/>
      <c r="C761" s="45" t="s">
        <v>0</v>
      </c>
      <c r="D761" s="46"/>
      <c r="E761" s="46"/>
      <c r="F761" s="46"/>
      <c r="G761" s="46"/>
      <c r="H761" s="47"/>
      <c r="I761" s="45" t="s">
        <v>1</v>
      </c>
      <c r="J761" s="46"/>
      <c r="K761" s="46"/>
      <c r="L761" s="46"/>
      <c r="M761" s="46"/>
      <c r="N761" s="47"/>
      <c r="O761" s="45" t="s">
        <v>2</v>
      </c>
      <c r="P761" s="46"/>
      <c r="Q761" s="46"/>
      <c r="R761" s="46"/>
      <c r="S761" s="426"/>
      <c r="T761" s="47"/>
      <c r="U761" s="45" t="s">
        <v>3</v>
      </c>
      <c r="V761" s="46"/>
      <c r="W761" s="46"/>
      <c r="X761" s="46"/>
      <c r="Y761" s="47"/>
      <c r="Z761" s="45" t="s">
        <v>4</v>
      </c>
      <c r="AA761" s="46"/>
      <c r="AB761" s="46"/>
      <c r="AC761" s="46"/>
      <c r="AD761" s="47"/>
      <c r="AE761" s="45" t="s">
        <v>5</v>
      </c>
      <c r="AF761" s="46"/>
      <c r="AG761" s="46"/>
      <c r="AH761" s="46"/>
      <c r="AI761" s="47"/>
      <c r="AJ761" s="45" t="s">
        <v>6</v>
      </c>
      <c r="AK761" s="46"/>
      <c r="AL761" s="46"/>
      <c r="AM761" s="46"/>
      <c r="AN761" s="46"/>
      <c r="AO761" s="47"/>
      <c r="AP761" s="45" t="s">
        <v>7</v>
      </c>
      <c r="AQ761" s="46"/>
      <c r="AR761" s="46"/>
      <c r="AS761" s="46"/>
      <c r="AT761" s="46"/>
      <c r="AU761" s="47"/>
      <c r="AV761" s="45" t="s">
        <v>8</v>
      </c>
      <c r="AW761" s="46"/>
      <c r="AX761" s="46"/>
      <c r="AY761" s="46"/>
      <c r="AZ761" s="46"/>
      <c r="BA761" s="47"/>
      <c r="BB761" s="45" t="s">
        <v>9</v>
      </c>
      <c r="BC761" s="46"/>
      <c r="BD761" s="46"/>
      <c r="BE761" s="46"/>
      <c r="BF761" s="47"/>
      <c r="BG761" s="45" t="s">
        <v>10</v>
      </c>
      <c r="BH761" s="46"/>
      <c r="BI761" s="46"/>
      <c r="BJ761" s="46"/>
      <c r="BK761" s="47"/>
      <c r="BL761" s="45" t="s">
        <v>11</v>
      </c>
      <c r="BM761" s="46"/>
      <c r="BN761" s="46"/>
      <c r="BO761" s="46"/>
      <c r="BP761" s="4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</row>
    <row r="762" spans="1:146" ht="16.2" hidden="1" thickBot="1" x14ac:dyDescent="0.35">
      <c r="C762" s="11"/>
      <c r="H762" s="12"/>
      <c r="I762" s="11"/>
      <c r="N762" s="12"/>
      <c r="O762" s="11"/>
      <c r="T762" s="12"/>
      <c r="U762" s="11"/>
      <c r="Y762" s="12"/>
      <c r="Z762" s="11"/>
      <c r="AD762" s="12"/>
      <c r="AE762" s="11"/>
      <c r="AI762" s="12"/>
      <c r="AJ762" s="11"/>
      <c r="AO762" s="12"/>
      <c r="AP762" s="11"/>
      <c r="AU762" s="12"/>
      <c r="AV762" s="11"/>
      <c r="BA762" s="12"/>
      <c r="BB762" s="11"/>
      <c r="BF762" s="12"/>
      <c r="BG762" s="11"/>
      <c r="BK762" s="12"/>
      <c r="BL762" s="11"/>
      <c r="BP762" s="12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</row>
    <row r="763" spans="1:146" ht="16.2" hidden="1" thickBot="1" x14ac:dyDescent="0.35">
      <c r="C763" s="59" t="s">
        <v>44</v>
      </c>
      <c r="D763" s="64"/>
      <c r="E763" s="58" t="s">
        <v>45</v>
      </c>
      <c r="F763" s="58" t="s">
        <v>47</v>
      </c>
      <c r="G763" s="58" t="s">
        <v>48</v>
      </c>
      <c r="H763" s="60" t="s">
        <v>49</v>
      </c>
      <c r="I763" s="59" t="s">
        <v>44</v>
      </c>
      <c r="J763" s="64"/>
      <c r="K763" s="58" t="s">
        <v>45</v>
      </c>
      <c r="L763" s="58" t="s">
        <v>47</v>
      </c>
      <c r="M763" s="58" t="s">
        <v>48</v>
      </c>
      <c r="N763" s="60" t="s">
        <v>49</v>
      </c>
      <c r="O763" s="59" t="s">
        <v>44</v>
      </c>
      <c r="P763" s="64"/>
      <c r="Q763" s="58" t="s">
        <v>45</v>
      </c>
      <c r="R763" s="58" t="s">
        <v>47</v>
      </c>
      <c r="S763" s="430" t="s">
        <v>48</v>
      </c>
      <c r="T763" s="60" t="s">
        <v>49</v>
      </c>
      <c r="U763" s="59" t="s">
        <v>44</v>
      </c>
      <c r="V763" s="58" t="s">
        <v>45</v>
      </c>
      <c r="W763" s="58" t="s">
        <v>47</v>
      </c>
      <c r="X763" s="58" t="s">
        <v>48</v>
      </c>
      <c r="Y763" s="60" t="s">
        <v>49</v>
      </c>
      <c r="Z763" s="59" t="s">
        <v>44</v>
      </c>
      <c r="AA763" s="58" t="s">
        <v>45</v>
      </c>
      <c r="AB763" s="58" t="s">
        <v>47</v>
      </c>
      <c r="AC763" s="58" t="s">
        <v>48</v>
      </c>
      <c r="AD763" s="60" t="s">
        <v>49</v>
      </c>
      <c r="AE763" s="59" t="s">
        <v>44</v>
      </c>
      <c r="AF763" s="58" t="s">
        <v>45</v>
      </c>
      <c r="AG763" s="58" t="s">
        <v>47</v>
      </c>
      <c r="AH763" s="58" t="s">
        <v>48</v>
      </c>
      <c r="AI763" s="60" t="s">
        <v>49</v>
      </c>
      <c r="AJ763" s="59" t="s">
        <v>44</v>
      </c>
      <c r="AK763" s="58" t="s">
        <v>45</v>
      </c>
      <c r="AL763" s="58"/>
      <c r="AM763" s="58" t="s">
        <v>47</v>
      </c>
      <c r="AN763" s="58" t="s">
        <v>48</v>
      </c>
      <c r="AO763" s="60" t="s">
        <v>49</v>
      </c>
      <c r="AP763" s="59" t="s">
        <v>44</v>
      </c>
      <c r="AQ763" s="58" t="s">
        <v>45</v>
      </c>
      <c r="AR763" s="58"/>
      <c r="AS763" s="58" t="s">
        <v>47</v>
      </c>
      <c r="AT763" s="58" t="s">
        <v>48</v>
      </c>
      <c r="AU763" s="60" t="s">
        <v>49</v>
      </c>
      <c r="AV763" s="59" t="s">
        <v>44</v>
      </c>
      <c r="AW763" s="58" t="s">
        <v>45</v>
      </c>
      <c r="AX763" s="58"/>
      <c r="AY763" s="58" t="s">
        <v>47</v>
      </c>
      <c r="AZ763" s="58" t="s">
        <v>48</v>
      </c>
      <c r="BA763" s="60" t="s">
        <v>49</v>
      </c>
      <c r="BB763" s="59" t="s">
        <v>44</v>
      </c>
      <c r="BC763" s="58" t="s">
        <v>45</v>
      </c>
      <c r="BD763" s="58" t="s">
        <v>47</v>
      </c>
      <c r="BE763" s="58" t="s">
        <v>48</v>
      </c>
      <c r="BF763" s="60" t="s">
        <v>49</v>
      </c>
      <c r="BG763" s="59" t="s">
        <v>44</v>
      </c>
      <c r="BH763" s="58" t="s">
        <v>45</v>
      </c>
      <c r="BI763" s="58" t="s">
        <v>47</v>
      </c>
      <c r="BJ763" s="58" t="s">
        <v>48</v>
      </c>
      <c r="BK763" s="60" t="s">
        <v>49</v>
      </c>
      <c r="BL763" s="59" t="s">
        <v>44</v>
      </c>
      <c r="BM763" s="58" t="s">
        <v>45</v>
      </c>
      <c r="BN763" s="58" t="s">
        <v>47</v>
      </c>
      <c r="BO763" s="58" t="s">
        <v>48</v>
      </c>
      <c r="BP763" s="60" t="s">
        <v>49</v>
      </c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</row>
    <row r="764" spans="1:146" ht="15.6" hidden="1" x14ac:dyDescent="0.3">
      <c r="A764" t="s">
        <v>219</v>
      </c>
      <c r="B764" s="8">
        <v>201</v>
      </c>
      <c r="C764" s="1">
        <v>0</v>
      </c>
      <c r="D764" s="1"/>
      <c r="E764" s="1">
        <f t="shared" ref="E764:E793" si="754">+C764*$G$958</f>
        <v>0</v>
      </c>
      <c r="F764" s="15">
        <f t="shared" ref="F764:F793" si="755">+C764*$G$959*$E$720</f>
        <v>0</v>
      </c>
      <c r="G764" s="15">
        <f t="shared" ref="G764:G793" si="756">+E764*$E$719</f>
        <v>0</v>
      </c>
      <c r="H764" s="15">
        <f>+G764+F764</f>
        <v>0</v>
      </c>
      <c r="I764" s="1">
        <v>1</v>
      </c>
      <c r="J764" s="1"/>
      <c r="K764" s="1">
        <f t="shared" ref="K764:K793" si="757">+I764*+$M$958</f>
        <v>4.5</v>
      </c>
      <c r="L764" s="15">
        <f t="shared" ref="L764:L793" si="758">+I764*$L$720*$M$959</f>
        <v>8774.1399548532736</v>
      </c>
      <c r="M764" s="15">
        <f t="shared" ref="M764:M793" si="759">+K764*$L$719</f>
        <v>10735.63801986543</v>
      </c>
      <c r="N764" s="15">
        <f>+M764+L764</f>
        <v>19509.777974718701</v>
      </c>
      <c r="O764" s="1">
        <v>0</v>
      </c>
      <c r="P764" s="1"/>
      <c r="Q764" s="1">
        <f t="shared" ref="Q764:Q793" si="760">+O764*$S$958</f>
        <v>0</v>
      </c>
      <c r="R764" s="15">
        <f t="shared" ref="R764:R793" si="761">+O764*$Q$720*$S$959</f>
        <v>0</v>
      </c>
      <c r="S764" s="422">
        <f>+Q764*$Q$540</f>
        <v>0</v>
      </c>
      <c r="T764" s="15">
        <f>+S764+R764</f>
        <v>0</v>
      </c>
      <c r="U764" s="1">
        <v>1</v>
      </c>
      <c r="V764" s="167">
        <f t="shared" ref="V764:V793" si="762">+U764*$X$958</f>
        <v>5.87</v>
      </c>
      <c r="W764" s="15">
        <f t="shared" ref="W764:W793" si="763">+U764*$V$720*$X$959</f>
        <v>8923.7406082289799</v>
      </c>
      <c r="X764" s="15">
        <f t="shared" ref="X764:X793" si="764">+V764*$V$719</f>
        <v>13251.694981205033</v>
      </c>
      <c r="Y764" s="15">
        <f>+X764+W764</f>
        <v>22175.435589434011</v>
      </c>
      <c r="Z764" s="1">
        <v>0</v>
      </c>
      <c r="AA764" s="167">
        <f t="shared" ref="AA764:AA793" si="765">+Z764*$AC$958</f>
        <v>0</v>
      </c>
      <c r="AB764" s="15">
        <f t="shared" ref="AB764:AB793" si="766">+Z764*$AA$720*$AC$959</f>
        <v>0</v>
      </c>
      <c r="AC764" s="15">
        <f t="shared" ref="AC764:AC793" si="767">+AA764*$AA$719</f>
        <v>0</v>
      </c>
      <c r="AD764" s="15">
        <f>+AC764+AB764</f>
        <v>0</v>
      </c>
      <c r="AE764" s="1">
        <v>1</v>
      </c>
      <c r="AF764" s="167">
        <f t="shared" ref="AF764:AF793" si="768">+AE764*$AI$958</f>
        <v>6.65</v>
      </c>
      <c r="AG764" s="15">
        <f t="shared" ref="AG764:AG793" si="769">+AE764*$AF$720*$AI$959</f>
        <v>9369.8261633011407</v>
      </c>
      <c r="AH764" s="15">
        <f t="shared" ref="AH764:AH793" si="770">+AF764*$AF$719</f>
        <v>16805.010901566453</v>
      </c>
      <c r="AI764" s="15">
        <f>+AH764+AG764</f>
        <v>26174.837064867592</v>
      </c>
      <c r="AJ764" s="1">
        <v>1</v>
      </c>
      <c r="AK764" s="167">
        <f t="shared" ref="AK764:AK793" si="771">+AJ764*$AO$958</f>
        <v>6.9823094876904026</v>
      </c>
      <c r="AL764" s="167"/>
      <c r="AM764" s="15">
        <f t="shared" ref="AM764:AM793" si="772">+AJ764*$AK$720*$AO$959</f>
        <v>9369.8261633011407</v>
      </c>
      <c r="AN764" s="15">
        <f t="shared" ref="AN764:AN793" si="773">+AK764*$AK$719</f>
        <v>18813.516999754229</v>
      </c>
      <c r="AO764" s="15">
        <f>+AN764+AM764</f>
        <v>28183.343163055368</v>
      </c>
      <c r="AP764" s="1">
        <v>1</v>
      </c>
      <c r="AQ764" s="167">
        <f t="shared" ref="AQ764:AQ793" si="774">+AP764*$AU$958</f>
        <v>8</v>
      </c>
      <c r="AR764" s="167"/>
      <c r="AS764" s="15">
        <f t="shared" ref="AS764:AS793" si="775">+AP764*$AS$720*$AU$959</f>
        <v>9656.582557154954</v>
      </c>
      <c r="AT764" s="15">
        <f t="shared" ref="AT764:AT793" si="776">+AQ764*$AS$719</f>
        <v>20337.454594196864</v>
      </c>
      <c r="AU764" s="15">
        <f>+AT764+AS764</f>
        <v>29994.037151351818</v>
      </c>
      <c r="AV764" s="1">
        <v>0</v>
      </c>
      <c r="AW764" s="167">
        <f t="shared" ref="AW764:AW793" si="777">+AV764*$BA$958</f>
        <v>0</v>
      </c>
      <c r="AX764" s="167"/>
      <c r="AY764" s="15">
        <f t="shared" ref="AY764:AY793" si="778">+AV764*$AW$720*$BA$959</f>
        <v>0</v>
      </c>
      <c r="AZ764" s="15">
        <f t="shared" ref="AZ764:AZ793" si="779">+AW764*$AW$719</f>
        <v>0</v>
      </c>
      <c r="BA764" s="15">
        <f>+AZ764+AY764</f>
        <v>0</v>
      </c>
      <c r="BB764" s="1">
        <v>1</v>
      </c>
      <c r="BC764" s="1">
        <f t="shared" ref="BC764:BC793" si="780">+BB764*$BF$958</f>
        <v>7.28</v>
      </c>
      <c r="BD764" s="56">
        <f t="shared" ref="BD764:BD793" si="781">+BB764*$BC$720*$BF$959</f>
        <v>9565.2977777777778</v>
      </c>
      <c r="BE764" s="15">
        <f t="shared" ref="BE764:BE793" si="782">+BC764*$BC$719</f>
        <v>20644.275686113466</v>
      </c>
      <c r="BF764" s="49">
        <f>+BE764+BD764</f>
        <v>30209.573463891244</v>
      </c>
      <c r="BG764" s="1">
        <v>1</v>
      </c>
      <c r="BH764" s="1">
        <f t="shared" ref="BH764:BH793" si="783">+BG764*$BK$958</f>
        <v>7.2</v>
      </c>
      <c r="BI764" s="56">
        <f t="shared" ref="BI764:BI793" si="784">+BG764*$BH$720*$BK$959</f>
        <v>9565.2977777777778</v>
      </c>
      <c r="BJ764" s="15">
        <f t="shared" ref="BJ764:BJ793" si="785">+BH764*$BH$719</f>
        <v>20165.693879264545</v>
      </c>
      <c r="BK764" s="49">
        <f>+BJ764+BI764</f>
        <v>29730.991657042323</v>
      </c>
      <c r="BL764" s="1">
        <v>1</v>
      </c>
      <c r="BM764" s="1">
        <f t="shared" ref="BM764:BM793" si="786">+BL764*$BP$958</f>
        <v>8.01</v>
      </c>
      <c r="BN764" s="56">
        <f t="shared" ref="BN764:BN793" si="787">+BL764*$BP$959*$BM$720</f>
        <v>9733.068739770868</v>
      </c>
      <c r="BO764" s="15">
        <f t="shared" ref="BO764:BO793" si="788">+BM764*$BM$719</f>
        <v>23167.166687294026</v>
      </c>
      <c r="BP764" s="49">
        <f>+BO764+BN764</f>
        <v>32900.235427064894</v>
      </c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</row>
    <row r="765" spans="1:146" ht="15.6" hidden="1" x14ac:dyDescent="0.3">
      <c r="A765" t="s">
        <v>219</v>
      </c>
      <c r="B765" s="8">
        <v>202</v>
      </c>
      <c r="C765" s="1">
        <v>2</v>
      </c>
      <c r="D765" s="1"/>
      <c r="E765" s="1">
        <f t="shared" si="754"/>
        <v>6.8</v>
      </c>
      <c r="F765" s="15">
        <f t="shared" si="755"/>
        <v>17531.433501078362</v>
      </c>
      <c r="G765" s="15">
        <f t="shared" si="756"/>
        <v>15484.847453171378</v>
      </c>
      <c r="H765" s="15">
        <f t="shared" ref="H765:H793" si="789">+G765+F765</f>
        <v>33016.280954249742</v>
      </c>
      <c r="I765" s="1">
        <v>2</v>
      </c>
      <c r="J765" s="1"/>
      <c r="K765" s="1">
        <f t="shared" si="757"/>
        <v>9</v>
      </c>
      <c r="L765" s="15">
        <f t="shared" si="758"/>
        <v>17548.279909706547</v>
      </c>
      <c r="M765" s="15">
        <f t="shared" si="759"/>
        <v>21471.276039730859</v>
      </c>
      <c r="N765" s="15">
        <f t="shared" ref="N765:N793" si="790">+M765+L765</f>
        <v>39019.555949437403</v>
      </c>
      <c r="O765" s="1">
        <v>4</v>
      </c>
      <c r="P765" s="1"/>
      <c r="Q765" s="1">
        <f t="shared" si="760"/>
        <v>22</v>
      </c>
      <c r="R765" s="15">
        <f t="shared" si="761"/>
        <v>35096.559819413094</v>
      </c>
      <c r="S765" s="422">
        <f t="shared" ref="S765:S793" si="791">+Q765*$Q$540</f>
        <v>50607.317747373425</v>
      </c>
      <c r="T765" s="15">
        <f t="shared" ref="T765:T793" si="792">+S765+R765</f>
        <v>85703.877566786512</v>
      </c>
      <c r="U765" s="1">
        <v>3</v>
      </c>
      <c r="V765" s="167">
        <f t="shared" si="762"/>
        <v>17.61</v>
      </c>
      <c r="W765" s="15">
        <f t="shared" si="763"/>
        <v>26771.221824686938</v>
      </c>
      <c r="X765" s="15">
        <f t="shared" si="764"/>
        <v>39755.084943615097</v>
      </c>
      <c r="Y765" s="15">
        <f t="shared" ref="Y765:Y793" si="793">+X765+W765</f>
        <v>66526.306768302034</v>
      </c>
      <c r="Z765" s="1">
        <v>4</v>
      </c>
      <c r="AA765" s="167">
        <f t="shared" si="765"/>
        <v>26.296150159843737</v>
      </c>
      <c r="AB765" s="15">
        <f t="shared" si="766"/>
        <v>35694.96243291592</v>
      </c>
      <c r="AC765" s="15">
        <f t="shared" si="767"/>
        <v>68656.154901179572</v>
      </c>
      <c r="AD765" s="15">
        <f t="shared" ref="AD765:AD793" si="794">+AC765+AB765</f>
        <v>104351.1173340955</v>
      </c>
      <c r="AE765" s="1">
        <v>3</v>
      </c>
      <c r="AF765" s="167">
        <f t="shared" si="768"/>
        <v>19.950000000000003</v>
      </c>
      <c r="AG765" s="15">
        <f t="shared" si="769"/>
        <v>28109.47848990342</v>
      </c>
      <c r="AH765" s="15">
        <f t="shared" si="770"/>
        <v>50415.032704699363</v>
      </c>
      <c r="AI765" s="15">
        <f t="shared" ref="AI765:AI793" si="795">+AH765+AG765</f>
        <v>78524.51119460279</v>
      </c>
      <c r="AJ765" s="1">
        <v>2</v>
      </c>
      <c r="AK765" s="167">
        <f t="shared" si="771"/>
        <v>13.964618975380805</v>
      </c>
      <c r="AL765" s="167"/>
      <c r="AM765" s="15">
        <f t="shared" si="772"/>
        <v>18739.652326602281</v>
      </c>
      <c r="AN765" s="15">
        <f t="shared" si="773"/>
        <v>37627.033999508458</v>
      </c>
      <c r="AO765" s="15">
        <f t="shared" ref="AO765:AO793" si="796">+AN765+AM765</f>
        <v>56366.686326110736</v>
      </c>
      <c r="AP765" s="1">
        <v>3</v>
      </c>
      <c r="AQ765" s="167">
        <f t="shared" si="774"/>
        <v>24</v>
      </c>
      <c r="AR765" s="167"/>
      <c r="AS765" s="15">
        <f t="shared" si="775"/>
        <v>28969.747671464862</v>
      </c>
      <c r="AT765" s="15">
        <f t="shared" si="776"/>
        <v>61012.36378259059</v>
      </c>
      <c r="AU765" s="15">
        <f t="shared" ref="AU765:AU793" si="797">+AT765+AS765</f>
        <v>89982.111454055455</v>
      </c>
      <c r="AV765" s="1">
        <v>2</v>
      </c>
      <c r="AW765" s="167">
        <f t="shared" si="777"/>
        <v>14.92</v>
      </c>
      <c r="AX765" s="167"/>
      <c r="AY765" s="15">
        <f t="shared" si="778"/>
        <v>19313.165114309908</v>
      </c>
      <c r="AZ765" s="15">
        <f t="shared" si="779"/>
        <v>39543.588838049582</v>
      </c>
      <c r="BA765" s="15">
        <f t="shared" ref="BA765:BA793" si="798">+AZ765+AY765</f>
        <v>58856.75395235949</v>
      </c>
      <c r="BB765" s="1">
        <v>3</v>
      </c>
      <c r="BC765" s="1">
        <f t="shared" si="780"/>
        <v>21.84</v>
      </c>
      <c r="BD765" s="56">
        <f t="shared" si="781"/>
        <v>28695.893333333333</v>
      </c>
      <c r="BE765" s="15">
        <f t="shared" si="782"/>
        <v>61932.827058340401</v>
      </c>
      <c r="BF765" s="49">
        <f t="shared" ref="BF765:BF793" si="799">+BE765+BD765</f>
        <v>90628.720391673734</v>
      </c>
      <c r="BG765" s="1">
        <v>3</v>
      </c>
      <c r="BH765" s="1">
        <f t="shared" si="783"/>
        <v>21.6</v>
      </c>
      <c r="BI765" s="56">
        <f t="shared" si="784"/>
        <v>28695.893333333333</v>
      </c>
      <c r="BJ765" s="15">
        <f t="shared" si="785"/>
        <v>60497.081637793635</v>
      </c>
      <c r="BK765" s="49">
        <f t="shared" ref="BK765:BK793" si="800">+BJ765+BI765</f>
        <v>89192.974971126969</v>
      </c>
      <c r="BL765" s="1">
        <v>3</v>
      </c>
      <c r="BM765" s="1">
        <f t="shared" si="786"/>
        <v>24.03</v>
      </c>
      <c r="BN765" s="56">
        <f t="shared" si="787"/>
        <v>29199.206219312604</v>
      </c>
      <c r="BO765" s="15">
        <f t="shared" si="788"/>
        <v>69501.500061882092</v>
      </c>
      <c r="BP765" s="49">
        <f t="shared" ref="BP765:BP793" si="801">+BO765+BN765</f>
        <v>98700.706281194696</v>
      </c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</row>
    <row r="766" spans="1:146" ht="15.6" hidden="1" x14ac:dyDescent="0.3">
      <c r="A766" t="s">
        <v>219</v>
      </c>
      <c r="B766" s="8">
        <v>203</v>
      </c>
      <c r="C766" s="1">
        <v>10</v>
      </c>
      <c r="D766" s="1"/>
      <c r="E766" s="1">
        <f t="shared" si="754"/>
        <v>34</v>
      </c>
      <c r="F766" s="15">
        <f t="shared" si="755"/>
        <v>87657.167505391815</v>
      </c>
      <c r="G766" s="15">
        <f t="shared" si="756"/>
        <v>77424.237265856893</v>
      </c>
      <c r="H766" s="15">
        <f t="shared" si="789"/>
        <v>165081.40477124869</v>
      </c>
      <c r="I766" s="1">
        <v>11</v>
      </c>
      <c r="J766" s="1"/>
      <c r="K766" s="1">
        <f t="shared" si="757"/>
        <v>49.5</v>
      </c>
      <c r="L766" s="15">
        <f t="shared" si="758"/>
        <v>96515.539503386011</v>
      </c>
      <c r="M766" s="15">
        <f t="shared" si="759"/>
        <v>118092.01821851973</v>
      </c>
      <c r="N766" s="15">
        <f t="shared" si="790"/>
        <v>214607.55772190576</v>
      </c>
      <c r="O766" s="1">
        <v>12</v>
      </c>
      <c r="P766" s="1"/>
      <c r="Q766" s="1">
        <f t="shared" si="760"/>
        <v>66</v>
      </c>
      <c r="R766" s="15">
        <f t="shared" si="761"/>
        <v>105289.67945823929</v>
      </c>
      <c r="S766" s="422">
        <f t="shared" si="791"/>
        <v>151821.95324212027</v>
      </c>
      <c r="T766" s="15">
        <f t="shared" si="792"/>
        <v>257111.63270035957</v>
      </c>
      <c r="U766" s="1">
        <v>12</v>
      </c>
      <c r="V766" s="167">
        <f t="shared" si="762"/>
        <v>70.44</v>
      </c>
      <c r="W766" s="15">
        <f t="shared" si="763"/>
        <v>107084.88729874775</v>
      </c>
      <c r="X766" s="15">
        <f t="shared" si="764"/>
        <v>159020.33977446039</v>
      </c>
      <c r="Y766" s="15">
        <f t="shared" si="793"/>
        <v>266105.22707320814</v>
      </c>
      <c r="Z766" s="1">
        <v>11</v>
      </c>
      <c r="AA766" s="167">
        <f t="shared" si="765"/>
        <v>72.314412939570275</v>
      </c>
      <c r="AB766" s="15">
        <f t="shared" si="766"/>
        <v>98161.146690518784</v>
      </c>
      <c r="AC766" s="15">
        <f t="shared" si="767"/>
        <v>188804.42597824382</v>
      </c>
      <c r="AD766" s="15">
        <f t="shared" si="794"/>
        <v>286965.57266876259</v>
      </c>
      <c r="AE766" s="1">
        <v>12</v>
      </c>
      <c r="AF766" s="167">
        <f t="shared" si="768"/>
        <v>79.800000000000011</v>
      </c>
      <c r="AG766" s="15">
        <f t="shared" si="769"/>
        <v>112437.91395961368</v>
      </c>
      <c r="AH766" s="15">
        <f t="shared" si="770"/>
        <v>201660.13081879745</v>
      </c>
      <c r="AI766" s="15">
        <f t="shared" si="795"/>
        <v>314098.04477841116</v>
      </c>
      <c r="AJ766" s="1">
        <v>12</v>
      </c>
      <c r="AK766" s="167">
        <f t="shared" si="771"/>
        <v>83.787713852284838</v>
      </c>
      <c r="AL766" s="167"/>
      <c r="AM766" s="15">
        <f t="shared" si="772"/>
        <v>112437.91395961368</v>
      </c>
      <c r="AN766" s="15">
        <f t="shared" si="773"/>
        <v>225762.20399705076</v>
      </c>
      <c r="AO766" s="15">
        <f t="shared" si="796"/>
        <v>338200.11795666441</v>
      </c>
      <c r="AP766" s="1">
        <v>13</v>
      </c>
      <c r="AQ766" s="167">
        <f t="shared" si="774"/>
        <v>104</v>
      </c>
      <c r="AR766" s="167"/>
      <c r="AS766" s="15">
        <f t="shared" si="775"/>
        <v>125535.5732430144</v>
      </c>
      <c r="AT766" s="15">
        <f t="shared" si="776"/>
        <v>264386.90972455923</v>
      </c>
      <c r="AU766" s="15">
        <f t="shared" si="797"/>
        <v>389922.48296757363</v>
      </c>
      <c r="AV766" s="1">
        <v>11</v>
      </c>
      <c r="AW766" s="167">
        <f t="shared" si="777"/>
        <v>82.06</v>
      </c>
      <c r="AX766" s="167"/>
      <c r="AY766" s="15">
        <f t="shared" si="778"/>
        <v>106222.4081287045</v>
      </c>
      <c r="AZ766" s="15">
        <f t="shared" si="779"/>
        <v>217489.73860927272</v>
      </c>
      <c r="BA766" s="15">
        <f t="shared" si="798"/>
        <v>323712.14673797722</v>
      </c>
      <c r="BB766" s="1">
        <v>10</v>
      </c>
      <c r="BC766" s="1">
        <f t="shared" si="780"/>
        <v>72.8</v>
      </c>
      <c r="BD766" s="56">
        <f t="shared" si="781"/>
        <v>95652.977777777778</v>
      </c>
      <c r="BE766" s="15">
        <f t="shared" si="782"/>
        <v>206442.75686113467</v>
      </c>
      <c r="BF766" s="49">
        <f t="shared" si="799"/>
        <v>302095.73463891243</v>
      </c>
      <c r="BG766" s="1">
        <v>10</v>
      </c>
      <c r="BH766" s="1">
        <f t="shared" si="783"/>
        <v>72</v>
      </c>
      <c r="BI766" s="56">
        <f t="shared" si="784"/>
        <v>95652.977777777778</v>
      </c>
      <c r="BJ766" s="15">
        <f t="shared" si="785"/>
        <v>201656.93879264544</v>
      </c>
      <c r="BK766" s="49">
        <f t="shared" si="800"/>
        <v>297309.91657042323</v>
      </c>
      <c r="BL766" s="1">
        <v>11</v>
      </c>
      <c r="BM766" s="1">
        <f t="shared" si="786"/>
        <v>88.11</v>
      </c>
      <c r="BN766" s="56">
        <f t="shared" si="787"/>
        <v>107063.75613747955</v>
      </c>
      <c r="BO766" s="15">
        <f t="shared" si="788"/>
        <v>254838.83356023431</v>
      </c>
      <c r="BP766" s="49">
        <f t="shared" si="801"/>
        <v>361902.58969771385</v>
      </c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</row>
    <row r="767" spans="1:146" ht="15.6" hidden="1" x14ac:dyDescent="0.3">
      <c r="A767" t="s">
        <v>219</v>
      </c>
      <c r="B767" s="8">
        <v>301</v>
      </c>
      <c r="C767" s="1">
        <v>2</v>
      </c>
      <c r="D767" s="1"/>
      <c r="E767" s="1">
        <f t="shared" si="754"/>
        <v>6.8</v>
      </c>
      <c r="F767" s="15">
        <f t="shared" si="755"/>
        <v>17531.433501078362</v>
      </c>
      <c r="G767" s="15">
        <f t="shared" si="756"/>
        <v>15484.847453171378</v>
      </c>
      <c r="H767" s="15">
        <f t="shared" si="789"/>
        <v>33016.280954249742</v>
      </c>
      <c r="I767" s="1">
        <v>1</v>
      </c>
      <c r="J767" s="1"/>
      <c r="K767" s="1">
        <f t="shared" si="757"/>
        <v>4.5</v>
      </c>
      <c r="L767" s="15">
        <f t="shared" si="758"/>
        <v>8774.1399548532736</v>
      </c>
      <c r="M767" s="15">
        <f t="shared" si="759"/>
        <v>10735.63801986543</v>
      </c>
      <c r="N767" s="15">
        <f t="shared" si="790"/>
        <v>19509.777974718701</v>
      </c>
      <c r="O767" s="1">
        <v>2</v>
      </c>
      <c r="P767" s="1"/>
      <c r="Q767" s="1">
        <f t="shared" si="760"/>
        <v>11</v>
      </c>
      <c r="R767" s="15">
        <f t="shared" si="761"/>
        <v>17548.279909706547</v>
      </c>
      <c r="S767" s="422">
        <f t="shared" si="791"/>
        <v>25303.658873686712</v>
      </c>
      <c r="T767" s="15">
        <f t="shared" si="792"/>
        <v>42851.938783393256</v>
      </c>
      <c r="U767" s="1">
        <v>3</v>
      </c>
      <c r="V767" s="167">
        <f t="shared" si="762"/>
        <v>17.61</v>
      </c>
      <c r="W767" s="15">
        <f t="shared" si="763"/>
        <v>26771.221824686938</v>
      </c>
      <c r="X767" s="15">
        <f t="shared" si="764"/>
        <v>39755.084943615097</v>
      </c>
      <c r="Y767" s="15">
        <f t="shared" si="793"/>
        <v>66526.306768302034</v>
      </c>
      <c r="Z767" s="1">
        <v>2</v>
      </c>
      <c r="AA767" s="167">
        <f t="shared" si="765"/>
        <v>13.148075079921869</v>
      </c>
      <c r="AB767" s="15">
        <f t="shared" si="766"/>
        <v>17847.48121645796</v>
      </c>
      <c r="AC767" s="15">
        <f t="shared" si="767"/>
        <v>34328.077450589786</v>
      </c>
      <c r="AD767" s="15">
        <f t="shared" si="794"/>
        <v>52175.55866704775</v>
      </c>
      <c r="AE767" s="1">
        <v>3</v>
      </c>
      <c r="AF767" s="167">
        <f t="shared" si="768"/>
        <v>19.950000000000003</v>
      </c>
      <c r="AG767" s="15">
        <f t="shared" si="769"/>
        <v>28109.47848990342</v>
      </c>
      <c r="AH767" s="15">
        <f t="shared" si="770"/>
        <v>50415.032704699363</v>
      </c>
      <c r="AI767" s="15">
        <f t="shared" si="795"/>
        <v>78524.51119460279</v>
      </c>
      <c r="AJ767" s="1">
        <v>2</v>
      </c>
      <c r="AK767" s="167">
        <f t="shared" si="771"/>
        <v>13.964618975380805</v>
      </c>
      <c r="AL767" s="167"/>
      <c r="AM767" s="15">
        <f t="shared" si="772"/>
        <v>18739.652326602281</v>
      </c>
      <c r="AN767" s="15">
        <f t="shared" si="773"/>
        <v>37627.033999508458</v>
      </c>
      <c r="AO767" s="15">
        <f t="shared" si="796"/>
        <v>56366.686326110736</v>
      </c>
      <c r="AP767" s="1">
        <v>1</v>
      </c>
      <c r="AQ767" s="167">
        <f t="shared" si="774"/>
        <v>8</v>
      </c>
      <c r="AR767" s="167"/>
      <c r="AS767" s="15">
        <f t="shared" si="775"/>
        <v>9656.582557154954</v>
      </c>
      <c r="AT767" s="15">
        <f t="shared" si="776"/>
        <v>20337.454594196864</v>
      </c>
      <c r="AU767" s="15">
        <f t="shared" si="797"/>
        <v>29994.037151351818</v>
      </c>
      <c r="AV767" s="1">
        <v>3</v>
      </c>
      <c r="AW767" s="167">
        <f t="shared" si="777"/>
        <v>22.38</v>
      </c>
      <c r="AX767" s="167"/>
      <c r="AY767" s="15">
        <f t="shared" si="778"/>
        <v>28969.747671464862</v>
      </c>
      <c r="AZ767" s="15">
        <f t="shared" si="779"/>
        <v>59315.383257074376</v>
      </c>
      <c r="BA767" s="15">
        <f t="shared" si="798"/>
        <v>88285.130928539234</v>
      </c>
      <c r="BB767" s="1">
        <v>3</v>
      </c>
      <c r="BC767" s="1">
        <f t="shared" si="780"/>
        <v>21.84</v>
      </c>
      <c r="BD767" s="56">
        <f t="shared" si="781"/>
        <v>28695.893333333333</v>
      </c>
      <c r="BE767" s="15">
        <f t="shared" si="782"/>
        <v>61932.827058340401</v>
      </c>
      <c r="BF767" s="49">
        <f t="shared" si="799"/>
        <v>90628.720391673734</v>
      </c>
      <c r="BG767" s="1">
        <v>2</v>
      </c>
      <c r="BH767" s="1">
        <f t="shared" si="783"/>
        <v>14.4</v>
      </c>
      <c r="BI767" s="56">
        <f t="shared" si="784"/>
        <v>19130.595555555556</v>
      </c>
      <c r="BJ767" s="15">
        <f t="shared" si="785"/>
        <v>40331.38775852909</v>
      </c>
      <c r="BK767" s="49">
        <f t="shared" si="800"/>
        <v>59461.983314084646</v>
      </c>
      <c r="BL767" s="1">
        <v>3</v>
      </c>
      <c r="BM767" s="1">
        <f t="shared" si="786"/>
        <v>24.03</v>
      </c>
      <c r="BN767" s="56">
        <f t="shared" si="787"/>
        <v>29199.206219312604</v>
      </c>
      <c r="BO767" s="15">
        <f t="shared" si="788"/>
        <v>69501.500061882092</v>
      </c>
      <c r="BP767" s="49">
        <f t="shared" si="801"/>
        <v>98700.706281194696</v>
      </c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</row>
    <row r="768" spans="1:146" ht="15.6" hidden="1" x14ac:dyDescent="0.3">
      <c r="A768" t="s">
        <v>219</v>
      </c>
      <c r="B768" s="8">
        <v>302</v>
      </c>
      <c r="C768" s="1">
        <v>3</v>
      </c>
      <c r="D768" s="1"/>
      <c r="E768" s="1">
        <f t="shared" si="754"/>
        <v>10.199999999999999</v>
      </c>
      <c r="F768" s="15">
        <f t="shared" si="755"/>
        <v>26297.150251617542</v>
      </c>
      <c r="G768" s="15">
        <f t="shared" si="756"/>
        <v>23227.271179757066</v>
      </c>
      <c r="H768" s="15">
        <f t="shared" si="789"/>
        <v>49524.421431374605</v>
      </c>
      <c r="I768" s="1">
        <v>3</v>
      </c>
      <c r="J768" s="1"/>
      <c r="K768" s="1">
        <f t="shared" si="757"/>
        <v>13.5</v>
      </c>
      <c r="L768" s="15">
        <f t="shared" si="758"/>
        <v>26322.419864559823</v>
      </c>
      <c r="M768" s="15">
        <f t="shared" si="759"/>
        <v>32206.914059596293</v>
      </c>
      <c r="N768" s="15">
        <f t="shared" si="790"/>
        <v>58529.333924156119</v>
      </c>
      <c r="O768" s="1">
        <v>5</v>
      </c>
      <c r="P768" s="1"/>
      <c r="Q768" s="1">
        <f t="shared" si="760"/>
        <v>27.5</v>
      </c>
      <c r="R768" s="15">
        <f t="shared" si="761"/>
        <v>43870.699774266366</v>
      </c>
      <c r="S768" s="422">
        <f t="shared" si="791"/>
        <v>63259.147184216781</v>
      </c>
      <c r="T768" s="15">
        <f t="shared" si="792"/>
        <v>107129.84695848315</v>
      </c>
      <c r="U768" s="1">
        <v>6</v>
      </c>
      <c r="V768" s="167">
        <f t="shared" si="762"/>
        <v>35.22</v>
      </c>
      <c r="W768" s="15">
        <f t="shared" si="763"/>
        <v>53542.443649373876</v>
      </c>
      <c r="X768" s="15">
        <f t="shared" si="764"/>
        <v>79510.169887230193</v>
      </c>
      <c r="Y768" s="15">
        <f t="shared" si="793"/>
        <v>133052.61353660407</v>
      </c>
      <c r="Z768" s="1">
        <v>6</v>
      </c>
      <c r="AA768" s="167">
        <f t="shared" si="765"/>
        <v>39.444225239765608</v>
      </c>
      <c r="AB768" s="15">
        <f t="shared" si="766"/>
        <v>53542.443649373876</v>
      </c>
      <c r="AC768" s="15">
        <f t="shared" si="767"/>
        <v>102984.23235176937</v>
      </c>
      <c r="AD768" s="15">
        <f t="shared" si="794"/>
        <v>156526.67600114323</v>
      </c>
      <c r="AE768" s="1">
        <v>6</v>
      </c>
      <c r="AF768" s="167">
        <f t="shared" si="768"/>
        <v>39.900000000000006</v>
      </c>
      <c r="AG768" s="15">
        <f t="shared" si="769"/>
        <v>56218.956979806841</v>
      </c>
      <c r="AH768" s="15">
        <f t="shared" si="770"/>
        <v>100830.06540939873</v>
      </c>
      <c r="AI768" s="15">
        <f t="shared" si="795"/>
        <v>157049.02238920558</v>
      </c>
      <c r="AJ768" s="1">
        <v>5</v>
      </c>
      <c r="AK768" s="167">
        <f t="shared" si="771"/>
        <v>34.911547438452011</v>
      </c>
      <c r="AL768" s="167"/>
      <c r="AM768" s="15">
        <f t="shared" si="772"/>
        <v>46849.130816505705</v>
      </c>
      <c r="AN768" s="15">
        <f t="shared" si="773"/>
        <v>94067.584998771141</v>
      </c>
      <c r="AO768" s="15">
        <f t="shared" si="796"/>
        <v>140916.71581527684</v>
      </c>
      <c r="AP768" s="1">
        <v>5</v>
      </c>
      <c r="AQ768" s="167">
        <f t="shared" si="774"/>
        <v>40</v>
      </c>
      <c r="AR768" s="167"/>
      <c r="AS768" s="15">
        <f t="shared" si="775"/>
        <v>48282.912785774766</v>
      </c>
      <c r="AT768" s="15">
        <f t="shared" si="776"/>
        <v>101687.27297098433</v>
      </c>
      <c r="AU768" s="15">
        <f t="shared" si="797"/>
        <v>149970.18575675908</v>
      </c>
      <c r="AV768" s="1">
        <v>6</v>
      </c>
      <c r="AW768" s="167">
        <f t="shared" si="777"/>
        <v>44.76</v>
      </c>
      <c r="AX768" s="167"/>
      <c r="AY768" s="15">
        <f t="shared" si="778"/>
        <v>57939.495342929724</v>
      </c>
      <c r="AZ768" s="15">
        <f t="shared" si="779"/>
        <v>118630.76651414875</v>
      </c>
      <c r="BA768" s="15">
        <f t="shared" si="798"/>
        <v>176570.26185707847</v>
      </c>
      <c r="BB768" s="1">
        <v>6</v>
      </c>
      <c r="BC768" s="1">
        <f t="shared" si="780"/>
        <v>43.68</v>
      </c>
      <c r="BD768" s="56">
        <f t="shared" si="781"/>
        <v>57391.786666666667</v>
      </c>
      <c r="BE768" s="15">
        <f t="shared" si="782"/>
        <v>123865.6541166808</v>
      </c>
      <c r="BF768" s="49">
        <f t="shared" si="799"/>
        <v>181257.44078334747</v>
      </c>
      <c r="BG768" s="1">
        <v>6</v>
      </c>
      <c r="BH768" s="1">
        <f t="shared" si="783"/>
        <v>43.2</v>
      </c>
      <c r="BI768" s="56">
        <f t="shared" si="784"/>
        <v>57391.786666666667</v>
      </c>
      <c r="BJ768" s="15">
        <f t="shared" si="785"/>
        <v>120994.16327558727</v>
      </c>
      <c r="BK768" s="49">
        <f t="shared" si="800"/>
        <v>178385.94994225394</v>
      </c>
      <c r="BL768" s="1">
        <v>5</v>
      </c>
      <c r="BM768" s="1">
        <f t="shared" si="786"/>
        <v>40.049999999999997</v>
      </c>
      <c r="BN768" s="56">
        <f t="shared" si="787"/>
        <v>48665.34369885434</v>
      </c>
      <c r="BO768" s="15">
        <f t="shared" si="788"/>
        <v>115835.83343647013</v>
      </c>
      <c r="BP768" s="49">
        <f t="shared" si="801"/>
        <v>164501.17713532445</v>
      </c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</row>
    <row r="769" spans="1:146" ht="15.6" hidden="1" x14ac:dyDescent="0.3">
      <c r="A769" t="s">
        <v>219</v>
      </c>
      <c r="B769" s="8">
        <v>303</v>
      </c>
      <c r="C769" s="1">
        <v>5</v>
      </c>
      <c r="D769" s="1"/>
      <c r="E769" s="1">
        <f t="shared" si="754"/>
        <v>17</v>
      </c>
      <c r="F769" s="15">
        <f t="shared" si="755"/>
        <v>43828.583752695908</v>
      </c>
      <c r="G769" s="15">
        <f t="shared" si="756"/>
        <v>38712.118632928446</v>
      </c>
      <c r="H769" s="15">
        <f t="shared" si="789"/>
        <v>82540.702385624347</v>
      </c>
      <c r="I769" s="1">
        <v>6</v>
      </c>
      <c r="J769" s="1"/>
      <c r="K769" s="1">
        <f t="shared" si="757"/>
        <v>27</v>
      </c>
      <c r="L769" s="15">
        <f t="shared" si="758"/>
        <v>52644.839729119645</v>
      </c>
      <c r="M769" s="15">
        <f t="shared" si="759"/>
        <v>64413.828119192585</v>
      </c>
      <c r="N769" s="15">
        <f t="shared" si="790"/>
        <v>117058.66784831224</v>
      </c>
      <c r="O769" s="1">
        <v>6</v>
      </c>
      <c r="P769" s="1"/>
      <c r="Q769" s="1">
        <f t="shared" si="760"/>
        <v>33</v>
      </c>
      <c r="R769" s="15">
        <f t="shared" si="761"/>
        <v>52644.839729119645</v>
      </c>
      <c r="S769" s="422">
        <f t="shared" si="791"/>
        <v>75910.976621060137</v>
      </c>
      <c r="T769" s="15">
        <f t="shared" si="792"/>
        <v>128555.81635017978</v>
      </c>
      <c r="U769" s="1">
        <v>5</v>
      </c>
      <c r="V769" s="167">
        <f t="shared" si="762"/>
        <v>29.35</v>
      </c>
      <c r="W769" s="15">
        <f t="shared" si="763"/>
        <v>44618.703041144901</v>
      </c>
      <c r="X769" s="15">
        <f t="shared" si="764"/>
        <v>66258.474906025163</v>
      </c>
      <c r="Y769" s="15">
        <f t="shared" si="793"/>
        <v>110877.17794717007</v>
      </c>
      <c r="Z769" s="1">
        <v>6</v>
      </c>
      <c r="AA769" s="167">
        <f t="shared" si="765"/>
        <v>39.444225239765608</v>
      </c>
      <c r="AB769" s="15">
        <f t="shared" si="766"/>
        <v>53542.443649373876</v>
      </c>
      <c r="AC769" s="15">
        <f t="shared" si="767"/>
        <v>102984.23235176937</v>
      </c>
      <c r="AD769" s="15">
        <f t="shared" si="794"/>
        <v>156526.67600114323</v>
      </c>
      <c r="AE769" s="1">
        <v>6</v>
      </c>
      <c r="AF769" s="167">
        <f t="shared" si="768"/>
        <v>39.900000000000006</v>
      </c>
      <c r="AG769" s="15">
        <f t="shared" si="769"/>
        <v>56218.956979806841</v>
      </c>
      <c r="AH769" s="15">
        <f t="shared" si="770"/>
        <v>100830.06540939873</v>
      </c>
      <c r="AI769" s="15">
        <f t="shared" si="795"/>
        <v>157049.02238920558</v>
      </c>
      <c r="AJ769" s="1">
        <v>6</v>
      </c>
      <c r="AK769" s="167">
        <f t="shared" si="771"/>
        <v>41.893856926142419</v>
      </c>
      <c r="AL769" s="167"/>
      <c r="AM769" s="15">
        <f t="shared" si="772"/>
        <v>56218.956979806841</v>
      </c>
      <c r="AN769" s="15">
        <f t="shared" si="773"/>
        <v>112881.10199852538</v>
      </c>
      <c r="AO769" s="15">
        <f t="shared" si="796"/>
        <v>169100.05897833221</v>
      </c>
      <c r="AP769" s="1">
        <v>6</v>
      </c>
      <c r="AQ769" s="167">
        <f t="shared" si="774"/>
        <v>48</v>
      </c>
      <c r="AR769" s="167"/>
      <c r="AS769" s="15">
        <f t="shared" si="775"/>
        <v>57939.495342929724</v>
      </c>
      <c r="AT769" s="15">
        <f t="shared" si="776"/>
        <v>122024.72756518118</v>
      </c>
      <c r="AU769" s="15">
        <f t="shared" si="797"/>
        <v>179964.22290811091</v>
      </c>
      <c r="AV769" s="1">
        <v>6</v>
      </c>
      <c r="AW769" s="167">
        <f t="shared" si="777"/>
        <v>44.76</v>
      </c>
      <c r="AX769" s="167"/>
      <c r="AY769" s="15">
        <f t="shared" si="778"/>
        <v>57939.495342929724</v>
      </c>
      <c r="AZ769" s="15">
        <f t="shared" si="779"/>
        <v>118630.76651414875</v>
      </c>
      <c r="BA769" s="15">
        <f t="shared" si="798"/>
        <v>176570.26185707847</v>
      </c>
      <c r="BB769" s="1">
        <v>6</v>
      </c>
      <c r="BC769" s="1">
        <f t="shared" si="780"/>
        <v>43.68</v>
      </c>
      <c r="BD769" s="56">
        <f t="shared" si="781"/>
        <v>57391.786666666667</v>
      </c>
      <c r="BE769" s="15">
        <f t="shared" si="782"/>
        <v>123865.6541166808</v>
      </c>
      <c r="BF769" s="49">
        <f t="shared" si="799"/>
        <v>181257.44078334747</v>
      </c>
      <c r="BG769" s="1">
        <v>5</v>
      </c>
      <c r="BH769" s="1">
        <f t="shared" si="783"/>
        <v>36</v>
      </c>
      <c r="BI769" s="56">
        <f t="shared" si="784"/>
        <v>47826.488888888889</v>
      </c>
      <c r="BJ769" s="15">
        <f t="shared" si="785"/>
        <v>100828.46939632272</v>
      </c>
      <c r="BK769" s="49">
        <f t="shared" si="800"/>
        <v>148654.95828521161</v>
      </c>
      <c r="BL769" s="1">
        <v>6</v>
      </c>
      <c r="BM769" s="1">
        <f t="shared" si="786"/>
        <v>48.06</v>
      </c>
      <c r="BN769" s="56">
        <f t="shared" si="787"/>
        <v>58398.412438625208</v>
      </c>
      <c r="BO769" s="15">
        <f t="shared" si="788"/>
        <v>139003.00012376418</v>
      </c>
      <c r="BP769" s="49">
        <f t="shared" si="801"/>
        <v>197401.41256238939</v>
      </c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</row>
    <row r="770" spans="1:146" ht="15.6" hidden="1" x14ac:dyDescent="0.3">
      <c r="A770" t="s">
        <v>219</v>
      </c>
      <c r="B770" s="8">
        <v>401</v>
      </c>
      <c r="C770" s="1">
        <v>5</v>
      </c>
      <c r="D770" s="1"/>
      <c r="E770" s="1">
        <f t="shared" si="754"/>
        <v>17</v>
      </c>
      <c r="F770" s="15">
        <f t="shared" si="755"/>
        <v>43828.583752695908</v>
      </c>
      <c r="G770" s="15">
        <f t="shared" si="756"/>
        <v>38712.118632928446</v>
      </c>
      <c r="H770" s="15">
        <f t="shared" si="789"/>
        <v>82540.702385624347</v>
      </c>
      <c r="I770" s="1">
        <v>6</v>
      </c>
      <c r="J770" s="1"/>
      <c r="K770" s="1">
        <f t="shared" si="757"/>
        <v>27</v>
      </c>
      <c r="L770" s="15">
        <f t="shared" si="758"/>
        <v>52644.839729119645</v>
      </c>
      <c r="M770" s="15">
        <f t="shared" si="759"/>
        <v>64413.828119192585</v>
      </c>
      <c r="N770" s="15">
        <f t="shared" si="790"/>
        <v>117058.66784831224</v>
      </c>
      <c r="O770" s="1">
        <v>4</v>
      </c>
      <c r="P770" s="1"/>
      <c r="Q770" s="1">
        <f t="shared" si="760"/>
        <v>22</v>
      </c>
      <c r="R770" s="15">
        <f t="shared" si="761"/>
        <v>35096.559819413094</v>
      </c>
      <c r="S770" s="422">
        <f t="shared" si="791"/>
        <v>50607.317747373425</v>
      </c>
      <c r="T770" s="15">
        <f t="shared" si="792"/>
        <v>85703.877566786512</v>
      </c>
      <c r="U770" s="1">
        <v>6</v>
      </c>
      <c r="V770" s="167">
        <f t="shared" si="762"/>
        <v>35.22</v>
      </c>
      <c r="W770" s="15">
        <f t="shared" si="763"/>
        <v>53542.443649373876</v>
      </c>
      <c r="X770" s="15">
        <f t="shared" si="764"/>
        <v>79510.169887230193</v>
      </c>
      <c r="Y770" s="15">
        <f t="shared" si="793"/>
        <v>133052.61353660407</v>
      </c>
      <c r="Z770" s="1">
        <v>5</v>
      </c>
      <c r="AA770" s="167">
        <f t="shared" si="765"/>
        <v>32.870187699804674</v>
      </c>
      <c r="AB770" s="15">
        <f t="shared" si="766"/>
        <v>44618.703041144901</v>
      </c>
      <c r="AC770" s="15">
        <f t="shared" si="767"/>
        <v>85820.193626474473</v>
      </c>
      <c r="AD770" s="15">
        <f t="shared" si="794"/>
        <v>130438.89666761938</v>
      </c>
      <c r="AE770" s="1">
        <v>7</v>
      </c>
      <c r="AF770" s="167">
        <f t="shared" si="768"/>
        <v>46.550000000000004</v>
      </c>
      <c r="AG770" s="15">
        <f t="shared" si="769"/>
        <v>65588.783143107983</v>
      </c>
      <c r="AH770" s="15">
        <f t="shared" si="770"/>
        <v>117635.07631096517</v>
      </c>
      <c r="AI770" s="15">
        <f t="shared" si="795"/>
        <v>183223.85945407316</v>
      </c>
      <c r="AJ770" s="1">
        <v>5</v>
      </c>
      <c r="AK770" s="167">
        <f t="shared" si="771"/>
        <v>34.911547438452011</v>
      </c>
      <c r="AL770" s="167"/>
      <c r="AM770" s="15">
        <f t="shared" si="772"/>
        <v>46849.130816505705</v>
      </c>
      <c r="AN770" s="15">
        <f t="shared" si="773"/>
        <v>94067.584998771141</v>
      </c>
      <c r="AO770" s="15">
        <f t="shared" si="796"/>
        <v>140916.71581527684</v>
      </c>
      <c r="AP770" s="1">
        <v>5</v>
      </c>
      <c r="AQ770" s="167">
        <f t="shared" si="774"/>
        <v>40</v>
      </c>
      <c r="AR770" s="167"/>
      <c r="AS770" s="15">
        <f t="shared" si="775"/>
        <v>48282.912785774766</v>
      </c>
      <c r="AT770" s="15">
        <f t="shared" si="776"/>
        <v>101687.27297098433</v>
      </c>
      <c r="AU770" s="15">
        <f t="shared" si="797"/>
        <v>149970.18575675908</v>
      </c>
      <c r="AV770" s="1">
        <v>4</v>
      </c>
      <c r="AW770" s="167">
        <f t="shared" si="777"/>
        <v>29.84</v>
      </c>
      <c r="AX770" s="167"/>
      <c r="AY770" s="15">
        <f t="shared" si="778"/>
        <v>38626.330228619816</v>
      </c>
      <c r="AZ770" s="15">
        <f t="shared" si="779"/>
        <v>79087.177676099163</v>
      </c>
      <c r="BA770" s="15">
        <f t="shared" si="798"/>
        <v>117713.50790471898</v>
      </c>
      <c r="BB770" s="1">
        <v>3</v>
      </c>
      <c r="BC770" s="1">
        <f t="shared" si="780"/>
        <v>21.84</v>
      </c>
      <c r="BD770" s="56">
        <f t="shared" si="781"/>
        <v>28695.893333333333</v>
      </c>
      <c r="BE770" s="15">
        <f t="shared" si="782"/>
        <v>61932.827058340401</v>
      </c>
      <c r="BF770" s="49">
        <f t="shared" si="799"/>
        <v>90628.720391673734</v>
      </c>
      <c r="BG770" s="1">
        <v>6</v>
      </c>
      <c r="BH770" s="1">
        <f t="shared" si="783"/>
        <v>43.2</v>
      </c>
      <c r="BI770" s="56">
        <f t="shared" si="784"/>
        <v>57391.786666666667</v>
      </c>
      <c r="BJ770" s="15">
        <f t="shared" si="785"/>
        <v>120994.16327558727</v>
      </c>
      <c r="BK770" s="49">
        <f t="shared" si="800"/>
        <v>178385.94994225394</v>
      </c>
      <c r="BL770" s="1">
        <v>4</v>
      </c>
      <c r="BM770" s="1">
        <f t="shared" si="786"/>
        <v>32.04</v>
      </c>
      <c r="BN770" s="56">
        <f t="shared" si="787"/>
        <v>38932.274959083472</v>
      </c>
      <c r="BO770" s="15">
        <f t="shared" si="788"/>
        <v>92668.666749176104</v>
      </c>
      <c r="BP770" s="49">
        <f t="shared" si="801"/>
        <v>131600.94170825958</v>
      </c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</row>
    <row r="771" spans="1:146" ht="15.6" hidden="1" x14ac:dyDescent="0.3">
      <c r="A771" t="s">
        <v>219</v>
      </c>
      <c r="B771" s="8">
        <v>402</v>
      </c>
      <c r="C771" s="1">
        <v>5</v>
      </c>
      <c r="D771" s="1"/>
      <c r="E771" s="1">
        <f t="shared" si="754"/>
        <v>17</v>
      </c>
      <c r="F771" s="15">
        <f t="shared" si="755"/>
        <v>43828.583752695908</v>
      </c>
      <c r="G771" s="15">
        <f t="shared" si="756"/>
        <v>38712.118632928446</v>
      </c>
      <c r="H771" s="15">
        <f t="shared" si="789"/>
        <v>82540.702385624347</v>
      </c>
      <c r="I771" s="1">
        <v>6</v>
      </c>
      <c r="J771" s="1"/>
      <c r="K771" s="1">
        <f t="shared" si="757"/>
        <v>27</v>
      </c>
      <c r="L771" s="15">
        <f t="shared" si="758"/>
        <v>52644.839729119645</v>
      </c>
      <c r="M771" s="15">
        <f t="shared" si="759"/>
        <v>64413.828119192585</v>
      </c>
      <c r="N771" s="15">
        <f t="shared" si="790"/>
        <v>117058.66784831224</v>
      </c>
      <c r="O771" s="1">
        <v>6</v>
      </c>
      <c r="P771" s="1"/>
      <c r="Q771" s="1">
        <f t="shared" si="760"/>
        <v>33</v>
      </c>
      <c r="R771" s="15">
        <f t="shared" si="761"/>
        <v>52644.839729119645</v>
      </c>
      <c r="S771" s="422">
        <f t="shared" si="791"/>
        <v>75910.976621060137</v>
      </c>
      <c r="T771" s="15">
        <f t="shared" si="792"/>
        <v>128555.81635017978</v>
      </c>
      <c r="U771" s="1">
        <v>6</v>
      </c>
      <c r="V771" s="167">
        <f t="shared" si="762"/>
        <v>35.22</v>
      </c>
      <c r="W771" s="15">
        <f t="shared" si="763"/>
        <v>53542.443649373876</v>
      </c>
      <c r="X771" s="15">
        <f t="shared" si="764"/>
        <v>79510.169887230193</v>
      </c>
      <c r="Y771" s="15">
        <f t="shared" si="793"/>
        <v>133052.61353660407</v>
      </c>
      <c r="Z771" s="1">
        <v>6</v>
      </c>
      <c r="AA771" s="167">
        <f t="shared" si="765"/>
        <v>39.444225239765608</v>
      </c>
      <c r="AB771" s="15">
        <f t="shared" si="766"/>
        <v>53542.443649373876</v>
      </c>
      <c r="AC771" s="15">
        <f t="shared" si="767"/>
        <v>102984.23235176937</v>
      </c>
      <c r="AD771" s="15">
        <f t="shared" si="794"/>
        <v>156526.67600114323</v>
      </c>
      <c r="AE771" s="1">
        <v>5</v>
      </c>
      <c r="AF771" s="167">
        <f t="shared" si="768"/>
        <v>33.25</v>
      </c>
      <c r="AG771" s="15">
        <f t="shared" si="769"/>
        <v>46849.130816505705</v>
      </c>
      <c r="AH771" s="15">
        <f t="shared" si="770"/>
        <v>84025.054507832261</v>
      </c>
      <c r="AI771" s="15">
        <f t="shared" si="795"/>
        <v>130874.18532433797</v>
      </c>
      <c r="AJ771" s="1">
        <v>7</v>
      </c>
      <c r="AK771" s="167">
        <f t="shared" si="771"/>
        <v>48.87616641383282</v>
      </c>
      <c r="AL771" s="167"/>
      <c r="AM771" s="15">
        <f t="shared" si="772"/>
        <v>65588.783143107983</v>
      </c>
      <c r="AN771" s="15">
        <f t="shared" si="773"/>
        <v>131694.61899827959</v>
      </c>
      <c r="AO771" s="15">
        <f t="shared" si="796"/>
        <v>197283.40214138757</v>
      </c>
      <c r="AP771" s="1">
        <v>7</v>
      </c>
      <c r="AQ771" s="167">
        <f t="shared" si="774"/>
        <v>56</v>
      </c>
      <c r="AR771" s="167"/>
      <c r="AS771" s="15">
        <f t="shared" si="775"/>
        <v>67596.077900084681</v>
      </c>
      <c r="AT771" s="15">
        <f t="shared" si="776"/>
        <v>142362.18215937805</v>
      </c>
      <c r="AU771" s="15">
        <f t="shared" si="797"/>
        <v>209958.26005946274</v>
      </c>
      <c r="AV771" s="1">
        <v>6</v>
      </c>
      <c r="AW771" s="167">
        <f t="shared" si="777"/>
        <v>44.76</v>
      </c>
      <c r="AX771" s="167"/>
      <c r="AY771" s="15">
        <f t="shared" si="778"/>
        <v>57939.495342929724</v>
      </c>
      <c r="AZ771" s="15">
        <f t="shared" si="779"/>
        <v>118630.76651414875</v>
      </c>
      <c r="BA771" s="15">
        <f t="shared" si="798"/>
        <v>176570.26185707847</v>
      </c>
      <c r="BB771" s="1">
        <v>5</v>
      </c>
      <c r="BC771" s="1">
        <f t="shared" si="780"/>
        <v>36.4</v>
      </c>
      <c r="BD771" s="56">
        <f t="shared" si="781"/>
        <v>47826.488888888889</v>
      </c>
      <c r="BE771" s="15">
        <f t="shared" si="782"/>
        <v>103221.37843056733</v>
      </c>
      <c r="BF771" s="49">
        <f t="shared" si="799"/>
        <v>151047.86731945621</v>
      </c>
      <c r="BG771" s="1">
        <v>7</v>
      </c>
      <c r="BH771" s="1">
        <f t="shared" si="783"/>
        <v>50.4</v>
      </c>
      <c r="BI771" s="56">
        <f t="shared" si="784"/>
        <v>66957.084444444452</v>
      </c>
      <c r="BJ771" s="15">
        <f t="shared" si="785"/>
        <v>141159.85715485181</v>
      </c>
      <c r="BK771" s="49">
        <f t="shared" si="800"/>
        <v>208116.94159929626</v>
      </c>
      <c r="BL771" s="1">
        <v>5</v>
      </c>
      <c r="BM771" s="1">
        <f t="shared" si="786"/>
        <v>40.049999999999997</v>
      </c>
      <c r="BN771" s="56">
        <f t="shared" si="787"/>
        <v>48665.34369885434</v>
      </c>
      <c r="BO771" s="15">
        <f t="shared" si="788"/>
        <v>115835.83343647013</v>
      </c>
      <c r="BP771" s="49">
        <f t="shared" si="801"/>
        <v>164501.17713532445</v>
      </c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</row>
    <row r="772" spans="1:146" ht="15.6" hidden="1" x14ac:dyDescent="0.3">
      <c r="A772" t="s">
        <v>219</v>
      </c>
      <c r="B772" s="8">
        <v>403</v>
      </c>
      <c r="C772" s="1">
        <v>8</v>
      </c>
      <c r="D772" s="1"/>
      <c r="E772" s="1">
        <f t="shared" si="754"/>
        <v>27.2</v>
      </c>
      <c r="F772" s="15">
        <f t="shared" si="755"/>
        <v>70125.734004313446</v>
      </c>
      <c r="G772" s="15">
        <f t="shared" si="756"/>
        <v>61939.389812685513</v>
      </c>
      <c r="H772" s="15">
        <f t="shared" si="789"/>
        <v>132065.12381699897</v>
      </c>
      <c r="I772" s="1">
        <v>8</v>
      </c>
      <c r="J772" s="1"/>
      <c r="K772" s="1">
        <f t="shared" si="757"/>
        <v>36</v>
      </c>
      <c r="L772" s="15">
        <f t="shared" si="758"/>
        <v>70193.119638826189</v>
      </c>
      <c r="M772" s="15">
        <f t="shared" si="759"/>
        <v>85885.104158923437</v>
      </c>
      <c r="N772" s="15">
        <f t="shared" si="790"/>
        <v>156078.22379774961</v>
      </c>
      <c r="O772" s="1">
        <v>7</v>
      </c>
      <c r="P772" s="1"/>
      <c r="Q772" s="1">
        <f t="shared" si="760"/>
        <v>38.5</v>
      </c>
      <c r="R772" s="15">
        <f t="shared" si="761"/>
        <v>61418.979683972917</v>
      </c>
      <c r="S772" s="422">
        <f t="shared" si="791"/>
        <v>88562.806057903494</v>
      </c>
      <c r="T772" s="15">
        <f t="shared" si="792"/>
        <v>149981.7857418764</v>
      </c>
      <c r="U772" s="1">
        <v>8</v>
      </c>
      <c r="V772" s="167">
        <f t="shared" si="762"/>
        <v>46.96</v>
      </c>
      <c r="W772" s="15">
        <f t="shared" si="763"/>
        <v>71389.924865831839</v>
      </c>
      <c r="X772" s="15">
        <f t="shared" si="764"/>
        <v>106013.55984964027</v>
      </c>
      <c r="Y772" s="15">
        <f t="shared" si="793"/>
        <v>177403.48471547209</v>
      </c>
      <c r="Z772" s="1">
        <v>8</v>
      </c>
      <c r="AA772" s="167">
        <f t="shared" si="765"/>
        <v>52.592300319687475</v>
      </c>
      <c r="AB772" s="15">
        <f t="shared" si="766"/>
        <v>71389.924865831839</v>
      </c>
      <c r="AC772" s="15">
        <f t="shared" si="767"/>
        <v>137312.30980235914</v>
      </c>
      <c r="AD772" s="15">
        <f t="shared" si="794"/>
        <v>208702.234668191</v>
      </c>
      <c r="AE772" s="1">
        <v>7</v>
      </c>
      <c r="AF772" s="167">
        <f t="shared" si="768"/>
        <v>46.550000000000004</v>
      </c>
      <c r="AG772" s="15">
        <f t="shared" si="769"/>
        <v>65588.783143107983</v>
      </c>
      <c r="AH772" s="15">
        <f t="shared" si="770"/>
        <v>117635.07631096517</v>
      </c>
      <c r="AI772" s="15">
        <f t="shared" si="795"/>
        <v>183223.85945407316</v>
      </c>
      <c r="AJ772" s="1">
        <v>7</v>
      </c>
      <c r="AK772" s="167">
        <f t="shared" si="771"/>
        <v>48.87616641383282</v>
      </c>
      <c r="AL772" s="167"/>
      <c r="AM772" s="15">
        <f t="shared" si="772"/>
        <v>65588.783143107983</v>
      </c>
      <c r="AN772" s="15">
        <f t="shared" si="773"/>
        <v>131694.61899827959</v>
      </c>
      <c r="AO772" s="15">
        <f t="shared" si="796"/>
        <v>197283.40214138757</v>
      </c>
      <c r="AP772" s="1">
        <v>9</v>
      </c>
      <c r="AQ772" s="167">
        <f t="shared" si="774"/>
        <v>72</v>
      </c>
      <c r="AR772" s="167"/>
      <c r="AS772" s="15">
        <f t="shared" si="775"/>
        <v>86909.243014394582</v>
      </c>
      <c r="AT772" s="15">
        <f t="shared" si="776"/>
        <v>183037.09134777178</v>
      </c>
      <c r="AU772" s="15">
        <f t="shared" si="797"/>
        <v>269946.33436216635</v>
      </c>
      <c r="AV772" s="1">
        <v>6</v>
      </c>
      <c r="AW772" s="167">
        <f t="shared" si="777"/>
        <v>44.76</v>
      </c>
      <c r="AX772" s="167"/>
      <c r="AY772" s="15">
        <f t="shared" si="778"/>
        <v>57939.495342929724</v>
      </c>
      <c r="AZ772" s="15">
        <f t="shared" si="779"/>
        <v>118630.76651414875</v>
      </c>
      <c r="BA772" s="15">
        <f t="shared" si="798"/>
        <v>176570.26185707847</v>
      </c>
      <c r="BB772" s="1">
        <v>7</v>
      </c>
      <c r="BC772" s="1">
        <f t="shared" si="780"/>
        <v>50.96</v>
      </c>
      <c r="BD772" s="56">
        <f t="shared" si="781"/>
        <v>66957.084444444452</v>
      </c>
      <c r="BE772" s="15">
        <f t="shared" si="782"/>
        <v>144509.92980279427</v>
      </c>
      <c r="BF772" s="49">
        <f t="shared" si="799"/>
        <v>211467.01424723872</v>
      </c>
      <c r="BG772" s="1">
        <v>5</v>
      </c>
      <c r="BH772" s="1">
        <f t="shared" si="783"/>
        <v>36</v>
      </c>
      <c r="BI772" s="56">
        <f t="shared" si="784"/>
        <v>47826.488888888889</v>
      </c>
      <c r="BJ772" s="15">
        <f t="shared" si="785"/>
        <v>100828.46939632272</v>
      </c>
      <c r="BK772" s="49">
        <f t="shared" si="800"/>
        <v>148654.95828521161</v>
      </c>
      <c r="BL772" s="1">
        <v>7</v>
      </c>
      <c r="BM772" s="1">
        <f t="shared" si="786"/>
        <v>56.07</v>
      </c>
      <c r="BN772" s="56">
        <f t="shared" si="787"/>
        <v>68131.481178396076</v>
      </c>
      <c r="BO772" s="15">
        <f t="shared" si="788"/>
        <v>162170.16681105818</v>
      </c>
      <c r="BP772" s="49">
        <f t="shared" si="801"/>
        <v>230301.64798945427</v>
      </c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</row>
    <row r="773" spans="1:146" ht="15.6" hidden="1" x14ac:dyDescent="0.3">
      <c r="A773" t="s">
        <v>219</v>
      </c>
      <c r="B773" s="8">
        <v>501</v>
      </c>
      <c r="C773" s="1">
        <v>3</v>
      </c>
      <c r="D773" s="1"/>
      <c r="E773" s="1">
        <f t="shared" si="754"/>
        <v>10.199999999999999</v>
      </c>
      <c r="F773" s="15">
        <f t="shared" si="755"/>
        <v>26297.150251617542</v>
      </c>
      <c r="G773" s="15">
        <f t="shared" si="756"/>
        <v>23227.271179757066</v>
      </c>
      <c r="H773" s="15">
        <f t="shared" si="789"/>
        <v>49524.421431374605</v>
      </c>
      <c r="I773" s="1">
        <v>3</v>
      </c>
      <c r="J773" s="1"/>
      <c r="K773" s="1">
        <f t="shared" si="757"/>
        <v>13.5</v>
      </c>
      <c r="L773" s="15">
        <f t="shared" si="758"/>
        <v>26322.419864559823</v>
      </c>
      <c r="M773" s="15">
        <f t="shared" si="759"/>
        <v>32206.914059596293</v>
      </c>
      <c r="N773" s="15">
        <f t="shared" si="790"/>
        <v>58529.333924156119</v>
      </c>
      <c r="O773" s="1">
        <v>3</v>
      </c>
      <c r="P773" s="1"/>
      <c r="Q773" s="1">
        <f t="shared" si="760"/>
        <v>16.5</v>
      </c>
      <c r="R773" s="15">
        <f t="shared" si="761"/>
        <v>26322.419864559823</v>
      </c>
      <c r="S773" s="422">
        <f t="shared" si="791"/>
        <v>37955.488310530069</v>
      </c>
      <c r="T773" s="15">
        <f t="shared" si="792"/>
        <v>64277.908175089891</v>
      </c>
      <c r="U773" s="1">
        <v>3</v>
      </c>
      <c r="V773" s="167">
        <f t="shared" si="762"/>
        <v>17.61</v>
      </c>
      <c r="W773" s="15">
        <f t="shared" si="763"/>
        <v>26771.221824686938</v>
      </c>
      <c r="X773" s="15">
        <f t="shared" si="764"/>
        <v>39755.084943615097</v>
      </c>
      <c r="Y773" s="15">
        <f t="shared" si="793"/>
        <v>66526.306768302034</v>
      </c>
      <c r="Z773" s="1">
        <v>1</v>
      </c>
      <c r="AA773" s="167">
        <f t="shared" si="765"/>
        <v>6.5740375399609343</v>
      </c>
      <c r="AB773" s="15">
        <f t="shared" si="766"/>
        <v>8923.7406082289799</v>
      </c>
      <c r="AC773" s="15">
        <f t="shared" si="767"/>
        <v>17164.038725294893</v>
      </c>
      <c r="AD773" s="15">
        <f t="shared" si="794"/>
        <v>26087.779333523875</v>
      </c>
      <c r="AE773" s="1">
        <v>2</v>
      </c>
      <c r="AF773" s="167">
        <f t="shared" si="768"/>
        <v>13.3</v>
      </c>
      <c r="AG773" s="15">
        <f t="shared" si="769"/>
        <v>18739.652326602281</v>
      </c>
      <c r="AH773" s="15">
        <f t="shared" si="770"/>
        <v>33610.021803132906</v>
      </c>
      <c r="AI773" s="15">
        <f t="shared" si="795"/>
        <v>52349.674129735184</v>
      </c>
      <c r="AJ773" s="1">
        <v>3</v>
      </c>
      <c r="AK773" s="167">
        <f t="shared" si="771"/>
        <v>20.94692846307121</v>
      </c>
      <c r="AL773" s="167"/>
      <c r="AM773" s="15">
        <f t="shared" si="772"/>
        <v>28109.47848990342</v>
      </c>
      <c r="AN773" s="15">
        <f t="shared" si="773"/>
        <v>56440.55099926269</v>
      </c>
      <c r="AO773" s="15">
        <f t="shared" si="796"/>
        <v>84550.029489166103</v>
      </c>
      <c r="AP773" s="1">
        <v>5</v>
      </c>
      <c r="AQ773" s="167">
        <f t="shared" si="774"/>
        <v>40</v>
      </c>
      <c r="AR773" s="167"/>
      <c r="AS773" s="15">
        <f t="shared" si="775"/>
        <v>48282.912785774766</v>
      </c>
      <c r="AT773" s="15">
        <f t="shared" si="776"/>
        <v>101687.27297098433</v>
      </c>
      <c r="AU773" s="15">
        <f t="shared" si="797"/>
        <v>149970.18575675908</v>
      </c>
      <c r="AV773" s="1">
        <v>5</v>
      </c>
      <c r="AW773" s="167">
        <f t="shared" si="777"/>
        <v>37.299999999999997</v>
      </c>
      <c r="AX773" s="167"/>
      <c r="AY773" s="15">
        <f t="shared" si="778"/>
        <v>48282.912785774766</v>
      </c>
      <c r="AZ773" s="15">
        <f t="shared" si="779"/>
        <v>98858.972095123958</v>
      </c>
      <c r="BA773" s="15">
        <f t="shared" si="798"/>
        <v>147141.88488089872</v>
      </c>
      <c r="BB773" s="1">
        <v>3</v>
      </c>
      <c r="BC773" s="1">
        <f t="shared" si="780"/>
        <v>21.84</v>
      </c>
      <c r="BD773" s="56">
        <f t="shared" si="781"/>
        <v>28695.893333333333</v>
      </c>
      <c r="BE773" s="15">
        <f t="shared" si="782"/>
        <v>61932.827058340401</v>
      </c>
      <c r="BF773" s="49">
        <f t="shared" si="799"/>
        <v>90628.720391673734</v>
      </c>
      <c r="BG773" s="1">
        <v>1</v>
      </c>
      <c r="BH773" s="1">
        <f t="shared" si="783"/>
        <v>7.2</v>
      </c>
      <c r="BI773" s="56">
        <f t="shared" si="784"/>
        <v>9565.2977777777778</v>
      </c>
      <c r="BJ773" s="15">
        <f t="shared" si="785"/>
        <v>20165.693879264545</v>
      </c>
      <c r="BK773" s="49">
        <f t="shared" si="800"/>
        <v>29730.991657042323</v>
      </c>
      <c r="BL773" s="1">
        <v>2</v>
      </c>
      <c r="BM773" s="1">
        <f t="shared" si="786"/>
        <v>16.02</v>
      </c>
      <c r="BN773" s="56">
        <f t="shared" si="787"/>
        <v>19466.137479541736</v>
      </c>
      <c r="BO773" s="15">
        <f t="shared" si="788"/>
        <v>46334.333374588052</v>
      </c>
      <c r="BP773" s="49">
        <f t="shared" si="801"/>
        <v>65800.470854129788</v>
      </c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</row>
    <row r="774" spans="1:146" ht="15.6" hidden="1" x14ac:dyDescent="0.3">
      <c r="A774" t="s">
        <v>219</v>
      </c>
      <c r="B774" s="8">
        <v>502</v>
      </c>
      <c r="C774" s="1">
        <v>0</v>
      </c>
      <c r="D774" s="1"/>
      <c r="E774" s="1">
        <f t="shared" si="754"/>
        <v>0</v>
      </c>
      <c r="F774" s="15">
        <f t="shared" si="755"/>
        <v>0</v>
      </c>
      <c r="G774" s="15">
        <f t="shared" si="756"/>
        <v>0</v>
      </c>
      <c r="H774" s="15">
        <f t="shared" si="789"/>
        <v>0</v>
      </c>
      <c r="I774" s="1">
        <v>1</v>
      </c>
      <c r="J774" s="1"/>
      <c r="K774" s="1">
        <f t="shared" si="757"/>
        <v>4.5</v>
      </c>
      <c r="L774" s="15">
        <f t="shared" si="758"/>
        <v>8774.1399548532736</v>
      </c>
      <c r="M774" s="15">
        <f t="shared" si="759"/>
        <v>10735.63801986543</v>
      </c>
      <c r="N774" s="15">
        <f t="shared" si="790"/>
        <v>19509.777974718701</v>
      </c>
      <c r="O774" s="1">
        <v>1</v>
      </c>
      <c r="P774" s="1"/>
      <c r="Q774" s="1">
        <f t="shared" si="760"/>
        <v>5.5</v>
      </c>
      <c r="R774" s="15">
        <f t="shared" si="761"/>
        <v>8774.1399548532736</v>
      </c>
      <c r="S774" s="422">
        <f t="shared" si="791"/>
        <v>12651.829436843356</v>
      </c>
      <c r="T774" s="15">
        <f t="shared" si="792"/>
        <v>21425.969391696628</v>
      </c>
      <c r="U774" s="1">
        <v>1</v>
      </c>
      <c r="V774" s="167">
        <f t="shared" si="762"/>
        <v>5.87</v>
      </c>
      <c r="W774" s="15">
        <f t="shared" si="763"/>
        <v>8923.7406082289799</v>
      </c>
      <c r="X774" s="15">
        <f t="shared" si="764"/>
        <v>13251.694981205033</v>
      </c>
      <c r="Y774" s="15">
        <f t="shared" si="793"/>
        <v>22175.435589434011</v>
      </c>
      <c r="Z774" s="1">
        <v>1</v>
      </c>
      <c r="AA774" s="167">
        <f t="shared" si="765"/>
        <v>6.5740375399609343</v>
      </c>
      <c r="AB774" s="15">
        <f t="shared" si="766"/>
        <v>8923.7406082289799</v>
      </c>
      <c r="AC774" s="15">
        <f t="shared" si="767"/>
        <v>17164.038725294893</v>
      </c>
      <c r="AD774" s="15">
        <f t="shared" si="794"/>
        <v>26087.779333523875</v>
      </c>
      <c r="AE774" s="1">
        <v>1</v>
      </c>
      <c r="AF774" s="167">
        <f t="shared" si="768"/>
        <v>6.65</v>
      </c>
      <c r="AG774" s="15">
        <f t="shared" si="769"/>
        <v>9369.8261633011407</v>
      </c>
      <c r="AH774" s="15">
        <f t="shared" si="770"/>
        <v>16805.010901566453</v>
      </c>
      <c r="AI774" s="15">
        <f t="shared" si="795"/>
        <v>26174.837064867592</v>
      </c>
      <c r="AJ774" s="1">
        <v>1</v>
      </c>
      <c r="AK774" s="167">
        <f t="shared" si="771"/>
        <v>6.9823094876904026</v>
      </c>
      <c r="AL774" s="167"/>
      <c r="AM774" s="15">
        <f t="shared" si="772"/>
        <v>9369.8261633011407</v>
      </c>
      <c r="AN774" s="15">
        <f t="shared" si="773"/>
        <v>18813.516999754229</v>
      </c>
      <c r="AO774" s="15">
        <f t="shared" si="796"/>
        <v>28183.343163055368</v>
      </c>
      <c r="AP774" s="1">
        <v>1</v>
      </c>
      <c r="AQ774" s="167">
        <f t="shared" si="774"/>
        <v>8</v>
      </c>
      <c r="AR774" s="167"/>
      <c r="AS774" s="15">
        <f t="shared" si="775"/>
        <v>9656.582557154954</v>
      </c>
      <c r="AT774" s="15">
        <f t="shared" si="776"/>
        <v>20337.454594196864</v>
      </c>
      <c r="AU774" s="15">
        <f t="shared" si="797"/>
        <v>29994.037151351818</v>
      </c>
      <c r="AV774" s="1">
        <v>2</v>
      </c>
      <c r="AW774" s="167">
        <f t="shared" si="777"/>
        <v>14.92</v>
      </c>
      <c r="AX774" s="167"/>
      <c r="AY774" s="15">
        <f t="shared" si="778"/>
        <v>19313.165114309908</v>
      </c>
      <c r="AZ774" s="15">
        <f t="shared" si="779"/>
        <v>39543.588838049582</v>
      </c>
      <c r="BA774" s="15">
        <f t="shared" si="798"/>
        <v>58856.75395235949</v>
      </c>
      <c r="BB774" s="1">
        <v>1</v>
      </c>
      <c r="BC774" s="1">
        <f t="shared" si="780"/>
        <v>7.28</v>
      </c>
      <c r="BD774" s="56">
        <f t="shared" si="781"/>
        <v>9565.2977777777778</v>
      </c>
      <c r="BE774" s="15">
        <f t="shared" si="782"/>
        <v>20644.275686113466</v>
      </c>
      <c r="BF774" s="49">
        <f t="shared" si="799"/>
        <v>30209.573463891244</v>
      </c>
      <c r="BG774" s="1">
        <v>0</v>
      </c>
      <c r="BH774" s="1">
        <f t="shared" si="783"/>
        <v>0</v>
      </c>
      <c r="BI774" s="56">
        <f t="shared" si="784"/>
        <v>0</v>
      </c>
      <c r="BJ774" s="15">
        <f t="shared" si="785"/>
        <v>0</v>
      </c>
      <c r="BK774" s="49">
        <f t="shared" si="800"/>
        <v>0</v>
      </c>
      <c r="BL774" s="1">
        <v>1</v>
      </c>
      <c r="BM774" s="1">
        <f t="shared" si="786"/>
        <v>8.01</v>
      </c>
      <c r="BN774" s="56">
        <f t="shared" si="787"/>
        <v>9733.068739770868</v>
      </c>
      <c r="BO774" s="15">
        <f t="shared" si="788"/>
        <v>23167.166687294026</v>
      </c>
      <c r="BP774" s="49">
        <f t="shared" si="801"/>
        <v>32900.235427064894</v>
      </c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</row>
    <row r="775" spans="1:146" ht="15.6" hidden="1" x14ac:dyDescent="0.3">
      <c r="A775" t="s">
        <v>219</v>
      </c>
      <c r="B775" s="8">
        <v>503</v>
      </c>
      <c r="C775" s="1">
        <v>2</v>
      </c>
      <c r="D775" s="1"/>
      <c r="E775" s="1">
        <f t="shared" si="754"/>
        <v>6.8</v>
      </c>
      <c r="F775" s="15">
        <f t="shared" si="755"/>
        <v>17531.433501078362</v>
      </c>
      <c r="G775" s="15">
        <f t="shared" si="756"/>
        <v>15484.847453171378</v>
      </c>
      <c r="H775" s="15">
        <f t="shared" si="789"/>
        <v>33016.280954249742</v>
      </c>
      <c r="I775" s="1">
        <v>3</v>
      </c>
      <c r="J775" s="1"/>
      <c r="K775" s="1">
        <f t="shared" si="757"/>
        <v>13.5</v>
      </c>
      <c r="L775" s="15">
        <f t="shared" si="758"/>
        <v>26322.419864559823</v>
      </c>
      <c r="M775" s="15">
        <f t="shared" si="759"/>
        <v>32206.914059596293</v>
      </c>
      <c r="N775" s="15">
        <f t="shared" si="790"/>
        <v>58529.333924156119</v>
      </c>
      <c r="O775" s="1">
        <v>4</v>
      </c>
      <c r="P775" s="1"/>
      <c r="Q775" s="1">
        <f t="shared" si="760"/>
        <v>22</v>
      </c>
      <c r="R775" s="15">
        <f t="shared" si="761"/>
        <v>35096.559819413094</v>
      </c>
      <c r="S775" s="422">
        <f t="shared" si="791"/>
        <v>50607.317747373425</v>
      </c>
      <c r="T775" s="15">
        <f t="shared" si="792"/>
        <v>85703.877566786512</v>
      </c>
      <c r="U775" s="1">
        <v>5</v>
      </c>
      <c r="V775" s="167">
        <f t="shared" si="762"/>
        <v>29.35</v>
      </c>
      <c r="W775" s="15">
        <f t="shared" si="763"/>
        <v>44618.703041144901</v>
      </c>
      <c r="X775" s="15">
        <f t="shared" si="764"/>
        <v>66258.474906025163</v>
      </c>
      <c r="Y775" s="15">
        <f t="shared" si="793"/>
        <v>110877.17794717007</v>
      </c>
      <c r="Z775" s="1">
        <v>3</v>
      </c>
      <c r="AA775" s="167">
        <f t="shared" si="765"/>
        <v>19.722112619882804</v>
      </c>
      <c r="AB775" s="15">
        <f t="shared" si="766"/>
        <v>26771.221824686938</v>
      </c>
      <c r="AC775" s="15">
        <f t="shared" si="767"/>
        <v>51492.116175884687</v>
      </c>
      <c r="AD775" s="15">
        <f t="shared" si="794"/>
        <v>78263.338000571617</v>
      </c>
      <c r="AE775" s="1">
        <v>3</v>
      </c>
      <c r="AF775" s="167">
        <f t="shared" si="768"/>
        <v>19.950000000000003</v>
      </c>
      <c r="AG775" s="15">
        <f t="shared" si="769"/>
        <v>28109.47848990342</v>
      </c>
      <c r="AH775" s="15">
        <f t="shared" si="770"/>
        <v>50415.032704699363</v>
      </c>
      <c r="AI775" s="15">
        <f t="shared" si="795"/>
        <v>78524.51119460279</v>
      </c>
      <c r="AJ775" s="1">
        <v>4</v>
      </c>
      <c r="AK775" s="167">
        <f t="shared" si="771"/>
        <v>27.92923795076161</v>
      </c>
      <c r="AL775" s="167"/>
      <c r="AM775" s="15">
        <f t="shared" si="772"/>
        <v>37479.304653204563</v>
      </c>
      <c r="AN775" s="15">
        <f t="shared" si="773"/>
        <v>75254.067999016916</v>
      </c>
      <c r="AO775" s="15">
        <f t="shared" si="796"/>
        <v>112733.37265222147</v>
      </c>
      <c r="AP775" s="1">
        <v>1</v>
      </c>
      <c r="AQ775" s="167">
        <f t="shared" si="774"/>
        <v>8</v>
      </c>
      <c r="AR775" s="167"/>
      <c r="AS775" s="15">
        <f t="shared" si="775"/>
        <v>9656.582557154954</v>
      </c>
      <c r="AT775" s="15">
        <f t="shared" si="776"/>
        <v>20337.454594196864</v>
      </c>
      <c r="AU775" s="15">
        <f t="shared" si="797"/>
        <v>29994.037151351818</v>
      </c>
      <c r="AV775" s="1">
        <v>2</v>
      </c>
      <c r="AW775" s="167">
        <f t="shared" si="777"/>
        <v>14.92</v>
      </c>
      <c r="AX775" s="167"/>
      <c r="AY775" s="15">
        <f t="shared" si="778"/>
        <v>19313.165114309908</v>
      </c>
      <c r="AZ775" s="15">
        <f t="shared" si="779"/>
        <v>39543.588838049582</v>
      </c>
      <c r="BA775" s="15">
        <f t="shared" si="798"/>
        <v>58856.75395235949</v>
      </c>
      <c r="BB775" s="1">
        <v>1</v>
      </c>
      <c r="BC775" s="1">
        <f t="shared" si="780"/>
        <v>7.28</v>
      </c>
      <c r="BD775" s="56">
        <f t="shared" si="781"/>
        <v>9565.2977777777778</v>
      </c>
      <c r="BE775" s="15">
        <f t="shared" si="782"/>
        <v>20644.275686113466</v>
      </c>
      <c r="BF775" s="49">
        <f t="shared" si="799"/>
        <v>30209.573463891244</v>
      </c>
      <c r="BG775" s="1">
        <v>3</v>
      </c>
      <c r="BH775" s="1">
        <f t="shared" si="783"/>
        <v>21.6</v>
      </c>
      <c r="BI775" s="56">
        <f t="shared" si="784"/>
        <v>28695.893333333333</v>
      </c>
      <c r="BJ775" s="15">
        <f t="shared" si="785"/>
        <v>60497.081637793635</v>
      </c>
      <c r="BK775" s="49">
        <f t="shared" si="800"/>
        <v>89192.974971126969</v>
      </c>
      <c r="BL775" s="1">
        <v>1</v>
      </c>
      <c r="BM775" s="1">
        <f t="shared" si="786"/>
        <v>8.01</v>
      </c>
      <c r="BN775" s="56">
        <f t="shared" si="787"/>
        <v>9733.068739770868</v>
      </c>
      <c r="BO775" s="15">
        <f t="shared" si="788"/>
        <v>23167.166687294026</v>
      </c>
      <c r="BP775" s="49">
        <f t="shared" si="801"/>
        <v>32900.235427064894</v>
      </c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</row>
    <row r="776" spans="1:146" ht="15.6" hidden="1" x14ac:dyDescent="0.3">
      <c r="A776" t="s">
        <v>219</v>
      </c>
      <c r="B776" s="8">
        <v>601</v>
      </c>
      <c r="C776" s="1">
        <v>5</v>
      </c>
      <c r="D776" s="1"/>
      <c r="E776" s="1">
        <f t="shared" si="754"/>
        <v>17</v>
      </c>
      <c r="F776" s="15">
        <f t="shared" si="755"/>
        <v>43828.583752695908</v>
      </c>
      <c r="G776" s="15">
        <f t="shared" si="756"/>
        <v>38712.118632928446</v>
      </c>
      <c r="H776" s="15">
        <f t="shared" si="789"/>
        <v>82540.702385624347</v>
      </c>
      <c r="I776" s="1">
        <v>3</v>
      </c>
      <c r="J776" s="1"/>
      <c r="K776" s="1">
        <f t="shared" si="757"/>
        <v>13.5</v>
      </c>
      <c r="L776" s="15">
        <f t="shared" si="758"/>
        <v>26322.419864559823</v>
      </c>
      <c r="M776" s="15">
        <f t="shared" si="759"/>
        <v>32206.914059596293</v>
      </c>
      <c r="N776" s="15">
        <f t="shared" si="790"/>
        <v>58529.333924156119</v>
      </c>
      <c r="O776" s="1">
        <v>4</v>
      </c>
      <c r="P776" s="1"/>
      <c r="Q776" s="1">
        <f t="shared" si="760"/>
        <v>22</v>
      </c>
      <c r="R776" s="15">
        <f t="shared" si="761"/>
        <v>35096.559819413094</v>
      </c>
      <c r="S776" s="422">
        <f t="shared" si="791"/>
        <v>50607.317747373425</v>
      </c>
      <c r="T776" s="15">
        <f t="shared" si="792"/>
        <v>85703.877566786512</v>
      </c>
      <c r="U776" s="1">
        <v>3</v>
      </c>
      <c r="V776" s="167">
        <f t="shared" si="762"/>
        <v>17.61</v>
      </c>
      <c r="W776" s="15">
        <f t="shared" si="763"/>
        <v>26771.221824686938</v>
      </c>
      <c r="X776" s="15">
        <f t="shared" si="764"/>
        <v>39755.084943615097</v>
      </c>
      <c r="Y776" s="15">
        <f t="shared" si="793"/>
        <v>66526.306768302034</v>
      </c>
      <c r="Z776" s="1">
        <v>4</v>
      </c>
      <c r="AA776" s="167">
        <f t="shared" si="765"/>
        <v>26.296150159843737</v>
      </c>
      <c r="AB776" s="15">
        <f t="shared" si="766"/>
        <v>35694.96243291592</v>
      </c>
      <c r="AC776" s="15">
        <f t="shared" si="767"/>
        <v>68656.154901179572</v>
      </c>
      <c r="AD776" s="15">
        <f t="shared" si="794"/>
        <v>104351.1173340955</v>
      </c>
      <c r="AE776" s="1">
        <v>6</v>
      </c>
      <c r="AF776" s="167">
        <f t="shared" si="768"/>
        <v>39.900000000000006</v>
      </c>
      <c r="AG776" s="15">
        <f t="shared" si="769"/>
        <v>56218.956979806841</v>
      </c>
      <c r="AH776" s="15">
        <f t="shared" si="770"/>
        <v>100830.06540939873</v>
      </c>
      <c r="AI776" s="15">
        <f t="shared" si="795"/>
        <v>157049.02238920558</v>
      </c>
      <c r="AJ776" s="1">
        <v>4</v>
      </c>
      <c r="AK776" s="167">
        <f t="shared" si="771"/>
        <v>27.92923795076161</v>
      </c>
      <c r="AL776" s="167"/>
      <c r="AM776" s="15">
        <f t="shared" si="772"/>
        <v>37479.304653204563</v>
      </c>
      <c r="AN776" s="15">
        <f t="shared" si="773"/>
        <v>75254.067999016916</v>
      </c>
      <c r="AO776" s="15">
        <f t="shared" si="796"/>
        <v>112733.37265222147</v>
      </c>
      <c r="AP776" s="1">
        <v>2</v>
      </c>
      <c r="AQ776" s="167">
        <f t="shared" si="774"/>
        <v>16</v>
      </c>
      <c r="AR776" s="167"/>
      <c r="AS776" s="15">
        <f t="shared" si="775"/>
        <v>19313.165114309908</v>
      </c>
      <c r="AT776" s="15">
        <f t="shared" si="776"/>
        <v>40674.909188393729</v>
      </c>
      <c r="AU776" s="15">
        <f t="shared" si="797"/>
        <v>59988.074302703637</v>
      </c>
      <c r="AV776" s="1">
        <v>4</v>
      </c>
      <c r="AW776" s="167">
        <f t="shared" si="777"/>
        <v>29.84</v>
      </c>
      <c r="AX776" s="167"/>
      <c r="AY776" s="15">
        <f t="shared" si="778"/>
        <v>38626.330228619816</v>
      </c>
      <c r="AZ776" s="15">
        <f t="shared" si="779"/>
        <v>79087.177676099163</v>
      </c>
      <c r="BA776" s="15">
        <f t="shared" si="798"/>
        <v>117713.50790471898</v>
      </c>
      <c r="BB776" s="1">
        <v>5</v>
      </c>
      <c r="BC776" s="1">
        <f t="shared" si="780"/>
        <v>36.4</v>
      </c>
      <c r="BD776" s="56">
        <f t="shared" si="781"/>
        <v>47826.488888888889</v>
      </c>
      <c r="BE776" s="15">
        <f t="shared" si="782"/>
        <v>103221.37843056733</v>
      </c>
      <c r="BF776" s="49">
        <f t="shared" si="799"/>
        <v>151047.86731945621</v>
      </c>
      <c r="BG776" s="1">
        <v>6</v>
      </c>
      <c r="BH776" s="1">
        <f t="shared" si="783"/>
        <v>43.2</v>
      </c>
      <c r="BI776" s="56">
        <f t="shared" si="784"/>
        <v>57391.786666666667</v>
      </c>
      <c r="BJ776" s="15">
        <f t="shared" si="785"/>
        <v>120994.16327558727</v>
      </c>
      <c r="BK776" s="49">
        <f t="shared" si="800"/>
        <v>178385.94994225394</v>
      </c>
      <c r="BL776" s="1">
        <v>5</v>
      </c>
      <c r="BM776" s="1">
        <f t="shared" si="786"/>
        <v>40.049999999999997</v>
      </c>
      <c r="BN776" s="56">
        <f t="shared" si="787"/>
        <v>48665.34369885434</v>
      </c>
      <c r="BO776" s="15">
        <f t="shared" si="788"/>
        <v>115835.83343647013</v>
      </c>
      <c r="BP776" s="49">
        <f t="shared" si="801"/>
        <v>164501.17713532445</v>
      </c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</row>
    <row r="777" spans="1:146" ht="15.6" hidden="1" x14ac:dyDescent="0.3">
      <c r="A777" t="s">
        <v>219</v>
      </c>
      <c r="B777" s="8">
        <v>602</v>
      </c>
      <c r="C777" s="1">
        <v>9</v>
      </c>
      <c r="D777" s="1"/>
      <c r="E777" s="1">
        <f t="shared" si="754"/>
        <v>30.599999999999998</v>
      </c>
      <c r="F777" s="15">
        <f t="shared" si="755"/>
        <v>78891.450754852631</v>
      </c>
      <c r="G777" s="15">
        <f t="shared" si="756"/>
        <v>69681.813539271199</v>
      </c>
      <c r="H777" s="15">
        <f t="shared" si="789"/>
        <v>148573.26429412383</v>
      </c>
      <c r="I777" s="1">
        <v>9</v>
      </c>
      <c r="J777" s="1"/>
      <c r="K777" s="1">
        <f t="shared" si="757"/>
        <v>40.5</v>
      </c>
      <c r="L777" s="15">
        <f t="shared" si="758"/>
        <v>78967.259593679468</v>
      </c>
      <c r="M777" s="15">
        <f t="shared" si="759"/>
        <v>96620.742178788874</v>
      </c>
      <c r="N777" s="15">
        <f t="shared" si="790"/>
        <v>175588.00177246833</v>
      </c>
      <c r="O777" s="1">
        <v>14</v>
      </c>
      <c r="P777" s="1"/>
      <c r="Q777" s="1">
        <f t="shared" si="760"/>
        <v>77</v>
      </c>
      <c r="R777" s="15">
        <f t="shared" si="761"/>
        <v>122837.95936794583</v>
      </c>
      <c r="S777" s="422">
        <f t="shared" si="791"/>
        <v>177125.61211580699</v>
      </c>
      <c r="T777" s="15">
        <f t="shared" si="792"/>
        <v>299963.57148375281</v>
      </c>
      <c r="U777" s="1">
        <v>14</v>
      </c>
      <c r="V777" s="167">
        <f t="shared" si="762"/>
        <v>82.18</v>
      </c>
      <c r="W777" s="15">
        <f t="shared" si="763"/>
        <v>124932.36851520572</v>
      </c>
      <c r="X777" s="15">
        <f t="shared" si="764"/>
        <v>185523.72973687047</v>
      </c>
      <c r="Y777" s="15">
        <f t="shared" si="793"/>
        <v>310456.09825207619</v>
      </c>
      <c r="Z777" s="1">
        <v>9</v>
      </c>
      <c r="AA777" s="167">
        <f t="shared" si="765"/>
        <v>59.166337859648408</v>
      </c>
      <c r="AB777" s="15">
        <f t="shared" si="766"/>
        <v>80313.665474060821</v>
      </c>
      <c r="AC777" s="15">
        <f t="shared" si="767"/>
        <v>154476.34852765405</v>
      </c>
      <c r="AD777" s="15">
        <f t="shared" si="794"/>
        <v>234790.01400171488</v>
      </c>
      <c r="AE777" s="1">
        <v>16</v>
      </c>
      <c r="AF777" s="167">
        <f t="shared" si="768"/>
        <v>106.4</v>
      </c>
      <c r="AG777" s="15">
        <f t="shared" si="769"/>
        <v>149917.21861281825</v>
      </c>
      <c r="AH777" s="15">
        <f t="shared" si="770"/>
        <v>268880.17442506325</v>
      </c>
      <c r="AI777" s="15">
        <f t="shared" si="795"/>
        <v>418797.39303788147</v>
      </c>
      <c r="AJ777" s="1">
        <v>14</v>
      </c>
      <c r="AK777" s="167">
        <f t="shared" si="771"/>
        <v>97.75233282766564</v>
      </c>
      <c r="AL777" s="167"/>
      <c r="AM777" s="15">
        <f t="shared" si="772"/>
        <v>131177.56628621597</v>
      </c>
      <c r="AN777" s="15">
        <f t="shared" si="773"/>
        <v>263389.23799655918</v>
      </c>
      <c r="AO777" s="15">
        <f t="shared" si="796"/>
        <v>394566.80428277515</v>
      </c>
      <c r="AP777" s="1">
        <v>10</v>
      </c>
      <c r="AQ777" s="167">
        <f t="shared" si="774"/>
        <v>80</v>
      </c>
      <c r="AR777" s="167"/>
      <c r="AS777" s="15">
        <f t="shared" si="775"/>
        <v>96565.825571549532</v>
      </c>
      <c r="AT777" s="15">
        <f t="shared" si="776"/>
        <v>203374.54594196865</v>
      </c>
      <c r="AU777" s="15">
        <f t="shared" si="797"/>
        <v>299940.37151351816</v>
      </c>
      <c r="AV777" s="1">
        <v>9</v>
      </c>
      <c r="AW777" s="167">
        <f t="shared" si="777"/>
        <v>67.14</v>
      </c>
      <c r="AX777" s="167"/>
      <c r="AY777" s="15">
        <f t="shared" si="778"/>
        <v>86909.243014394582</v>
      </c>
      <c r="AZ777" s="15">
        <f t="shared" si="779"/>
        <v>177946.14977122314</v>
      </c>
      <c r="BA777" s="15">
        <f t="shared" si="798"/>
        <v>264855.39278561773</v>
      </c>
      <c r="BB777" s="1">
        <v>12</v>
      </c>
      <c r="BC777" s="1">
        <f t="shared" si="780"/>
        <v>87.36</v>
      </c>
      <c r="BD777" s="56">
        <f t="shared" si="781"/>
        <v>114783.57333333333</v>
      </c>
      <c r="BE777" s="15">
        <f t="shared" si="782"/>
        <v>247731.3082333616</v>
      </c>
      <c r="BF777" s="49">
        <f t="shared" si="799"/>
        <v>362514.88156669494</v>
      </c>
      <c r="BG777" s="1">
        <v>9</v>
      </c>
      <c r="BH777" s="1">
        <f t="shared" si="783"/>
        <v>64.8</v>
      </c>
      <c r="BI777" s="56">
        <f t="shared" si="784"/>
        <v>86087.679999999993</v>
      </c>
      <c r="BJ777" s="15">
        <f t="shared" si="785"/>
        <v>181491.24491338088</v>
      </c>
      <c r="BK777" s="49">
        <f t="shared" si="800"/>
        <v>267578.92491338088</v>
      </c>
      <c r="BL777" s="1">
        <v>11</v>
      </c>
      <c r="BM777" s="1">
        <f t="shared" si="786"/>
        <v>88.11</v>
      </c>
      <c r="BN777" s="56">
        <f t="shared" si="787"/>
        <v>107063.75613747955</v>
      </c>
      <c r="BO777" s="15">
        <f t="shared" si="788"/>
        <v>254838.83356023431</v>
      </c>
      <c r="BP777" s="49">
        <f t="shared" si="801"/>
        <v>361902.58969771385</v>
      </c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</row>
    <row r="778" spans="1:146" ht="15.6" hidden="1" x14ac:dyDescent="0.3">
      <c r="A778" t="s">
        <v>219</v>
      </c>
      <c r="B778" s="8">
        <v>603</v>
      </c>
      <c r="C778" s="1">
        <v>4</v>
      </c>
      <c r="D778" s="1"/>
      <c r="E778" s="1">
        <f t="shared" si="754"/>
        <v>13.6</v>
      </c>
      <c r="F778" s="15">
        <f t="shared" si="755"/>
        <v>35062.867002156723</v>
      </c>
      <c r="G778" s="15">
        <f t="shared" si="756"/>
        <v>30969.694906342756</v>
      </c>
      <c r="H778" s="15">
        <f t="shared" si="789"/>
        <v>66032.561908499483</v>
      </c>
      <c r="I778" s="1">
        <v>4</v>
      </c>
      <c r="J778" s="1"/>
      <c r="K778" s="1">
        <f t="shared" si="757"/>
        <v>18</v>
      </c>
      <c r="L778" s="15">
        <f t="shared" si="758"/>
        <v>35096.559819413094</v>
      </c>
      <c r="M778" s="15">
        <f t="shared" si="759"/>
        <v>42942.552079461719</v>
      </c>
      <c r="N778" s="15">
        <f t="shared" si="790"/>
        <v>78039.111898874806</v>
      </c>
      <c r="O778" s="1">
        <v>3</v>
      </c>
      <c r="P778" s="1"/>
      <c r="Q778" s="1">
        <f t="shared" si="760"/>
        <v>16.5</v>
      </c>
      <c r="R778" s="15">
        <f t="shared" si="761"/>
        <v>26322.419864559823</v>
      </c>
      <c r="S778" s="422">
        <f t="shared" si="791"/>
        <v>37955.488310530069</v>
      </c>
      <c r="T778" s="15">
        <f t="shared" si="792"/>
        <v>64277.908175089891</v>
      </c>
      <c r="U778" s="1">
        <v>3</v>
      </c>
      <c r="V778" s="167">
        <f t="shared" si="762"/>
        <v>17.61</v>
      </c>
      <c r="W778" s="15">
        <f t="shared" si="763"/>
        <v>26771.221824686938</v>
      </c>
      <c r="X778" s="15">
        <f t="shared" si="764"/>
        <v>39755.084943615097</v>
      </c>
      <c r="Y778" s="15">
        <f t="shared" si="793"/>
        <v>66526.306768302034</v>
      </c>
      <c r="Z778" s="1">
        <v>4</v>
      </c>
      <c r="AA778" s="167">
        <f t="shared" si="765"/>
        <v>26.296150159843737</v>
      </c>
      <c r="AB778" s="15">
        <f t="shared" si="766"/>
        <v>35694.96243291592</v>
      </c>
      <c r="AC778" s="15">
        <f t="shared" si="767"/>
        <v>68656.154901179572</v>
      </c>
      <c r="AD778" s="15">
        <f t="shared" si="794"/>
        <v>104351.1173340955</v>
      </c>
      <c r="AE778" s="1">
        <v>2</v>
      </c>
      <c r="AF778" s="167">
        <f t="shared" si="768"/>
        <v>13.3</v>
      </c>
      <c r="AG778" s="15">
        <f t="shared" si="769"/>
        <v>18739.652326602281</v>
      </c>
      <c r="AH778" s="15">
        <f t="shared" si="770"/>
        <v>33610.021803132906</v>
      </c>
      <c r="AI778" s="15">
        <f t="shared" si="795"/>
        <v>52349.674129735184</v>
      </c>
      <c r="AJ778" s="1">
        <v>4</v>
      </c>
      <c r="AK778" s="167">
        <f t="shared" si="771"/>
        <v>27.92923795076161</v>
      </c>
      <c r="AL778" s="167"/>
      <c r="AM778" s="15">
        <f t="shared" si="772"/>
        <v>37479.304653204563</v>
      </c>
      <c r="AN778" s="15">
        <f t="shared" si="773"/>
        <v>75254.067999016916</v>
      </c>
      <c r="AO778" s="15">
        <f t="shared" si="796"/>
        <v>112733.37265222147</v>
      </c>
      <c r="AP778" s="1">
        <v>2</v>
      </c>
      <c r="AQ778" s="167">
        <f t="shared" si="774"/>
        <v>16</v>
      </c>
      <c r="AR778" s="167"/>
      <c r="AS778" s="15">
        <f t="shared" si="775"/>
        <v>19313.165114309908</v>
      </c>
      <c r="AT778" s="15">
        <f t="shared" si="776"/>
        <v>40674.909188393729</v>
      </c>
      <c r="AU778" s="15">
        <f t="shared" si="797"/>
        <v>59988.074302703637</v>
      </c>
      <c r="AV778" s="1">
        <v>1</v>
      </c>
      <c r="AW778" s="167">
        <f t="shared" si="777"/>
        <v>7.46</v>
      </c>
      <c r="AX778" s="167"/>
      <c r="AY778" s="15">
        <f t="shared" si="778"/>
        <v>9656.582557154954</v>
      </c>
      <c r="AZ778" s="15">
        <f t="shared" si="779"/>
        <v>19771.794419024791</v>
      </c>
      <c r="BA778" s="15">
        <f t="shared" si="798"/>
        <v>29428.376976179745</v>
      </c>
      <c r="BB778" s="1">
        <v>1</v>
      </c>
      <c r="BC778" s="1">
        <f t="shared" si="780"/>
        <v>7.28</v>
      </c>
      <c r="BD778" s="56">
        <f t="shared" si="781"/>
        <v>9565.2977777777778</v>
      </c>
      <c r="BE778" s="15">
        <f t="shared" si="782"/>
        <v>20644.275686113466</v>
      </c>
      <c r="BF778" s="49">
        <f t="shared" si="799"/>
        <v>30209.573463891244</v>
      </c>
      <c r="BG778" s="1">
        <v>3</v>
      </c>
      <c r="BH778" s="1">
        <f t="shared" si="783"/>
        <v>21.6</v>
      </c>
      <c r="BI778" s="56">
        <f t="shared" si="784"/>
        <v>28695.893333333333</v>
      </c>
      <c r="BJ778" s="15">
        <f t="shared" si="785"/>
        <v>60497.081637793635</v>
      </c>
      <c r="BK778" s="49">
        <f t="shared" si="800"/>
        <v>89192.974971126969</v>
      </c>
      <c r="BL778" s="1">
        <v>3</v>
      </c>
      <c r="BM778" s="1">
        <f t="shared" si="786"/>
        <v>24.03</v>
      </c>
      <c r="BN778" s="56">
        <f t="shared" si="787"/>
        <v>29199.206219312604</v>
      </c>
      <c r="BO778" s="15">
        <f t="shared" si="788"/>
        <v>69501.500061882092</v>
      </c>
      <c r="BP778" s="49">
        <f t="shared" si="801"/>
        <v>98700.706281194696</v>
      </c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</row>
    <row r="779" spans="1:146" ht="15.6" hidden="1" x14ac:dyDescent="0.3">
      <c r="A779" t="s">
        <v>219</v>
      </c>
      <c r="B779" s="8">
        <v>701</v>
      </c>
      <c r="C779" s="1">
        <v>0</v>
      </c>
      <c r="D779" s="1"/>
      <c r="E779" s="1">
        <f t="shared" si="754"/>
        <v>0</v>
      </c>
      <c r="F779" s="15">
        <f t="shared" si="755"/>
        <v>0</v>
      </c>
      <c r="G779" s="15">
        <f t="shared" si="756"/>
        <v>0</v>
      </c>
      <c r="H779" s="15">
        <f t="shared" si="789"/>
        <v>0</v>
      </c>
      <c r="I779" s="1">
        <v>0</v>
      </c>
      <c r="J779" s="1"/>
      <c r="K779" s="1">
        <f t="shared" si="757"/>
        <v>0</v>
      </c>
      <c r="L779" s="15">
        <f t="shared" si="758"/>
        <v>0</v>
      </c>
      <c r="M779" s="15">
        <f t="shared" si="759"/>
        <v>0</v>
      </c>
      <c r="N779" s="15">
        <f t="shared" si="790"/>
        <v>0</v>
      </c>
      <c r="O779" s="1">
        <v>0</v>
      </c>
      <c r="P779" s="1"/>
      <c r="Q779" s="1">
        <f t="shared" si="760"/>
        <v>0</v>
      </c>
      <c r="R779" s="15">
        <f t="shared" si="761"/>
        <v>0</v>
      </c>
      <c r="S779" s="422">
        <f t="shared" si="791"/>
        <v>0</v>
      </c>
      <c r="T779" s="15">
        <f t="shared" si="792"/>
        <v>0</v>
      </c>
      <c r="U779" s="1">
        <v>0</v>
      </c>
      <c r="V779" s="167">
        <f t="shared" si="762"/>
        <v>0</v>
      </c>
      <c r="W779" s="15">
        <f t="shared" si="763"/>
        <v>0</v>
      </c>
      <c r="X779" s="15">
        <f t="shared" si="764"/>
        <v>0</v>
      </c>
      <c r="Y779" s="15">
        <f t="shared" si="793"/>
        <v>0</v>
      </c>
      <c r="Z779" s="1">
        <v>1</v>
      </c>
      <c r="AA779" s="167">
        <f t="shared" si="765"/>
        <v>6.5740375399609343</v>
      </c>
      <c r="AB779" s="15">
        <f t="shared" si="766"/>
        <v>8923.7406082289799</v>
      </c>
      <c r="AC779" s="15">
        <f t="shared" si="767"/>
        <v>17164.038725294893</v>
      </c>
      <c r="AD779" s="15">
        <f t="shared" si="794"/>
        <v>26087.779333523875</v>
      </c>
      <c r="AE779" s="1">
        <v>0</v>
      </c>
      <c r="AF779" s="167">
        <f t="shared" si="768"/>
        <v>0</v>
      </c>
      <c r="AG779" s="15">
        <f t="shared" si="769"/>
        <v>0</v>
      </c>
      <c r="AH779" s="15">
        <f t="shared" si="770"/>
        <v>0</v>
      </c>
      <c r="AI779" s="15">
        <f t="shared" si="795"/>
        <v>0</v>
      </c>
      <c r="AJ779" s="1">
        <v>0</v>
      </c>
      <c r="AK779" s="167">
        <f t="shared" si="771"/>
        <v>0</v>
      </c>
      <c r="AL779" s="167"/>
      <c r="AM779" s="15">
        <f t="shared" si="772"/>
        <v>0</v>
      </c>
      <c r="AN779" s="15">
        <f t="shared" si="773"/>
        <v>0</v>
      </c>
      <c r="AO779" s="15">
        <f t="shared" si="796"/>
        <v>0</v>
      </c>
      <c r="AP779" s="1">
        <v>3</v>
      </c>
      <c r="AQ779" s="167">
        <f t="shared" si="774"/>
        <v>24</v>
      </c>
      <c r="AR779" s="167"/>
      <c r="AS779" s="15">
        <f t="shared" si="775"/>
        <v>28969.747671464862</v>
      </c>
      <c r="AT779" s="15">
        <f t="shared" si="776"/>
        <v>61012.36378259059</v>
      </c>
      <c r="AU779" s="15">
        <f t="shared" si="797"/>
        <v>89982.111454055455</v>
      </c>
      <c r="AV779" s="1">
        <v>7</v>
      </c>
      <c r="AW779" s="167">
        <f t="shared" si="777"/>
        <v>52.22</v>
      </c>
      <c r="AX779" s="167"/>
      <c r="AY779" s="15">
        <f t="shared" si="778"/>
        <v>67596.077900084681</v>
      </c>
      <c r="AZ779" s="15">
        <f t="shared" si="779"/>
        <v>138402.56093317355</v>
      </c>
      <c r="BA779" s="15">
        <f t="shared" si="798"/>
        <v>205998.63883325824</v>
      </c>
      <c r="BB779" s="1">
        <v>9</v>
      </c>
      <c r="BC779" s="1">
        <f t="shared" si="780"/>
        <v>65.52</v>
      </c>
      <c r="BD779" s="56">
        <f t="shared" si="781"/>
        <v>86087.679999999993</v>
      </c>
      <c r="BE779" s="15">
        <f t="shared" si="782"/>
        <v>185798.48117502118</v>
      </c>
      <c r="BF779" s="49">
        <f t="shared" si="799"/>
        <v>271886.1611750212</v>
      </c>
      <c r="BG779" s="1">
        <v>5</v>
      </c>
      <c r="BH779" s="1">
        <f t="shared" si="783"/>
        <v>36</v>
      </c>
      <c r="BI779" s="56">
        <f t="shared" si="784"/>
        <v>47826.488888888889</v>
      </c>
      <c r="BJ779" s="15">
        <f t="shared" si="785"/>
        <v>100828.46939632272</v>
      </c>
      <c r="BK779" s="49">
        <f t="shared" si="800"/>
        <v>148654.95828521161</v>
      </c>
      <c r="BL779" s="1">
        <v>8</v>
      </c>
      <c r="BM779" s="1">
        <f t="shared" si="786"/>
        <v>64.08</v>
      </c>
      <c r="BN779" s="56">
        <f t="shared" si="787"/>
        <v>77864.549918166944</v>
      </c>
      <c r="BO779" s="15">
        <f t="shared" si="788"/>
        <v>185337.33349835221</v>
      </c>
      <c r="BP779" s="49">
        <f t="shared" si="801"/>
        <v>263201.88341651915</v>
      </c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</row>
    <row r="780" spans="1:146" ht="15.6" hidden="1" x14ac:dyDescent="0.3">
      <c r="A780" t="s">
        <v>219</v>
      </c>
      <c r="B780" s="8">
        <v>702</v>
      </c>
      <c r="C780" s="1">
        <v>1</v>
      </c>
      <c r="D780" s="1"/>
      <c r="E780" s="1">
        <f t="shared" si="754"/>
        <v>3.4</v>
      </c>
      <c r="F780" s="15">
        <f t="shared" si="755"/>
        <v>8765.7167505391808</v>
      </c>
      <c r="G780" s="15">
        <f t="shared" si="756"/>
        <v>7742.4237265856891</v>
      </c>
      <c r="H780" s="15">
        <f t="shared" si="789"/>
        <v>16508.140477124871</v>
      </c>
      <c r="I780" s="1">
        <v>1</v>
      </c>
      <c r="J780" s="1"/>
      <c r="K780" s="1">
        <f t="shared" si="757"/>
        <v>4.5</v>
      </c>
      <c r="L780" s="15">
        <f t="shared" si="758"/>
        <v>8774.1399548532736</v>
      </c>
      <c r="M780" s="15">
        <f t="shared" si="759"/>
        <v>10735.63801986543</v>
      </c>
      <c r="N780" s="15">
        <f t="shared" si="790"/>
        <v>19509.777974718701</v>
      </c>
      <c r="O780" s="1">
        <v>1</v>
      </c>
      <c r="P780" s="1"/>
      <c r="Q780" s="1">
        <f t="shared" si="760"/>
        <v>5.5</v>
      </c>
      <c r="R780" s="15">
        <f t="shared" si="761"/>
        <v>8774.1399548532736</v>
      </c>
      <c r="S780" s="422">
        <f t="shared" si="791"/>
        <v>12651.829436843356</v>
      </c>
      <c r="T780" s="15">
        <f t="shared" si="792"/>
        <v>21425.969391696628</v>
      </c>
      <c r="U780" s="1">
        <v>1</v>
      </c>
      <c r="V780" s="167">
        <f t="shared" si="762"/>
        <v>5.87</v>
      </c>
      <c r="W780" s="15">
        <f t="shared" si="763"/>
        <v>8923.7406082289799</v>
      </c>
      <c r="X780" s="15">
        <f t="shared" si="764"/>
        <v>13251.694981205033</v>
      </c>
      <c r="Y780" s="15">
        <f t="shared" si="793"/>
        <v>22175.435589434011</v>
      </c>
      <c r="Z780" s="1">
        <v>1</v>
      </c>
      <c r="AA780" s="167">
        <f t="shared" si="765"/>
        <v>6.5740375399609343</v>
      </c>
      <c r="AB780" s="15">
        <f t="shared" si="766"/>
        <v>8923.7406082289799</v>
      </c>
      <c r="AC780" s="15">
        <f t="shared" si="767"/>
        <v>17164.038725294893</v>
      </c>
      <c r="AD780" s="15">
        <f t="shared" si="794"/>
        <v>26087.779333523875</v>
      </c>
      <c r="AE780" s="1">
        <v>3</v>
      </c>
      <c r="AF780" s="167">
        <f t="shared" si="768"/>
        <v>19.950000000000003</v>
      </c>
      <c r="AG780" s="15">
        <f t="shared" si="769"/>
        <v>28109.47848990342</v>
      </c>
      <c r="AH780" s="15">
        <f t="shared" si="770"/>
        <v>50415.032704699363</v>
      </c>
      <c r="AI780" s="15">
        <f t="shared" si="795"/>
        <v>78524.51119460279</v>
      </c>
      <c r="AJ780" s="1">
        <v>1</v>
      </c>
      <c r="AK780" s="167">
        <f t="shared" si="771"/>
        <v>6.9823094876904026</v>
      </c>
      <c r="AL780" s="167"/>
      <c r="AM780" s="15">
        <f t="shared" si="772"/>
        <v>9369.8261633011407</v>
      </c>
      <c r="AN780" s="15">
        <f t="shared" si="773"/>
        <v>18813.516999754229</v>
      </c>
      <c r="AO780" s="15">
        <f t="shared" si="796"/>
        <v>28183.343163055368</v>
      </c>
      <c r="AP780" s="1">
        <v>0</v>
      </c>
      <c r="AQ780" s="167">
        <f t="shared" si="774"/>
        <v>0</v>
      </c>
      <c r="AR780" s="167"/>
      <c r="AS780" s="15">
        <f t="shared" si="775"/>
        <v>0</v>
      </c>
      <c r="AT780" s="15">
        <f t="shared" si="776"/>
        <v>0</v>
      </c>
      <c r="AU780" s="15">
        <f t="shared" si="797"/>
        <v>0</v>
      </c>
      <c r="AV780" s="1">
        <v>1</v>
      </c>
      <c r="AW780" s="167">
        <f t="shared" si="777"/>
        <v>7.46</v>
      </c>
      <c r="AX780" s="167"/>
      <c r="AY780" s="15">
        <f t="shared" si="778"/>
        <v>9656.582557154954</v>
      </c>
      <c r="AZ780" s="15">
        <f t="shared" si="779"/>
        <v>19771.794419024791</v>
      </c>
      <c r="BA780" s="15">
        <f t="shared" si="798"/>
        <v>29428.376976179745</v>
      </c>
      <c r="BB780" s="1">
        <v>1</v>
      </c>
      <c r="BC780" s="1">
        <f t="shared" si="780"/>
        <v>7.28</v>
      </c>
      <c r="BD780" s="56">
        <f t="shared" si="781"/>
        <v>9565.2977777777778</v>
      </c>
      <c r="BE780" s="15">
        <f t="shared" si="782"/>
        <v>20644.275686113466</v>
      </c>
      <c r="BF780" s="49">
        <f t="shared" si="799"/>
        <v>30209.573463891244</v>
      </c>
      <c r="BG780" s="1">
        <v>1</v>
      </c>
      <c r="BH780" s="1">
        <f t="shared" si="783"/>
        <v>7.2</v>
      </c>
      <c r="BI780" s="56">
        <f t="shared" si="784"/>
        <v>9565.2977777777778</v>
      </c>
      <c r="BJ780" s="15">
        <f t="shared" si="785"/>
        <v>20165.693879264545</v>
      </c>
      <c r="BK780" s="49">
        <f t="shared" si="800"/>
        <v>29730.991657042323</v>
      </c>
      <c r="BL780" s="1">
        <v>1</v>
      </c>
      <c r="BM780" s="1">
        <f t="shared" si="786"/>
        <v>8.01</v>
      </c>
      <c r="BN780" s="56">
        <f t="shared" si="787"/>
        <v>9733.068739770868</v>
      </c>
      <c r="BO780" s="15">
        <f t="shared" si="788"/>
        <v>23167.166687294026</v>
      </c>
      <c r="BP780" s="49">
        <f t="shared" si="801"/>
        <v>32900.235427064894</v>
      </c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</row>
    <row r="781" spans="1:146" ht="15.6" hidden="1" x14ac:dyDescent="0.3">
      <c r="A781" t="s">
        <v>219</v>
      </c>
      <c r="B781" s="8">
        <v>703</v>
      </c>
      <c r="C781" s="1">
        <v>6</v>
      </c>
      <c r="D781" s="1"/>
      <c r="E781" s="1">
        <f t="shared" si="754"/>
        <v>20.399999999999999</v>
      </c>
      <c r="F781" s="15">
        <f t="shared" si="755"/>
        <v>52594.300503235085</v>
      </c>
      <c r="G781" s="15">
        <f t="shared" si="756"/>
        <v>46454.542359514133</v>
      </c>
      <c r="H781" s="15">
        <f t="shared" si="789"/>
        <v>99048.84286274921</v>
      </c>
      <c r="I781" s="1">
        <v>5</v>
      </c>
      <c r="J781" s="1"/>
      <c r="K781" s="1">
        <f t="shared" si="757"/>
        <v>22.5</v>
      </c>
      <c r="L781" s="15">
        <f t="shared" si="758"/>
        <v>43870.699774266366</v>
      </c>
      <c r="M781" s="15">
        <f t="shared" si="759"/>
        <v>53678.190099327156</v>
      </c>
      <c r="N781" s="15">
        <f t="shared" si="790"/>
        <v>97548.889873593522</v>
      </c>
      <c r="O781" s="1">
        <v>7</v>
      </c>
      <c r="P781" s="1"/>
      <c r="Q781" s="1">
        <f t="shared" si="760"/>
        <v>38.5</v>
      </c>
      <c r="R781" s="15">
        <f t="shared" si="761"/>
        <v>61418.979683972917</v>
      </c>
      <c r="S781" s="422">
        <f t="shared" si="791"/>
        <v>88562.806057903494</v>
      </c>
      <c r="T781" s="15">
        <f t="shared" si="792"/>
        <v>149981.7857418764</v>
      </c>
      <c r="U781" s="1">
        <v>6</v>
      </c>
      <c r="V781" s="167">
        <f t="shared" si="762"/>
        <v>35.22</v>
      </c>
      <c r="W781" s="15">
        <f t="shared" si="763"/>
        <v>53542.443649373876</v>
      </c>
      <c r="X781" s="15">
        <f t="shared" si="764"/>
        <v>79510.169887230193</v>
      </c>
      <c r="Y781" s="15">
        <f t="shared" si="793"/>
        <v>133052.61353660407</v>
      </c>
      <c r="Z781" s="1">
        <v>5</v>
      </c>
      <c r="AA781" s="167">
        <f t="shared" si="765"/>
        <v>32.870187699804674</v>
      </c>
      <c r="AB781" s="15">
        <f t="shared" si="766"/>
        <v>44618.703041144901</v>
      </c>
      <c r="AC781" s="15">
        <f t="shared" si="767"/>
        <v>85820.193626474473</v>
      </c>
      <c r="AD781" s="15">
        <f t="shared" si="794"/>
        <v>130438.89666761938</v>
      </c>
      <c r="AE781" s="1">
        <v>5</v>
      </c>
      <c r="AF781" s="167">
        <f t="shared" si="768"/>
        <v>33.25</v>
      </c>
      <c r="AG781" s="15">
        <f t="shared" si="769"/>
        <v>46849.130816505705</v>
      </c>
      <c r="AH781" s="15">
        <f t="shared" si="770"/>
        <v>84025.054507832261</v>
      </c>
      <c r="AI781" s="15">
        <f t="shared" si="795"/>
        <v>130874.18532433797</v>
      </c>
      <c r="AJ781" s="1">
        <v>5</v>
      </c>
      <c r="AK781" s="167">
        <f t="shared" si="771"/>
        <v>34.911547438452011</v>
      </c>
      <c r="AL781" s="167"/>
      <c r="AM781" s="15">
        <f t="shared" si="772"/>
        <v>46849.130816505705</v>
      </c>
      <c r="AN781" s="15">
        <f t="shared" si="773"/>
        <v>94067.584998771141</v>
      </c>
      <c r="AO781" s="15">
        <f t="shared" si="796"/>
        <v>140916.71581527684</v>
      </c>
      <c r="AP781" s="1">
        <v>5</v>
      </c>
      <c r="AQ781" s="167">
        <f t="shared" si="774"/>
        <v>40</v>
      </c>
      <c r="AR781" s="167"/>
      <c r="AS781" s="15">
        <f t="shared" si="775"/>
        <v>48282.912785774766</v>
      </c>
      <c r="AT781" s="15">
        <f t="shared" si="776"/>
        <v>101687.27297098433</v>
      </c>
      <c r="AU781" s="15">
        <f t="shared" si="797"/>
        <v>149970.18575675908</v>
      </c>
      <c r="AV781" s="1">
        <v>5</v>
      </c>
      <c r="AW781" s="167">
        <f t="shared" si="777"/>
        <v>37.299999999999997</v>
      </c>
      <c r="AX781" s="167"/>
      <c r="AY781" s="15">
        <f t="shared" si="778"/>
        <v>48282.912785774766</v>
      </c>
      <c r="AZ781" s="15">
        <f t="shared" si="779"/>
        <v>98858.972095123958</v>
      </c>
      <c r="BA781" s="15">
        <f t="shared" si="798"/>
        <v>147141.88488089872</v>
      </c>
      <c r="BB781" s="1">
        <v>5</v>
      </c>
      <c r="BC781" s="1">
        <f t="shared" si="780"/>
        <v>36.4</v>
      </c>
      <c r="BD781" s="56">
        <f t="shared" si="781"/>
        <v>47826.488888888889</v>
      </c>
      <c r="BE781" s="15">
        <f t="shared" si="782"/>
        <v>103221.37843056733</v>
      </c>
      <c r="BF781" s="49">
        <f t="shared" si="799"/>
        <v>151047.86731945621</v>
      </c>
      <c r="BG781" s="1">
        <v>5</v>
      </c>
      <c r="BH781" s="1">
        <f t="shared" si="783"/>
        <v>36</v>
      </c>
      <c r="BI781" s="56">
        <f t="shared" si="784"/>
        <v>47826.488888888889</v>
      </c>
      <c r="BJ781" s="15">
        <f t="shared" si="785"/>
        <v>100828.46939632272</v>
      </c>
      <c r="BK781" s="49">
        <f t="shared" si="800"/>
        <v>148654.95828521161</v>
      </c>
      <c r="BL781" s="1">
        <v>4</v>
      </c>
      <c r="BM781" s="1">
        <f t="shared" si="786"/>
        <v>32.04</v>
      </c>
      <c r="BN781" s="56">
        <f t="shared" si="787"/>
        <v>38932.274959083472</v>
      </c>
      <c r="BO781" s="15">
        <f t="shared" si="788"/>
        <v>92668.666749176104</v>
      </c>
      <c r="BP781" s="49">
        <f t="shared" si="801"/>
        <v>131600.94170825958</v>
      </c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</row>
    <row r="782" spans="1:146" ht="15.6" hidden="1" x14ac:dyDescent="0.3">
      <c r="A782" t="s">
        <v>219</v>
      </c>
      <c r="B782" s="8">
        <v>801</v>
      </c>
      <c r="C782" s="1">
        <v>0</v>
      </c>
      <c r="D782" s="1"/>
      <c r="E782" s="1">
        <f t="shared" si="754"/>
        <v>0</v>
      </c>
      <c r="F782" s="15">
        <f t="shared" si="755"/>
        <v>0</v>
      </c>
      <c r="G782" s="15">
        <f t="shared" si="756"/>
        <v>0</v>
      </c>
      <c r="H782" s="15">
        <f t="shared" si="789"/>
        <v>0</v>
      </c>
      <c r="I782" s="1">
        <v>0</v>
      </c>
      <c r="J782" s="1"/>
      <c r="K782" s="1">
        <f t="shared" si="757"/>
        <v>0</v>
      </c>
      <c r="L782" s="15">
        <f t="shared" si="758"/>
        <v>0</v>
      </c>
      <c r="M782" s="15">
        <f t="shared" si="759"/>
        <v>0</v>
      </c>
      <c r="N782" s="15">
        <f t="shared" si="790"/>
        <v>0</v>
      </c>
      <c r="O782" s="1">
        <v>0</v>
      </c>
      <c r="P782" s="1"/>
      <c r="Q782" s="1">
        <f t="shared" si="760"/>
        <v>0</v>
      </c>
      <c r="R782" s="15">
        <f t="shared" si="761"/>
        <v>0</v>
      </c>
      <c r="S782" s="422">
        <f t="shared" si="791"/>
        <v>0</v>
      </c>
      <c r="T782" s="15">
        <f t="shared" si="792"/>
        <v>0</v>
      </c>
      <c r="U782" s="1">
        <v>0</v>
      </c>
      <c r="V782" s="167">
        <f t="shared" si="762"/>
        <v>0</v>
      </c>
      <c r="W782" s="15">
        <f t="shared" si="763"/>
        <v>0</v>
      </c>
      <c r="X782" s="15">
        <f t="shared" si="764"/>
        <v>0</v>
      </c>
      <c r="Y782" s="15">
        <f t="shared" si="793"/>
        <v>0</v>
      </c>
      <c r="Z782" s="1">
        <v>4</v>
      </c>
      <c r="AA782" s="167">
        <f t="shared" si="765"/>
        <v>26.296150159843737</v>
      </c>
      <c r="AB782" s="15">
        <f t="shared" si="766"/>
        <v>35694.96243291592</v>
      </c>
      <c r="AC782" s="15">
        <f t="shared" si="767"/>
        <v>68656.154901179572</v>
      </c>
      <c r="AD782" s="15">
        <f t="shared" si="794"/>
        <v>104351.1173340955</v>
      </c>
      <c r="AE782" s="1">
        <v>0</v>
      </c>
      <c r="AF782" s="167">
        <f t="shared" si="768"/>
        <v>0</v>
      </c>
      <c r="AG782" s="15">
        <f t="shared" si="769"/>
        <v>0</v>
      </c>
      <c r="AH782" s="15">
        <f t="shared" si="770"/>
        <v>0</v>
      </c>
      <c r="AI782" s="15">
        <f t="shared" si="795"/>
        <v>0</v>
      </c>
      <c r="AJ782" s="1">
        <v>0</v>
      </c>
      <c r="AK782" s="167">
        <f t="shared" si="771"/>
        <v>0</v>
      </c>
      <c r="AL782" s="167"/>
      <c r="AM782" s="15">
        <f t="shared" si="772"/>
        <v>0</v>
      </c>
      <c r="AN782" s="15">
        <f t="shared" si="773"/>
        <v>0</v>
      </c>
      <c r="AO782" s="15">
        <f t="shared" si="796"/>
        <v>0</v>
      </c>
      <c r="AP782" s="1">
        <v>0</v>
      </c>
      <c r="AQ782" s="167">
        <f t="shared" si="774"/>
        <v>0</v>
      </c>
      <c r="AR782" s="167"/>
      <c r="AS782" s="15">
        <f t="shared" si="775"/>
        <v>0</v>
      </c>
      <c r="AT782" s="15">
        <f t="shared" si="776"/>
        <v>0</v>
      </c>
      <c r="AU782" s="15">
        <f t="shared" si="797"/>
        <v>0</v>
      </c>
      <c r="AV782" s="1">
        <v>0</v>
      </c>
      <c r="AW782" s="167">
        <f t="shared" si="777"/>
        <v>0</v>
      </c>
      <c r="AX782" s="167"/>
      <c r="AY782" s="15">
        <f t="shared" si="778"/>
        <v>0</v>
      </c>
      <c r="AZ782" s="15">
        <f t="shared" si="779"/>
        <v>0</v>
      </c>
      <c r="BA782" s="15">
        <f t="shared" si="798"/>
        <v>0</v>
      </c>
      <c r="BB782" s="1">
        <v>0</v>
      </c>
      <c r="BC782" s="1">
        <f t="shared" si="780"/>
        <v>0</v>
      </c>
      <c r="BD782" s="56">
        <f t="shared" si="781"/>
        <v>0</v>
      </c>
      <c r="BE782" s="15">
        <f t="shared" si="782"/>
        <v>0</v>
      </c>
      <c r="BF782" s="49">
        <f t="shared" si="799"/>
        <v>0</v>
      </c>
      <c r="BG782" s="1">
        <v>0</v>
      </c>
      <c r="BH782" s="1">
        <f t="shared" si="783"/>
        <v>0</v>
      </c>
      <c r="BI782" s="56">
        <f t="shared" si="784"/>
        <v>0</v>
      </c>
      <c r="BJ782" s="15">
        <f t="shared" si="785"/>
        <v>0</v>
      </c>
      <c r="BK782" s="49">
        <f t="shared" si="800"/>
        <v>0</v>
      </c>
      <c r="BL782" s="1">
        <v>0</v>
      </c>
      <c r="BM782" s="1">
        <f t="shared" si="786"/>
        <v>0</v>
      </c>
      <c r="BN782" s="56">
        <f t="shared" si="787"/>
        <v>0</v>
      </c>
      <c r="BO782" s="15">
        <f t="shared" si="788"/>
        <v>0</v>
      </c>
      <c r="BP782" s="49">
        <f t="shared" si="801"/>
        <v>0</v>
      </c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</row>
    <row r="783" spans="1:146" ht="15.6" hidden="1" x14ac:dyDescent="0.3">
      <c r="A783" t="s">
        <v>219</v>
      </c>
      <c r="B783" s="8">
        <v>802</v>
      </c>
      <c r="C783" s="1">
        <v>10</v>
      </c>
      <c r="D783" s="1"/>
      <c r="E783" s="1">
        <f t="shared" si="754"/>
        <v>34</v>
      </c>
      <c r="F783" s="15">
        <f t="shared" si="755"/>
        <v>87657.167505391815</v>
      </c>
      <c r="G783" s="15">
        <f t="shared" si="756"/>
        <v>77424.237265856893</v>
      </c>
      <c r="H783" s="15">
        <f t="shared" si="789"/>
        <v>165081.40477124869</v>
      </c>
      <c r="I783" s="1">
        <v>9</v>
      </c>
      <c r="J783" s="1"/>
      <c r="K783" s="1">
        <f t="shared" si="757"/>
        <v>40.5</v>
      </c>
      <c r="L783" s="15">
        <f t="shared" si="758"/>
        <v>78967.259593679468</v>
      </c>
      <c r="M783" s="15">
        <f t="shared" si="759"/>
        <v>96620.742178788874</v>
      </c>
      <c r="N783" s="15">
        <f t="shared" si="790"/>
        <v>175588.00177246833</v>
      </c>
      <c r="O783" s="1">
        <v>10</v>
      </c>
      <c r="P783" s="1"/>
      <c r="Q783" s="1">
        <f t="shared" si="760"/>
        <v>55</v>
      </c>
      <c r="R783" s="15">
        <f t="shared" si="761"/>
        <v>87741.399548532732</v>
      </c>
      <c r="S783" s="422">
        <f t="shared" si="791"/>
        <v>126518.29436843356</v>
      </c>
      <c r="T783" s="15">
        <f t="shared" si="792"/>
        <v>214259.69391696629</v>
      </c>
      <c r="U783" s="1">
        <v>10</v>
      </c>
      <c r="V783" s="167">
        <f t="shared" si="762"/>
        <v>58.7</v>
      </c>
      <c r="W783" s="15">
        <f t="shared" si="763"/>
        <v>89237.406082289803</v>
      </c>
      <c r="X783" s="15">
        <f t="shared" si="764"/>
        <v>132516.94981205033</v>
      </c>
      <c r="Y783" s="15">
        <f t="shared" si="793"/>
        <v>221754.35589434014</v>
      </c>
      <c r="Z783" s="1">
        <v>7</v>
      </c>
      <c r="AA783" s="167">
        <f t="shared" si="765"/>
        <v>46.018262779726541</v>
      </c>
      <c r="AB783" s="15">
        <f t="shared" si="766"/>
        <v>62466.184257602858</v>
      </c>
      <c r="AC783" s="15">
        <f t="shared" si="767"/>
        <v>120148.27107706426</v>
      </c>
      <c r="AD783" s="15">
        <f t="shared" si="794"/>
        <v>182614.45533466712</v>
      </c>
      <c r="AE783" s="1">
        <v>9</v>
      </c>
      <c r="AF783" s="167">
        <f t="shared" si="768"/>
        <v>59.85</v>
      </c>
      <c r="AG783" s="15">
        <f t="shared" si="769"/>
        <v>84328.435469710268</v>
      </c>
      <c r="AH783" s="15">
        <f t="shared" si="770"/>
        <v>151245.09811409807</v>
      </c>
      <c r="AI783" s="15">
        <f t="shared" si="795"/>
        <v>235573.53358380834</v>
      </c>
      <c r="AJ783" s="1">
        <v>11</v>
      </c>
      <c r="AK783" s="167">
        <f t="shared" si="771"/>
        <v>76.805404364594423</v>
      </c>
      <c r="AL783" s="167"/>
      <c r="AM783" s="15">
        <f t="shared" si="772"/>
        <v>103068.08779631255</v>
      </c>
      <c r="AN783" s="15">
        <f t="shared" si="773"/>
        <v>206948.68699729649</v>
      </c>
      <c r="AO783" s="15">
        <f t="shared" si="796"/>
        <v>310016.77479360905</v>
      </c>
      <c r="AP783" s="1">
        <v>10</v>
      </c>
      <c r="AQ783" s="167">
        <f t="shared" si="774"/>
        <v>80</v>
      </c>
      <c r="AR783" s="167"/>
      <c r="AS783" s="15">
        <f t="shared" si="775"/>
        <v>96565.825571549532</v>
      </c>
      <c r="AT783" s="15">
        <f t="shared" si="776"/>
        <v>203374.54594196865</v>
      </c>
      <c r="AU783" s="15">
        <f t="shared" si="797"/>
        <v>299940.37151351816</v>
      </c>
      <c r="AV783" s="1">
        <v>10</v>
      </c>
      <c r="AW783" s="167">
        <f t="shared" si="777"/>
        <v>74.599999999999994</v>
      </c>
      <c r="AX783" s="167"/>
      <c r="AY783" s="15">
        <f t="shared" si="778"/>
        <v>96565.825571549532</v>
      </c>
      <c r="AZ783" s="15">
        <f t="shared" si="779"/>
        <v>197717.94419024792</v>
      </c>
      <c r="BA783" s="15">
        <f t="shared" si="798"/>
        <v>294283.76976179745</v>
      </c>
      <c r="BB783" s="1">
        <v>8</v>
      </c>
      <c r="BC783" s="1">
        <f t="shared" si="780"/>
        <v>58.24</v>
      </c>
      <c r="BD783" s="56">
        <f t="shared" si="781"/>
        <v>76522.382222222222</v>
      </c>
      <c r="BE783" s="15">
        <f t="shared" si="782"/>
        <v>165154.20548890773</v>
      </c>
      <c r="BF783" s="49">
        <f t="shared" si="799"/>
        <v>241676.58771112995</v>
      </c>
      <c r="BG783" s="1">
        <v>10</v>
      </c>
      <c r="BH783" s="1">
        <f t="shared" si="783"/>
        <v>72</v>
      </c>
      <c r="BI783" s="56">
        <f t="shared" si="784"/>
        <v>95652.977777777778</v>
      </c>
      <c r="BJ783" s="15">
        <f t="shared" si="785"/>
        <v>201656.93879264544</v>
      </c>
      <c r="BK783" s="49">
        <f t="shared" si="800"/>
        <v>297309.91657042323</v>
      </c>
      <c r="BL783" s="1">
        <v>9</v>
      </c>
      <c r="BM783" s="1">
        <f t="shared" si="786"/>
        <v>72.09</v>
      </c>
      <c r="BN783" s="56">
        <f t="shared" si="787"/>
        <v>87597.618657937812</v>
      </c>
      <c r="BO783" s="15">
        <f t="shared" si="788"/>
        <v>208504.50018564626</v>
      </c>
      <c r="BP783" s="49">
        <f t="shared" si="801"/>
        <v>296102.11884358409</v>
      </c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</row>
    <row r="784" spans="1:146" ht="15.6" hidden="1" x14ac:dyDescent="0.3">
      <c r="A784" t="s">
        <v>219</v>
      </c>
      <c r="B784" s="8">
        <v>901</v>
      </c>
      <c r="C784" s="1">
        <v>6</v>
      </c>
      <c r="D784" s="1"/>
      <c r="E784" s="1">
        <f t="shared" si="754"/>
        <v>20.399999999999999</v>
      </c>
      <c r="F784" s="15">
        <f t="shared" si="755"/>
        <v>52594.300503235085</v>
      </c>
      <c r="G784" s="15">
        <f t="shared" si="756"/>
        <v>46454.542359514133</v>
      </c>
      <c r="H784" s="15">
        <f t="shared" si="789"/>
        <v>99048.84286274921</v>
      </c>
      <c r="I784" s="1">
        <v>4</v>
      </c>
      <c r="J784" s="1"/>
      <c r="K784" s="1">
        <f t="shared" si="757"/>
        <v>18</v>
      </c>
      <c r="L784" s="15">
        <f t="shared" si="758"/>
        <v>35096.559819413094</v>
      </c>
      <c r="M784" s="15">
        <f t="shared" si="759"/>
        <v>42942.552079461719</v>
      </c>
      <c r="N784" s="15">
        <f t="shared" si="790"/>
        <v>78039.111898874806</v>
      </c>
      <c r="O784" s="1">
        <v>4</v>
      </c>
      <c r="P784" s="1"/>
      <c r="Q784" s="1">
        <f t="shared" si="760"/>
        <v>22</v>
      </c>
      <c r="R784" s="15">
        <f t="shared" si="761"/>
        <v>35096.559819413094</v>
      </c>
      <c r="S784" s="422">
        <f t="shared" si="791"/>
        <v>50607.317747373425</v>
      </c>
      <c r="T784" s="15">
        <f t="shared" si="792"/>
        <v>85703.877566786512</v>
      </c>
      <c r="U784" s="1">
        <v>5</v>
      </c>
      <c r="V784" s="167">
        <f t="shared" si="762"/>
        <v>29.35</v>
      </c>
      <c r="W784" s="15">
        <f t="shared" si="763"/>
        <v>44618.703041144901</v>
      </c>
      <c r="X784" s="15">
        <f t="shared" si="764"/>
        <v>66258.474906025163</v>
      </c>
      <c r="Y784" s="15">
        <f t="shared" si="793"/>
        <v>110877.17794717007</v>
      </c>
      <c r="Z784" s="1">
        <v>4</v>
      </c>
      <c r="AA784" s="167">
        <f t="shared" si="765"/>
        <v>26.296150159843737</v>
      </c>
      <c r="AB784" s="15">
        <f t="shared" si="766"/>
        <v>35694.96243291592</v>
      </c>
      <c r="AC784" s="15">
        <f t="shared" si="767"/>
        <v>68656.154901179572</v>
      </c>
      <c r="AD784" s="15">
        <f t="shared" si="794"/>
        <v>104351.1173340955</v>
      </c>
      <c r="AE784" s="1">
        <v>5</v>
      </c>
      <c r="AF784" s="167">
        <f t="shared" si="768"/>
        <v>33.25</v>
      </c>
      <c r="AG784" s="15">
        <f t="shared" si="769"/>
        <v>46849.130816505705</v>
      </c>
      <c r="AH784" s="15">
        <f t="shared" si="770"/>
        <v>84025.054507832261</v>
      </c>
      <c r="AI784" s="15">
        <f t="shared" si="795"/>
        <v>130874.18532433797</v>
      </c>
      <c r="AJ784" s="1">
        <v>5</v>
      </c>
      <c r="AK784" s="167">
        <f t="shared" si="771"/>
        <v>34.911547438452011</v>
      </c>
      <c r="AL784" s="167"/>
      <c r="AM784" s="15">
        <f t="shared" si="772"/>
        <v>46849.130816505705</v>
      </c>
      <c r="AN784" s="15">
        <f t="shared" si="773"/>
        <v>94067.584998771141</v>
      </c>
      <c r="AO784" s="15">
        <f t="shared" si="796"/>
        <v>140916.71581527684</v>
      </c>
      <c r="AP784" s="1">
        <v>5</v>
      </c>
      <c r="AQ784" s="167">
        <f t="shared" si="774"/>
        <v>40</v>
      </c>
      <c r="AR784" s="167"/>
      <c r="AS784" s="15">
        <f t="shared" si="775"/>
        <v>48282.912785774766</v>
      </c>
      <c r="AT784" s="15">
        <f t="shared" si="776"/>
        <v>101687.27297098433</v>
      </c>
      <c r="AU784" s="15">
        <f t="shared" si="797"/>
        <v>149970.18575675908</v>
      </c>
      <c r="AV784" s="1">
        <v>3</v>
      </c>
      <c r="AW784" s="167">
        <f t="shared" si="777"/>
        <v>22.38</v>
      </c>
      <c r="AX784" s="167"/>
      <c r="AY784" s="15">
        <f t="shared" si="778"/>
        <v>28969.747671464862</v>
      </c>
      <c r="AZ784" s="15">
        <f t="shared" si="779"/>
        <v>59315.383257074376</v>
      </c>
      <c r="BA784" s="15">
        <f t="shared" si="798"/>
        <v>88285.130928539234</v>
      </c>
      <c r="BB784" s="1">
        <v>0</v>
      </c>
      <c r="BC784" s="1">
        <f t="shared" si="780"/>
        <v>0</v>
      </c>
      <c r="BD784" s="56">
        <f t="shared" si="781"/>
        <v>0</v>
      </c>
      <c r="BE784" s="15">
        <f t="shared" si="782"/>
        <v>0</v>
      </c>
      <c r="BF784" s="49">
        <f t="shared" si="799"/>
        <v>0</v>
      </c>
      <c r="BG784" s="1">
        <v>0</v>
      </c>
      <c r="BH784" s="1">
        <f t="shared" si="783"/>
        <v>0</v>
      </c>
      <c r="BI784" s="56">
        <f t="shared" si="784"/>
        <v>0</v>
      </c>
      <c r="BJ784" s="15">
        <f t="shared" si="785"/>
        <v>0</v>
      </c>
      <c r="BK784" s="49">
        <f t="shared" si="800"/>
        <v>0</v>
      </c>
      <c r="BL784" s="1">
        <v>2</v>
      </c>
      <c r="BM784" s="1">
        <f t="shared" si="786"/>
        <v>16.02</v>
      </c>
      <c r="BN784" s="56">
        <f t="shared" si="787"/>
        <v>19466.137479541736</v>
      </c>
      <c r="BO784" s="15">
        <f t="shared" si="788"/>
        <v>46334.333374588052</v>
      </c>
      <c r="BP784" s="49">
        <f t="shared" si="801"/>
        <v>65800.470854129788</v>
      </c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</row>
    <row r="785" spans="1:147" ht="15.6" hidden="1" x14ac:dyDescent="0.3">
      <c r="A785" t="s">
        <v>219</v>
      </c>
      <c r="B785" s="8">
        <v>902</v>
      </c>
      <c r="C785" s="1">
        <v>5</v>
      </c>
      <c r="D785" s="1"/>
      <c r="E785" s="1">
        <f t="shared" si="754"/>
        <v>17</v>
      </c>
      <c r="F785" s="15">
        <f t="shared" si="755"/>
        <v>43828.583752695908</v>
      </c>
      <c r="G785" s="15">
        <f t="shared" si="756"/>
        <v>38712.118632928446</v>
      </c>
      <c r="H785" s="15">
        <f t="shared" si="789"/>
        <v>82540.702385624347</v>
      </c>
      <c r="I785" s="1">
        <v>7</v>
      </c>
      <c r="J785" s="1"/>
      <c r="K785" s="1">
        <f t="shared" si="757"/>
        <v>31.5</v>
      </c>
      <c r="L785" s="15">
        <f t="shared" si="758"/>
        <v>61418.979683972917</v>
      </c>
      <c r="M785" s="15">
        <f t="shared" si="759"/>
        <v>75149.466139058015</v>
      </c>
      <c r="N785" s="15">
        <f t="shared" si="790"/>
        <v>136568.44582303092</v>
      </c>
      <c r="O785" s="1">
        <v>8</v>
      </c>
      <c r="P785" s="1"/>
      <c r="Q785" s="1">
        <f t="shared" si="760"/>
        <v>44</v>
      </c>
      <c r="R785" s="15">
        <f t="shared" si="761"/>
        <v>70193.119638826189</v>
      </c>
      <c r="S785" s="422">
        <f t="shared" si="791"/>
        <v>101214.63549474685</v>
      </c>
      <c r="T785" s="15">
        <f t="shared" si="792"/>
        <v>171407.75513357302</v>
      </c>
      <c r="U785" s="1">
        <v>8</v>
      </c>
      <c r="V785" s="167">
        <f t="shared" si="762"/>
        <v>46.96</v>
      </c>
      <c r="W785" s="15">
        <f t="shared" si="763"/>
        <v>71389.924865831839</v>
      </c>
      <c r="X785" s="15">
        <f t="shared" si="764"/>
        <v>106013.55984964027</v>
      </c>
      <c r="Y785" s="15">
        <f t="shared" si="793"/>
        <v>177403.48471547209</v>
      </c>
      <c r="Z785" s="1">
        <v>2</v>
      </c>
      <c r="AA785" s="167">
        <f t="shared" si="765"/>
        <v>13.148075079921869</v>
      </c>
      <c r="AB785" s="15">
        <f t="shared" si="766"/>
        <v>17847.48121645796</v>
      </c>
      <c r="AC785" s="15">
        <f t="shared" si="767"/>
        <v>34328.077450589786</v>
      </c>
      <c r="AD785" s="15">
        <f t="shared" si="794"/>
        <v>52175.55866704775</v>
      </c>
      <c r="AE785" s="1">
        <v>8</v>
      </c>
      <c r="AF785" s="167">
        <f t="shared" si="768"/>
        <v>53.2</v>
      </c>
      <c r="AG785" s="15">
        <f t="shared" si="769"/>
        <v>74958.609306409126</v>
      </c>
      <c r="AH785" s="15">
        <f t="shared" si="770"/>
        <v>134440.08721253162</v>
      </c>
      <c r="AI785" s="15">
        <f t="shared" si="795"/>
        <v>209398.69651894073</v>
      </c>
      <c r="AJ785" s="1">
        <v>5</v>
      </c>
      <c r="AK785" s="167">
        <f t="shared" si="771"/>
        <v>34.911547438452011</v>
      </c>
      <c r="AL785" s="167"/>
      <c r="AM785" s="15">
        <f t="shared" si="772"/>
        <v>46849.130816505705</v>
      </c>
      <c r="AN785" s="15">
        <f t="shared" si="773"/>
        <v>94067.584998771141</v>
      </c>
      <c r="AO785" s="15">
        <f t="shared" si="796"/>
        <v>140916.71581527684</v>
      </c>
      <c r="AP785" s="1">
        <v>6</v>
      </c>
      <c r="AQ785" s="167">
        <f t="shared" si="774"/>
        <v>48</v>
      </c>
      <c r="AR785" s="167"/>
      <c r="AS785" s="15">
        <f t="shared" si="775"/>
        <v>57939.495342929724</v>
      </c>
      <c r="AT785" s="15">
        <f t="shared" si="776"/>
        <v>122024.72756518118</v>
      </c>
      <c r="AU785" s="15">
        <f t="shared" si="797"/>
        <v>179964.22290811091</v>
      </c>
      <c r="AV785" s="1">
        <v>4</v>
      </c>
      <c r="AW785" s="167">
        <f t="shared" si="777"/>
        <v>29.84</v>
      </c>
      <c r="AX785" s="167"/>
      <c r="AY785" s="15">
        <f t="shared" si="778"/>
        <v>38626.330228619816</v>
      </c>
      <c r="AZ785" s="15">
        <f t="shared" si="779"/>
        <v>79087.177676099163</v>
      </c>
      <c r="BA785" s="15">
        <f t="shared" si="798"/>
        <v>117713.50790471898</v>
      </c>
      <c r="BB785" s="1">
        <v>5</v>
      </c>
      <c r="BC785" s="1">
        <f t="shared" si="780"/>
        <v>36.4</v>
      </c>
      <c r="BD785" s="56">
        <f t="shared" si="781"/>
        <v>47826.488888888889</v>
      </c>
      <c r="BE785" s="15">
        <f t="shared" si="782"/>
        <v>103221.37843056733</v>
      </c>
      <c r="BF785" s="49">
        <f t="shared" si="799"/>
        <v>151047.86731945621</v>
      </c>
      <c r="BG785" s="1">
        <v>7</v>
      </c>
      <c r="BH785" s="1">
        <f t="shared" si="783"/>
        <v>50.4</v>
      </c>
      <c r="BI785" s="56">
        <f t="shared" si="784"/>
        <v>66957.084444444452</v>
      </c>
      <c r="BJ785" s="15">
        <f t="shared" si="785"/>
        <v>141159.85715485181</v>
      </c>
      <c r="BK785" s="49">
        <f t="shared" si="800"/>
        <v>208116.94159929626</v>
      </c>
      <c r="BL785" s="1">
        <v>4</v>
      </c>
      <c r="BM785" s="1">
        <f t="shared" si="786"/>
        <v>32.04</v>
      </c>
      <c r="BN785" s="56">
        <f t="shared" si="787"/>
        <v>38932.274959083472</v>
      </c>
      <c r="BO785" s="15">
        <f t="shared" si="788"/>
        <v>92668.666749176104</v>
      </c>
      <c r="BP785" s="49">
        <f t="shared" si="801"/>
        <v>131600.94170825958</v>
      </c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</row>
    <row r="786" spans="1:147" ht="15.6" hidden="1" x14ac:dyDescent="0.3">
      <c r="A786" t="s">
        <v>219</v>
      </c>
      <c r="B786" s="8">
        <v>1001</v>
      </c>
      <c r="C786" s="1">
        <v>4</v>
      </c>
      <c r="D786" s="1"/>
      <c r="E786" s="1">
        <f t="shared" si="754"/>
        <v>13.6</v>
      </c>
      <c r="F786" s="15">
        <f t="shared" si="755"/>
        <v>35062.867002156723</v>
      </c>
      <c r="G786" s="15">
        <f t="shared" si="756"/>
        <v>30969.694906342756</v>
      </c>
      <c r="H786" s="15">
        <f t="shared" si="789"/>
        <v>66032.561908499483</v>
      </c>
      <c r="I786" s="1">
        <v>5</v>
      </c>
      <c r="J786" s="1"/>
      <c r="K786" s="1">
        <f t="shared" si="757"/>
        <v>22.5</v>
      </c>
      <c r="L786" s="15">
        <f t="shared" si="758"/>
        <v>43870.699774266366</v>
      </c>
      <c r="M786" s="15">
        <f t="shared" si="759"/>
        <v>53678.190099327156</v>
      </c>
      <c r="N786" s="15">
        <f t="shared" si="790"/>
        <v>97548.889873593522</v>
      </c>
      <c r="O786" s="1">
        <v>4</v>
      </c>
      <c r="P786" s="1"/>
      <c r="Q786" s="1">
        <f t="shared" si="760"/>
        <v>22</v>
      </c>
      <c r="R786" s="15">
        <f t="shared" si="761"/>
        <v>35096.559819413094</v>
      </c>
      <c r="S786" s="422">
        <f t="shared" si="791"/>
        <v>50607.317747373425</v>
      </c>
      <c r="T786" s="15">
        <f t="shared" si="792"/>
        <v>85703.877566786512</v>
      </c>
      <c r="U786" s="1">
        <v>4</v>
      </c>
      <c r="V786" s="167">
        <f t="shared" si="762"/>
        <v>23.48</v>
      </c>
      <c r="W786" s="15">
        <f t="shared" si="763"/>
        <v>35694.96243291592</v>
      </c>
      <c r="X786" s="15">
        <f t="shared" si="764"/>
        <v>53006.779924820134</v>
      </c>
      <c r="Y786" s="15">
        <f t="shared" si="793"/>
        <v>88701.742357736046</v>
      </c>
      <c r="Z786" s="1">
        <v>3</v>
      </c>
      <c r="AA786" s="167">
        <f t="shared" si="765"/>
        <v>19.722112619882804</v>
      </c>
      <c r="AB786" s="15">
        <f t="shared" si="766"/>
        <v>26771.221824686938</v>
      </c>
      <c r="AC786" s="15">
        <f t="shared" si="767"/>
        <v>51492.116175884687</v>
      </c>
      <c r="AD786" s="15">
        <f t="shared" si="794"/>
        <v>78263.338000571617</v>
      </c>
      <c r="AE786" s="1">
        <v>4</v>
      </c>
      <c r="AF786" s="167">
        <f t="shared" si="768"/>
        <v>26.6</v>
      </c>
      <c r="AG786" s="15">
        <f t="shared" si="769"/>
        <v>37479.304653204563</v>
      </c>
      <c r="AH786" s="15">
        <f t="shared" si="770"/>
        <v>67220.043606265812</v>
      </c>
      <c r="AI786" s="15">
        <f t="shared" si="795"/>
        <v>104699.34825947037</v>
      </c>
      <c r="AJ786" s="1">
        <v>5</v>
      </c>
      <c r="AK786" s="167">
        <f t="shared" si="771"/>
        <v>34.911547438452011</v>
      </c>
      <c r="AL786" s="167"/>
      <c r="AM786" s="15">
        <f t="shared" si="772"/>
        <v>46849.130816505705</v>
      </c>
      <c r="AN786" s="15">
        <f t="shared" si="773"/>
        <v>94067.584998771141</v>
      </c>
      <c r="AO786" s="15">
        <f t="shared" si="796"/>
        <v>140916.71581527684</v>
      </c>
      <c r="AP786" s="1">
        <v>3</v>
      </c>
      <c r="AQ786" s="167">
        <f t="shared" si="774"/>
        <v>24</v>
      </c>
      <c r="AR786" s="167"/>
      <c r="AS786" s="15">
        <f t="shared" si="775"/>
        <v>28969.747671464862</v>
      </c>
      <c r="AT786" s="15">
        <f t="shared" si="776"/>
        <v>61012.36378259059</v>
      </c>
      <c r="AU786" s="15">
        <f t="shared" si="797"/>
        <v>89982.111454055455</v>
      </c>
      <c r="AV786" s="1">
        <v>5</v>
      </c>
      <c r="AW786" s="167">
        <f t="shared" si="777"/>
        <v>37.299999999999997</v>
      </c>
      <c r="AX786" s="167"/>
      <c r="AY786" s="15">
        <f t="shared" si="778"/>
        <v>48282.912785774766</v>
      </c>
      <c r="AZ786" s="15">
        <f t="shared" si="779"/>
        <v>98858.972095123958</v>
      </c>
      <c r="BA786" s="15">
        <f t="shared" si="798"/>
        <v>147141.88488089872</v>
      </c>
      <c r="BB786" s="1">
        <v>4</v>
      </c>
      <c r="BC786" s="1">
        <f t="shared" si="780"/>
        <v>29.12</v>
      </c>
      <c r="BD786" s="56">
        <f t="shared" si="781"/>
        <v>38261.191111111111</v>
      </c>
      <c r="BE786" s="15">
        <f t="shared" si="782"/>
        <v>82577.102744453863</v>
      </c>
      <c r="BF786" s="49">
        <f t="shared" si="799"/>
        <v>120838.29385556497</v>
      </c>
      <c r="BG786" s="1">
        <v>4</v>
      </c>
      <c r="BH786" s="1">
        <f t="shared" si="783"/>
        <v>28.8</v>
      </c>
      <c r="BI786" s="56">
        <f t="shared" si="784"/>
        <v>38261.191111111111</v>
      </c>
      <c r="BJ786" s="15">
        <f t="shared" si="785"/>
        <v>80662.77551705818</v>
      </c>
      <c r="BK786" s="49">
        <f t="shared" si="800"/>
        <v>118923.96662816929</v>
      </c>
      <c r="BL786" s="1">
        <v>4</v>
      </c>
      <c r="BM786" s="1">
        <f t="shared" si="786"/>
        <v>32.04</v>
      </c>
      <c r="BN786" s="56">
        <f t="shared" si="787"/>
        <v>38932.274959083472</v>
      </c>
      <c r="BO786" s="15">
        <f t="shared" si="788"/>
        <v>92668.666749176104</v>
      </c>
      <c r="BP786" s="49">
        <f t="shared" si="801"/>
        <v>131600.94170825958</v>
      </c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</row>
    <row r="787" spans="1:147" ht="15.6" hidden="1" x14ac:dyDescent="0.3">
      <c r="A787" t="s">
        <v>219</v>
      </c>
      <c r="B787" s="8">
        <v>1002</v>
      </c>
      <c r="C787" s="1">
        <v>3</v>
      </c>
      <c r="D787" s="1"/>
      <c r="E787" s="1">
        <f t="shared" si="754"/>
        <v>10.199999999999999</v>
      </c>
      <c r="F787" s="15">
        <f t="shared" si="755"/>
        <v>26297.150251617542</v>
      </c>
      <c r="G787" s="15">
        <f t="shared" si="756"/>
        <v>23227.271179757066</v>
      </c>
      <c r="H787" s="15">
        <f t="shared" si="789"/>
        <v>49524.421431374605</v>
      </c>
      <c r="I787" s="1">
        <v>4</v>
      </c>
      <c r="J787" s="1"/>
      <c r="K787" s="1">
        <f t="shared" si="757"/>
        <v>18</v>
      </c>
      <c r="L787" s="15">
        <f t="shared" si="758"/>
        <v>35096.559819413094</v>
      </c>
      <c r="M787" s="15">
        <f t="shared" si="759"/>
        <v>42942.552079461719</v>
      </c>
      <c r="N787" s="15">
        <f t="shared" si="790"/>
        <v>78039.111898874806</v>
      </c>
      <c r="O787" s="1">
        <v>3</v>
      </c>
      <c r="P787" s="1"/>
      <c r="Q787" s="1">
        <f t="shared" si="760"/>
        <v>16.5</v>
      </c>
      <c r="R787" s="15">
        <f t="shared" si="761"/>
        <v>26322.419864559823</v>
      </c>
      <c r="S787" s="422">
        <f t="shared" si="791"/>
        <v>37955.488310530069</v>
      </c>
      <c r="T787" s="15">
        <f t="shared" si="792"/>
        <v>64277.908175089891</v>
      </c>
      <c r="U787" s="1">
        <v>4</v>
      </c>
      <c r="V787" s="167">
        <f t="shared" si="762"/>
        <v>23.48</v>
      </c>
      <c r="W787" s="15">
        <f t="shared" si="763"/>
        <v>35694.96243291592</v>
      </c>
      <c r="X787" s="15">
        <f t="shared" si="764"/>
        <v>53006.779924820134</v>
      </c>
      <c r="Y787" s="15">
        <f t="shared" si="793"/>
        <v>88701.742357736046</v>
      </c>
      <c r="Z787" s="1">
        <v>3</v>
      </c>
      <c r="AA787" s="167">
        <f t="shared" si="765"/>
        <v>19.722112619882804</v>
      </c>
      <c r="AB787" s="15">
        <f t="shared" si="766"/>
        <v>26771.221824686938</v>
      </c>
      <c r="AC787" s="15">
        <f t="shared" si="767"/>
        <v>51492.116175884687</v>
      </c>
      <c r="AD787" s="15">
        <f t="shared" si="794"/>
        <v>78263.338000571617</v>
      </c>
      <c r="AE787" s="1">
        <v>2</v>
      </c>
      <c r="AF787" s="167">
        <f t="shared" si="768"/>
        <v>13.3</v>
      </c>
      <c r="AG787" s="15">
        <f t="shared" si="769"/>
        <v>18739.652326602281</v>
      </c>
      <c r="AH787" s="15">
        <f t="shared" si="770"/>
        <v>33610.021803132906</v>
      </c>
      <c r="AI787" s="15">
        <f t="shared" si="795"/>
        <v>52349.674129735184</v>
      </c>
      <c r="AJ787" s="1">
        <v>4</v>
      </c>
      <c r="AK787" s="167">
        <f t="shared" si="771"/>
        <v>27.92923795076161</v>
      </c>
      <c r="AL787" s="167"/>
      <c r="AM787" s="15">
        <f t="shared" si="772"/>
        <v>37479.304653204563</v>
      </c>
      <c r="AN787" s="15">
        <f t="shared" si="773"/>
        <v>75254.067999016916</v>
      </c>
      <c r="AO787" s="15">
        <f t="shared" si="796"/>
        <v>112733.37265222147</v>
      </c>
      <c r="AP787" s="1">
        <v>4</v>
      </c>
      <c r="AQ787" s="167">
        <f t="shared" si="774"/>
        <v>32</v>
      </c>
      <c r="AR787" s="167"/>
      <c r="AS787" s="15">
        <f t="shared" si="775"/>
        <v>38626.330228619816</v>
      </c>
      <c r="AT787" s="15">
        <f t="shared" si="776"/>
        <v>81349.818376787458</v>
      </c>
      <c r="AU787" s="15">
        <f t="shared" si="797"/>
        <v>119976.14860540727</v>
      </c>
      <c r="AV787" s="1">
        <v>4</v>
      </c>
      <c r="AW787" s="167">
        <f t="shared" si="777"/>
        <v>29.84</v>
      </c>
      <c r="AX787" s="167"/>
      <c r="AY787" s="15">
        <f t="shared" si="778"/>
        <v>38626.330228619816</v>
      </c>
      <c r="AZ787" s="15">
        <f t="shared" si="779"/>
        <v>79087.177676099163</v>
      </c>
      <c r="BA787" s="15">
        <f t="shared" si="798"/>
        <v>117713.50790471898</v>
      </c>
      <c r="BB787" s="1">
        <v>4</v>
      </c>
      <c r="BC787" s="1">
        <f t="shared" si="780"/>
        <v>29.12</v>
      </c>
      <c r="BD787" s="56">
        <f t="shared" si="781"/>
        <v>38261.191111111111</v>
      </c>
      <c r="BE787" s="15">
        <f t="shared" si="782"/>
        <v>82577.102744453863</v>
      </c>
      <c r="BF787" s="49">
        <f t="shared" si="799"/>
        <v>120838.29385556497</v>
      </c>
      <c r="BG787" s="1">
        <v>4</v>
      </c>
      <c r="BH787" s="1">
        <f t="shared" si="783"/>
        <v>28.8</v>
      </c>
      <c r="BI787" s="56">
        <f t="shared" si="784"/>
        <v>38261.191111111111</v>
      </c>
      <c r="BJ787" s="15">
        <f t="shared" si="785"/>
        <v>80662.77551705818</v>
      </c>
      <c r="BK787" s="49">
        <f t="shared" si="800"/>
        <v>118923.96662816929</v>
      </c>
      <c r="BL787" s="1">
        <v>3</v>
      </c>
      <c r="BM787" s="1">
        <f t="shared" si="786"/>
        <v>24.03</v>
      </c>
      <c r="BN787" s="56">
        <f t="shared" si="787"/>
        <v>29199.206219312604</v>
      </c>
      <c r="BO787" s="15">
        <f t="shared" si="788"/>
        <v>69501.500061882092</v>
      </c>
      <c r="BP787" s="49">
        <f t="shared" si="801"/>
        <v>98700.706281194696</v>
      </c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</row>
    <row r="788" spans="1:147" ht="15.6" hidden="1" x14ac:dyDescent="0.3">
      <c r="A788" t="s">
        <v>219</v>
      </c>
      <c r="B788" s="8">
        <v>1101</v>
      </c>
      <c r="C788" s="1">
        <v>10</v>
      </c>
      <c r="D788" s="1"/>
      <c r="E788" s="1">
        <f t="shared" si="754"/>
        <v>34</v>
      </c>
      <c r="F788" s="15">
        <f t="shared" si="755"/>
        <v>87657.167505391815</v>
      </c>
      <c r="G788" s="15">
        <f t="shared" si="756"/>
        <v>77424.237265856893</v>
      </c>
      <c r="H788" s="15">
        <f t="shared" si="789"/>
        <v>165081.40477124869</v>
      </c>
      <c r="I788" s="1">
        <v>10</v>
      </c>
      <c r="J788" s="1"/>
      <c r="K788" s="1">
        <f t="shared" si="757"/>
        <v>45</v>
      </c>
      <c r="L788" s="15">
        <f t="shared" si="758"/>
        <v>87741.399548532732</v>
      </c>
      <c r="M788" s="15">
        <f t="shared" si="759"/>
        <v>107356.38019865431</v>
      </c>
      <c r="N788" s="15">
        <f t="shared" si="790"/>
        <v>195097.77974718704</v>
      </c>
      <c r="O788" s="1">
        <v>11</v>
      </c>
      <c r="P788" s="1"/>
      <c r="Q788" s="1">
        <f t="shared" si="760"/>
        <v>60.5</v>
      </c>
      <c r="R788" s="15">
        <f t="shared" si="761"/>
        <v>96515.539503386011</v>
      </c>
      <c r="S788" s="422">
        <f t="shared" si="791"/>
        <v>139170.1238052769</v>
      </c>
      <c r="T788" s="15">
        <f t="shared" si="792"/>
        <v>235685.66330866292</v>
      </c>
      <c r="U788" s="1">
        <v>10</v>
      </c>
      <c r="V788" s="167">
        <f t="shared" si="762"/>
        <v>58.7</v>
      </c>
      <c r="W788" s="15">
        <f t="shared" si="763"/>
        <v>89237.406082289803</v>
      </c>
      <c r="X788" s="15">
        <f t="shared" si="764"/>
        <v>132516.94981205033</v>
      </c>
      <c r="Y788" s="15">
        <f t="shared" si="793"/>
        <v>221754.35589434014</v>
      </c>
      <c r="Z788" s="1">
        <v>9</v>
      </c>
      <c r="AA788" s="167">
        <f t="shared" si="765"/>
        <v>59.166337859648408</v>
      </c>
      <c r="AB788" s="15">
        <f t="shared" si="766"/>
        <v>80313.665474060821</v>
      </c>
      <c r="AC788" s="15">
        <f t="shared" si="767"/>
        <v>154476.34852765405</v>
      </c>
      <c r="AD788" s="15">
        <f t="shared" si="794"/>
        <v>234790.01400171488</v>
      </c>
      <c r="AE788" s="1">
        <v>11</v>
      </c>
      <c r="AF788" s="167">
        <f t="shared" si="768"/>
        <v>73.150000000000006</v>
      </c>
      <c r="AG788" s="15">
        <f t="shared" si="769"/>
        <v>103068.08779631255</v>
      </c>
      <c r="AH788" s="15">
        <f t="shared" si="770"/>
        <v>184855.119917231</v>
      </c>
      <c r="AI788" s="15">
        <f t="shared" si="795"/>
        <v>287923.20771354355</v>
      </c>
      <c r="AJ788" s="1">
        <v>10</v>
      </c>
      <c r="AK788" s="167">
        <f t="shared" si="771"/>
        <v>69.823094876904022</v>
      </c>
      <c r="AL788" s="167"/>
      <c r="AM788" s="15">
        <f t="shared" si="772"/>
        <v>93698.261633011411</v>
      </c>
      <c r="AN788" s="15">
        <f t="shared" si="773"/>
        <v>188135.16999754228</v>
      </c>
      <c r="AO788" s="15">
        <f t="shared" si="796"/>
        <v>281833.43163055368</v>
      </c>
      <c r="AP788" s="1">
        <v>11</v>
      </c>
      <c r="AQ788" s="167">
        <f t="shared" si="774"/>
        <v>88</v>
      </c>
      <c r="AR788" s="167"/>
      <c r="AS788" s="15">
        <f t="shared" si="775"/>
        <v>106222.4081287045</v>
      </c>
      <c r="AT788" s="15">
        <f t="shared" si="776"/>
        <v>223712.00053616552</v>
      </c>
      <c r="AU788" s="15">
        <f t="shared" si="797"/>
        <v>329934.40866487002</v>
      </c>
      <c r="AV788" s="1">
        <v>8</v>
      </c>
      <c r="AW788" s="167">
        <f t="shared" si="777"/>
        <v>59.68</v>
      </c>
      <c r="AX788" s="167"/>
      <c r="AY788" s="15">
        <f t="shared" si="778"/>
        <v>77252.660457239632</v>
      </c>
      <c r="AZ788" s="15">
        <f t="shared" si="779"/>
        <v>158174.35535219833</v>
      </c>
      <c r="BA788" s="15">
        <f t="shared" si="798"/>
        <v>235427.01580943796</v>
      </c>
      <c r="BB788" s="1">
        <v>9</v>
      </c>
      <c r="BC788" s="1">
        <f t="shared" si="780"/>
        <v>65.52</v>
      </c>
      <c r="BD788" s="56">
        <f t="shared" si="781"/>
        <v>86087.679999999993</v>
      </c>
      <c r="BE788" s="15">
        <f t="shared" si="782"/>
        <v>185798.48117502118</v>
      </c>
      <c r="BF788" s="49">
        <f t="shared" si="799"/>
        <v>271886.1611750212</v>
      </c>
      <c r="BG788" s="1">
        <v>8</v>
      </c>
      <c r="BH788" s="1">
        <f t="shared" si="783"/>
        <v>57.6</v>
      </c>
      <c r="BI788" s="56">
        <f t="shared" si="784"/>
        <v>76522.382222222222</v>
      </c>
      <c r="BJ788" s="15">
        <f t="shared" si="785"/>
        <v>161325.55103411636</v>
      </c>
      <c r="BK788" s="49">
        <f t="shared" si="800"/>
        <v>237847.93325633858</v>
      </c>
      <c r="BL788" s="1">
        <v>9</v>
      </c>
      <c r="BM788" s="1">
        <f t="shared" si="786"/>
        <v>72.09</v>
      </c>
      <c r="BN788" s="56">
        <f t="shared" si="787"/>
        <v>87597.618657937812</v>
      </c>
      <c r="BO788" s="15">
        <f t="shared" si="788"/>
        <v>208504.50018564626</v>
      </c>
      <c r="BP788" s="49">
        <f t="shared" si="801"/>
        <v>296102.11884358409</v>
      </c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</row>
    <row r="789" spans="1:147" ht="15.6" hidden="1" x14ac:dyDescent="0.3">
      <c r="A789" t="s">
        <v>219</v>
      </c>
      <c r="B789" s="8">
        <v>1102</v>
      </c>
      <c r="C789" s="1">
        <v>5</v>
      </c>
      <c r="D789" s="1"/>
      <c r="E789" s="1">
        <f t="shared" si="754"/>
        <v>17</v>
      </c>
      <c r="F789" s="15">
        <f t="shared" si="755"/>
        <v>43828.583752695908</v>
      </c>
      <c r="G789" s="15">
        <f t="shared" si="756"/>
        <v>38712.118632928446</v>
      </c>
      <c r="H789" s="15">
        <f t="shared" si="789"/>
        <v>82540.702385624347</v>
      </c>
      <c r="I789" s="1">
        <v>2</v>
      </c>
      <c r="J789" s="1"/>
      <c r="K789" s="1">
        <f t="shared" si="757"/>
        <v>9</v>
      </c>
      <c r="L789" s="15">
        <f t="shared" si="758"/>
        <v>17548.279909706547</v>
      </c>
      <c r="M789" s="15">
        <f t="shared" si="759"/>
        <v>21471.276039730859</v>
      </c>
      <c r="N789" s="15">
        <f t="shared" si="790"/>
        <v>39019.555949437403</v>
      </c>
      <c r="O789" s="1">
        <v>2</v>
      </c>
      <c r="P789" s="1"/>
      <c r="Q789" s="1">
        <f t="shared" si="760"/>
        <v>11</v>
      </c>
      <c r="R789" s="15">
        <f t="shared" si="761"/>
        <v>17548.279909706547</v>
      </c>
      <c r="S789" s="422">
        <f t="shared" si="791"/>
        <v>25303.658873686712</v>
      </c>
      <c r="T789" s="15">
        <f t="shared" si="792"/>
        <v>42851.938783393256</v>
      </c>
      <c r="U789" s="1">
        <v>2</v>
      </c>
      <c r="V789" s="167">
        <f t="shared" si="762"/>
        <v>11.74</v>
      </c>
      <c r="W789" s="15">
        <f t="shared" si="763"/>
        <v>17847.48121645796</v>
      </c>
      <c r="X789" s="15">
        <f t="shared" si="764"/>
        <v>26503.389962410067</v>
      </c>
      <c r="Y789" s="15">
        <f t="shared" si="793"/>
        <v>44350.871178868023</v>
      </c>
      <c r="Z789" s="1">
        <v>3</v>
      </c>
      <c r="AA789" s="167">
        <f t="shared" si="765"/>
        <v>19.722112619882804</v>
      </c>
      <c r="AB789" s="15">
        <f t="shared" si="766"/>
        <v>26771.221824686938</v>
      </c>
      <c r="AC789" s="15">
        <f t="shared" si="767"/>
        <v>51492.116175884687</v>
      </c>
      <c r="AD789" s="15">
        <f t="shared" si="794"/>
        <v>78263.338000571617</v>
      </c>
      <c r="AE789" s="1">
        <v>2</v>
      </c>
      <c r="AF789" s="167">
        <f t="shared" si="768"/>
        <v>13.3</v>
      </c>
      <c r="AG789" s="15">
        <f t="shared" si="769"/>
        <v>18739.652326602281</v>
      </c>
      <c r="AH789" s="15">
        <f t="shared" si="770"/>
        <v>33610.021803132906</v>
      </c>
      <c r="AI789" s="15">
        <f t="shared" si="795"/>
        <v>52349.674129735184</v>
      </c>
      <c r="AJ789" s="1">
        <v>1</v>
      </c>
      <c r="AK789" s="167">
        <f t="shared" si="771"/>
        <v>6.9823094876904026</v>
      </c>
      <c r="AL789" s="167"/>
      <c r="AM789" s="15">
        <f t="shared" si="772"/>
        <v>9369.8261633011407</v>
      </c>
      <c r="AN789" s="15">
        <f t="shared" si="773"/>
        <v>18813.516999754229</v>
      </c>
      <c r="AO789" s="15">
        <f t="shared" si="796"/>
        <v>28183.343163055368</v>
      </c>
      <c r="AP789" s="1">
        <v>0</v>
      </c>
      <c r="AQ789" s="167">
        <f t="shared" si="774"/>
        <v>0</v>
      </c>
      <c r="AR789" s="167"/>
      <c r="AS789" s="15">
        <f t="shared" si="775"/>
        <v>0</v>
      </c>
      <c r="AT789" s="15">
        <f t="shared" si="776"/>
        <v>0</v>
      </c>
      <c r="AU789" s="15">
        <f t="shared" si="797"/>
        <v>0</v>
      </c>
      <c r="AV789" s="1">
        <v>2</v>
      </c>
      <c r="AW789" s="167">
        <f t="shared" si="777"/>
        <v>14.92</v>
      </c>
      <c r="AX789" s="167"/>
      <c r="AY789" s="15">
        <f t="shared" si="778"/>
        <v>19313.165114309908</v>
      </c>
      <c r="AZ789" s="15">
        <f t="shared" si="779"/>
        <v>39543.588838049582</v>
      </c>
      <c r="BA789" s="15">
        <f t="shared" si="798"/>
        <v>58856.75395235949</v>
      </c>
      <c r="BB789" s="1">
        <v>1</v>
      </c>
      <c r="BC789" s="1">
        <f t="shared" si="780"/>
        <v>7.28</v>
      </c>
      <c r="BD789" s="56">
        <f t="shared" si="781"/>
        <v>9565.2977777777778</v>
      </c>
      <c r="BE789" s="15">
        <f t="shared" si="782"/>
        <v>20644.275686113466</v>
      </c>
      <c r="BF789" s="49">
        <f t="shared" si="799"/>
        <v>30209.573463891244</v>
      </c>
      <c r="BG789" s="1">
        <v>2</v>
      </c>
      <c r="BH789" s="1">
        <f t="shared" si="783"/>
        <v>14.4</v>
      </c>
      <c r="BI789" s="56">
        <f t="shared" si="784"/>
        <v>19130.595555555556</v>
      </c>
      <c r="BJ789" s="15">
        <f t="shared" si="785"/>
        <v>40331.38775852909</v>
      </c>
      <c r="BK789" s="49">
        <f t="shared" si="800"/>
        <v>59461.983314084646</v>
      </c>
      <c r="BL789" s="1">
        <v>1</v>
      </c>
      <c r="BM789" s="1">
        <f t="shared" si="786"/>
        <v>8.01</v>
      </c>
      <c r="BN789" s="56">
        <f t="shared" si="787"/>
        <v>9733.068739770868</v>
      </c>
      <c r="BO789" s="15">
        <f t="shared" si="788"/>
        <v>23167.166687294026</v>
      </c>
      <c r="BP789" s="49">
        <f t="shared" si="801"/>
        <v>32900.235427064894</v>
      </c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</row>
    <row r="790" spans="1:147" ht="15.6" hidden="1" x14ac:dyDescent="0.3">
      <c r="A790" t="s">
        <v>219</v>
      </c>
      <c r="B790" s="8">
        <v>1201</v>
      </c>
      <c r="C790" s="1">
        <v>2</v>
      </c>
      <c r="D790" s="1"/>
      <c r="E790" s="1">
        <f t="shared" si="754"/>
        <v>6.8</v>
      </c>
      <c r="F790" s="15">
        <f t="shared" si="755"/>
        <v>17531.433501078362</v>
      </c>
      <c r="G790" s="15">
        <f t="shared" si="756"/>
        <v>15484.847453171378</v>
      </c>
      <c r="H790" s="15">
        <f t="shared" si="789"/>
        <v>33016.280954249742</v>
      </c>
      <c r="I790" s="1">
        <v>4</v>
      </c>
      <c r="J790" s="1"/>
      <c r="K790" s="1">
        <f t="shared" si="757"/>
        <v>18</v>
      </c>
      <c r="L790" s="15">
        <f t="shared" si="758"/>
        <v>35096.559819413094</v>
      </c>
      <c r="M790" s="15">
        <f t="shared" si="759"/>
        <v>42942.552079461719</v>
      </c>
      <c r="N790" s="15">
        <f t="shared" si="790"/>
        <v>78039.111898874806</v>
      </c>
      <c r="O790" s="1">
        <v>3</v>
      </c>
      <c r="P790" s="1"/>
      <c r="Q790" s="1">
        <f t="shared" si="760"/>
        <v>16.5</v>
      </c>
      <c r="R790" s="15">
        <f t="shared" si="761"/>
        <v>26322.419864559823</v>
      </c>
      <c r="S790" s="422">
        <f t="shared" si="791"/>
        <v>37955.488310530069</v>
      </c>
      <c r="T790" s="15">
        <f t="shared" si="792"/>
        <v>64277.908175089891</v>
      </c>
      <c r="U790" s="1">
        <v>2</v>
      </c>
      <c r="V790" s="167">
        <f t="shared" si="762"/>
        <v>11.74</v>
      </c>
      <c r="W790" s="15">
        <f t="shared" si="763"/>
        <v>17847.48121645796</v>
      </c>
      <c r="X790" s="15">
        <f t="shared" si="764"/>
        <v>26503.389962410067</v>
      </c>
      <c r="Y790" s="15">
        <f t="shared" si="793"/>
        <v>44350.871178868023</v>
      </c>
      <c r="Z790" s="1">
        <v>3</v>
      </c>
      <c r="AA790" s="167">
        <f t="shared" si="765"/>
        <v>19.722112619882804</v>
      </c>
      <c r="AB790" s="15">
        <f t="shared" si="766"/>
        <v>26771.221824686938</v>
      </c>
      <c r="AC790" s="15">
        <f t="shared" si="767"/>
        <v>51492.116175884687</v>
      </c>
      <c r="AD790" s="15">
        <f t="shared" si="794"/>
        <v>78263.338000571617</v>
      </c>
      <c r="AE790" s="1">
        <v>3</v>
      </c>
      <c r="AF790" s="167">
        <f t="shared" si="768"/>
        <v>19.950000000000003</v>
      </c>
      <c r="AG790" s="15">
        <f t="shared" si="769"/>
        <v>28109.47848990342</v>
      </c>
      <c r="AH790" s="15">
        <f t="shared" si="770"/>
        <v>50415.032704699363</v>
      </c>
      <c r="AI790" s="15">
        <f t="shared" si="795"/>
        <v>78524.51119460279</v>
      </c>
      <c r="AJ790" s="1">
        <v>3</v>
      </c>
      <c r="AK790" s="167">
        <f t="shared" si="771"/>
        <v>20.94692846307121</v>
      </c>
      <c r="AL790" s="167"/>
      <c r="AM790" s="15">
        <f t="shared" si="772"/>
        <v>28109.47848990342</v>
      </c>
      <c r="AN790" s="15">
        <f t="shared" si="773"/>
        <v>56440.55099926269</v>
      </c>
      <c r="AO790" s="15">
        <f t="shared" si="796"/>
        <v>84550.029489166103</v>
      </c>
      <c r="AP790" s="1">
        <v>5</v>
      </c>
      <c r="AQ790" s="167">
        <f t="shared" si="774"/>
        <v>40</v>
      </c>
      <c r="AR790" s="167"/>
      <c r="AS790" s="15">
        <f t="shared" si="775"/>
        <v>48282.912785774766</v>
      </c>
      <c r="AT790" s="15">
        <f t="shared" si="776"/>
        <v>101687.27297098433</v>
      </c>
      <c r="AU790" s="15">
        <f t="shared" si="797"/>
        <v>149970.18575675908</v>
      </c>
      <c r="AV790" s="1">
        <v>3</v>
      </c>
      <c r="AW790" s="167">
        <f t="shared" si="777"/>
        <v>22.38</v>
      </c>
      <c r="AX790" s="167"/>
      <c r="AY790" s="15">
        <f t="shared" si="778"/>
        <v>28969.747671464862</v>
      </c>
      <c r="AZ790" s="15">
        <f t="shared" si="779"/>
        <v>59315.383257074376</v>
      </c>
      <c r="BA790" s="15">
        <f t="shared" si="798"/>
        <v>88285.130928539234</v>
      </c>
      <c r="BB790" s="1">
        <v>3</v>
      </c>
      <c r="BC790" s="1">
        <f t="shared" si="780"/>
        <v>21.84</v>
      </c>
      <c r="BD790" s="56">
        <f t="shared" si="781"/>
        <v>28695.893333333333</v>
      </c>
      <c r="BE790" s="15">
        <f t="shared" si="782"/>
        <v>61932.827058340401</v>
      </c>
      <c r="BF790" s="49">
        <f t="shared" si="799"/>
        <v>90628.720391673734</v>
      </c>
      <c r="BG790" s="1">
        <v>3</v>
      </c>
      <c r="BH790" s="1">
        <f t="shared" si="783"/>
        <v>21.6</v>
      </c>
      <c r="BI790" s="56">
        <f t="shared" si="784"/>
        <v>28695.893333333333</v>
      </c>
      <c r="BJ790" s="15">
        <f t="shared" si="785"/>
        <v>60497.081637793635</v>
      </c>
      <c r="BK790" s="49">
        <f t="shared" si="800"/>
        <v>89192.974971126969</v>
      </c>
      <c r="BL790" s="1">
        <v>3</v>
      </c>
      <c r="BM790" s="1">
        <f t="shared" si="786"/>
        <v>24.03</v>
      </c>
      <c r="BN790" s="56">
        <f t="shared" si="787"/>
        <v>29199.206219312604</v>
      </c>
      <c r="BO790" s="15">
        <f t="shared" si="788"/>
        <v>69501.500061882092</v>
      </c>
      <c r="BP790" s="49">
        <f t="shared" si="801"/>
        <v>98700.706281194696</v>
      </c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</row>
    <row r="791" spans="1:147" ht="15.6" hidden="1" x14ac:dyDescent="0.3">
      <c r="A791" t="s">
        <v>219</v>
      </c>
      <c r="B791" s="8">
        <v>1202</v>
      </c>
      <c r="C791" s="1">
        <v>7</v>
      </c>
      <c r="D791" s="1"/>
      <c r="E791" s="1">
        <f t="shared" si="754"/>
        <v>23.8</v>
      </c>
      <c r="F791" s="15">
        <f t="shared" si="755"/>
        <v>61360.017253774262</v>
      </c>
      <c r="G791" s="15">
        <f t="shared" si="756"/>
        <v>54196.966086099826</v>
      </c>
      <c r="H791" s="15">
        <f t="shared" si="789"/>
        <v>115556.98333987409</v>
      </c>
      <c r="I791" s="1">
        <v>6</v>
      </c>
      <c r="J791" s="1"/>
      <c r="K791" s="1">
        <f t="shared" si="757"/>
        <v>27</v>
      </c>
      <c r="L791" s="15">
        <f t="shared" si="758"/>
        <v>52644.839729119645</v>
      </c>
      <c r="M791" s="15">
        <f t="shared" si="759"/>
        <v>64413.828119192585</v>
      </c>
      <c r="N791" s="15">
        <f t="shared" si="790"/>
        <v>117058.66784831224</v>
      </c>
      <c r="O791" s="1">
        <v>6</v>
      </c>
      <c r="P791" s="1"/>
      <c r="Q791" s="1">
        <f t="shared" si="760"/>
        <v>33</v>
      </c>
      <c r="R791" s="15">
        <f t="shared" si="761"/>
        <v>52644.839729119645</v>
      </c>
      <c r="S791" s="422">
        <f t="shared" si="791"/>
        <v>75910.976621060137</v>
      </c>
      <c r="T791" s="15">
        <f t="shared" si="792"/>
        <v>128555.81635017978</v>
      </c>
      <c r="U791" s="1">
        <v>5</v>
      </c>
      <c r="V791" s="167">
        <f t="shared" si="762"/>
        <v>29.35</v>
      </c>
      <c r="W791" s="15">
        <f t="shared" si="763"/>
        <v>44618.703041144901</v>
      </c>
      <c r="X791" s="15">
        <f t="shared" si="764"/>
        <v>66258.474906025163</v>
      </c>
      <c r="Y791" s="15">
        <f t="shared" si="793"/>
        <v>110877.17794717007</v>
      </c>
      <c r="Z791" s="1">
        <v>5</v>
      </c>
      <c r="AA791" s="167">
        <f t="shared" si="765"/>
        <v>32.870187699804674</v>
      </c>
      <c r="AB791" s="15">
        <f t="shared" si="766"/>
        <v>44618.703041144901</v>
      </c>
      <c r="AC791" s="15">
        <f t="shared" si="767"/>
        <v>85820.193626474473</v>
      </c>
      <c r="AD791" s="15">
        <f t="shared" si="794"/>
        <v>130438.89666761938</v>
      </c>
      <c r="AE791" s="1">
        <v>5</v>
      </c>
      <c r="AF791" s="167">
        <f t="shared" si="768"/>
        <v>33.25</v>
      </c>
      <c r="AG791" s="15">
        <f t="shared" si="769"/>
        <v>46849.130816505705</v>
      </c>
      <c r="AH791" s="15">
        <f t="shared" si="770"/>
        <v>84025.054507832261</v>
      </c>
      <c r="AI791" s="15">
        <f t="shared" si="795"/>
        <v>130874.18532433797</v>
      </c>
      <c r="AJ791" s="1">
        <v>4</v>
      </c>
      <c r="AK791" s="167">
        <f t="shared" si="771"/>
        <v>27.92923795076161</v>
      </c>
      <c r="AL791" s="167"/>
      <c r="AM791" s="15">
        <f t="shared" si="772"/>
        <v>37479.304653204563</v>
      </c>
      <c r="AN791" s="15">
        <f t="shared" si="773"/>
        <v>75254.067999016916</v>
      </c>
      <c r="AO791" s="15">
        <f t="shared" si="796"/>
        <v>112733.37265222147</v>
      </c>
      <c r="AP791" s="1">
        <v>2</v>
      </c>
      <c r="AQ791" s="167">
        <f t="shared" si="774"/>
        <v>16</v>
      </c>
      <c r="AR791" s="167"/>
      <c r="AS791" s="15">
        <f t="shared" si="775"/>
        <v>19313.165114309908</v>
      </c>
      <c r="AT791" s="15">
        <f t="shared" si="776"/>
        <v>40674.909188393729</v>
      </c>
      <c r="AU791" s="15">
        <f t="shared" si="797"/>
        <v>59988.074302703637</v>
      </c>
      <c r="AV791" s="1">
        <v>6</v>
      </c>
      <c r="AW791" s="167">
        <f t="shared" si="777"/>
        <v>44.76</v>
      </c>
      <c r="AX791" s="167"/>
      <c r="AY791" s="15">
        <f t="shared" si="778"/>
        <v>57939.495342929724</v>
      </c>
      <c r="AZ791" s="15">
        <f t="shared" si="779"/>
        <v>118630.76651414875</v>
      </c>
      <c r="BA791" s="15">
        <f t="shared" si="798"/>
        <v>176570.26185707847</v>
      </c>
      <c r="BB791" s="1">
        <v>5</v>
      </c>
      <c r="BC791" s="1">
        <f t="shared" si="780"/>
        <v>36.4</v>
      </c>
      <c r="BD791" s="56">
        <f t="shared" si="781"/>
        <v>47826.488888888889</v>
      </c>
      <c r="BE791" s="15">
        <f t="shared" si="782"/>
        <v>103221.37843056733</v>
      </c>
      <c r="BF791" s="49">
        <f t="shared" si="799"/>
        <v>151047.86731945621</v>
      </c>
      <c r="BG791" s="1">
        <v>6</v>
      </c>
      <c r="BH791" s="1">
        <f t="shared" si="783"/>
        <v>43.2</v>
      </c>
      <c r="BI791" s="56">
        <f t="shared" si="784"/>
        <v>57391.786666666667</v>
      </c>
      <c r="BJ791" s="15">
        <f t="shared" si="785"/>
        <v>120994.16327558727</v>
      </c>
      <c r="BK791" s="49">
        <f t="shared" si="800"/>
        <v>178385.94994225394</v>
      </c>
      <c r="BL791" s="1">
        <v>6</v>
      </c>
      <c r="BM791" s="1">
        <f t="shared" si="786"/>
        <v>48.06</v>
      </c>
      <c r="BN791" s="56">
        <f t="shared" si="787"/>
        <v>58398.412438625208</v>
      </c>
      <c r="BO791" s="15">
        <f t="shared" si="788"/>
        <v>139003.00012376418</v>
      </c>
      <c r="BP791" s="49">
        <f t="shared" si="801"/>
        <v>197401.41256238939</v>
      </c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</row>
    <row r="792" spans="1:147" ht="15.6" hidden="1" x14ac:dyDescent="0.3">
      <c r="A792" t="s">
        <v>219</v>
      </c>
      <c r="B792" s="8">
        <v>1301</v>
      </c>
      <c r="C792" s="1">
        <v>8</v>
      </c>
      <c r="D792" s="1"/>
      <c r="E792" s="1">
        <f t="shared" si="754"/>
        <v>27.2</v>
      </c>
      <c r="F792" s="15">
        <f t="shared" si="755"/>
        <v>70125.734004313446</v>
      </c>
      <c r="G792" s="15">
        <f t="shared" si="756"/>
        <v>61939.389812685513</v>
      </c>
      <c r="H792" s="15">
        <f t="shared" si="789"/>
        <v>132065.12381699897</v>
      </c>
      <c r="I792" s="1">
        <v>9</v>
      </c>
      <c r="J792" s="1"/>
      <c r="K792" s="1">
        <f t="shared" si="757"/>
        <v>40.5</v>
      </c>
      <c r="L792" s="15">
        <f t="shared" si="758"/>
        <v>78967.259593679468</v>
      </c>
      <c r="M792" s="15">
        <f t="shared" si="759"/>
        <v>96620.742178788874</v>
      </c>
      <c r="N792" s="15">
        <f t="shared" si="790"/>
        <v>175588.00177246833</v>
      </c>
      <c r="O792" s="1">
        <v>9</v>
      </c>
      <c r="P792" s="1"/>
      <c r="Q792" s="1">
        <f t="shared" si="760"/>
        <v>49.5</v>
      </c>
      <c r="R792" s="15">
        <f t="shared" si="761"/>
        <v>78967.259593679468</v>
      </c>
      <c r="S792" s="422">
        <f t="shared" si="791"/>
        <v>113866.46493159021</v>
      </c>
      <c r="T792" s="15">
        <f t="shared" si="792"/>
        <v>192833.72452526967</v>
      </c>
      <c r="U792" s="1">
        <v>9</v>
      </c>
      <c r="V792" s="167">
        <f t="shared" si="762"/>
        <v>52.83</v>
      </c>
      <c r="W792" s="15">
        <f t="shared" si="763"/>
        <v>80313.665474060821</v>
      </c>
      <c r="X792" s="15">
        <f t="shared" si="764"/>
        <v>119265.2548308453</v>
      </c>
      <c r="Y792" s="15">
        <f t="shared" si="793"/>
        <v>199578.92030490612</v>
      </c>
      <c r="Z792" s="1">
        <v>13</v>
      </c>
      <c r="AA792" s="167">
        <f t="shared" si="765"/>
        <v>85.462488019492142</v>
      </c>
      <c r="AB792" s="15">
        <f t="shared" si="766"/>
        <v>116008.62790697673</v>
      </c>
      <c r="AC792" s="15">
        <f t="shared" si="767"/>
        <v>223132.50342883362</v>
      </c>
      <c r="AD792" s="15">
        <f t="shared" si="794"/>
        <v>339141.13133581035</v>
      </c>
      <c r="AE792" s="1">
        <v>5</v>
      </c>
      <c r="AF792" s="167">
        <f t="shared" si="768"/>
        <v>33.25</v>
      </c>
      <c r="AG792" s="15">
        <f t="shared" si="769"/>
        <v>46849.130816505705</v>
      </c>
      <c r="AH792" s="15">
        <f t="shared" si="770"/>
        <v>84025.054507832261</v>
      </c>
      <c r="AI792" s="15">
        <f t="shared" si="795"/>
        <v>130874.18532433797</v>
      </c>
      <c r="AJ792" s="1">
        <v>9</v>
      </c>
      <c r="AK792" s="167">
        <f t="shared" si="771"/>
        <v>62.840785389213622</v>
      </c>
      <c r="AL792" s="167"/>
      <c r="AM792" s="15">
        <f t="shared" si="772"/>
        <v>84328.435469710268</v>
      </c>
      <c r="AN792" s="15">
        <f t="shared" si="773"/>
        <v>169321.65299778804</v>
      </c>
      <c r="AO792" s="15">
        <f t="shared" si="796"/>
        <v>253650.08846749831</v>
      </c>
      <c r="AP792" s="1">
        <v>9</v>
      </c>
      <c r="AQ792" s="167">
        <f t="shared" si="774"/>
        <v>72</v>
      </c>
      <c r="AR792" s="167"/>
      <c r="AS792" s="15">
        <f t="shared" si="775"/>
        <v>86909.243014394582</v>
      </c>
      <c r="AT792" s="15">
        <f t="shared" si="776"/>
        <v>183037.09134777178</v>
      </c>
      <c r="AU792" s="15">
        <f t="shared" si="797"/>
        <v>269946.33436216635</v>
      </c>
      <c r="AV792" s="1">
        <v>5</v>
      </c>
      <c r="AW792" s="167">
        <f t="shared" si="777"/>
        <v>37.299999999999997</v>
      </c>
      <c r="AX792" s="167"/>
      <c r="AY792" s="15">
        <f t="shared" si="778"/>
        <v>48282.912785774766</v>
      </c>
      <c r="AZ792" s="15">
        <f t="shared" si="779"/>
        <v>98858.972095123958</v>
      </c>
      <c r="BA792" s="15">
        <f t="shared" si="798"/>
        <v>147141.88488089872</v>
      </c>
      <c r="BB792" s="1">
        <v>9</v>
      </c>
      <c r="BC792" s="1">
        <f t="shared" si="780"/>
        <v>65.52</v>
      </c>
      <c r="BD792" s="56">
        <f t="shared" si="781"/>
        <v>86087.679999999993</v>
      </c>
      <c r="BE792" s="15">
        <f t="shared" si="782"/>
        <v>185798.48117502118</v>
      </c>
      <c r="BF792" s="49">
        <f t="shared" si="799"/>
        <v>271886.1611750212</v>
      </c>
      <c r="BG792" s="1">
        <v>8</v>
      </c>
      <c r="BH792" s="1">
        <f t="shared" si="783"/>
        <v>57.6</v>
      </c>
      <c r="BI792" s="56">
        <f t="shared" si="784"/>
        <v>76522.382222222222</v>
      </c>
      <c r="BJ792" s="15">
        <f t="shared" si="785"/>
        <v>161325.55103411636</v>
      </c>
      <c r="BK792" s="49">
        <f t="shared" si="800"/>
        <v>237847.93325633858</v>
      </c>
      <c r="BL792" s="1">
        <v>8</v>
      </c>
      <c r="BM792" s="1">
        <f t="shared" si="786"/>
        <v>64.08</v>
      </c>
      <c r="BN792" s="56">
        <f t="shared" si="787"/>
        <v>77864.549918166944</v>
      </c>
      <c r="BO792" s="15">
        <f t="shared" si="788"/>
        <v>185337.33349835221</v>
      </c>
      <c r="BP792" s="49">
        <f t="shared" si="801"/>
        <v>263201.88341651915</v>
      </c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</row>
    <row r="793" spans="1:147" ht="15.6" hidden="1" x14ac:dyDescent="0.3">
      <c r="A793" t="s">
        <v>219</v>
      </c>
      <c r="B793" s="8">
        <v>1302</v>
      </c>
      <c r="C793" s="1">
        <v>16</v>
      </c>
      <c r="D793" s="1"/>
      <c r="E793" s="1">
        <f t="shared" si="754"/>
        <v>54.4</v>
      </c>
      <c r="F793" s="15">
        <f t="shared" si="755"/>
        <v>140251.46800862689</v>
      </c>
      <c r="G793" s="15">
        <f t="shared" si="756"/>
        <v>123878.77962537103</v>
      </c>
      <c r="H793" s="15">
        <f t="shared" si="789"/>
        <v>264130.24763399793</v>
      </c>
      <c r="I793" s="1">
        <v>11</v>
      </c>
      <c r="J793" s="1"/>
      <c r="K793" s="1">
        <f t="shared" si="757"/>
        <v>49.5</v>
      </c>
      <c r="L793" s="15">
        <f t="shared" si="758"/>
        <v>96515.539503386011</v>
      </c>
      <c r="M793" s="15">
        <f t="shared" si="759"/>
        <v>118092.01821851973</v>
      </c>
      <c r="N793" s="15">
        <f t="shared" si="790"/>
        <v>214607.55772190576</v>
      </c>
      <c r="O793" s="1">
        <v>13</v>
      </c>
      <c r="P793" s="1"/>
      <c r="Q793" s="1">
        <f t="shared" si="760"/>
        <v>71.5</v>
      </c>
      <c r="R793" s="15">
        <f t="shared" si="761"/>
        <v>114063.81941309255</v>
      </c>
      <c r="S793" s="422">
        <f t="shared" si="791"/>
        <v>164473.78267896362</v>
      </c>
      <c r="T793" s="15">
        <f t="shared" si="792"/>
        <v>278537.60209205619</v>
      </c>
      <c r="U793" s="1">
        <v>14</v>
      </c>
      <c r="V793" s="167">
        <f t="shared" si="762"/>
        <v>82.18</v>
      </c>
      <c r="W793" s="15">
        <f t="shared" si="763"/>
        <v>124932.36851520572</v>
      </c>
      <c r="X793" s="15">
        <f t="shared" si="764"/>
        <v>185523.72973687047</v>
      </c>
      <c r="Y793" s="15">
        <f t="shared" si="793"/>
        <v>310456.09825207619</v>
      </c>
      <c r="Z793" s="1">
        <v>15</v>
      </c>
      <c r="AA793" s="167">
        <f t="shared" si="765"/>
        <v>98.610563099414009</v>
      </c>
      <c r="AB793" s="15">
        <f t="shared" si="766"/>
        <v>133856.1091234347</v>
      </c>
      <c r="AC793" s="15">
        <f t="shared" si="767"/>
        <v>257460.58087942339</v>
      </c>
      <c r="AD793" s="15">
        <f t="shared" si="794"/>
        <v>391316.69000285806</v>
      </c>
      <c r="AE793" s="1">
        <v>13</v>
      </c>
      <c r="AF793" s="167">
        <f t="shared" si="768"/>
        <v>86.45</v>
      </c>
      <c r="AG793" s="15">
        <f t="shared" si="769"/>
        <v>121807.74012291482</v>
      </c>
      <c r="AH793" s="15">
        <f t="shared" si="770"/>
        <v>218465.1417203639</v>
      </c>
      <c r="AI793" s="15">
        <f t="shared" si="795"/>
        <v>340272.88184327871</v>
      </c>
      <c r="AJ793" s="1">
        <v>13</v>
      </c>
      <c r="AK793" s="167">
        <f t="shared" si="771"/>
        <v>90.770023339975239</v>
      </c>
      <c r="AL793" s="167"/>
      <c r="AM793" s="15">
        <f t="shared" si="772"/>
        <v>121807.74012291482</v>
      </c>
      <c r="AN793" s="15">
        <f t="shared" si="773"/>
        <v>244575.72099680497</v>
      </c>
      <c r="AO793" s="15">
        <f t="shared" si="796"/>
        <v>366383.46111971978</v>
      </c>
      <c r="AP793" s="1">
        <v>9</v>
      </c>
      <c r="AQ793" s="167">
        <f t="shared" si="774"/>
        <v>72</v>
      </c>
      <c r="AR793" s="167"/>
      <c r="AS793" s="15">
        <f t="shared" si="775"/>
        <v>86909.243014394582</v>
      </c>
      <c r="AT793" s="15">
        <f t="shared" si="776"/>
        <v>183037.09134777178</v>
      </c>
      <c r="AU793" s="15">
        <f t="shared" si="797"/>
        <v>269946.33436216635</v>
      </c>
      <c r="AV793" s="1">
        <v>13</v>
      </c>
      <c r="AW793" s="167">
        <f t="shared" si="777"/>
        <v>96.98</v>
      </c>
      <c r="AX793" s="167"/>
      <c r="AY793" s="15">
        <f t="shared" si="778"/>
        <v>125535.5732430144</v>
      </c>
      <c r="AZ793" s="15">
        <f t="shared" si="779"/>
        <v>257033.32744732231</v>
      </c>
      <c r="BA793" s="15">
        <f t="shared" si="798"/>
        <v>382568.90069033671</v>
      </c>
      <c r="BB793" s="1">
        <v>13</v>
      </c>
      <c r="BC793" s="1">
        <f t="shared" si="780"/>
        <v>94.64</v>
      </c>
      <c r="BD793" s="56">
        <f t="shared" si="781"/>
        <v>124348.8711111111</v>
      </c>
      <c r="BE793" s="15">
        <f t="shared" si="782"/>
        <v>268375.58391947509</v>
      </c>
      <c r="BF793" s="49">
        <f t="shared" si="799"/>
        <v>392724.45503058622</v>
      </c>
      <c r="BG793" s="1">
        <v>10</v>
      </c>
      <c r="BH793" s="1">
        <f t="shared" si="783"/>
        <v>72</v>
      </c>
      <c r="BI793" s="56">
        <f t="shared" si="784"/>
        <v>95652.977777777778</v>
      </c>
      <c r="BJ793" s="15">
        <f t="shared" si="785"/>
        <v>201656.93879264544</v>
      </c>
      <c r="BK793" s="49">
        <f t="shared" si="800"/>
        <v>297309.91657042323</v>
      </c>
      <c r="BL793" s="1">
        <v>10</v>
      </c>
      <c r="BM793" s="1">
        <f t="shared" si="786"/>
        <v>80.099999999999994</v>
      </c>
      <c r="BN793" s="56">
        <f t="shared" si="787"/>
        <v>97330.68739770868</v>
      </c>
      <c r="BO793" s="15">
        <f t="shared" si="788"/>
        <v>231671.66687294026</v>
      </c>
      <c r="BP793" s="49">
        <f t="shared" si="801"/>
        <v>329002.35427064891</v>
      </c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</row>
    <row r="794" spans="1:147" ht="16.2" hidden="1" thickBot="1" x14ac:dyDescent="0.35">
      <c r="A794" t="s">
        <v>219</v>
      </c>
      <c r="C794" s="8">
        <f>SUM(C764:C793)</f>
        <v>146</v>
      </c>
      <c r="D794" s="8"/>
      <c r="E794" s="8">
        <f t="shared" ref="E794:AG794" si="802">SUM(E764:E793)</f>
        <v>496.4</v>
      </c>
      <c r="F794" s="40">
        <f t="shared" si="802"/>
        <v>1279794.6455787204</v>
      </c>
      <c r="G794" s="40">
        <f t="shared" si="802"/>
        <v>1130393.8640815108</v>
      </c>
      <c r="H794" s="40">
        <f t="shared" si="802"/>
        <v>2410188.5096602309</v>
      </c>
      <c r="I794" s="8">
        <f t="shared" si="802"/>
        <v>144</v>
      </c>
      <c r="J794" s="8"/>
      <c r="K794" s="8">
        <f t="shared" si="802"/>
        <v>648</v>
      </c>
      <c r="L794" s="40">
        <f t="shared" si="802"/>
        <v>1263476.1534988715</v>
      </c>
      <c r="M794" s="40">
        <f t="shared" si="802"/>
        <v>1545931.8748606218</v>
      </c>
      <c r="N794" s="40">
        <f t="shared" si="802"/>
        <v>2809408.0283594942</v>
      </c>
      <c r="O794" s="8">
        <f t="shared" si="802"/>
        <v>156</v>
      </c>
      <c r="P794" s="8"/>
      <c r="Q794" s="8">
        <f t="shared" si="802"/>
        <v>858</v>
      </c>
      <c r="R794" s="40">
        <f t="shared" si="802"/>
        <v>1368765.8329571104</v>
      </c>
      <c r="S794" s="425">
        <f t="shared" si="802"/>
        <v>1973685.3921475634</v>
      </c>
      <c r="T794" s="40">
        <f t="shared" si="802"/>
        <v>3342451.2251046733</v>
      </c>
      <c r="U794" s="8">
        <f t="shared" si="802"/>
        <v>159</v>
      </c>
      <c r="V794" s="8">
        <f t="shared" si="802"/>
        <v>933.33000000000038</v>
      </c>
      <c r="W794" s="40">
        <f t="shared" si="802"/>
        <v>1418874.7567084078</v>
      </c>
      <c r="X794" s="40">
        <f t="shared" si="802"/>
        <v>2107019.5020116009</v>
      </c>
      <c r="Y794" s="40">
        <f t="shared" si="802"/>
        <v>3525894.2587200087</v>
      </c>
      <c r="Z794" s="8">
        <f t="shared" si="802"/>
        <v>148</v>
      </c>
      <c r="AA794" s="8">
        <f t="shared" si="802"/>
        <v>972.95755591421823</v>
      </c>
      <c r="AB794" s="40">
        <f t="shared" si="802"/>
        <v>1320713.6100178889</v>
      </c>
      <c r="AC794" s="40">
        <f t="shared" si="802"/>
        <v>2540277.7313436437</v>
      </c>
      <c r="AD794" s="40">
        <f t="shared" si="802"/>
        <v>3860991.3413615343</v>
      </c>
      <c r="AE794" s="8">
        <f t="shared" si="802"/>
        <v>155</v>
      </c>
      <c r="AF794" s="8">
        <f t="shared" si="802"/>
        <v>1030.75</v>
      </c>
      <c r="AG794" s="40">
        <f t="shared" si="802"/>
        <v>1452323.0553116768</v>
      </c>
      <c r="AH794" s="40">
        <f>SUM(AH764:AH793)</f>
        <v>2604776.6897427998</v>
      </c>
      <c r="AI794" s="40">
        <f t="shared" ref="AI794:BP794" si="803">SUM(AI764:AI793)</f>
        <v>4057099.7450544764</v>
      </c>
      <c r="AJ794" s="8">
        <f t="shared" si="803"/>
        <v>153</v>
      </c>
      <c r="AK794" s="8">
        <f t="shared" si="803"/>
        <v>1068.2933516166315</v>
      </c>
      <c r="AL794" s="8"/>
      <c r="AM794" s="40">
        <f t="shared" si="803"/>
        <v>1433583.4029850748</v>
      </c>
      <c r="AN794" s="40">
        <f t="shared" si="803"/>
        <v>2878468.1009623967</v>
      </c>
      <c r="AO794" s="40">
        <f t="shared" si="803"/>
        <v>4312051.5039474713</v>
      </c>
      <c r="AP794" s="8">
        <f t="shared" si="803"/>
        <v>143</v>
      </c>
      <c r="AQ794" s="8">
        <f t="shared" si="803"/>
        <v>1144</v>
      </c>
      <c r="AR794" s="8"/>
      <c r="AS794" s="40">
        <f t="shared" si="803"/>
        <v>1380891.305673158</v>
      </c>
      <c r="AT794" s="40">
        <f t="shared" si="803"/>
        <v>2908256.0069701509</v>
      </c>
      <c r="AU794" s="40">
        <f t="shared" si="803"/>
        <v>4289147.312643311</v>
      </c>
      <c r="AV794" s="8">
        <f t="shared" si="803"/>
        <v>143</v>
      </c>
      <c r="AW794" s="8">
        <f t="shared" si="803"/>
        <v>1066.7799999999997</v>
      </c>
      <c r="AX794" s="8"/>
      <c r="AY794" s="40">
        <f t="shared" si="803"/>
        <v>1380891.3056731583</v>
      </c>
      <c r="AZ794" s="40">
        <f t="shared" si="803"/>
        <v>2827366.6019205451</v>
      </c>
      <c r="BA794" s="40">
        <f t="shared" si="803"/>
        <v>4208257.9075937029</v>
      </c>
      <c r="BB794" s="50">
        <f t="shared" si="803"/>
        <v>143</v>
      </c>
      <c r="BC794" s="51">
        <f t="shared" si="803"/>
        <v>1041.0399999999997</v>
      </c>
      <c r="BD794" s="62">
        <f t="shared" si="803"/>
        <v>1367837.5822222217</v>
      </c>
      <c r="BE794" s="62">
        <f t="shared" si="803"/>
        <v>2952131.4231142262</v>
      </c>
      <c r="BF794" s="63">
        <f t="shared" si="803"/>
        <v>4319969.0053364476</v>
      </c>
      <c r="BG794" s="50">
        <f t="shared" si="803"/>
        <v>140</v>
      </c>
      <c r="BH794" s="51">
        <f t="shared" si="803"/>
        <v>1008.0000000000001</v>
      </c>
      <c r="BI794" s="62">
        <f t="shared" si="803"/>
        <v>1339141.6888888886</v>
      </c>
      <c r="BJ794" s="62">
        <f t="shared" si="803"/>
        <v>2823197.1430970365</v>
      </c>
      <c r="BK794" s="63">
        <f t="shared" si="803"/>
        <v>4162338.8319859253</v>
      </c>
      <c r="BL794" s="50">
        <f t="shared" si="803"/>
        <v>140</v>
      </c>
      <c r="BM794" s="51">
        <f t="shared" si="803"/>
        <v>1121.3999999999996</v>
      </c>
      <c r="BN794" s="62">
        <f t="shared" si="803"/>
        <v>1362629.6235679216</v>
      </c>
      <c r="BO794" s="62">
        <f t="shared" si="803"/>
        <v>3243403.3362211641</v>
      </c>
      <c r="BP794" s="63">
        <f t="shared" si="803"/>
        <v>4606032.9597890852</v>
      </c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</row>
    <row r="795" spans="1:147" ht="16.2" hidden="1" thickTop="1" x14ac:dyDescent="0.3">
      <c r="C795" s="7"/>
      <c r="D795" s="7"/>
      <c r="E795" s="7"/>
      <c r="F795" s="206"/>
      <c r="G795" s="206"/>
      <c r="H795" s="206"/>
      <c r="I795" s="7"/>
      <c r="J795" s="7"/>
      <c r="K795" s="7"/>
      <c r="L795" s="206"/>
      <c r="M795" s="206"/>
      <c r="N795" s="206"/>
      <c r="O795" s="7"/>
      <c r="P795" s="7"/>
      <c r="Q795" s="7"/>
      <c r="R795" s="206"/>
      <c r="S795" s="431"/>
      <c r="T795" s="206"/>
      <c r="U795" s="7"/>
      <c r="V795" s="7"/>
      <c r="W795" s="206"/>
      <c r="X795" s="206"/>
      <c r="Y795" s="206"/>
      <c r="Z795" s="7"/>
      <c r="AA795" s="7"/>
      <c r="AB795" s="206"/>
      <c r="AC795" s="206"/>
      <c r="AD795" s="206"/>
      <c r="AE795" s="7"/>
      <c r="AF795" s="7"/>
      <c r="AG795" s="206"/>
      <c r="AH795" s="206"/>
      <c r="AI795" s="206"/>
      <c r="AJ795" s="7"/>
      <c r="AK795" s="7"/>
      <c r="AL795" s="7"/>
      <c r="AM795" s="206"/>
      <c r="AN795" s="206"/>
      <c r="AO795" s="206"/>
      <c r="AP795" s="206"/>
      <c r="AQ795" s="7"/>
      <c r="AR795" s="7"/>
      <c r="AS795" s="7"/>
      <c r="AT795" s="206"/>
      <c r="AU795" s="206"/>
      <c r="AV795" s="206"/>
      <c r="AW795" s="7"/>
      <c r="AX795" s="7"/>
      <c r="AY795" s="7"/>
      <c r="AZ795" s="206"/>
      <c r="BA795" s="206"/>
      <c r="BB795" s="7"/>
      <c r="BC795" s="7"/>
      <c r="BD795" s="206"/>
      <c r="BE795" s="206"/>
      <c r="BF795" s="206"/>
      <c r="BG795" s="7"/>
      <c r="BH795" s="7"/>
      <c r="BI795" s="206"/>
      <c r="BJ795" s="206"/>
      <c r="BK795" s="206"/>
      <c r="BL795" s="7"/>
      <c r="BM795" s="7"/>
      <c r="BN795" s="206"/>
      <c r="BO795" s="206"/>
      <c r="BP795" s="206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</row>
    <row r="796" spans="1:147" ht="16.2" hidden="1" thickBot="1" x14ac:dyDescent="0.35">
      <c r="C796" s="7"/>
      <c r="D796" s="7"/>
      <c r="E796" s="7"/>
      <c r="F796" s="206"/>
      <c r="G796" s="206"/>
      <c r="H796" s="206"/>
      <c r="I796" s="7"/>
      <c r="J796" s="7"/>
      <c r="K796" s="7"/>
      <c r="L796" s="206"/>
      <c r="M796" s="206"/>
      <c r="N796" s="206"/>
      <c r="O796" s="7"/>
      <c r="P796" s="7"/>
      <c r="Q796" s="7"/>
      <c r="R796" s="206"/>
      <c r="S796" s="431"/>
      <c r="T796" s="206"/>
      <c r="U796" s="7"/>
      <c r="V796" s="7"/>
      <c r="W796" s="206"/>
      <c r="X796" s="206"/>
      <c r="Y796" s="206"/>
      <c r="Z796" s="7"/>
      <c r="AA796" s="7"/>
      <c r="AB796" s="206"/>
      <c r="AC796" s="206"/>
      <c r="AD796" s="206"/>
      <c r="AE796" s="7"/>
      <c r="AF796" s="7"/>
      <c r="AG796" s="206"/>
      <c r="AH796" s="206"/>
      <c r="AI796" s="206"/>
      <c r="AJ796" s="7"/>
      <c r="AK796" s="7"/>
      <c r="AL796" s="7"/>
      <c r="AM796" s="206"/>
      <c r="AN796" s="206"/>
      <c r="AO796" s="206"/>
      <c r="AP796" s="206"/>
      <c r="AQ796" s="7"/>
      <c r="AR796" s="7"/>
      <c r="AS796" s="7"/>
      <c r="AT796" s="206"/>
      <c r="AU796" s="206"/>
      <c r="AV796" s="206"/>
      <c r="AW796" s="7"/>
      <c r="AX796" s="7"/>
      <c r="AY796" s="7"/>
      <c r="AZ796" s="206"/>
      <c r="BA796" s="206"/>
      <c r="BB796" s="7"/>
      <c r="BC796" s="7"/>
      <c r="BD796" s="206"/>
      <c r="BE796" s="206"/>
      <c r="BF796" s="206"/>
      <c r="BG796" s="7"/>
      <c r="BH796" s="7"/>
      <c r="BI796" s="206"/>
      <c r="BJ796" s="206"/>
      <c r="BK796" s="206"/>
      <c r="BL796" s="7"/>
      <c r="BM796" s="7"/>
      <c r="BN796" s="206"/>
      <c r="BO796" s="206"/>
      <c r="BP796" s="206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</row>
    <row r="797" spans="1:147" ht="29.4" hidden="1" thickTop="1" x14ac:dyDescent="0.35">
      <c r="B797" s="2"/>
      <c r="C797" s="45" t="s">
        <v>299</v>
      </c>
      <c r="D797" s="46"/>
      <c r="E797" s="46"/>
      <c r="F797" s="46"/>
      <c r="G797" s="46"/>
      <c r="H797" s="47"/>
      <c r="I797" s="45" t="s">
        <v>1</v>
      </c>
      <c r="J797" s="46"/>
      <c r="K797" s="46"/>
      <c r="L797" s="46"/>
      <c r="M797" s="46"/>
      <c r="N797" s="47"/>
      <c r="O797" s="45" t="s">
        <v>2</v>
      </c>
      <c r="P797" s="46"/>
      <c r="Q797" s="46"/>
      <c r="R797" s="46"/>
      <c r="S797" s="426"/>
      <c r="T797" s="47"/>
      <c r="U797" s="45" t="s">
        <v>3</v>
      </c>
      <c r="V797" s="46"/>
      <c r="W797" s="46"/>
      <c r="X797" s="46"/>
      <c r="Y797" s="47"/>
      <c r="Z797" s="45" t="s">
        <v>4</v>
      </c>
      <c r="AA797" s="46"/>
      <c r="AB797" s="46"/>
      <c r="AC797" s="46"/>
      <c r="AD797" s="47"/>
      <c r="AE797" s="45" t="s">
        <v>5</v>
      </c>
      <c r="AF797" s="46"/>
      <c r="AG797" s="46"/>
      <c r="AH797" s="46"/>
      <c r="AI797" s="46"/>
      <c r="AJ797" s="47"/>
      <c r="AK797" s="45" t="s">
        <v>6</v>
      </c>
      <c r="AL797" s="46"/>
      <c r="AM797" s="46"/>
      <c r="AN797" s="46"/>
      <c r="AO797" s="46"/>
      <c r="AP797" s="47"/>
      <c r="AQ797" s="45" t="s">
        <v>7</v>
      </c>
      <c r="AR797" s="46"/>
      <c r="AS797" s="46"/>
      <c r="AT797" s="46"/>
      <c r="AU797" s="46"/>
      <c r="AV797" s="47"/>
      <c r="AW797" s="45" t="s">
        <v>8</v>
      </c>
      <c r="AX797" s="46"/>
      <c r="AY797" s="46"/>
      <c r="AZ797" s="46"/>
      <c r="BA797" s="46"/>
      <c r="BB797" s="47"/>
      <c r="BC797" s="45" t="s">
        <v>9</v>
      </c>
      <c r="BD797" s="46"/>
      <c r="BE797" s="46"/>
      <c r="BF797" s="46"/>
      <c r="BG797" s="47"/>
      <c r="BH797" s="45" t="s">
        <v>10</v>
      </c>
      <c r="BI797" s="46"/>
      <c r="BJ797" s="46"/>
      <c r="BK797" s="46"/>
      <c r="BL797" s="47"/>
      <c r="BM797" s="46" t="s">
        <v>11</v>
      </c>
      <c r="BN797" s="46"/>
      <c r="BO797" s="46"/>
      <c r="BP797" s="46"/>
      <c r="BQ797" s="47"/>
      <c r="BR797" s="404" t="s">
        <v>365</v>
      </c>
      <c r="BS797" s="404" t="s">
        <v>364</v>
      </c>
      <c r="BT797" s="404"/>
      <c r="BU797" s="405"/>
      <c r="BV797" s="404" t="s">
        <v>363</v>
      </c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</row>
    <row r="798" spans="1:147" ht="16.2" hidden="1" thickBot="1" x14ac:dyDescent="0.35">
      <c r="C798" s="11"/>
      <c r="H798" s="12"/>
      <c r="I798" s="11"/>
      <c r="N798" s="12"/>
      <c r="O798" s="11"/>
      <c r="T798" s="12"/>
      <c r="U798" s="11"/>
      <c r="Y798" s="12"/>
      <c r="Z798" s="11"/>
      <c r="AD798" s="12"/>
      <c r="AE798" s="11"/>
      <c r="AJ798" s="12"/>
      <c r="AK798" s="11"/>
      <c r="AP798" s="12"/>
      <c r="AQ798" s="11"/>
      <c r="AV798" s="12"/>
      <c r="AW798" s="11"/>
      <c r="BB798" s="12"/>
      <c r="BC798" s="11"/>
      <c r="BG798" s="12"/>
      <c r="BH798" s="11"/>
      <c r="BL798" s="12"/>
      <c r="BQ798" s="12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</row>
    <row r="799" spans="1:147" ht="16.2" hidden="1" thickBot="1" x14ac:dyDescent="0.35">
      <c r="C799" s="59" t="s">
        <v>44</v>
      </c>
      <c r="D799" s="64"/>
      <c r="E799" s="58" t="s">
        <v>45</v>
      </c>
      <c r="F799" s="58" t="s">
        <v>47</v>
      </c>
      <c r="G799" s="58" t="s">
        <v>48</v>
      </c>
      <c r="H799" s="60" t="s">
        <v>49</v>
      </c>
      <c r="I799" s="59" t="s">
        <v>44</v>
      </c>
      <c r="J799" s="64"/>
      <c r="K799" s="58" t="s">
        <v>45</v>
      </c>
      <c r="L799" s="58" t="s">
        <v>47</v>
      </c>
      <c r="M799" s="58" t="s">
        <v>48</v>
      </c>
      <c r="N799" s="60" t="s">
        <v>49</v>
      </c>
      <c r="O799" s="59" t="s">
        <v>44</v>
      </c>
      <c r="P799" s="64"/>
      <c r="Q799" s="58" t="s">
        <v>45</v>
      </c>
      <c r="R799" s="58" t="s">
        <v>47</v>
      </c>
      <c r="S799" s="430" t="s">
        <v>48</v>
      </c>
      <c r="T799" s="60" t="s">
        <v>49</v>
      </c>
      <c r="U799" s="59" t="s">
        <v>44</v>
      </c>
      <c r="V799" s="58" t="s">
        <v>45</v>
      </c>
      <c r="W799" s="58" t="s">
        <v>47</v>
      </c>
      <c r="X799" s="58" t="s">
        <v>48</v>
      </c>
      <c r="Y799" s="60" t="s">
        <v>49</v>
      </c>
      <c r="Z799" s="59" t="s">
        <v>44</v>
      </c>
      <c r="AA799" s="58" t="s">
        <v>45</v>
      </c>
      <c r="AB799" s="58" t="s">
        <v>47</v>
      </c>
      <c r="AC799" s="58" t="s">
        <v>48</v>
      </c>
      <c r="AD799" s="60" t="s">
        <v>49</v>
      </c>
      <c r="AE799" s="59" t="s">
        <v>44</v>
      </c>
      <c r="AF799" s="229" t="s">
        <v>336</v>
      </c>
      <c r="AG799" s="58" t="s">
        <v>45</v>
      </c>
      <c r="AH799" s="58" t="s">
        <v>47</v>
      </c>
      <c r="AI799" s="58" t="s">
        <v>48</v>
      </c>
      <c r="AJ799" s="60" t="s">
        <v>49</v>
      </c>
      <c r="AK799" s="59" t="s">
        <v>44</v>
      </c>
      <c r="AL799" s="64"/>
      <c r="AM799" s="58" t="s">
        <v>45</v>
      </c>
      <c r="AN799" s="58" t="s">
        <v>47</v>
      </c>
      <c r="AO799" s="58" t="s">
        <v>48</v>
      </c>
      <c r="AP799" s="60" t="s">
        <v>49</v>
      </c>
      <c r="AQ799" s="59" t="s">
        <v>44</v>
      </c>
      <c r="AR799" s="64"/>
      <c r="AS799" s="58" t="s">
        <v>45</v>
      </c>
      <c r="AT799" s="58" t="s">
        <v>47</v>
      </c>
      <c r="AU799" s="58" t="s">
        <v>48</v>
      </c>
      <c r="AV799" s="60" t="s">
        <v>49</v>
      </c>
      <c r="AW799" s="59" t="s">
        <v>44</v>
      </c>
      <c r="AX799" s="64"/>
      <c r="AY799" s="58" t="s">
        <v>45</v>
      </c>
      <c r="AZ799" s="58" t="s">
        <v>47</v>
      </c>
      <c r="BA799" s="58" t="s">
        <v>48</v>
      </c>
      <c r="BB799" s="60" t="s">
        <v>49</v>
      </c>
      <c r="BC799" s="59" t="s">
        <v>44</v>
      </c>
      <c r="BD799" s="58" t="s">
        <v>45</v>
      </c>
      <c r="BE799" s="58" t="s">
        <v>47</v>
      </c>
      <c r="BF799" s="58" t="s">
        <v>48</v>
      </c>
      <c r="BG799" s="60" t="s">
        <v>49</v>
      </c>
      <c r="BH799" s="59" t="s">
        <v>44</v>
      </c>
      <c r="BI799" s="58" t="s">
        <v>45</v>
      </c>
      <c r="BJ799" s="58" t="s">
        <v>47</v>
      </c>
      <c r="BK799" s="58" t="s">
        <v>48</v>
      </c>
      <c r="BL799" s="60" t="s">
        <v>49</v>
      </c>
      <c r="BM799" s="90" t="s">
        <v>44</v>
      </c>
      <c r="BN799" s="91" t="s">
        <v>45</v>
      </c>
      <c r="BO799" s="91" t="s">
        <v>47</v>
      </c>
      <c r="BP799" s="91" t="s">
        <v>48</v>
      </c>
      <c r="BQ799" s="92" t="s">
        <v>49</v>
      </c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</row>
    <row r="800" spans="1:147" ht="18" hidden="1" x14ac:dyDescent="0.35">
      <c r="A800" s="43" t="s">
        <v>301</v>
      </c>
      <c r="B800" s="208">
        <v>201</v>
      </c>
      <c r="C800" s="127">
        <v>8</v>
      </c>
      <c r="D800" s="127"/>
      <c r="E800" s="1">
        <f t="shared" ref="E800:E836" si="804">+C800*$G$969</f>
        <v>57.44</v>
      </c>
      <c r="F800" s="15">
        <f>+C800*$E$841*$G$970</f>
        <v>77864.549918166944</v>
      </c>
      <c r="G800" s="15">
        <f>+E800*$E$840</f>
        <v>177138.90929696077</v>
      </c>
      <c r="H800" s="49">
        <f>+G800+F800</f>
        <v>255003.45921512772</v>
      </c>
      <c r="I800" s="127">
        <v>6</v>
      </c>
      <c r="J800" s="127"/>
      <c r="K800" s="3">
        <f>+I800*$M$969</f>
        <v>42.721947319656479</v>
      </c>
      <c r="L800" s="15">
        <f>+I800*$M$959*$L$841</f>
        <v>58389.628458498024</v>
      </c>
      <c r="M800" s="15">
        <f>+K800*$L$840</f>
        <v>130756.17385770578</v>
      </c>
      <c r="N800" s="49">
        <f>+M800+L800</f>
        <v>189145.8023162038</v>
      </c>
      <c r="O800" s="128">
        <v>7</v>
      </c>
      <c r="P800" s="128"/>
      <c r="Q800" s="166">
        <f>+O800*$S$969</f>
        <v>45.51001758604874</v>
      </c>
      <c r="R800" s="15">
        <f>+O800*$Q$841*$S$970</f>
        <v>68121.233201581024</v>
      </c>
      <c r="S800" s="422">
        <f>+Q800*$Q$840</f>
        <v>140065.33490592791</v>
      </c>
      <c r="T800" s="49">
        <f>+S800+R800</f>
        <v>208186.56810750894</v>
      </c>
      <c r="U800" s="128">
        <v>3</v>
      </c>
      <c r="V800" s="166">
        <f>+U800*$X$969</f>
        <v>21.428276829238399</v>
      </c>
      <c r="W800" s="15">
        <f>+U800*$V$841*$X$970</f>
        <v>29147.813953488374</v>
      </c>
      <c r="X800" s="15">
        <f t="shared" ref="X800:X803" si="805">+V800*$V$840</f>
        <v>70559.434418834877</v>
      </c>
      <c r="Y800" s="49">
        <f>+X800+W800</f>
        <v>99707.248372323258</v>
      </c>
      <c r="Z800" s="128">
        <v>4</v>
      </c>
      <c r="AA800" s="166">
        <f>+Z800*$AC$969</f>
        <v>27.576172877650919</v>
      </c>
      <c r="AB800" s="15">
        <f>+Z800*$AA$841*$AC$970</f>
        <v>38863.751937984496</v>
      </c>
      <c r="AC800" s="15">
        <f>+AA800*$AA$840</f>
        <v>85031.66173688999</v>
      </c>
      <c r="AD800" s="49">
        <f>+AC800+AB800</f>
        <v>123895.41367487449</v>
      </c>
      <c r="AE800" s="127">
        <v>5</v>
      </c>
      <c r="AF800" s="227" t="e">
        <f>+AE800*(1+$AI$971)</f>
        <v>#REF!</v>
      </c>
      <c r="AG800" s="166">
        <f>+AE800*$AI$969</f>
        <v>35.5</v>
      </c>
      <c r="AH800" s="15">
        <f>+AE800*$AG$841*$AI$970</f>
        <v>50431.587177482405</v>
      </c>
      <c r="AI800" s="15">
        <f>+AG800*$AG$840</f>
        <v>97010.519860655302</v>
      </c>
      <c r="AJ800" s="49">
        <f>+AI800+AH800</f>
        <v>147442.10703813771</v>
      </c>
      <c r="AK800" s="127">
        <v>4</v>
      </c>
      <c r="AL800" s="127"/>
      <c r="AM800" s="166">
        <f>+AK800*$AO$969</f>
        <v>32.373802222571918</v>
      </c>
      <c r="AN800" s="15">
        <f>+AK800*$AM$841*$AO$970</f>
        <v>40345.269741985925</v>
      </c>
      <c r="AO800" s="15">
        <f>+AM800*$AM$840</f>
        <v>97469.749971319019</v>
      </c>
      <c r="AP800" s="49">
        <f>+AO800+AN800</f>
        <v>137815.01971330494</v>
      </c>
      <c r="AQ800" s="127">
        <v>4</v>
      </c>
      <c r="AR800" s="127"/>
      <c r="AS800" s="227">
        <f>+AQ800*$AU$969</f>
        <v>35.121555035128829</v>
      </c>
      <c r="AT800" s="15">
        <f>+AQ800*$AT$841*$AU$970</f>
        <v>41053.266499582292</v>
      </c>
      <c r="AU800" s="15">
        <f>+AS800*$AT$840</f>
        <v>101986.11109614225</v>
      </c>
      <c r="AV800" s="49">
        <f>+AU800+AT800</f>
        <v>143039.37759572454</v>
      </c>
      <c r="AW800" s="127">
        <v>3</v>
      </c>
      <c r="AX800" s="127"/>
      <c r="AY800" s="227">
        <f>+AW800*$BA$969</f>
        <v>22.717632158590291</v>
      </c>
      <c r="AZ800" s="15">
        <f>+AW800*$AY$841*$BA$970</f>
        <v>30789.949874686718</v>
      </c>
      <c r="BA800" s="15">
        <f>+AY800*$AY$840</f>
        <v>67349.398698589182</v>
      </c>
      <c r="BB800" s="49">
        <f>+BA800+AZ800</f>
        <v>98139.3485732759</v>
      </c>
      <c r="BC800" s="127">
        <v>7</v>
      </c>
      <c r="BD800" s="227">
        <f>+BC800*$BF$969</f>
        <v>39.821207017543891</v>
      </c>
      <c r="BE800" s="15">
        <f t="shared" ref="BE800:BE836" si="806">+BC800*$BC$720*$BF$959</f>
        <v>66957.084444444452</v>
      </c>
      <c r="BF800" s="15">
        <f>+BD800*$BC$719</f>
        <v>112923.073602194</v>
      </c>
      <c r="BG800" s="49">
        <f>+BF800+BE800</f>
        <v>179880.15804663845</v>
      </c>
      <c r="BH800" s="48">
        <v>5</v>
      </c>
      <c r="BI800" s="166">
        <f>+BH800*$BK$969</f>
        <v>41.040080213903721</v>
      </c>
      <c r="BJ800" s="15">
        <f>+BH800*$BK$970*$BI$841</f>
        <v>52651.347708894886</v>
      </c>
      <c r="BK800" s="15">
        <f>+BI800*$BH$719</f>
        <v>114944.67977417279</v>
      </c>
      <c r="BL800" s="49">
        <f>+BK800+BJ800</f>
        <v>167596.02748306768</v>
      </c>
      <c r="BM800" s="97">
        <v>7</v>
      </c>
      <c r="BN800" s="222">
        <f>+BM800*$BP$969</f>
        <v>35.468438028169004</v>
      </c>
      <c r="BO800" s="99">
        <f>+BM800*$BP$970*$BN$841</f>
        <v>72672.153325817359</v>
      </c>
      <c r="BP800" s="99">
        <f>+BN800*$BN$840</f>
        <v>99160.51080908654</v>
      </c>
      <c r="BQ800" s="100">
        <f>+BP800+BO800</f>
        <v>171832.6641349039</v>
      </c>
      <c r="BR800" s="406">
        <f>+BM800+BH800+BC800+AW800+AQ800+AK800+Z800+C800+I800+O800+U800+AE800</f>
        <v>63</v>
      </c>
      <c r="BS800" s="406">
        <f>+BR800/12</f>
        <v>5.25</v>
      </c>
      <c r="BT800" s="406"/>
      <c r="BV800" s="407">
        <f>(+BM800-BS800)/BM800</f>
        <v>0.25</v>
      </c>
      <c r="BW800" s="162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</row>
    <row r="801" spans="1:147" ht="18" hidden="1" x14ac:dyDescent="0.35">
      <c r="A801" s="43" t="s">
        <v>301</v>
      </c>
      <c r="B801" s="208">
        <v>202</v>
      </c>
      <c r="C801" s="127">
        <v>1</v>
      </c>
      <c r="D801" s="127"/>
      <c r="E801" s="1">
        <f t="shared" si="804"/>
        <v>7.18</v>
      </c>
      <c r="F801" s="15">
        <f t="shared" ref="F801:F836" si="807">+C801*$E$841*$G$970</f>
        <v>9733.068739770868</v>
      </c>
      <c r="G801" s="15">
        <f t="shared" ref="G801:G836" si="808">+E801*$E$840</f>
        <v>22142.363662120097</v>
      </c>
      <c r="H801" s="49">
        <f t="shared" ref="H801:H820" si="809">+G801+F801</f>
        <v>31875.432401890965</v>
      </c>
      <c r="I801" s="127">
        <v>0</v>
      </c>
      <c r="J801" s="127"/>
      <c r="K801" s="3">
        <f t="shared" ref="K801:K836" si="810">+I801*$M$969</f>
        <v>0</v>
      </c>
      <c r="L801" s="15">
        <f t="shared" ref="L801:L836" si="811">+I801*$M$959*$L$841</f>
        <v>0</v>
      </c>
      <c r="M801" s="15">
        <f t="shared" ref="M801:M836" si="812">+K801*$L$840</f>
        <v>0</v>
      </c>
      <c r="N801" s="49">
        <f t="shared" ref="N801:N836" si="813">+M801+L801</f>
        <v>0</v>
      </c>
      <c r="O801" s="128">
        <v>1</v>
      </c>
      <c r="P801" s="128"/>
      <c r="Q801" s="166">
        <f t="shared" ref="Q801:Q836" si="814">+O801*$S$969</f>
        <v>6.5014310837212488</v>
      </c>
      <c r="R801" s="15">
        <f t="shared" ref="R801:R836" si="815">+O801*$Q$841*$S$970</f>
        <v>9731.604743083004</v>
      </c>
      <c r="S801" s="422">
        <f t="shared" ref="S801:S836" si="816">+Q801*$Q$840</f>
        <v>20009.333557989703</v>
      </c>
      <c r="T801" s="49">
        <f t="shared" ref="T801:T836" si="817">+S801+R801</f>
        <v>29740.938301072707</v>
      </c>
      <c r="U801" s="128">
        <v>1</v>
      </c>
      <c r="V801" s="166">
        <f t="shared" ref="V801:V836" si="818">+U801*$X$969</f>
        <v>7.1427589430794658</v>
      </c>
      <c r="W801" s="15">
        <f t="shared" ref="W801:W836" si="819">+U801*$V$841*$X$970</f>
        <v>9715.937984496124</v>
      </c>
      <c r="X801" s="15">
        <f t="shared" si="805"/>
        <v>23519.811472944959</v>
      </c>
      <c r="Y801" s="49">
        <f t="shared" ref="Y801:Y836" si="820">+X801+W801</f>
        <v>33235.749457441081</v>
      </c>
      <c r="Z801" s="128">
        <v>0</v>
      </c>
      <c r="AA801" s="166">
        <f t="shared" ref="AA801:AA836" si="821">+Z801*$AC$969</f>
        <v>0</v>
      </c>
      <c r="AB801" s="15">
        <f t="shared" ref="AB801:AB836" si="822">+Z801*$AA$841*$AC$970</f>
        <v>0</v>
      </c>
      <c r="AC801" s="15">
        <f t="shared" ref="AC801:AC836" si="823">+AA801*$AA$840</f>
        <v>0</v>
      </c>
      <c r="AD801" s="49">
        <f t="shared" ref="AD801:AD836" si="824">+AC801+AB801</f>
        <v>0</v>
      </c>
      <c r="AE801" s="127">
        <v>1</v>
      </c>
      <c r="AF801" s="227" t="e">
        <f t="shared" ref="AF801:AF836" si="825">+AE801*(1+$AI$971)</f>
        <v>#REF!</v>
      </c>
      <c r="AG801" s="166">
        <f t="shared" ref="AG801:AG836" si="826">+AE801*$AI$969</f>
        <v>7.1</v>
      </c>
      <c r="AH801" s="15">
        <f t="shared" ref="AH801:AH836" si="827">+AE801*$AG$841*$AI$970</f>
        <v>10086.317435496481</v>
      </c>
      <c r="AI801" s="15">
        <f t="shared" ref="AI801:AI836" si="828">+AG801*$AG$840</f>
        <v>19402.103972131059</v>
      </c>
      <c r="AJ801" s="49">
        <f t="shared" ref="AJ801:AJ836" si="829">+AI801+AH801</f>
        <v>29488.421407627538</v>
      </c>
      <c r="AK801" s="127">
        <v>1</v>
      </c>
      <c r="AL801" s="127"/>
      <c r="AM801" s="166">
        <f t="shared" ref="AM801:AM836" si="830">+AK801*$AO$969</f>
        <v>8.0934505556429794</v>
      </c>
      <c r="AN801" s="15">
        <f t="shared" ref="AN801:AN836" si="831">+AK801*$AM$841*$AO$970</f>
        <v>10086.317435496481</v>
      </c>
      <c r="AO801" s="15">
        <f t="shared" ref="AO801:AO836" si="832">+AM801*$AM$840</f>
        <v>24367.437492829755</v>
      </c>
      <c r="AP801" s="49">
        <f t="shared" ref="AP801:AP836" si="833">+AO801+AN801</f>
        <v>34453.754928326234</v>
      </c>
      <c r="AQ801" s="127">
        <v>1</v>
      </c>
      <c r="AR801" s="127"/>
      <c r="AS801" s="227">
        <f t="shared" ref="AS801:AS836" si="834">+AQ801*$AU$969</f>
        <v>8.7803887587822071</v>
      </c>
      <c r="AT801" s="15">
        <f t="shared" ref="AT801:AT836" si="835">+AQ801*$AT$841*$AU$970</f>
        <v>10263.316624895573</v>
      </c>
      <c r="AU801" s="15">
        <f t="shared" ref="AU801:AU836" si="836">+AS801*$AT$840</f>
        <v>25496.527774035563</v>
      </c>
      <c r="AV801" s="49">
        <f t="shared" ref="AV801:AV836" si="837">+AU801+AT801</f>
        <v>35759.844398931134</v>
      </c>
      <c r="AW801" s="127">
        <v>1</v>
      </c>
      <c r="AX801" s="127"/>
      <c r="AY801" s="227">
        <f t="shared" ref="AY801:AY836" si="838">+AW801*$BA$969</f>
        <v>7.5725440528634307</v>
      </c>
      <c r="AZ801" s="15">
        <f t="shared" ref="AZ801:AZ836" si="839">+AW801*$AY$841*$BA$970</f>
        <v>10263.316624895573</v>
      </c>
      <c r="BA801" s="15">
        <f t="shared" ref="BA801:BA836" si="840">+AY801*$AY$840</f>
        <v>22449.799566196398</v>
      </c>
      <c r="BB801" s="49">
        <f t="shared" ref="BB801:BB836" si="841">+BA801+AZ801</f>
        <v>32713.116191091969</v>
      </c>
      <c r="BC801" s="127">
        <v>0</v>
      </c>
      <c r="BD801" s="227">
        <f t="shared" ref="BD801:BD836" si="842">+BC801*$BF$969</f>
        <v>0</v>
      </c>
      <c r="BE801" s="15">
        <f t="shared" si="806"/>
        <v>0</v>
      </c>
      <c r="BF801" s="15">
        <f t="shared" ref="BF801:BF836" si="843">+BD801*$BC$719</f>
        <v>0</v>
      </c>
      <c r="BG801" s="49">
        <f t="shared" ref="BG801:BG836" si="844">+BF801+BE801</f>
        <v>0</v>
      </c>
      <c r="BH801" s="48">
        <v>0</v>
      </c>
      <c r="BI801" s="166">
        <f t="shared" ref="BI801:BI836" si="845">+BH801*$BK$969</f>
        <v>0</v>
      </c>
      <c r="BJ801" s="15">
        <f t="shared" ref="BJ801:BJ836" si="846">+BH801*$BK$970*$BI$841</f>
        <v>0</v>
      </c>
      <c r="BK801" s="15">
        <f t="shared" ref="BK801:BK836" si="847">+BI801*$BH$719</f>
        <v>0</v>
      </c>
      <c r="BL801" s="49">
        <f t="shared" ref="BL801:BL836" si="848">+BK801+BJ801</f>
        <v>0</v>
      </c>
      <c r="BM801" s="97">
        <v>2</v>
      </c>
      <c r="BN801" s="222">
        <f t="shared" ref="BN801:BN836" si="849">+BM801*$BP$969</f>
        <v>10.133839436619715</v>
      </c>
      <c r="BO801" s="99">
        <f t="shared" ref="BO801:BO836" si="850">+BM801*$BP$970*$BN$841</f>
        <v>20763.47237880496</v>
      </c>
      <c r="BP801" s="99">
        <f t="shared" ref="BP801:BP836" si="851">+BN801*$BN$840</f>
        <v>28331.574516881868</v>
      </c>
      <c r="BQ801" s="100">
        <f t="shared" ref="BQ801:BQ836" si="852">+BP801+BO801</f>
        <v>49095.046895686828</v>
      </c>
      <c r="BR801" s="406">
        <f t="shared" ref="BR801:BR836" si="853">+BM801+BH801+BC801+AW801+AQ801+AK801+Z801+C801+I801+O801+U801+AE801</f>
        <v>9</v>
      </c>
      <c r="BS801" s="406">
        <f t="shared" ref="BS801:BS836" si="854">+BR801/12</f>
        <v>0.75</v>
      </c>
      <c r="BT801" s="406"/>
      <c r="BV801" s="407">
        <f t="shared" ref="BV801:BV836" si="855">(+BM801-BS801)/BM801</f>
        <v>0.625</v>
      </c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</row>
    <row r="802" spans="1:147" ht="18" hidden="1" x14ac:dyDescent="0.35">
      <c r="A802" s="43" t="s">
        <v>301</v>
      </c>
      <c r="B802" s="208">
        <v>203</v>
      </c>
      <c r="C802" s="127">
        <v>1</v>
      </c>
      <c r="D802" s="127"/>
      <c r="E802" s="1">
        <f t="shared" si="804"/>
        <v>7.18</v>
      </c>
      <c r="F802" s="15">
        <f t="shared" si="807"/>
        <v>9733.068739770868</v>
      </c>
      <c r="G802" s="15">
        <f t="shared" si="808"/>
        <v>22142.363662120097</v>
      </c>
      <c r="H802" s="49">
        <f t="shared" si="809"/>
        <v>31875.432401890965</v>
      </c>
      <c r="I802" s="127">
        <v>0</v>
      </c>
      <c r="J802" s="127"/>
      <c r="K802" s="3">
        <f t="shared" si="810"/>
        <v>0</v>
      </c>
      <c r="L802" s="15">
        <f t="shared" si="811"/>
        <v>0</v>
      </c>
      <c r="M802" s="15">
        <f t="shared" si="812"/>
        <v>0</v>
      </c>
      <c r="N802" s="49">
        <f t="shared" si="813"/>
        <v>0</v>
      </c>
      <c r="O802" s="128">
        <v>1</v>
      </c>
      <c r="P802" s="128"/>
      <c r="Q802" s="166">
        <f t="shared" si="814"/>
        <v>6.5014310837212488</v>
      </c>
      <c r="R802" s="15">
        <f t="shared" si="815"/>
        <v>9731.604743083004</v>
      </c>
      <c r="S802" s="422">
        <f t="shared" si="816"/>
        <v>20009.333557989703</v>
      </c>
      <c r="T802" s="49">
        <f t="shared" si="817"/>
        <v>29740.938301072707</v>
      </c>
      <c r="U802" s="128">
        <v>1</v>
      </c>
      <c r="V802" s="166">
        <f t="shared" si="818"/>
        <v>7.1427589430794658</v>
      </c>
      <c r="W802" s="15">
        <f t="shared" si="819"/>
        <v>9715.937984496124</v>
      </c>
      <c r="X802" s="15">
        <f t="shared" si="805"/>
        <v>23519.811472944959</v>
      </c>
      <c r="Y802" s="49">
        <f t="shared" si="820"/>
        <v>33235.749457441081</v>
      </c>
      <c r="Z802" s="128">
        <v>1</v>
      </c>
      <c r="AA802" s="166">
        <f t="shared" si="821"/>
        <v>6.8940432194127297</v>
      </c>
      <c r="AB802" s="15">
        <f t="shared" si="822"/>
        <v>9715.937984496124</v>
      </c>
      <c r="AC802" s="15">
        <f t="shared" si="823"/>
        <v>21257.915434222497</v>
      </c>
      <c r="AD802" s="49">
        <f t="shared" si="824"/>
        <v>30973.853418718623</v>
      </c>
      <c r="AE802" s="127">
        <v>1</v>
      </c>
      <c r="AF802" s="227" t="e">
        <f t="shared" si="825"/>
        <v>#REF!</v>
      </c>
      <c r="AG802" s="166">
        <f t="shared" si="826"/>
        <v>7.1</v>
      </c>
      <c r="AH802" s="15">
        <f t="shared" si="827"/>
        <v>10086.317435496481</v>
      </c>
      <c r="AI802" s="15">
        <f t="shared" si="828"/>
        <v>19402.103972131059</v>
      </c>
      <c r="AJ802" s="49">
        <f t="shared" si="829"/>
        <v>29488.421407627538</v>
      </c>
      <c r="AK802" s="127">
        <v>1</v>
      </c>
      <c r="AL802" s="127"/>
      <c r="AM802" s="166">
        <f t="shared" si="830"/>
        <v>8.0934505556429794</v>
      </c>
      <c r="AN802" s="15">
        <f t="shared" si="831"/>
        <v>10086.317435496481</v>
      </c>
      <c r="AO802" s="15">
        <f t="shared" si="832"/>
        <v>24367.437492829755</v>
      </c>
      <c r="AP802" s="49">
        <f t="shared" si="833"/>
        <v>34453.754928326234</v>
      </c>
      <c r="AQ802" s="127">
        <v>2</v>
      </c>
      <c r="AR802" s="127"/>
      <c r="AS802" s="227">
        <f t="shared" si="834"/>
        <v>17.560777517564414</v>
      </c>
      <c r="AT802" s="15">
        <f t="shared" si="835"/>
        <v>20526.633249791146</v>
      </c>
      <c r="AU802" s="15">
        <f t="shared" si="836"/>
        <v>50993.055548071126</v>
      </c>
      <c r="AV802" s="49">
        <f t="shared" si="837"/>
        <v>71519.688797862269</v>
      </c>
      <c r="AW802" s="127">
        <v>0</v>
      </c>
      <c r="AX802" s="127"/>
      <c r="AY802" s="227">
        <f t="shared" si="838"/>
        <v>0</v>
      </c>
      <c r="AZ802" s="15">
        <f t="shared" si="839"/>
        <v>0</v>
      </c>
      <c r="BA802" s="15">
        <f t="shared" si="840"/>
        <v>0</v>
      </c>
      <c r="BB802" s="49">
        <f t="shared" si="841"/>
        <v>0</v>
      </c>
      <c r="BC802" s="127">
        <v>1</v>
      </c>
      <c r="BD802" s="227">
        <f t="shared" si="842"/>
        <v>5.6887438596491275</v>
      </c>
      <c r="BE802" s="15">
        <f t="shared" si="806"/>
        <v>9565.2977777777778</v>
      </c>
      <c r="BF802" s="15">
        <f t="shared" si="843"/>
        <v>16131.867657456285</v>
      </c>
      <c r="BG802" s="49">
        <f t="shared" si="844"/>
        <v>25697.165435234063</v>
      </c>
      <c r="BH802" s="48">
        <v>1</v>
      </c>
      <c r="BI802" s="166">
        <f t="shared" si="845"/>
        <v>8.2080160427807449</v>
      </c>
      <c r="BJ802" s="15">
        <f t="shared" si="846"/>
        <v>10530.269541778976</v>
      </c>
      <c r="BK802" s="15">
        <f t="shared" si="847"/>
        <v>22988.93595483456</v>
      </c>
      <c r="BL802" s="49">
        <f t="shared" si="848"/>
        <v>33519.205496613533</v>
      </c>
      <c r="BM802" s="97">
        <v>2</v>
      </c>
      <c r="BN802" s="222">
        <f t="shared" si="849"/>
        <v>10.133839436619715</v>
      </c>
      <c r="BO802" s="99">
        <f t="shared" si="850"/>
        <v>20763.47237880496</v>
      </c>
      <c r="BP802" s="99">
        <f t="shared" si="851"/>
        <v>28331.574516881868</v>
      </c>
      <c r="BQ802" s="100">
        <f t="shared" si="852"/>
        <v>49095.046895686828</v>
      </c>
      <c r="BR802" s="406">
        <f t="shared" si="853"/>
        <v>12</v>
      </c>
      <c r="BS802" s="406">
        <f t="shared" si="854"/>
        <v>1</v>
      </c>
      <c r="BT802" s="406"/>
      <c r="BV802" s="407">
        <f t="shared" si="855"/>
        <v>0.5</v>
      </c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</row>
    <row r="803" spans="1:147" ht="18" hidden="1" x14ac:dyDescent="0.35">
      <c r="A803" s="43" t="s">
        <v>301</v>
      </c>
      <c r="B803" s="208">
        <v>301</v>
      </c>
      <c r="C803" s="127">
        <v>0</v>
      </c>
      <c r="D803" s="127"/>
      <c r="E803" s="1">
        <f t="shared" si="804"/>
        <v>0</v>
      </c>
      <c r="F803" s="15">
        <f t="shared" si="807"/>
        <v>0</v>
      </c>
      <c r="G803" s="15">
        <f t="shared" si="808"/>
        <v>0</v>
      </c>
      <c r="H803" s="49">
        <f t="shared" si="809"/>
        <v>0</v>
      </c>
      <c r="I803" s="127">
        <v>2</v>
      </c>
      <c r="J803" s="127"/>
      <c r="K803" s="3">
        <f t="shared" si="810"/>
        <v>14.240649106552159</v>
      </c>
      <c r="L803" s="15">
        <f t="shared" si="811"/>
        <v>19463.209486166008</v>
      </c>
      <c r="M803" s="15">
        <f t="shared" si="812"/>
        <v>43585.391285901926</v>
      </c>
      <c r="N803" s="49">
        <f t="shared" si="813"/>
        <v>63048.600772067934</v>
      </c>
      <c r="O803" s="128">
        <v>1</v>
      </c>
      <c r="P803" s="128"/>
      <c r="Q803" s="166">
        <f t="shared" si="814"/>
        <v>6.5014310837212488</v>
      </c>
      <c r="R803" s="15">
        <f t="shared" si="815"/>
        <v>9731.604743083004</v>
      </c>
      <c r="S803" s="422">
        <f t="shared" si="816"/>
        <v>20009.333557989703</v>
      </c>
      <c r="T803" s="49">
        <f t="shared" si="817"/>
        <v>29740.938301072707</v>
      </c>
      <c r="U803" s="128">
        <v>0</v>
      </c>
      <c r="V803" s="166">
        <f t="shared" si="818"/>
        <v>0</v>
      </c>
      <c r="W803" s="15">
        <f t="shared" si="819"/>
        <v>0</v>
      </c>
      <c r="X803" s="15">
        <f t="shared" si="805"/>
        <v>0</v>
      </c>
      <c r="Y803" s="49">
        <f t="shared" si="820"/>
        <v>0</v>
      </c>
      <c r="Z803" s="128">
        <v>0</v>
      </c>
      <c r="AA803" s="166">
        <f t="shared" si="821"/>
        <v>0</v>
      </c>
      <c r="AB803" s="15">
        <f t="shared" si="822"/>
        <v>0</v>
      </c>
      <c r="AC803" s="15">
        <f t="shared" si="823"/>
        <v>0</v>
      </c>
      <c r="AD803" s="49">
        <f t="shared" si="824"/>
        <v>0</v>
      </c>
      <c r="AE803" s="127">
        <v>0</v>
      </c>
      <c r="AF803" s="227" t="e">
        <f t="shared" si="825"/>
        <v>#REF!</v>
      </c>
      <c r="AG803" s="166">
        <f t="shared" si="826"/>
        <v>0</v>
      </c>
      <c r="AH803" s="15">
        <f t="shared" si="827"/>
        <v>0</v>
      </c>
      <c r="AI803" s="15">
        <f t="shared" si="828"/>
        <v>0</v>
      </c>
      <c r="AJ803" s="49">
        <f t="shared" si="829"/>
        <v>0</v>
      </c>
      <c r="AK803" s="127">
        <v>0</v>
      </c>
      <c r="AL803" s="127"/>
      <c r="AM803" s="166">
        <f t="shared" si="830"/>
        <v>0</v>
      </c>
      <c r="AN803" s="15">
        <f t="shared" si="831"/>
        <v>0</v>
      </c>
      <c r="AO803" s="15">
        <f t="shared" si="832"/>
        <v>0</v>
      </c>
      <c r="AP803" s="49">
        <f t="shared" si="833"/>
        <v>0</v>
      </c>
      <c r="AQ803" s="127">
        <v>0</v>
      </c>
      <c r="AR803" s="127"/>
      <c r="AS803" s="227">
        <f t="shared" si="834"/>
        <v>0</v>
      </c>
      <c r="AT803" s="15">
        <f t="shared" si="835"/>
        <v>0</v>
      </c>
      <c r="AU803" s="15">
        <f t="shared" si="836"/>
        <v>0</v>
      </c>
      <c r="AV803" s="49">
        <f t="shared" si="837"/>
        <v>0</v>
      </c>
      <c r="AW803" s="127">
        <v>0</v>
      </c>
      <c r="AX803" s="127"/>
      <c r="AY803" s="227">
        <f t="shared" si="838"/>
        <v>0</v>
      </c>
      <c r="AZ803" s="15">
        <f t="shared" si="839"/>
        <v>0</v>
      </c>
      <c r="BA803" s="15">
        <f t="shared" si="840"/>
        <v>0</v>
      </c>
      <c r="BB803" s="49">
        <f t="shared" si="841"/>
        <v>0</v>
      </c>
      <c r="BC803" s="127">
        <v>0</v>
      </c>
      <c r="BD803" s="227">
        <f t="shared" si="842"/>
        <v>0</v>
      </c>
      <c r="BE803" s="15">
        <f t="shared" si="806"/>
        <v>0</v>
      </c>
      <c r="BF803" s="15">
        <f t="shared" si="843"/>
        <v>0</v>
      </c>
      <c r="BG803" s="49">
        <f t="shared" si="844"/>
        <v>0</v>
      </c>
      <c r="BH803" s="48">
        <v>0</v>
      </c>
      <c r="BI803" s="166">
        <f t="shared" si="845"/>
        <v>0</v>
      </c>
      <c r="BJ803" s="15">
        <f t="shared" si="846"/>
        <v>0</v>
      </c>
      <c r="BK803" s="15">
        <f t="shared" si="847"/>
        <v>0</v>
      </c>
      <c r="BL803" s="49">
        <f t="shared" si="848"/>
        <v>0</v>
      </c>
      <c r="BM803" s="97">
        <v>0</v>
      </c>
      <c r="BN803" s="222">
        <f t="shared" si="849"/>
        <v>0</v>
      </c>
      <c r="BO803" s="99">
        <f t="shared" si="850"/>
        <v>0</v>
      </c>
      <c r="BP803" s="99">
        <f t="shared" si="851"/>
        <v>0</v>
      </c>
      <c r="BQ803" s="100">
        <f t="shared" si="852"/>
        <v>0</v>
      </c>
      <c r="BR803" s="406">
        <f t="shared" si="853"/>
        <v>3</v>
      </c>
      <c r="BS803" s="406">
        <f t="shared" si="854"/>
        <v>0.25</v>
      </c>
      <c r="BT803" s="406"/>
      <c r="BV803" s="407" t="e">
        <f t="shared" si="855"/>
        <v>#DIV/0!</v>
      </c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</row>
    <row r="804" spans="1:147" ht="18" hidden="1" x14ac:dyDescent="0.35">
      <c r="A804" s="43" t="s">
        <v>301</v>
      </c>
      <c r="B804" s="208">
        <v>302</v>
      </c>
      <c r="C804" s="127">
        <v>0</v>
      </c>
      <c r="D804" s="127"/>
      <c r="E804" s="1">
        <f t="shared" si="804"/>
        <v>0</v>
      </c>
      <c r="F804" s="15">
        <f t="shared" si="807"/>
        <v>0</v>
      </c>
      <c r="G804" s="15">
        <f t="shared" si="808"/>
        <v>0</v>
      </c>
      <c r="H804" s="49">
        <f t="shared" si="809"/>
        <v>0</v>
      </c>
      <c r="I804" s="127">
        <v>8</v>
      </c>
      <c r="J804" s="127"/>
      <c r="K804" s="3">
        <f t="shared" si="810"/>
        <v>56.962596426208634</v>
      </c>
      <c r="L804" s="15">
        <f t="shared" si="811"/>
        <v>77852.837944664032</v>
      </c>
      <c r="M804" s="15">
        <f t="shared" si="812"/>
        <v>174341.5651436077</v>
      </c>
      <c r="N804" s="49">
        <f t="shared" si="813"/>
        <v>252194.40308827173</v>
      </c>
      <c r="O804" s="128">
        <v>8</v>
      </c>
      <c r="P804" s="128"/>
      <c r="Q804" s="166">
        <f t="shared" si="814"/>
        <v>52.01144866976999</v>
      </c>
      <c r="R804" s="15">
        <f t="shared" si="815"/>
        <v>77852.837944664032</v>
      </c>
      <c r="S804" s="422">
        <f t="shared" si="816"/>
        <v>160074.66846391762</v>
      </c>
      <c r="T804" s="49">
        <f t="shared" si="817"/>
        <v>237927.50640858166</v>
      </c>
      <c r="U804" s="128">
        <v>9</v>
      </c>
      <c r="V804" s="166">
        <f t="shared" si="818"/>
        <v>64.284830487715197</v>
      </c>
      <c r="W804" s="15">
        <f t="shared" si="819"/>
        <v>87443.441860465115</v>
      </c>
      <c r="X804" s="15">
        <f>+V804*$V$840</f>
        <v>211678.30325650465</v>
      </c>
      <c r="Y804" s="49">
        <f t="shared" si="820"/>
        <v>299121.74511696975</v>
      </c>
      <c r="Z804" s="128">
        <v>5</v>
      </c>
      <c r="AA804" s="166">
        <f t="shared" si="821"/>
        <v>34.470216097063648</v>
      </c>
      <c r="AB804" s="15">
        <f t="shared" si="822"/>
        <v>48579.689922480618</v>
      </c>
      <c r="AC804" s="15">
        <f t="shared" si="823"/>
        <v>106289.57717111248</v>
      </c>
      <c r="AD804" s="49">
        <f t="shared" si="824"/>
        <v>154869.26709359311</v>
      </c>
      <c r="AE804" s="128">
        <v>9</v>
      </c>
      <c r="AF804" s="227" t="e">
        <f t="shared" si="825"/>
        <v>#REF!</v>
      </c>
      <c r="AG804" s="166">
        <f t="shared" si="826"/>
        <v>63.9</v>
      </c>
      <c r="AH804" s="15">
        <f t="shared" si="827"/>
        <v>90776.856919468337</v>
      </c>
      <c r="AI804" s="15">
        <f t="shared" si="828"/>
        <v>174618.93574917954</v>
      </c>
      <c r="AJ804" s="49">
        <f t="shared" si="829"/>
        <v>265395.79266864789</v>
      </c>
      <c r="AK804" s="127">
        <v>10</v>
      </c>
      <c r="AL804" s="127"/>
      <c r="AM804" s="166">
        <f t="shared" si="830"/>
        <v>80.934505556429798</v>
      </c>
      <c r="AN804" s="15">
        <f t="shared" si="831"/>
        <v>100863.17435496481</v>
      </c>
      <c r="AO804" s="15">
        <f t="shared" si="832"/>
        <v>243674.37492829756</v>
      </c>
      <c r="AP804" s="49">
        <f t="shared" si="833"/>
        <v>344537.54928326234</v>
      </c>
      <c r="AQ804" s="127">
        <v>8</v>
      </c>
      <c r="AR804" s="127"/>
      <c r="AS804" s="227">
        <f t="shared" si="834"/>
        <v>70.243110070257657</v>
      </c>
      <c r="AT804" s="15">
        <f t="shared" si="835"/>
        <v>82106.532999164585</v>
      </c>
      <c r="AU804" s="15">
        <f t="shared" si="836"/>
        <v>203972.22219228451</v>
      </c>
      <c r="AV804" s="49">
        <f t="shared" si="837"/>
        <v>286078.75519144908</v>
      </c>
      <c r="AW804" s="127">
        <v>10</v>
      </c>
      <c r="AX804" s="127"/>
      <c r="AY804" s="227">
        <f t="shared" si="838"/>
        <v>75.725440528634309</v>
      </c>
      <c r="AZ804" s="15">
        <f t="shared" si="839"/>
        <v>102633.16624895573</v>
      </c>
      <c r="BA804" s="15">
        <f t="shared" si="840"/>
        <v>224497.99566196397</v>
      </c>
      <c r="BB804" s="49">
        <f t="shared" si="841"/>
        <v>327131.16191091971</v>
      </c>
      <c r="BC804" s="127">
        <v>11</v>
      </c>
      <c r="BD804" s="227">
        <f t="shared" si="842"/>
        <v>62.576182456140401</v>
      </c>
      <c r="BE804" s="15">
        <f t="shared" si="806"/>
        <v>105218.27555555556</v>
      </c>
      <c r="BF804" s="15">
        <f t="shared" si="843"/>
        <v>177450.54423201914</v>
      </c>
      <c r="BG804" s="49">
        <f t="shared" si="844"/>
        <v>282668.8197875747</v>
      </c>
      <c r="BH804" s="48">
        <v>5</v>
      </c>
      <c r="BI804" s="166">
        <f t="shared" si="845"/>
        <v>41.040080213903721</v>
      </c>
      <c r="BJ804" s="15">
        <f t="shared" si="846"/>
        <v>52651.347708894886</v>
      </c>
      <c r="BK804" s="15">
        <f t="shared" si="847"/>
        <v>114944.67977417279</v>
      </c>
      <c r="BL804" s="49">
        <f t="shared" si="848"/>
        <v>167596.02748306768</v>
      </c>
      <c r="BM804" s="250">
        <v>12</v>
      </c>
      <c r="BN804" s="245">
        <f t="shared" si="849"/>
        <v>60.803036619718284</v>
      </c>
      <c r="BO804" s="243">
        <f t="shared" si="850"/>
        <v>124580.83427282976</v>
      </c>
      <c r="BP804" s="243">
        <f t="shared" si="851"/>
        <v>169989.44710129118</v>
      </c>
      <c r="BQ804" s="244">
        <f t="shared" si="852"/>
        <v>294570.28137412097</v>
      </c>
      <c r="BR804" s="406">
        <f t="shared" si="853"/>
        <v>95</v>
      </c>
      <c r="BS804" s="406">
        <f t="shared" si="854"/>
        <v>7.916666666666667</v>
      </c>
      <c r="BT804" s="406"/>
      <c r="BV804" s="407">
        <f t="shared" si="855"/>
        <v>0.34027777777777773</v>
      </c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</row>
    <row r="805" spans="1:147" ht="18" hidden="1" x14ac:dyDescent="0.35">
      <c r="A805" s="43" t="s">
        <v>301</v>
      </c>
      <c r="B805" s="208">
        <v>401</v>
      </c>
      <c r="C805" s="127">
        <v>2</v>
      </c>
      <c r="D805" s="127"/>
      <c r="E805" s="1">
        <f t="shared" si="804"/>
        <v>14.36</v>
      </c>
      <c r="F805" s="15">
        <f t="shared" si="807"/>
        <v>19466.137479541736</v>
      </c>
      <c r="G805" s="15">
        <f t="shared" si="808"/>
        <v>44284.727324240193</v>
      </c>
      <c r="H805" s="49">
        <f t="shared" si="809"/>
        <v>63750.864803781929</v>
      </c>
      <c r="I805" s="127">
        <v>1</v>
      </c>
      <c r="J805" s="127"/>
      <c r="K805" s="3">
        <f t="shared" si="810"/>
        <v>7.1203245532760793</v>
      </c>
      <c r="L805" s="15">
        <f t="shared" si="811"/>
        <v>9731.604743083004</v>
      </c>
      <c r="M805" s="15">
        <f t="shared" si="812"/>
        <v>21792.695642950963</v>
      </c>
      <c r="N805" s="49">
        <f t="shared" si="813"/>
        <v>31524.300386033967</v>
      </c>
      <c r="O805" s="128">
        <v>1</v>
      </c>
      <c r="P805" s="128"/>
      <c r="Q805" s="166">
        <f t="shared" si="814"/>
        <v>6.5014310837212488</v>
      </c>
      <c r="R805" s="15">
        <f t="shared" si="815"/>
        <v>9731.604743083004</v>
      </c>
      <c r="S805" s="422">
        <f t="shared" si="816"/>
        <v>20009.333557989703</v>
      </c>
      <c r="T805" s="49">
        <f t="shared" si="817"/>
        <v>29740.938301072707</v>
      </c>
      <c r="U805" s="128">
        <v>3</v>
      </c>
      <c r="V805" s="166">
        <f t="shared" si="818"/>
        <v>21.428276829238399</v>
      </c>
      <c r="W805" s="15">
        <f t="shared" si="819"/>
        <v>29147.813953488374</v>
      </c>
      <c r="X805" s="15">
        <f t="shared" ref="X805:X836" si="856">+V805*$V$840</f>
        <v>70559.434418834877</v>
      </c>
      <c r="Y805" s="49">
        <f t="shared" si="820"/>
        <v>99707.248372323258</v>
      </c>
      <c r="Z805" s="128">
        <v>1</v>
      </c>
      <c r="AA805" s="166">
        <f t="shared" si="821"/>
        <v>6.8940432194127297</v>
      </c>
      <c r="AB805" s="15">
        <f t="shared" si="822"/>
        <v>9715.937984496124</v>
      </c>
      <c r="AC805" s="15">
        <f t="shared" si="823"/>
        <v>21257.915434222497</v>
      </c>
      <c r="AD805" s="49">
        <f t="shared" si="824"/>
        <v>30973.853418718623</v>
      </c>
      <c r="AE805" s="127">
        <v>2</v>
      </c>
      <c r="AF805" s="227" t="e">
        <f t="shared" si="825"/>
        <v>#REF!</v>
      </c>
      <c r="AG805" s="166">
        <f t="shared" si="826"/>
        <v>14.2</v>
      </c>
      <c r="AH805" s="15">
        <f t="shared" si="827"/>
        <v>20172.634870992963</v>
      </c>
      <c r="AI805" s="15">
        <f t="shared" si="828"/>
        <v>38804.207944262118</v>
      </c>
      <c r="AJ805" s="49">
        <f t="shared" si="829"/>
        <v>58976.842815255077</v>
      </c>
      <c r="AK805" s="127">
        <v>2</v>
      </c>
      <c r="AL805" s="127"/>
      <c r="AM805" s="166">
        <f t="shared" si="830"/>
        <v>16.186901111285959</v>
      </c>
      <c r="AN805" s="15">
        <f t="shared" si="831"/>
        <v>20172.634870992963</v>
      </c>
      <c r="AO805" s="15">
        <f t="shared" si="832"/>
        <v>48734.87498565951</v>
      </c>
      <c r="AP805" s="49">
        <f t="shared" si="833"/>
        <v>68907.509856652468</v>
      </c>
      <c r="AQ805" s="127">
        <v>1</v>
      </c>
      <c r="AR805" s="127"/>
      <c r="AS805" s="227">
        <f t="shared" si="834"/>
        <v>8.7803887587822071</v>
      </c>
      <c r="AT805" s="15">
        <f t="shared" si="835"/>
        <v>10263.316624895573</v>
      </c>
      <c r="AU805" s="15">
        <f t="shared" si="836"/>
        <v>25496.527774035563</v>
      </c>
      <c r="AV805" s="49">
        <f t="shared" si="837"/>
        <v>35759.844398931134</v>
      </c>
      <c r="AW805" s="127">
        <v>3</v>
      </c>
      <c r="AX805" s="127"/>
      <c r="AY805" s="227">
        <f t="shared" si="838"/>
        <v>22.717632158590291</v>
      </c>
      <c r="AZ805" s="15">
        <f t="shared" si="839"/>
        <v>30789.949874686718</v>
      </c>
      <c r="BA805" s="15">
        <f t="shared" si="840"/>
        <v>67349.398698589182</v>
      </c>
      <c r="BB805" s="49">
        <f t="shared" si="841"/>
        <v>98139.3485732759</v>
      </c>
      <c r="BC805" s="127">
        <v>3</v>
      </c>
      <c r="BD805" s="227">
        <f t="shared" si="842"/>
        <v>17.066231578947381</v>
      </c>
      <c r="BE805" s="15">
        <f t="shared" si="806"/>
        <v>28695.893333333333</v>
      </c>
      <c r="BF805" s="15">
        <f t="shared" si="843"/>
        <v>48395.602972368855</v>
      </c>
      <c r="BG805" s="49">
        <f t="shared" si="844"/>
        <v>77091.496305702196</v>
      </c>
      <c r="BH805" s="48">
        <v>2</v>
      </c>
      <c r="BI805" s="166">
        <f t="shared" si="845"/>
        <v>16.41603208556149</v>
      </c>
      <c r="BJ805" s="15">
        <f t="shared" si="846"/>
        <v>21060.539083557953</v>
      </c>
      <c r="BK805" s="15">
        <f t="shared" si="847"/>
        <v>45977.87190966912</v>
      </c>
      <c r="BL805" s="49">
        <f t="shared" si="848"/>
        <v>67038.410993227066</v>
      </c>
      <c r="BM805" s="97">
        <v>3</v>
      </c>
      <c r="BN805" s="222">
        <f t="shared" si="849"/>
        <v>15.200759154929571</v>
      </c>
      <c r="BO805" s="99">
        <f t="shared" si="850"/>
        <v>31145.208568207439</v>
      </c>
      <c r="BP805" s="99">
        <f t="shared" si="851"/>
        <v>42497.361775322795</v>
      </c>
      <c r="BQ805" s="100">
        <f t="shared" si="852"/>
        <v>73642.570343530242</v>
      </c>
      <c r="BR805" s="406">
        <f t="shared" si="853"/>
        <v>24</v>
      </c>
      <c r="BS805" s="406">
        <f t="shared" si="854"/>
        <v>2</v>
      </c>
      <c r="BT805" s="406"/>
      <c r="BV805" s="407">
        <f t="shared" si="855"/>
        <v>0.33333333333333331</v>
      </c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</row>
    <row r="806" spans="1:147" ht="18" hidden="1" x14ac:dyDescent="0.35">
      <c r="A806" s="43" t="s">
        <v>301</v>
      </c>
      <c r="B806" s="208">
        <v>402</v>
      </c>
      <c r="C806" s="127">
        <v>6</v>
      </c>
      <c r="D806" s="127"/>
      <c r="E806" s="1">
        <f t="shared" si="804"/>
        <v>43.08</v>
      </c>
      <c r="F806" s="15">
        <f t="shared" si="807"/>
        <v>58398.412438625208</v>
      </c>
      <c r="G806" s="15">
        <f t="shared" si="808"/>
        <v>132854.1819727206</v>
      </c>
      <c r="H806" s="49">
        <f t="shared" si="809"/>
        <v>191252.59441134581</v>
      </c>
      <c r="I806" s="127">
        <v>2</v>
      </c>
      <c r="J806" s="127"/>
      <c r="K806" s="3">
        <f t="shared" si="810"/>
        <v>14.240649106552159</v>
      </c>
      <c r="L806" s="15">
        <f t="shared" si="811"/>
        <v>19463.209486166008</v>
      </c>
      <c r="M806" s="15">
        <f t="shared" si="812"/>
        <v>43585.391285901926</v>
      </c>
      <c r="N806" s="49">
        <f t="shared" si="813"/>
        <v>63048.600772067934</v>
      </c>
      <c r="O806" s="128">
        <v>0</v>
      </c>
      <c r="P806" s="128"/>
      <c r="Q806" s="166">
        <f t="shared" si="814"/>
        <v>0</v>
      </c>
      <c r="R806" s="15">
        <f t="shared" si="815"/>
        <v>0</v>
      </c>
      <c r="S806" s="422">
        <f t="shared" si="816"/>
        <v>0</v>
      </c>
      <c r="T806" s="49">
        <f t="shared" si="817"/>
        <v>0</v>
      </c>
      <c r="U806" s="128">
        <v>3</v>
      </c>
      <c r="V806" s="166">
        <f t="shared" si="818"/>
        <v>21.428276829238399</v>
      </c>
      <c r="W806" s="15">
        <f t="shared" si="819"/>
        <v>29147.813953488374</v>
      </c>
      <c r="X806" s="15">
        <f t="shared" si="856"/>
        <v>70559.434418834877</v>
      </c>
      <c r="Y806" s="49">
        <f t="shared" si="820"/>
        <v>99707.248372323258</v>
      </c>
      <c r="Z806" s="128">
        <v>1</v>
      </c>
      <c r="AA806" s="166">
        <f t="shared" si="821"/>
        <v>6.8940432194127297</v>
      </c>
      <c r="AB806" s="15">
        <f t="shared" si="822"/>
        <v>9715.937984496124</v>
      </c>
      <c r="AC806" s="15">
        <f t="shared" si="823"/>
        <v>21257.915434222497</v>
      </c>
      <c r="AD806" s="49">
        <f t="shared" si="824"/>
        <v>30973.853418718623</v>
      </c>
      <c r="AE806" s="127">
        <v>2</v>
      </c>
      <c r="AF806" s="227" t="e">
        <f t="shared" si="825"/>
        <v>#REF!</v>
      </c>
      <c r="AG806" s="166">
        <f t="shared" si="826"/>
        <v>14.2</v>
      </c>
      <c r="AH806" s="15">
        <f t="shared" si="827"/>
        <v>20172.634870992963</v>
      </c>
      <c r="AI806" s="15">
        <f t="shared" si="828"/>
        <v>38804.207944262118</v>
      </c>
      <c r="AJ806" s="49">
        <f t="shared" si="829"/>
        <v>58976.842815255077</v>
      </c>
      <c r="AK806" s="127">
        <v>3</v>
      </c>
      <c r="AL806" s="127"/>
      <c r="AM806" s="166">
        <f t="shared" si="830"/>
        <v>24.280351666928937</v>
      </c>
      <c r="AN806" s="15">
        <f t="shared" si="831"/>
        <v>30258.952306489446</v>
      </c>
      <c r="AO806" s="15">
        <f t="shared" si="832"/>
        <v>73102.312478489257</v>
      </c>
      <c r="AP806" s="49">
        <f t="shared" si="833"/>
        <v>103361.2647849787</v>
      </c>
      <c r="AQ806" s="127">
        <v>3</v>
      </c>
      <c r="AR806" s="127"/>
      <c r="AS806" s="227">
        <f t="shared" si="834"/>
        <v>26.34116627634662</v>
      </c>
      <c r="AT806" s="15">
        <f t="shared" si="835"/>
        <v>30789.949874686718</v>
      </c>
      <c r="AU806" s="15">
        <f t="shared" si="836"/>
        <v>76489.583322106686</v>
      </c>
      <c r="AV806" s="49">
        <f t="shared" si="837"/>
        <v>107279.5331967934</v>
      </c>
      <c r="AW806" s="127">
        <v>2</v>
      </c>
      <c r="AX806" s="127"/>
      <c r="AY806" s="227">
        <f t="shared" si="838"/>
        <v>15.145088105726861</v>
      </c>
      <c r="AZ806" s="15">
        <f t="shared" si="839"/>
        <v>20526.633249791146</v>
      </c>
      <c r="BA806" s="15">
        <f t="shared" si="840"/>
        <v>44899.599132392796</v>
      </c>
      <c r="BB806" s="49">
        <f t="shared" si="841"/>
        <v>65426.232382183938</v>
      </c>
      <c r="BC806" s="127">
        <v>3</v>
      </c>
      <c r="BD806" s="227">
        <f t="shared" si="842"/>
        <v>17.066231578947381</v>
      </c>
      <c r="BE806" s="15">
        <f t="shared" si="806"/>
        <v>28695.893333333333</v>
      </c>
      <c r="BF806" s="15">
        <f t="shared" si="843"/>
        <v>48395.602972368855</v>
      </c>
      <c r="BG806" s="49">
        <f t="shared" si="844"/>
        <v>77091.496305702196</v>
      </c>
      <c r="BH806" s="48">
        <v>2</v>
      </c>
      <c r="BI806" s="166">
        <f t="shared" si="845"/>
        <v>16.41603208556149</v>
      </c>
      <c r="BJ806" s="15">
        <f t="shared" si="846"/>
        <v>21060.539083557953</v>
      </c>
      <c r="BK806" s="15">
        <f t="shared" si="847"/>
        <v>45977.87190966912</v>
      </c>
      <c r="BL806" s="49">
        <f t="shared" si="848"/>
        <v>67038.410993227066</v>
      </c>
      <c r="BM806" s="97">
        <v>3</v>
      </c>
      <c r="BN806" s="222">
        <f t="shared" si="849"/>
        <v>15.200759154929571</v>
      </c>
      <c r="BO806" s="99">
        <f t="shared" si="850"/>
        <v>31145.208568207439</v>
      </c>
      <c r="BP806" s="99">
        <f t="shared" si="851"/>
        <v>42497.361775322795</v>
      </c>
      <c r="BQ806" s="100">
        <f t="shared" si="852"/>
        <v>73642.570343530242</v>
      </c>
      <c r="BR806" s="406">
        <f t="shared" si="853"/>
        <v>30</v>
      </c>
      <c r="BS806" s="406">
        <f t="shared" si="854"/>
        <v>2.5</v>
      </c>
      <c r="BT806" s="406"/>
      <c r="BV806" s="407">
        <f t="shared" si="855"/>
        <v>0.16666666666666666</v>
      </c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</row>
    <row r="807" spans="1:147" ht="18" hidden="1" x14ac:dyDescent="0.35">
      <c r="A807" s="43" t="s">
        <v>301</v>
      </c>
      <c r="B807" s="208">
        <v>403</v>
      </c>
      <c r="C807" s="127">
        <v>1</v>
      </c>
      <c r="D807" s="127"/>
      <c r="E807" s="1">
        <f t="shared" si="804"/>
        <v>7.18</v>
      </c>
      <c r="F807" s="15">
        <f t="shared" si="807"/>
        <v>9733.068739770868</v>
      </c>
      <c r="G807" s="15">
        <f t="shared" si="808"/>
        <v>22142.363662120097</v>
      </c>
      <c r="H807" s="49">
        <f t="shared" si="809"/>
        <v>31875.432401890965</v>
      </c>
      <c r="I807" s="127">
        <v>1</v>
      </c>
      <c r="J807" s="127"/>
      <c r="K807" s="3">
        <f t="shared" si="810"/>
        <v>7.1203245532760793</v>
      </c>
      <c r="L807" s="15">
        <f t="shared" si="811"/>
        <v>9731.604743083004</v>
      </c>
      <c r="M807" s="15">
        <f t="shared" si="812"/>
        <v>21792.695642950963</v>
      </c>
      <c r="N807" s="49">
        <f t="shared" si="813"/>
        <v>31524.300386033967</v>
      </c>
      <c r="O807" s="128">
        <v>2</v>
      </c>
      <c r="P807" s="128"/>
      <c r="Q807" s="166">
        <f t="shared" si="814"/>
        <v>13.002862167442498</v>
      </c>
      <c r="R807" s="15">
        <f t="shared" si="815"/>
        <v>19463.209486166008</v>
      </c>
      <c r="S807" s="422">
        <f t="shared" si="816"/>
        <v>40018.667115979406</v>
      </c>
      <c r="T807" s="49">
        <f t="shared" si="817"/>
        <v>59481.876602145414</v>
      </c>
      <c r="U807" s="128">
        <v>1</v>
      </c>
      <c r="V807" s="166">
        <f t="shared" si="818"/>
        <v>7.1427589430794658</v>
      </c>
      <c r="W807" s="15">
        <f t="shared" si="819"/>
        <v>9715.937984496124</v>
      </c>
      <c r="X807" s="15">
        <f t="shared" si="856"/>
        <v>23519.811472944959</v>
      </c>
      <c r="Y807" s="49">
        <f t="shared" si="820"/>
        <v>33235.749457441081</v>
      </c>
      <c r="Z807" s="128">
        <v>0</v>
      </c>
      <c r="AA807" s="166">
        <f t="shared" si="821"/>
        <v>0</v>
      </c>
      <c r="AB807" s="15">
        <f t="shared" si="822"/>
        <v>0</v>
      </c>
      <c r="AC807" s="15">
        <f t="shared" si="823"/>
        <v>0</v>
      </c>
      <c r="AD807" s="49">
        <f t="shared" si="824"/>
        <v>0</v>
      </c>
      <c r="AE807" s="127">
        <v>1</v>
      </c>
      <c r="AF807" s="227" t="e">
        <f t="shared" si="825"/>
        <v>#REF!</v>
      </c>
      <c r="AG807" s="166">
        <f t="shared" si="826"/>
        <v>7.1</v>
      </c>
      <c r="AH807" s="15">
        <f t="shared" si="827"/>
        <v>10086.317435496481</v>
      </c>
      <c r="AI807" s="15">
        <f t="shared" si="828"/>
        <v>19402.103972131059</v>
      </c>
      <c r="AJ807" s="49">
        <f t="shared" si="829"/>
        <v>29488.421407627538</v>
      </c>
      <c r="AK807" s="127">
        <v>1</v>
      </c>
      <c r="AL807" s="127"/>
      <c r="AM807" s="166">
        <f t="shared" si="830"/>
        <v>8.0934505556429794</v>
      </c>
      <c r="AN807" s="15">
        <f t="shared" si="831"/>
        <v>10086.317435496481</v>
      </c>
      <c r="AO807" s="15">
        <f t="shared" si="832"/>
        <v>24367.437492829755</v>
      </c>
      <c r="AP807" s="49">
        <f t="shared" si="833"/>
        <v>34453.754928326234</v>
      </c>
      <c r="AQ807" s="127">
        <v>1</v>
      </c>
      <c r="AR807" s="127"/>
      <c r="AS807" s="227">
        <f t="shared" si="834"/>
        <v>8.7803887587822071</v>
      </c>
      <c r="AT807" s="15">
        <f t="shared" si="835"/>
        <v>10263.316624895573</v>
      </c>
      <c r="AU807" s="15">
        <f t="shared" si="836"/>
        <v>25496.527774035563</v>
      </c>
      <c r="AV807" s="49">
        <f t="shared" si="837"/>
        <v>35759.844398931134</v>
      </c>
      <c r="AW807" s="127">
        <v>1</v>
      </c>
      <c r="AX807" s="127"/>
      <c r="AY807" s="227">
        <f t="shared" si="838"/>
        <v>7.5725440528634307</v>
      </c>
      <c r="AZ807" s="15">
        <f t="shared" si="839"/>
        <v>10263.316624895573</v>
      </c>
      <c r="BA807" s="15">
        <f t="shared" si="840"/>
        <v>22449.799566196398</v>
      </c>
      <c r="BB807" s="49">
        <f t="shared" si="841"/>
        <v>32713.116191091969</v>
      </c>
      <c r="BC807" s="127">
        <v>1</v>
      </c>
      <c r="BD807" s="227">
        <f t="shared" si="842"/>
        <v>5.6887438596491275</v>
      </c>
      <c r="BE807" s="15">
        <f t="shared" si="806"/>
        <v>9565.2977777777778</v>
      </c>
      <c r="BF807" s="15">
        <f t="shared" si="843"/>
        <v>16131.867657456285</v>
      </c>
      <c r="BG807" s="49">
        <f t="shared" si="844"/>
        <v>25697.165435234063</v>
      </c>
      <c r="BH807" s="48">
        <v>1</v>
      </c>
      <c r="BI807" s="166">
        <f t="shared" si="845"/>
        <v>8.2080160427807449</v>
      </c>
      <c r="BJ807" s="15">
        <f t="shared" si="846"/>
        <v>10530.269541778976</v>
      </c>
      <c r="BK807" s="15">
        <f t="shared" si="847"/>
        <v>22988.93595483456</v>
      </c>
      <c r="BL807" s="49">
        <f t="shared" si="848"/>
        <v>33519.205496613533</v>
      </c>
      <c r="BM807" s="97">
        <v>1</v>
      </c>
      <c r="BN807" s="222">
        <f t="shared" si="849"/>
        <v>5.0669197183098573</v>
      </c>
      <c r="BO807" s="99">
        <f t="shared" si="850"/>
        <v>10381.73618940248</v>
      </c>
      <c r="BP807" s="99">
        <f t="shared" si="851"/>
        <v>14165.787258440934</v>
      </c>
      <c r="BQ807" s="100">
        <f t="shared" si="852"/>
        <v>24547.523447843414</v>
      </c>
      <c r="BR807" s="406">
        <f t="shared" si="853"/>
        <v>12</v>
      </c>
      <c r="BS807" s="406">
        <f t="shared" si="854"/>
        <v>1</v>
      </c>
      <c r="BT807" s="406"/>
      <c r="BV807" s="407">
        <f t="shared" si="855"/>
        <v>0</v>
      </c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</row>
    <row r="808" spans="1:147" ht="18" hidden="1" x14ac:dyDescent="0.35">
      <c r="A808" s="43" t="s">
        <v>301</v>
      </c>
      <c r="B808" s="208">
        <v>404</v>
      </c>
      <c r="C808" s="127">
        <v>4</v>
      </c>
      <c r="D808" s="127"/>
      <c r="E808" s="1">
        <f t="shared" si="804"/>
        <v>28.72</v>
      </c>
      <c r="F808" s="15">
        <f t="shared" si="807"/>
        <v>38932.274959083472</v>
      </c>
      <c r="G808" s="15">
        <f t="shared" si="808"/>
        <v>88569.454648480387</v>
      </c>
      <c r="H808" s="49">
        <f t="shared" si="809"/>
        <v>127501.72960756386</v>
      </c>
      <c r="I808" s="127">
        <v>0</v>
      </c>
      <c r="J808" s="127"/>
      <c r="K808" s="3">
        <f t="shared" si="810"/>
        <v>0</v>
      </c>
      <c r="L808" s="15">
        <f t="shared" si="811"/>
        <v>0</v>
      </c>
      <c r="M808" s="15">
        <f t="shared" si="812"/>
        <v>0</v>
      </c>
      <c r="N808" s="49">
        <f t="shared" si="813"/>
        <v>0</v>
      </c>
      <c r="O808" s="128">
        <v>6</v>
      </c>
      <c r="P808" s="128"/>
      <c r="Q808" s="166">
        <f t="shared" si="814"/>
        <v>39.008586502327489</v>
      </c>
      <c r="R808" s="15">
        <f t="shared" si="815"/>
        <v>58389.628458498024</v>
      </c>
      <c r="S808" s="422">
        <f t="shared" si="816"/>
        <v>120056.0013479382</v>
      </c>
      <c r="T808" s="49">
        <f t="shared" si="817"/>
        <v>178445.62980643622</v>
      </c>
      <c r="U808" s="128">
        <v>6</v>
      </c>
      <c r="V808" s="166">
        <f t="shared" si="818"/>
        <v>42.856553658476798</v>
      </c>
      <c r="W808" s="15">
        <f t="shared" si="819"/>
        <v>58295.627906976748</v>
      </c>
      <c r="X808" s="15">
        <f t="shared" si="856"/>
        <v>141118.86883766975</v>
      </c>
      <c r="Y808" s="49">
        <f t="shared" si="820"/>
        <v>199414.49674464652</v>
      </c>
      <c r="Z808" s="128">
        <v>2</v>
      </c>
      <c r="AA808" s="166">
        <f t="shared" si="821"/>
        <v>13.788086438825459</v>
      </c>
      <c r="AB808" s="15">
        <f t="shared" si="822"/>
        <v>19431.875968992248</v>
      </c>
      <c r="AC808" s="15">
        <f t="shared" si="823"/>
        <v>42515.830868444995</v>
      </c>
      <c r="AD808" s="49">
        <f t="shared" si="824"/>
        <v>61947.706837437247</v>
      </c>
      <c r="AE808" s="127">
        <v>4</v>
      </c>
      <c r="AF808" s="227" t="e">
        <f t="shared" si="825"/>
        <v>#REF!</v>
      </c>
      <c r="AG808" s="166">
        <f t="shared" si="826"/>
        <v>28.4</v>
      </c>
      <c r="AH808" s="15">
        <f t="shared" si="827"/>
        <v>40345.269741985925</v>
      </c>
      <c r="AI808" s="15">
        <f t="shared" si="828"/>
        <v>77608.415888524236</v>
      </c>
      <c r="AJ808" s="49">
        <f t="shared" si="829"/>
        <v>117953.68563051015</v>
      </c>
      <c r="AK808" s="127">
        <v>3</v>
      </c>
      <c r="AL808" s="127"/>
      <c r="AM808" s="166">
        <f t="shared" si="830"/>
        <v>24.280351666928937</v>
      </c>
      <c r="AN808" s="15">
        <f t="shared" si="831"/>
        <v>30258.952306489446</v>
      </c>
      <c r="AO808" s="15">
        <f t="shared" si="832"/>
        <v>73102.312478489257</v>
      </c>
      <c r="AP808" s="49">
        <f t="shared" si="833"/>
        <v>103361.2647849787</v>
      </c>
      <c r="AQ808" s="127">
        <v>1</v>
      </c>
      <c r="AR808" s="127"/>
      <c r="AS808" s="227">
        <f t="shared" si="834"/>
        <v>8.7803887587822071</v>
      </c>
      <c r="AT808" s="15">
        <f t="shared" si="835"/>
        <v>10263.316624895573</v>
      </c>
      <c r="AU808" s="15">
        <f t="shared" si="836"/>
        <v>25496.527774035563</v>
      </c>
      <c r="AV808" s="49">
        <f t="shared" si="837"/>
        <v>35759.844398931134</v>
      </c>
      <c r="AW808" s="127">
        <v>1</v>
      </c>
      <c r="AX808" s="127"/>
      <c r="AY808" s="227">
        <f t="shared" si="838"/>
        <v>7.5725440528634307</v>
      </c>
      <c r="AZ808" s="15">
        <f t="shared" si="839"/>
        <v>10263.316624895573</v>
      </c>
      <c r="BA808" s="15">
        <f t="shared" si="840"/>
        <v>22449.799566196398</v>
      </c>
      <c r="BB808" s="49">
        <f t="shared" si="841"/>
        <v>32713.116191091969</v>
      </c>
      <c r="BC808" s="127">
        <v>4</v>
      </c>
      <c r="BD808" s="227">
        <f t="shared" si="842"/>
        <v>22.75497543859651</v>
      </c>
      <c r="BE808" s="15">
        <f t="shared" si="806"/>
        <v>38261.191111111111</v>
      </c>
      <c r="BF808" s="15">
        <f t="shared" si="843"/>
        <v>64527.47062982514</v>
      </c>
      <c r="BG808" s="49">
        <f t="shared" si="844"/>
        <v>102788.66174093625</v>
      </c>
      <c r="BH808" s="48">
        <v>3</v>
      </c>
      <c r="BI808" s="166">
        <f t="shared" si="845"/>
        <v>24.624048128342235</v>
      </c>
      <c r="BJ808" s="15">
        <f t="shared" si="846"/>
        <v>31590.808625336929</v>
      </c>
      <c r="BK808" s="15">
        <f t="shared" si="847"/>
        <v>68966.807864503688</v>
      </c>
      <c r="BL808" s="49">
        <f t="shared" si="848"/>
        <v>100557.61648984061</v>
      </c>
      <c r="BM808" s="97">
        <v>6</v>
      </c>
      <c r="BN808" s="222">
        <f t="shared" si="849"/>
        <v>30.401518309859142</v>
      </c>
      <c r="BO808" s="99">
        <f t="shared" si="850"/>
        <v>62290.417136414879</v>
      </c>
      <c r="BP808" s="99">
        <f t="shared" si="851"/>
        <v>84994.723550645591</v>
      </c>
      <c r="BQ808" s="100">
        <f t="shared" si="852"/>
        <v>147285.14068706048</v>
      </c>
      <c r="BR808" s="406">
        <f t="shared" si="853"/>
        <v>40</v>
      </c>
      <c r="BS808" s="406">
        <f t="shared" si="854"/>
        <v>3.3333333333333335</v>
      </c>
      <c r="BT808" s="406"/>
      <c r="BV808" s="407">
        <f t="shared" si="855"/>
        <v>0.44444444444444442</v>
      </c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</row>
    <row r="809" spans="1:147" ht="18" hidden="1" x14ac:dyDescent="0.35">
      <c r="A809" s="43" t="s">
        <v>301</v>
      </c>
      <c r="B809" s="208">
        <v>501</v>
      </c>
      <c r="C809" s="127">
        <v>2</v>
      </c>
      <c r="D809" s="127"/>
      <c r="E809" s="1">
        <f t="shared" si="804"/>
        <v>14.36</v>
      </c>
      <c r="F809" s="15">
        <f t="shared" si="807"/>
        <v>19466.137479541736</v>
      </c>
      <c r="G809" s="15">
        <f t="shared" si="808"/>
        <v>44284.727324240193</v>
      </c>
      <c r="H809" s="49">
        <f t="shared" si="809"/>
        <v>63750.864803781929</v>
      </c>
      <c r="I809" s="127">
        <v>1</v>
      </c>
      <c r="J809" s="127"/>
      <c r="K809" s="3">
        <f t="shared" si="810"/>
        <v>7.1203245532760793</v>
      </c>
      <c r="L809" s="15">
        <f t="shared" si="811"/>
        <v>9731.604743083004</v>
      </c>
      <c r="M809" s="15">
        <f t="shared" si="812"/>
        <v>21792.695642950963</v>
      </c>
      <c r="N809" s="49">
        <f t="shared" si="813"/>
        <v>31524.300386033967</v>
      </c>
      <c r="O809" s="128">
        <v>2</v>
      </c>
      <c r="P809" s="128"/>
      <c r="Q809" s="166">
        <f t="shared" si="814"/>
        <v>13.002862167442498</v>
      </c>
      <c r="R809" s="15">
        <f t="shared" si="815"/>
        <v>19463.209486166008</v>
      </c>
      <c r="S809" s="422">
        <f t="shared" si="816"/>
        <v>40018.667115979406</v>
      </c>
      <c r="T809" s="49">
        <f t="shared" si="817"/>
        <v>59481.876602145414</v>
      </c>
      <c r="U809" s="128">
        <v>2</v>
      </c>
      <c r="V809" s="166">
        <f t="shared" si="818"/>
        <v>14.285517886158932</v>
      </c>
      <c r="W809" s="15">
        <f t="shared" si="819"/>
        <v>19431.875968992248</v>
      </c>
      <c r="X809" s="15">
        <f t="shared" si="856"/>
        <v>47039.622945889918</v>
      </c>
      <c r="Y809" s="49">
        <f t="shared" si="820"/>
        <v>66471.498914882162</v>
      </c>
      <c r="Z809" s="128">
        <v>1</v>
      </c>
      <c r="AA809" s="166">
        <f t="shared" si="821"/>
        <v>6.8940432194127297</v>
      </c>
      <c r="AB809" s="15">
        <f t="shared" si="822"/>
        <v>9715.937984496124</v>
      </c>
      <c r="AC809" s="15">
        <f t="shared" si="823"/>
        <v>21257.915434222497</v>
      </c>
      <c r="AD809" s="49">
        <f t="shared" si="824"/>
        <v>30973.853418718623</v>
      </c>
      <c r="AE809" s="127">
        <v>2</v>
      </c>
      <c r="AF809" s="227" t="e">
        <f t="shared" si="825"/>
        <v>#REF!</v>
      </c>
      <c r="AG809" s="166">
        <f t="shared" si="826"/>
        <v>14.2</v>
      </c>
      <c r="AH809" s="15">
        <f t="shared" si="827"/>
        <v>20172.634870992963</v>
      </c>
      <c r="AI809" s="15">
        <f t="shared" si="828"/>
        <v>38804.207944262118</v>
      </c>
      <c r="AJ809" s="49">
        <f t="shared" si="829"/>
        <v>58976.842815255077</v>
      </c>
      <c r="AK809" s="127">
        <v>2</v>
      </c>
      <c r="AL809" s="127"/>
      <c r="AM809" s="166">
        <f t="shared" si="830"/>
        <v>16.186901111285959</v>
      </c>
      <c r="AN809" s="15">
        <f t="shared" si="831"/>
        <v>20172.634870992963</v>
      </c>
      <c r="AO809" s="15">
        <f t="shared" si="832"/>
        <v>48734.87498565951</v>
      </c>
      <c r="AP809" s="49">
        <f t="shared" si="833"/>
        <v>68907.509856652468</v>
      </c>
      <c r="AQ809" s="127">
        <v>1</v>
      </c>
      <c r="AR809" s="127"/>
      <c r="AS809" s="227">
        <f t="shared" si="834"/>
        <v>8.7803887587822071</v>
      </c>
      <c r="AT809" s="15">
        <f t="shared" si="835"/>
        <v>10263.316624895573</v>
      </c>
      <c r="AU809" s="15">
        <f t="shared" si="836"/>
        <v>25496.527774035563</v>
      </c>
      <c r="AV809" s="49">
        <f t="shared" si="837"/>
        <v>35759.844398931134</v>
      </c>
      <c r="AW809" s="127">
        <v>2</v>
      </c>
      <c r="AX809" s="127"/>
      <c r="AY809" s="227">
        <f t="shared" si="838"/>
        <v>15.145088105726861</v>
      </c>
      <c r="AZ809" s="15">
        <f t="shared" si="839"/>
        <v>20526.633249791146</v>
      </c>
      <c r="BA809" s="15">
        <f t="shared" si="840"/>
        <v>44899.599132392796</v>
      </c>
      <c r="BB809" s="49">
        <f t="shared" si="841"/>
        <v>65426.232382183938</v>
      </c>
      <c r="BC809" s="127">
        <v>2</v>
      </c>
      <c r="BD809" s="227">
        <f t="shared" si="842"/>
        <v>11.377487719298255</v>
      </c>
      <c r="BE809" s="15">
        <f t="shared" si="806"/>
        <v>19130.595555555556</v>
      </c>
      <c r="BF809" s="15">
        <f t="shared" si="843"/>
        <v>32263.73531491257</v>
      </c>
      <c r="BG809" s="49">
        <f t="shared" si="844"/>
        <v>51394.330870468126</v>
      </c>
      <c r="BH809" s="48">
        <v>1</v>
      </c>
      <c r="BI809" s="166">
        <f t="shared" si="845"/>
        <v>8.2080160427807449</v>
      </c>
      <c r="BJ809" s="15">
        <f t="shared" si="846"/>
        <v>10530.269541778976</v>
      </c>
      <c r="BK809" s="15">
        <f t="shared" si="847"/>
        <v>22988.93595483456</v>
      </c>
      <c r="BL809" s="49">
        <f t="shared" si="848"/>
        <v>33519.205496613533</v>
      </c>
      <c r="BM809" s="97">
        <v>3</v>
      </c>
      <c r="BN809" s="222">
        <f t="shared" si="849"/>
        <v>15.200759154929571</v>
      </c>
      <c r="BO809" s="99">
        <f t="shared" si="850"/>
        <v>31145.208568207439</v>
      </c>
      <c r="BP809" s="99">
        <f t="shared" si="851"/>
        <v>42497.361775322795</v>
      </c>
      <c r="BQ809" s="100">
        <f t="shared" si="852"/>
        <v>73642.570343530242</v>
      </c>
      <c r="BR809" s="406">
        <f t="shared" si="853"/>
        <v>21</v>
      </c>
      <c r="BS809" s="406">
        <f t="shared" si="854"/>
        <v>1.75</v>
      </c>
      <c r="BT809" s="406"/>
      <c r="BV809" s="407">
        <f t="shared" si="855"/>
        <v>0.41666666666666669</v>
      </c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</row>
    <row r="810" spans="1:147" ht="18" hidden="1" x14ac:dyDescent="0.35">
      <c r="A810" s="43" t="s">
        <v>301</v>
      </c>
      <c r="B810" s="208">
        <v>502</v>
      </c>
      <c r="C810" s="127">
        <v>5</v>
      </c>
      <c r="D810" s="127"/>
      <c r="E810" s="1">
        <f t="shared" si="804"/>
        <v>35.9</v>
      </c>
      <c r="F810" s="15">
        <f t="shared" si="807"/>
        <v>48665.34369885434</v>
      </c>
      <c r="G810" s="15">
        <f t="shared" si="808"/>
        <v>110711.81831060049</v>
      </c>
      <c r="H810" s="49">
        <f t="shared" si="809"/>
        <v>159377.16200945483</v>
      </c>
      <c r="I810" s="127">
        <v>6</v>
      </c>
      <c r="J810" s="127"/>
      <c r="K810" s="3">
        <f t="shared" si="810"/>
        <v>42.721947319656479</v>
      </c>
      <c r="L810" s="15">
        <f t="shared" si="811"/>
        <v>58389.628458498024</v>
      </c>
      <c r="M810" s="15">
        <f t="shared" si="812"/>
        <v>130756.17385770578</v>
      </c>
      <c r="N810" s="49">
        <f t="shared" si="813"/>
        <v>189145.8023162038</v>
      </c>
      <c r="O810" s="128">
        <v>5</v>
      </c>
      <c r="P810" s="128"/>
      <c r="Q810" s="166">
        <f t="shared" si="814"/>
        <v>32.507155418606246</v>
      </c>
      <c r="R810" s="15">
        <f t="shared" si="815"/>
        <v>48658.023715415024</v>
      </c>
      <c r="S810" s="422">
        <f t="shared" si="816"/>
        <v>100046.66778994852</v>
      </c>
      <c r="T810" s="49">
        <f t="shared" si="817"/>
        <v>148704.69150536356</v>
      </c>
      <c r="U810" s="128">
        <v>5</v>
      </c>
      <c r="V810" s="166">
        <f t="shared" si="818"/>
        <v>35.713794715397327</v>
      </c>
      <c r="W810" s="15">
        <f t="shared" si="819"/>
        <v>48579.689922480618</v>
      </c>
      <c r="X810" s="15">
        <f t="shared" si="856"/>
        <v>117599.05736472478</v>
      </c>
      <c r="Y810" s="49">
        <f t="shared" si="820"/>
        <v>166178.74728720539</v>
      </c>
      <c r="Z810" s="128">
        <v>4</v>
      </c>
      <c r="AA810" s="166">
        <f t="shared" si="821"/>
        <v>27.576172877650919</v>
      </c>
      <c r="AB810" s="15">
        <f t="shared" si="822"/>
        <v>38863.751937984496</v>
      </c>
      <c r="AC810" s="15">
        <f t="shared" si="823"/>
        <v>85031.66173688999</v>
      </c>
      <c r="AD810" s="49">
        <f t="shared" si="824"/>
        <v>123895.41367487449</v>
      </c>
      <c r="AE810" s="127">
        <v>5</v>
      </c>
      <c r="AF810" s="227" t="e">
        <f t="shared" si="825"/>
        <v>#REF!</v>
      </c>
      <c r="AG810" s="166">
        <f t="shared" si="826"/>
        <v>35.5</v>
      </c>
      <c r="AH810" s="15">
        <f t="shared" si="827"/>
        <v>50431.587177482405</v>
      </c>
      <c r="AI810" s="15">
        <f t="shared" si="828"/>
        <v>97010.519860655302</v>
      </c>
      <c r="AJ810" s="49">
        <f t="shared" si="829"/>
        <v>147442.10703813771</v>
      </c>
      <c r="AK810" s="127">
        <v>5</v>
      </c>
      <c r="AL810" s="127"/>
      <c r="AM810" s="166">
        <f t="shared" si="830"/>
        <v>40.467252778214899</v>
      </c>
      <c r="AN810" s="15">
        <f t="shared" si="831"/>
        <v>50431.587177482405</v>
      </c>
      <c r="AO810" s="15">
        <f t="shared" si="832"/>
        <v>121837.18746414878</v>
      </c>
      <c r="AP810" s="49">
        <f t="shared" si="833"/>
        <v>172268.77464163117</v>
      </c>
      <c r="AQ810" s="127">
        <v>3</v>
      </c>
      <c r="AR810" s="127"/>
      <c r="AS810" s="227">
        <f t="shared" si="834"/>
        <v>26.34116627634662</v>
      </c>
      <c r="AT810" s="15">
        <f t="shared" si="835"/>
        <v>30789.949874686718</v>
      </c>
      <c r="AU810" s="15">
        <f t="shared" si="836"/>
        <v>76489.583322106686</v>
      </c>
      <c r="AV810" s="49">
        <f t="shared" si="837"/>
        <v>107279.5331967934</v>
      </c>
      <c r="AW810" s="127">
        <v>3</v>
      </c>
      <c r="AX810" s="127"/>
      <c r="AY810" s="227">
        <f t="shared" si="838"/>
        <v>22.717632158590291</v>
      </c>
      <c r="AZ810" s="15">
        <f t="shared" si="839"/>
        <v>30789.949874686718</v>
      </c>
      <c r="BA810" s="15">
        <f t="shared" si="840"/>
        <v>67349.398698589182</v>
      </c>
      <c r="BB810" s="49">
        <f t="shared" si="841"/>
        <v>98139.3485732759</v>
      </c>
      <c r="BC810" s="127">
        <v>6</v>
      </c>
      <c r="BD810" s="227">
        <f t="shared" si="842"/>
        <v>34.132463157894762</v>
      </c>
      <c r="BE810" s="15">
        <f t="shared" si="806"/>
        <v>57391.786666666667</v>
      </c>
      <c r="BF810" s="15">
        <f t="shared" si="843"/>
        <v>96791.205944737711</v>
      </c>
      <c r="BG810" s="49">
        <f t="shared" si="844"/>
        <v>154182.99261140439</v>
      </c>
      <c r="BH810" s="48">
        <v>5</v>
      </c>
      <c r="BI810" s="166">
        <f t="shared" si="845"/>
        <v>41.040080213903721</v>
      </c>
      <c r="BJ810" s="15">
        <f t="shared" si="846"/>
        <v>52651.347708894886</v>
      </c>
      <c r="BK810" s="15">
        <f t="shared" si="847"/>
        <v>114944.67977417279</v>
      </c>
      <c r="BL810" s="49">
        <f t="shared" si="848"/>
        <v>167596.02748306768</v>
      </c>
      <c r="BM810" s="97">
        <v>9</v>
      </c>
      <c r="BN810" s="222">
        <f t="shared" si="849"/>
        <v>45.602277464788713</v>
      </c>
      <c r="BO810" s="99">
        <f t="shared" si="850"/>
        <v>93435.625704622318</v>
      </c>
      <c r="BP810" s="99">
        <f t="shared" si="851"/>
        <v>127492.08532596839</v>
      </c>
      <c r="BQ810" s="100">
        <f t="shared" si="852"/>
        <v>220927.7110305907</v>
      </c>
      <c r="BR810" s="406">
        <f t="shared" si="853"/>
        <v>61</v>
      </c>
      <c r="BS810" s="406">
        <f t="shared" si="854"/>
        <v>5.083333333333333</v>
      </c>
      <c r="BT810" s="406"/>
      <c r="BV810" s="407">
        <f t="shared" si="855"/>
        <v>0.43518518518518523</v>
      </c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</row>
    <row r="811" spans="1:147" ht="18" hidden="1" x14ac:dyDescent="0.35">
      <c r="A811" s="43" t="s">
        <v>301</v>
      </c>
      <c r="B811" s="208">
        <v>503</v>
      </c>
      <c r="C811" s="127">
        <v>3</v>
      </c>
      <c r="D811" s="127"/>
      <c r="E811" s="1">
        <f t="shared" si="804"/>
        <v>21.54</v>
      </c>
      <c r="F811" s="15">
        <f t="shared" si="807"/>
        <v>29199.206219312604</v>
      </c>
      <c r="G811" s="15">
        <f t="shared" si="808"/>
        <v>66427.090986360301</v>
      </c>
      <c r="H811" s="49">
        <f t="shared" si="809"/>
        <v>95626.297205672905</v>
      </c>
      <c r="I811" s="127">
        <v>2</v>
      </c>
      <c r="J811" s="127"/>
      <c r="K811" s="3">
        <f t="shared" si="810"/>
        <v>14.240649106552159</v>
      </c>
      <c r="L811" s="15">
        <f t="shared" si="811"/>
        <v>19463.209486166008</v>
      </c>
      <c r="M811" s="15">
        <f t="shared" si="812"/>
        <v>43585.391285901926</v>
      </c>
      <c r="N811" s="49">
        <f t="shared" si="813"/>
        <v>63048.600772067934</v>
      </c>
      <c r="O811" s="128">
        <v>3</v>
      </c>
      <c r="P811" s="128"/>
      <c r="Q811" s="166">
        <f t="shared" si="814"/>
        <v>19.504293251163745</v>
      </c>
      <c r="R811" s="15">
        <f t="shared" si="815"/>
        <v>29194.814229249012</v>
      </c>
      <c r="S811" s="422">
        <f t="shared" si="816"/>
        <v>60028.000673969102</v>
      </c>
      <c r="T811" s="49">
        <f t="shared" si="817"/>
        <v>89222.81490321811</v>
      </c>
      <c r="U811" s="128">
        <v>3</v>
      </c>
      <c r="V811" s="166">
        <f t="shared" si="818"/>
        <v>21.428276829238399</v>
      </c>
      <c r="W811" s="15">
        <f t="shared" si="819"/>
        <v>29147.813953488374</v>
      </c>
      <c r="X811" s="15">
        <f t="shared" si="856"/>
        <v>70559.434418834877</v>
      </c>
      <c r="Y811" s="49">
        <f t="shared" si="820"/>
        <v>99707.248372323258</v>
      </c>
      <c r="Z811" s="128">
        <v>3</v>
      </c>
      <c r="AA811" s="166">
        <f t="shared" si="821"/>
        <v>20.682129658238189</v>
      </c>
      <c r="AB811" s="15">
        <f t="shared" si="822"/>
        <v>29147.813953488374</v>
      </c>
      <c r="AC811" s="15">
        <f t="shared" si="823"/>
        <v>63773.746302667489</v>
      </c>
      <c r="AD811" s="49">
        <f t="shared" si="824"/>
        <v>92921.560256155863</v>
      </c>
      <c r="AE811" s="127">
        <v>4</v>
      </c>
      <c r="AF811" s="227" t="e">
        <f t="shared" si="825"/>
        <v>#REF!</v>
      </c>
      <c r="AG811" s="166">
        <f t="shared" si="826"/>
        <v>28.4</v>
      </c>
      <c r="AH811" s="15">
        <f t="shared" si="827"/>
        <v>40345.269741985925</v>
      </c>
      <c r="AI811" s="15">
        <f t="shared" si="828"/>
        <v>77608.415888524236</v>
      </c>
      <c r="AJ811" s="49">
        <f t="shared" si="829"/>
        <v>117953.68563051015</v>
      </c>
      <c r="AK811" s="127">
        <v>4</v>
      </c>
      <c r="AL811" s="127"/>
      <c r="AM811" s="166">
        <f t="shared" si="830"/>
        <v>32.373802222571918</v>
      </c>
      <c r="AN811" s="15">
        <f t="shared" si="831"/>
        <v>40345.269741985925</v>
      </c>
      <c r="AO811" s="15">
        <f t="shared" si="832"/>
        <v>97469.749971319019</v>
      </c>
      <c r="AP811" s="49">
        <f t="shared" si="833"/>
        <v>137815.01971330494</v>
      </c>
      <c r="AQ811" s="127">
        <v>3</v>
      </c>
      <c r="AR811" s="127"/>
      <c r="AS811" s="227">
        <f t="shared" si="834"/>
        <v>26.34116627634662</v>
      </c>
      <c r="AT811" s="15">
        <f t="shared" si="835"/>
        <v>30789.949874686718</v>
      </c>
      <c r="AU811" s="15">
        <f t="shared" si="836"/>
        <v>76489.583322106686</v>
      </c>
      <c r="AV811" s="49">
        <f t="shared" si="837"/>
        <v>107279.5331967934</v>
      </c>
      <c r="AW811" s="127">
        <v>4</v>
      </c>
      <c r="AX811" s="127"/>
      <c r="AY811" s="227">
        <f t="shared" si="838"/>
        <v>30.290176211453723</v>
      </c>
      <c r="AZ811" s="15">
        <f t="shared" si="839"/>
        <v>41053.266499582292</v>
      </c>
      <c r="BA811" s="15">
        <f t="shared" si="840"/>
        <v>89799.198264785591</v>
      </c>
      <c r="BB811" s="49">
        <f t="shared" si="841"/>
        <v>130852.46476436788</v>
      </c>
      <c r="BC811" s="127">
        <v>5</v>
      </c>
      <c r="BD811" s="227">
        <f t="shared" si="842"/>
        <v>28.443719298245639</v>
      </c>
      <c r="BE811" s="15">
        <f t="shared" si="806"/>
        <v>47826.488888888889</v>
      </c>
      <c r="BF811" s="15">
        <f t="shared" si="843"/>
        <v>80659.33828728144</v>
      </c>
      <c r="BG811" s="49">
        <f t="shared" si="844"/>
        <v>128485.82717617034</v>
      </c>
      <c r="BH811" s="48">
        <v>4</v>
      </c>
      <c r="BI811" s="166">
        <f t="shared" si="845"/>
        <v>32.83206417112298</v>
      </c>
      <c r="BJ811" s="15">
        <f t="shared" si="846"/>
        <v>42121.078167115906</v>
      </c>
      <c r="BK811" s="15">
        <f t="shared" si="847"/>
        <v>91955.74381933824</v>
      </c>
      <c r="BL811" s="49">
        <f t="shared" si="848"/>
        <v>134076.82198645413</v>
      </c>
      <c r="BM811" s="97">
        <v>4</v>
      </c>
      <c r="BN811" s="222">
        <f t="shared" si="849"/>
        <v>20.267678873239429</v>
      </c>
      <c r="BO811" s="99">
        <f t="shared" si="850"/>
        <v>41526.944757609919</v>
      </c>
      <c r="BP811" s="99">
        <f t="shared" si="851"/>
        <v>56663.149033763737</v>
      </c>
      <c r="BQ811" s="100">
        <f t="shared" si="852"/>
        <v>98190.093791373656</v>
      </c>
      <c r="BR811" s="406">
        <f t="shared" si="853"/>
        <v>42</v>
      </c>
      <c r="BS811" s="406">
        <f t="shared" si="854"/>
        <v>3.5</v>
      </c>
      <c r="BT811" s="406"/>
      <c r="BV811" s="407">
        <f t="shared" si="855"/>
        <v>0.125</v>
      </c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</row>
    <row r="812" spans="1:147" ht="18" hidden="1" x14ac:dyDescent="0.35">
      <c r="A812" s="43" t="s">
        <v>301</v>
      </c>
      <c r="B812" s="208">
        <v>504</v>
      </c>
      <c r="C812" s="127">
        <v>4</v>
      </c>
      <c r="D812" s="127"/>
      <c r="E812" s="1">
        <f t="shared" si="804"/>
        <v>28.72</v>
      </c>
      <c r="F812" s="15">
        <f t="shared" si="807"/>
        <v>38932.274959083472</v>
      </c>
      <c r="G812" s="15">
        <f t="shared" si="808"/>
        <v>88569.454648480387</v>
      </c>
      <c r="H812" s="49">
        <f t="shared" si="809"/>
        <v>127501.72960756386</v>
      </c>
      <c r="I812" s="127">
        <v>2</v>
      </c>
      <c r="J812" s="127"/>
      <c r="K812" s="3">
        <f t="shared" si="810"/>
        <v>14.240649106552159</v>
      </c>
      <c r="L812" s="15">
        <f t="shared" si="811"/>
        <v>19463.209486166008</v>
      </c>
      <c r="M812" s="15">
        <f t="shared" si="812"/>
        <v>43585.391285901926</v>
      </c>
      <c r="N812" s="49">
        <f t="shared" si="813"/>
        <v>63048.600772067934</v>
      </c>
      <c r="O812" s="128">
        <v>3</v>
      </c>
      <c r="P812" s="128"/>
      <c r="Q812" s="166">
        <f t="shared" si="814"/>
        <v>19.504293251163745</v>
      </c>
      <c r="R812" s="15">
        <f t="shared" si="815"/>
        <v>29194.814229249012</v>
      </c>
      <c r="S812" s="422">
        <f t="shared" si="816"/>
        <v>60028.000673969102</v>
      </c>
      <c r="T812" s="49">
        <f t="shared" si="817"/>
        <v>89222.81490321811</v>
      </c>
      <c r="U812" s="128">
        <v>3</v>
      </c>
      <c r="V812" s="166">
        <f t="shared" si="818"/>
        <v>21.428276829238399</v>
      </c>
      <c r="W812" s="15">
        <f t="shared" si="819"/>
        <v>29147.813953488374</v>
      </c>
      <c r="X812" s="15">
        <f t="shared" si="856"/>
        <v>70559.434418834877</v>
      </c>
      <c r="Y812" s="49">
        <f t="shared" si="820"/>
        <v>99707.248372323258</v>
      </c>
      <c r="Z812" s="128">
        <v>3</v>
      </c>
      <c r="AA812" s="166">
        <f t="shared" si="821"/>
        <v>20.682129658238189</v>
      </c>
      <c r="AB812" s="15">
        <f t="shared" si="822"/>
        <v>29147.813953488374</v>
      </c>
      <c r="AC812" s="15">
        <f t="shared" si="823"/>
        <v>63773.746302667489</v>
      </c>
      <c r="AD812" s="49">
        <f t="shared" si="824"/>
        <v>92921.560256155863</v>
      </c>
      <c r="AE812" s="127">
        <v>3</v>
      </c>
      <c r="AF812" s="227" t="e">
        <f t="shared" si="825"/>
        <v>#REF!</v>
      </c>
      <c r="AG812" s="166">
        <f t="shared" si="826"/>
        <v>21.299999999999997</v>
      </c>
      <c r="AH812" s="15">
        <f t="shared" si="827"/>
        <v>30258.952306489446</v>
      </c>
      <c r="AI812" s="15">
        <f t="shared" si="828"/>
        <v>58206.31191639317</v>
      </c>
      <c r="AJ812" s="49">
        <f t="shared" si="829"/>
        <v>88465.264222882615</v>
      </c>
      <c r="AK812" s="127">
        <v>3</v>
      </c>
      <c r="AL812" s="127"/>
      <c r="AM812" s="166">
        <f t="shared" si="830"/>
        <v>24.280351666928937</v>
      </c>
      <c r="AN812" s="15">
        <f t="shared" si="831"/>
        <v>30258.952306489446</v>
      </c>
      <c r="AO812" s="15">
        <f t="shared" si="832"/>
        <v>73102.312478489257</v>
      </c>
      <c r="AP812" s="49">
        <f t="shared" si="833"/>
        <v>103361.2647849787</v>
      </c>
      <c r="AQ812" s="127">
        <v>3</v>
      </c>
      <c r="AR812" s="127"/>
      <c r="AS812" s="227">
        <f t="shared" si="834"/>
        <v>26.34116627634662</v>
      </c>
      <c r="AT812" s="15">
        <f t="shared" si="835"/>
        <v>30789.949874686718</v>
      </c>
      <c r="AU812" s="15">
        <f t="shared" si="836"/>
        <v>76489.583322106686</v>
      </c>
      <c r="AV812" s="49">
        <f t="shared" si="837"/>
        <v>107279.5331967934</v>
      </c>
      <c r="AW812" s="127">
        <v>3</v>
      </c>
      <c r="AX812" s="127"/>
      <c r="AY812" s="227">
        <f t="shared" si="838"/>
        <v>22.717632158590291</v>
      </c>
      <c r="AZ812" s="15">
        <f t="shared" si="839"/>
        <v>30789.949874686718</v>
      </c>
      <c r="BA812" s="15">
        <f t="shared" si="840"/>
        <v>67349.398698589182</v>
      </c>
      <c r="BB812" s="49">
        <f t="shared" si="841"/>
        <v>98139.3485732759</v>
      </c>
      <c r="BC812" s="127">
        <v>4</v>
      </c>
      <c r="BD812" s="227">
        <f t="shared" si="842"/>
        <v>22.75497543859651</v>
      </c>
      <c r="BE812" s="15">
        <f t="shared" si="806"/>
        <v>38261.191111111111</v>
      </c>
      <c r="BF812" s="15">
        <f t="shared" si="843"/>
        <v>64527.47062982514</v>
      </c>
      <c r="BG812" s="49">
        <f t="shared" si="844"/>
        <v>102788.66174093625</v>
      </c>
      <c r="BH812" s="48">
        <v>3</v>
      </c>
      <c r="BI812" s="166">
        <f t="shared" si="845"/>
        <v>24.624048128342235</v>
      </c>
      <c r="BJ812" s="15">
        <f t="shared" si="846"/>
        <v>31590.808625336929</v>
      </c>
      <c r="BK812" s="15">
        <f t="shared" si="847"/>
        <v>68966.807864503688</v>
      </c>
      <c r="BL812" s="49">
        <f t="shared" si="848"/>
        <v>100557.61648984061</v>
      </c>
      <c r="BM812" s="97">
        <v>6</v>
      </c>
      <c r="BN812" s="222">
        <f t="shared" si="849"/>
        <v>30.401518309859142</v>
      </c>
      <c r="BO812" s="99">
        <f t="shared" si="850"/>
        <v>62290.417136414879</v>
      </c>
      <c r="BP812" s="99">
        <f t="shared" si="851"/>
        <v>84994.723550645591</v>
      </c>
      <c r="BQ812" s="100">
        <f t="shared" si="852"/>
        <v>147285.14068706048</v>
      </c>
      <c r="BR812" s="406">
        <f t="shared" si="853"/>
        <v>40</v>
      </c>
      <c r="BS812" s="406">
        <f t="shared" si="854"/>
        <v>3.3333333333333335</v>
      </c>
      <c r="BT812" s="406"/>
      <c r="BV812" s="407">
        <f t="shared" si="855"/>
        <v>0.44444444444444442</v>
      </c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</row>
    <row r="813" spans="1:147" ht="18" hidden="1" x14ac:dyDescent="0.35">
      <c r="A813" s="43" t="s">
        <v>301</v>
      </c>
      <c r="B813" s="208">
        <v>601</v>
      </c>
      <c r="C813" s="127">
        <v>6</v>
      </c>
      <c r="D813" s="127"/>
      <c r="E813" s="1">
        <f t="shared" si="804"/>
        <v>43.08</v>
      </c>
      <c r="F813" s="15">
        <f t="shared" si="807"/>
        <v>58398.412438625208</v>
      </c>
      <c r="G813" s="15">
        <f t="shared" si="808"/>
        <v>132854.1819727206</v>
      </c>
      <c r="H813" s="49">
        <f t="shared" si="809"/>
        <v>191252.59441134581</v>
      </c>
      <c r="I813" s="127">
        <v>10</v>
      </c>
      <c r="J813" s="127"/>
      <c r="K813" s="3">
        <f t="shared" si="810"/>
        <v>71.203245532760789</v>
      </c>
      <c r="L813" s="15">
        <f t="shared" si="811"/>
        <v>97316.047430830047</v>
      </c>
      <c r="M813" s="15">
        <f t="shared" si="812"/>
        <v>217926.95642950962</v>
      </c>
      <c r="N813" s="49">
        <f t="shared" si="813"/>
        <v>315243.00386033964</v>
      </c>
      <c r="O813" s="128">
        <v>8</v>
      </c>
      <c r="P813" s="128"/>
      <c r="Q813" s="166">
        <f t="shared" si="814"/>
        <v>52.01144866976999</v>
      </c>
      <c r="R813" s="15">
        <f t="shared" si="815"/>
        <v>77852.837944664032</v>
      </c>
      <c r="S813" s="422">
        <f t="shared" si="816"/>
        <v>160074.66846391762</v>
      </c>
      <c r="T813" s="49">
        <f t="shared" si="817"/>
        <v>237927.50640858166</v>
      </c>
      <c r="U813" s="128">
        <v>5</v>
      </c>
      <c r="V813" s="166">
        <f t="shared" si="818"/>
        <v>35.713794715397327</v>
      </c>
      <c r="W813" s="15">
        <f t="shared" si="819"/>
        <v>48579.689922480618</v>
      </c>
      <c r="X813" s="15">
        <f t="shared" si="856"/>
        <v>117599.05736472478</v>
      </c>
      <c r="Y813" s="49">
        <f t="shared" si="820"/>
        <v>166178.74728720539</v>
      </c>
      <c r="Z813" s="128">
        <v>5</v>
      </c>
      <c r="AA813" s="166">
        <f t="shared" si="821"/>
        <v>34.470216097063648</v>
      </c>
      <c r="AB813" s="15">
        <f t="shared" si="822"/>
        <v>48579.689922480618</v>
      </c>
      <c r="AC813" s="15">
        <f t="shared" si="823"/>
        <v>106289.57717111248</v>
      </c>
      <c r="AD813" s="49">
        <f t="shared" si="824"/>
        <v>154869.26709359311</v>
      </c>
      <c r="AE813" s="127">
        <v>6</v>
      </c>
      <c r="AF813" s="227" t="e">
        <f t="shared" si="825"/>
        <v>#REF!</v>
      </c>
      <c r="AG813" s="166">
        <f t="shared" si="826"/>
        <v>42.599999999999994</v>
      </c>
      <c r="AH813" s="15">
        <f t="shared" si="827"/>
        <v>60517.904612978891</v>
      </c>
      <c r="AI813" s="15">
        <f t="shared" si="828"/>
        <v>116412.62383278634</v>
      </c>
      <c r="AJ813" s="49">
        <f t="shared" si="829"/>
        <v>176930.52844576523</v>
      </c>
      <c r="AK813" s="127">
        <v>7</v>
      </c>
      <c r="AL813" s="127"/>
      <c r="AM813" s="166">
        <f t="shared" si="830"/>
        <v>56.654153889500854</v>
      </c>
      <c r="AN813" s="15">
        <f t="shared" si="831"/>
        <v>70604.222048475363</v>
      </c>
      <c r="AO813" s="15">
        <f t="shared" si="832"/>
        <v>170572.06244980829</v>
      </c>
      <c r="AP813" s="49">
        <f t="shared" si="833"/>
        <v>241176.28449828364</v>
      </c>
      <c r="AQ813" s="127">
        <v>6</v>
      </c>
      <c r="AR813" s="127"/>
      <c r="AS813" s="227">
        <f t="shared" si="834"/>
        <v>52.682332552693239</v>
      </c>
      <c r="AT813" s="15">
        <f t="shared" si="835"/>
        <v>61579.899749373435</v>
      </c>
      <c r="AU813" s="15">
        <f t="shared" si="836"/>
        <v>152979.16664421337</v>
      </c>
      <c r="AV813" s="49">
        <f t="shared" si="837"/>
        <v>214559.06639358681</v>
      </c>
      <c r="AW813" s="127">
        <v>8</v>
      </c>
      <c r="AX813" s="127"/>
      <c r="AY813" s="227">
        <f t="shared" si="838"/>
        <v>60.580352422907445</v>
      </c>
      <c r="AZ813" s="15">
        <f t="shared" si="839"/>
        <v>82106.532999164585</v>
      </c>
      <c r="BA813" s="15">
        <f t="shared" si="840"/>
        <v>179598.39652957118</v>
      </c>
      <c r="BB813" s="49">
        <f t="shared" si="841"/>
        <v>261704.92952873575</v>
      </c>
      <c r="BC813" s="127">
        <v>9</v>
      </c>
      <c r="BD813" s="227">
        <f t="shared" si="842"/>
        <v>51.19869473684215</v>
      </c>
      <c r="BE813" s="15">
        <f t="shared" si="806"/>
        <v>86087.679999999993</v>
      </c>
      <c r="BF813" s="15">
        <f t="shared" si="843"/>
        <v>145186.80891710657</v>
      </c>
      <c r="BG813" s="49">
        <f t="shared" si="844"/>
        <v>231274.48891710656</v>
      </c>
      <c r="BH813" s="48">
        <v>6</v>
      </c>
      <c r="BI813" s="166">
        <f t="shared" si="845"/>
        <v>49.24809625668447</v>
      </c>
      <c r="BJ813" s="15">
        <f t="shared" si="846"/>
        <v>63181.617250673859</v>
      </c>
      <c r="BK813" s="15">
        <f t="shared" si="847"/>
        <v>137933.61572900738</v>
      </c>
      <c r="BL813" s="49">
        <f t="shared" si="848"/>
        <v>201115.23297968123</v>
      </c>
      <c r="BM813" s="97">
        <v>9</v>
      </c>
      <c r="BN813" s="222">
        <f t="shared" si="849"/>
        <v>45.602277464788713</v>
      </c>
      <c r="BO813" s="99">
        <f t="shared" si="850"/>
        <v>93435.625704622318</v>
      </c>
      <c r="BP813" s="99">
        <f t="shared" si="851"/>
        <v>127492.08532596839</v>
      </c>
      <c r="BQ813" s="100">
        <f t="shared" si="852"/>
        <v>220927.7110305907</v>
      </c>
      <c r="BR813" s="406">
        <f t="shared" si="853"/>
        <v>85</v>
      </c>
      <c r="BS813" s="406">
        <f t="shared" si="854"/>
        <v>7.083333333333333</v>
      </c>
      <c r="BT813" s="406"/>
      <c r="BV813" s="407">
        <f t="shared" si="855"/>
        <v>0.21296296296296299</v>
      </c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</row>
    <row r="814" spans="1:147" ht="18" hidden="1" x14ac:dyDescent="0.35">
      <c r="A814" s="43" t="s">
        <v>301</v>
      </c>
      <c r="B814" s="208">
        <v>602</v>
      </c>
      <c r="C814" s="127">
        <v>0</v>
      </c>
      <c r="D814" s="127"/>
      <c r="E814" s="1">
        <f t="shared" si="804"/>
        <v>0</v>
      </c>
      <c r="F814" s="15">
        <f t="shared" si="807"/>
        <v>0</v>
      </c>
      <c r="G814" s="15">
        <f t="shared" si="808"/>
        <v>0</v>
      </c>
      <c r="H814" s="49">
        <f t="shared" si="809"/>
        <v>0</v>
      </c>
      <c r="I814" s="127">
        <v>1</v>
      </c>
      <c r="J814" s="127"/>
      <c r="K814" s="3">
        <f t="shared" si="810"/>
        <v>7.1203245532760793</v>
      </c>
      <c r="L814" s="15">
        <f t="shared" si="811"/>
        <v>9731.604743083004</v>
      </c>
      <c r="M814" s="15">
        <f t="shared" si="812"/>
        <v>21792.695642950963</v>
      </c>
      <c r="N814" s="49">
        <f t="shared" si="813"/>
        <v>31524.300386033967</v>
      </c>
      <c r="O814" s="128">
        <v>0</v>
      </c>
      <c r="P814" s="128"/>
      <c r="Q814" s="166">
        <f t="shared" si="814"/>
        <v>0</v>
      </c>
      <c r="R814" s="15">
        <f t="shared" si="815"/>
        <v>0</v>
      </c>
      <c r="S814" s="422">
        <f t="shared" si="816"/>
        <v>0</v>
      </c>
      <c r="T814" s="49">
        <f t="shared" si="817"/>
        <v>0</v>
      </c>
      <c r="U814" s="128">
        <v>0</v>
      </c>
      <c r="V814" s="166">
        <f t="shared" si="818"/>
        <v>0</v>
      </c>
      <c r="W814" s="15">
        <f t="shared" si="819"/>
        <v>0</v>
      </c>
      <c r="X814" s="15">
        <f t="shared" si="856"/>
        <v>0</v>
      </c>
      <c r="Y814" s="49">
        <f t="shared" si="820"/>
        <v>0</v>
      </c>
      <c r="Z814" s="128">
        <v>0</v>
      </c>
      <c r="AA814" s="166">
        <f t="shared" si="821"/>
        <v>0</v>
      </c>
      <c r="AB814" s="15">
        <f t="shared" si="822"/>
        <v>0</v>
      </c>
      <c r="AC814" s="15">
        <f t="shared" si="823"/>
        <v>0</v>
      </c>
      <c r="AD814" s="49">
        <f t="shared" si="824"/>
        <v>0</v>
      </c>
      <c r="AE814" s="127">
        <v>0</v>
      </c>
      <c r="AF814" s="227" t="e">
        <f t="shared" si="825"/>
        <v>#REF!</v>
      </c>
      <c r="AG814" s="166">
        <f t="shared" si="826"/>
        <v>0</v>
      </c>
      <c r="AH814" s="15">
        <f t="shared" si="827"/>
        <v>0</v>
      </c>
      <c r="AI814" s="15">
        <f t="shared" si="828"/>
        <v>0</v>
      </c>
      <c r="AJ814" s="49">
        <f t="shared" si="829"/>
        <v>0</v>
      </c>
      <c r="AK814" s="127">
        <v>0</v>
      </c>
      <c r="AL814" s="127"/>
      <c r="AM814" s="166">
        <f t="shared" si="830"/>
        <v>0</v>
      </c>
      <c r="AN814" s="15">
        <f t="shared" si="831"/>
        <v>0</v>
      </c>
      <c r="AO814" s="15">
        <f t="shared" si="832"/>
        <v>0</v>
      </c>
      <c r="AP814" s="49">
        <f t="shared" si="833"/>
        <v>0</v>
      </c>
      <c r="AQ814" s="127">
        <v>0</v>
      </c>
      <c r="AR814" s="127"/>
      <c r="AS814" s="227">
        <f t="shared" si="834"/>
        <v>0</v>
      </c>
      <c r="AT814" s="15">
        <f t="shared" si="835"/>
        <v>0</v>
      </c>
      <c r="AU814" s="15">
        <f t="shared" si="836"/>
        <v>0</v>
      </c>
      <c r="AV814" s="49">
        <f t="shared" si="837"/>
        <v>0</v>
      </c>
      <c r="AW814" s="127">
        <v>0</v>
      </c>
      <c r="AX814" s="127"/>
      <c r="AY814" s="227">
        <f t="shared" si="838"/>
        <v>0</v>
      </c>
      <c r="AZ814" s="15">
        <f t="shared" si="839"/>
        <v>0</v>
      </c>
      <c r="BA814" s="15">
        <f t="shared" si="840"/>
        <v>0</v>
      </c>
      <c r="BB814" s="49">
        <f t="shared" si="841"/>
        <v>0</v>
      </c>
      <c r="BC814" s="127">
        <v>0</v>
      </c>
      <c r="BD814" s="227">
        <f t="shared" si="842"/>
        <v>0</v>
      </c>
      <c r="BE814" s="15">
        <f t="shared" si="806"/>
        <v>0</v>
      </c>
      <c r="BF814" s="15">
        <f t="shared" si="843"/>
        <v>0</v>
      </c>
      <c r="BG814" s="49">
        <f t="shared" si="844"/>
        <v>0</v>
      </c>
      <c r="BH814" s="48">
        <v>0</v>
      </c>
      <c r="BI814" s="166">
        <f t="shared" si="845"/>
        <v>0</v>
      </c>
      <c r="BJ814" s="15">
        <f t="shared" si="846"/>
        <v>0</v>
      </c>
      <c r="BK814" s="15">
        <f t="shared" si="847"/>
        <v>0</v>
      </c>
      <c r="BL814" s="49">
        <f t="shared" si="848"/>
        <v>0</v>
      </c>
      <c r="BM814" s="97">
        <v>0</v>
      </c>
      <c r="BN814" s="222">
        <f t="shared" si="849"/>
        <v>0</v>
      </c>
      <c r="BO814" s="99">
        <f t="shared" si="850"/>
        <v>0</v>
      </c>
      <c r="BP814" s="99">
        <f t="shared" si="851"/>
        <v>0</v>
      </c>
      <c r="BQ814" s="100">
        <f t="shared" si="852"/>
        <v>0</v>
      </c>
      <c r="BR814" s="406">
        <f t="shared" si="853"/>
        <v>1</v>
      </c>
      <c r="BS814" s="406">
        <f t="shared" si="854"/>
        <v>8.3333333333333329E-2</v>
      </c>
      <c r="BT814" s="406"/>
      <c r="BV814" s="407" t="e">
        <f t="shared" si="855"/>
        <v>#DIV/0!</v>
      </c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</row>
    <row r="815" spans="1:147" ht="18" hidden="1" x14ac:dyDescent="0.35">
      <c r="A815" s="43" t="s">
        <v>301</v>
      </c>
      <c r="B815" s="208">
        <v>603</v>
      </c>
      <c r="C815" s="127">
        <v>6</v>
      </c>
      <c r="D815" s="127"/>
      <c r="E815" s="1">
        <f t="shared" si="804"/>
        <v>43.08</v>
      </c>
      <c r="F815" s="15">
        <f t="shared" si="807"/>
        <v>58398.412438625208</v>
      </c>
      <c r="G815" s="15">
        <f t="shared" si="808"/>
        <v>132854.1819727206</v>
      </c>
      <c r="H815" s="49">
        <f t="shared" si="809"/>
        <v>191252.59441134581</v>
      </c>
      <c r="I815" s="127">
        <v>5</v>
      </c>
      <c r="J815" s="127"/>
      <c r="K815" s="3">
        <f t="shared" si="810"/>
        <v>35.601622766380395</v>
      </c>
      <c r="L815" s="15">
        <f t="shared" si="811"/>
        <v>48658.023715415024</v>
      </c>
      <c r="M815" s="15">
        <f t="shared" si="812"/>
        <v>108963.47821475481</v>
      </c>
      <c r="N815" s="49">
        <f t="shared" si="813"/>
        <v>157621.50193016982</v>
      </c>
      <c r="O815" s="128">
        <v>5</v>
      </c>
      <c r="P815" s="128"/>
      <c r="Q815" s="166">
        <f t="shared" si="814"/>
        <v>32.507155418606246</v>
      </c>
      <c r="R815" s="15">
        <f t="shared" si="815"/>
        <v>48658.023715415024</v>
      </c>
      <c r="S815" s="422">
        <f t="shared" si="816"/>
        <v>100046.66778994852</v>
      </c>
      <c r="T815" s="49">
        <f t="shared" si="817"/>
        <v>148704.69150536356</v>
      </c>
      <c r="U815" s="128">
        <v>6</v>
      </c>
      <c r="V815" s="166">
        <f t="shared" si="818"/>
        <v>42.856553658476798</v>
      </c>
      <c r="W815" s="15">
        <f t="shared" si="819"/>
        <v>58295.627906976748</v>
      </c>
      <c r="X815" s="15">
        <f t="shared" si="856"/>
        <v>141118.86883766975</v>
      </c>
      <c r="Y815" s="49">
        <f t="shared" si="820"/>
        <v>199414.49674464652</v>
      </c>
      <c r="Z815" s="128">
        <v>3</v>
      </c>
      <c r="AA815" s="166">
        <f t="shared" si="821"/>
        <v>20.682129658238189</v>
      </c>
      <c r="AB815" s="15">
        <f t="shared" si="822"/>
        <v>29147.813953488374</v>
      </c>
      <c r="AC815" s="15">
        <f t="shared" si="823"/>
        <v>63773.746302667489</v>
      </c>
      <c r="AD815" s="49">
        <f t="shared" si="824"/>
        <v>92921.560256155863</v>
      </c>
      <c r="AE815" s="127">
        <v>5</v>
      </c>
      <c r="AF815" s="227" t="e">
        <f t="shared" si="825"/>
        <v>#REF!</v>
      </c>
      <c r="AG815" s="166">
        <f t="shared" si="826"/>
        <v>35.5</v>
      </c>
      <c r="AH815" s="15">
        <f t="shared" si="827"/>
        <v>50431.587177482405</v>
      </c>
      <c r="AI815" s="15">
        <f t="shared" si="828"/>
        <v>97010.519860655302</v>
      </c>
      <c r="AJ815" s="49">
        <f t="shared" si="829"/>
        <v>147442.10703813771</v>
      </c>
      <c r="AK815" s="127">
        <v>5</v>
      </c>
      <c r="AL815" s="127"/>
      <c r="AM815" s="166">
        <f t="shared" si="830"/>
        <v>40.467252778214899</v>
      </c>
      <c r="AN815" s="15">
        <f t="shared" si="831"/>
        <v>50431.587177482405</v>
      </c>
      <c r="AO815" s="15">
        <f t="shared" si="832"/>
        <v>121837.18746414878</v>
      </c>
      <c r="AP815" s="49">
        <f t="shared" si="833"/>
        <v>172268.77464163117</v>
      </c>
      <c r="AQ815" s="127">
        <v>4</v>
      </c>
      <c r="AR815" s="127"/>
      <c r="AS815" s="227">
        <f t="shared" si="834"/>
        <v>35.121555035128829</v>
      </c>
      <c r="AT815" s="15">
        <f t="shared" si="835"/>
        <v>41053.266499582292</v>
      </c>
      <c r="AU815" s="15">
        <f t="shared" si="836"/>
        <v>101986.11109614225</v>
      </c>
      <c r="AV815" s="49">
        <f t="shared" si="837"/>
        <v>143039.37759572454</v>
      </c>
      <c r="AW815" s="127">
        <v>5</v>
      </c>
      <c r="AX815" s="127"/>
      <c r="AY815" s="227">
        <f t="shared" si="838"/>
        <v>37.862720264317154</v>
      </c>
      <c r="AZ815" s="15">
        <f t="shared" si="839"/>
        <v>51316.583124477867</v>
      </c>
      <c r="BA815" s="15">
        <f t="shared" si="840"/>
        <v>112248.99783098199</v>
      </c>
      <c r="BB815" s="49">
        <f t="shared" si="841"/>
        <v>163565.58095545985</v>
      </c>
      <c r="BC815" s="127">
        <v>8</v>
      </c>
      <c r="BD815" s="227">
        <f t="shared" si="842"/>
        <v>45.50995087719302</v>
      </c>
      <c r="BE815" s="15">
        <f t="shared" si="806"/>
        <v>76522.382222222222</v>
      </c>
      <c r="BF815" s="15">
        <f t="shared" si="843"/>
        <v>129054.94125965028</v>
      </c>
      <c r="BG815" s="49">
        <f t="shared" si="844"/>
        <v>205577.3234818725</v>
      </c>
      <c r="BH815" s="48">
        <v>8</v>
      </c>
      <c r="BI815" s="166">
        <f t="shared" si="845"/>
        <v>65.664128342245959</v>
      </c>
      <c r="BJ815" s="15">
        <f t="shared" si="846"/>
        <v>84242.156334231811</v>
      </c>
      <c r="BK815" s="15">
        <f t="shared" si="847"/>
        <v>183911.48763867648</v>
      </c>
      <c r="BL815" s="49">
        <f t="shared" si="848"/>
        <v>268153.64397290826</v>
      </c>
      <c r="BM815" s="97">
        <v>7</v>
      </c>
      <c r="BN815" s="222">
        <f t="shared" si="849"/>
        <v>35.468438028169004</v>
      </c>
      <c r="BO815" s="99">
        <f t="shared" si="850"/>
        <v>72672.153325817359</v>
      </c>
      <c r="BP815" s="99">
        <f t="shared" si="851"/>
        <v>99160.51080908654</v>
      </c>
      <c r="BQ815" s="100">
        <f t="shared" si="852"/>
        <v>171832.6641349039</v>
      </c>
      <c r="BR815" s="406">
        <f t="shared" si="853"/>
        <v>67</v>
      </c>
      <c r="BS815" s="406">
        <f t="shared" si="854"/>
        <v>5.583333333333333</v>
      </c>
      <c r="BT815" s="406"/>
      <c r="BV815" s="407">
        <f t="shared" si="855"/>
        <v>0.20238095238095241</v>
      </c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</row>
    <row r="816" spans="1:147" ht="18" hidden="1" x14ac:dyDescent="0.35">
      <c r="A816" s="43" t="s">
        <v>301</v>
      </c>
      <c r="B816" s="208">
        <v>701</v>
      </c>
      <c r="C816" s="127">
        <v>11</v>
      </c>
      <c r="D816" s="127"/>
      <c r="E816" s="1">
        <f t="shared" si="804"/>
        <v>78.97999999999999</v>
      </c>
      <c r="F816" s="15">
        <f t="shared" si="807"/>
        <v>107063.75613747955</v>
      </c>
      <c r="G816" s="15">
        <f t="shared" si="808"/>
        <v>243566.00028332105</v>
      </c>
      <c r="H816" s="49">
        <f t="shared" si="809"/>
        <v>350629.75642080058</v>
      </c>
      <c r="I816" s="127">
        <v>13</v>
      </c>
      <c r="J816" s="127"/>
      <c r="K816" s="3">
        <f t="shared" si="810"/>
        <v>92.564219192589036</v>
      </c>
      <c r="L816" s="15">
        <f t="shared" si="811"/>
        <v>126510.86166007906</v>
      </c>
      <c r="M816" s="15">
        <f t="shared" si="812"/>
        <v>283305.04335836251</v>
      </c>
      <c r="N816" s="49">
        <f t="shared" si="813"/>
        <v>409815.90501844155</v>
      </c>
      <c r="O816" s="128">
        <v>13</v>
      </c>
      <c r="P816" s="128"/>
      <c r="Q816" s="166">
        <f t="shared" si="814"/>
        <v>84.518604088376236</v>
      </c>
      <c r="R816" s="15">
        <f t="shared" si="815"/>
        <v>126510.86166007906</v>
      </c>
      <c r="S816" s="422">
        <f t="shared" si="816"/>
        <v>260121.33625386615</v>
      </c>
      <c r="T816" s="49">
        <f t="shared" si="817"/>
        <v>386632.19791394519</v>
      </c>
      <c r="U816" s="128">
        <v>12</v>
      </c>
      <c r="V816" s="166">
        <f t="shared" si="818"/>
        <v>85.713107316953597</v>
      </c>
      <c r="W816" s="15">
        <f t="shared" si="819"/>
        <v>116591.2558139535</v>
      </c>
      <c r="X816" s="15">
        <f t="shared" si="856"/>
        <v>282237.73767533951</v>
      </c>
      <c r="Y816" s="49">
        <f t="shared" si="820"/>
        <v>398828.99348929303</v>
      </c>
      <c r="Z816" s="128">
        <v>10</v>
      </c>
      <c r="AA816" s="166">
        <f t="shared" si="821"/>
        <v>68.940432194127297</v>
      </c>
      <c r="AB816" s="15">
        <f t="shared" si="822"/>
        <v>97159.379844961237</v>
      </c>
      <c r="AC816" s="15">
        <f t="shared" si="823"/>
        <v>212579.15434222497</v>
      </c>
      <c r="AD816" s="49">
        <f t="shared" si="824"/>
        <v>309738.53418718622</v>
      </c>
      <c r="AE816" s="127">
        <v>10</v>
      </c>
      <c r="AF816" s="227" t="e">
        <f t="shared" si="825"/>
        <v>#REF!</v>
      </c>
      <c r="AG816" s="166">
        <f t="shared" si="826"/>
        <v>71</v>
      </c>
      <c r="AH816" s="15">
        <f t="shared" si="827"/>
        <v>100863.17435496481</v>
      </c>
      <c r="AI816" s="15">
        <f t="shared" si="828"/>
        <v>194021.0397213106</v>
      </c>
      <c r="AJ816" s="49">
        <f t="shared" si="829"/>
        <v>294884.21407627541</v>
      </c>
      <c r="AK816" s="127">
        <v>11</v>
      </c>
      <c r="AL816" s="127"/>
      <c r="AM816" s="166">
        <f t="shared" si="830"/>
        <v>89.027956112072772</v>
      </c>
      <c r="AN816" s="15">
        <f t="shared" si="831"/>
        <v>110949.4917904613</v>
      </c>
      <c r="AO816" s="15">
        <f t="shared" si="832"/>
        <v>268041.81242112728</v>
      </c>
      <c r="AP816" s="49">
        <f t="shared" si="833"/>
        <v>378991.30421158858</v>
      </c>
      <c r="AQ816" s="127">
        <v>8</v>
      </c>
      <c r="AR816" s="127"/>
      <c r="AS816" s="227">
        <f t="shared" si="834"/>
        <v>70.243110070257657</v>
      </c>
      <c r="AT816" s="15">
        <f t="shared" si="835"/>
        <v>82106.532999164585</v>
      </c>
      <c r="AU816" s="15">
        <f t="shared" si="836"/>
        <v>203972.22219228451</v>
      </c>
      <c r="AV816" s="49">
        <f t="shared" si="837"/>
        <v>286078.75519144908</v>
      </c>
      <c r="AW816" s="127">
        <v>11</v>
      </c>
      <c r="AX816" s="127"/>
      <c r="AY816" s="227">
        <f t="shared" si="838"/>
        <v>83.297984581497744</v>
      </c>
      <c r="AZ816" s="15">
        <f t="shared" si="839"/>
        <v>112896.4828738513</v>
      </c>
      <c r="BA816" s="15">
        <f t="shared" si="840"/>
        <v>246947.79522816039</v>
      </c>
      <c r="BB816" s="49">
        <f t="shared" si="841"/>
        <v>359844.27810201171</v>
      </c>
      <c r="BC816" s="127">
        <v>15</v>
      </c>
      <c r="BD816" s="227">
        <f t="shared" si="842"/>
        <v>85.331157894736918</v>
      </c>
      <c r="BE816" s="15">
        <f t="shared" si="806"/>
        <v>143479.46666666667</v>
      </c>
      <c r="BF816" s="15">
        <f t="shared" si="843"/>
        <v>241978.01486184431</v>
      </c>
      <c r="BG816" s="49">
        <f t="shared" si="844"/>
        <v>385457.48152851098</v>
      </c>
      <c r="BH816" s="48">
        <v>4</v>
      </c>
      <c r="BI816" s="166">
        <f t="shared" si="845"/>
        <v>32.83206417112298</v>
      </c>
      <c r="BJ816" s="15">
        <f t="shared" si="846"/>
        <v>42121.078167115906</v>
      </c>
      <c r="BK816" s="15">
        <f t="shared" si="847"/>
        <v>91955.74381933824</v>
      </c>
      <c r="BL816" s="49">
        <f t="shared" si="848"/>
        <v>134076.82198645413</v>
      </c>
      <c r="BM816" s="250">
        <v>20</v>
      </c>
      <c r="BN816" s="245">
        <f t="shared" si="849"/>
        <v>101.33839436619715</v>
      </c>
      <c r="BO816" s="243">
        <f t="shared" si="850"/>
        <v>207634.7237880496</v>
      </c>
      <c r="BP816" s="243">
        <f t="shared" si="851"/>
        <v>283315.74516881868</v>
      </c>
      <c r="BQ816" s="244">
        <f t="shared" si="852"/>
        <v>490950.46895686828</v>
      </c>
      <c r="BR816" s="406">
        <f t="shared" si="853"/>
        <v>138</v>
      </c>
      <c r="BS816" s="406">
        <f t="shared" si="854"/>
        <v>11.5</v>
      </c>
      <c r="BT816" s="406"/>
      <c r="BV816" s="407">
        <f t="shared" si="855"/>
        <v>0.42499999999999999</v>
      </c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</row>
    <row r="817" spans="1:147" ht="18" hidden="1" x14ac:dyDescent="0.35">
      <c r="A817" s="43" t="s">
        <v>301</v>
      </c>
      <c r="B817" s="208">
        <v>702</v>
      </c>
      <c r="C817" s="127">
        <v>9</v>
      </c>
      <c r="D817" s="127"/>
      <c r="E817" s="1">
        <f t="shared" si="804"/>
        <v>64.62</v>
      </c>
      <c r="F817" s="15">
        <f t="shared" si="807"/>
        <v>87597.618657937812</v>
      </c>
      <c r="G817" s="15">
        <f t="shared" si="808"/>
        <v>199281.2729590809</v>
      </c>
      <c r="H817" s="49">
        <f t="shared" si="809"/>
        <v>286878.89161701873</v>
      </c>
      <c r="I817" s="127">
        <v>10</v>
      </c>
      <c r="J817" s="127"/>
      <c r="K817" s="3">
        <f t="shared" si="810"/>
        <v>71.203245532760789</v>
      </c>
      <c r="L817" s="15">
        <f t="shared" si="811"/>
        <v>97316.047430830047</v>
      </c>
      <c r="M817" s="15">
        <f t="shared" si="812"/>
        <v>217926.95642950962</v>
      </c>
      <c r="N817" s="49">
        <f t="shared" si="813"/>
        <v>315243.00386033964</v>
      </c>
      <c r="O817" s="128">
        <v>10</v>
      </c>
      <c r="P817" s="128"/>
      <c r="Q817" s="166">
        <f t="shared" si="814"/>
        <v>65.014310837212491</v>
      </c>
      <c r="R817" s="15">
        <f t="shared" si="815"/>
        <v>97316.047430830047</v>
      </c>
      <c r="S817" s="422">
        <f t="shared" si="816"/>
        <v>200093.33557989704</v>
      </c>
      <c r="T817" s="49">
        <f t="shared" si="817"/>
        <v>297409.38301072712</v>
      </c>
      <c r="U817" s="128">
        <v>10</v>
      </c>
      <c r="V817" s="166">
        <f t="shared" si="818"/>
        <v>71.427589430794654</v>
      </c>
      <c r="W817" s="15">
        <f t="shared" si="819"/>
        <v>97159.379844961237</v>
      </c>
      <c r="X817" s="15">
        <f t="shared" si="856"/>
        <v>235198.11472944956</v>
      </c>
      <c r="Y817" s="49">
        <f t="shared" si="820"/>
        <v>332357.49457441078</v>
      </c>
      <c r="Z817" s="128">
        <v>8</v>
      </c>
      <c r="AA817" s="166">
        <f t="shared" si="821"/>
        <v>55.152345755301837</v>
      </c>
      <c r="AB817" s="15">
        <f t="shared" si="822"/>
        <v>77727.503875968992</v>
      </c>
      <c r="AC817" s="15">
        <f t="shared" si="823"/>
        <v>170063.32347377998</v>
      </c>
      <c r="AD817" s="49">
        <f t="shared" si="824"/>
        <v>247790.82734974899</v>
      </c>
      <c r="AE817" s="127">
        <v>9</v>
      </c>
      <c r="AF817" s="227" t="e">
        <f t="shared" si="825"/>
        <v>#REF!</v>
      </c>
      <c r="AG817" s="166">
        <f t="shared" si="826"/>
        <v>63.9</v>
      </c>
      <c r="AH817" s="15">
        <f t="shared" si="827"/>
        <v>90776.856919468337</v>
      </c>
      <c r="AI817" s="15">
        <f t="shared" si="828"/>
        <v>174618.93574917954</v>
      </c>
      <c r="AJ817" s="49">
        <f t="shared" si="829"/>
        <v>265395.79266864789</v>
      </c>
      <c r="AK817" s="127">
        <v>10</v>
      </c>
      <c r="AL817" s="127"/>
      <c r="AM817" s="166">
        <f t="shared" si="830"/>
        <v>80.934505556429798</v>
      </c>
      <c r="AN817" s="15">
        <f t="shared" si="831"/>
        <v>100863.17435496481</v>
      </c>
      <c r="AO817" s="15">
        <f t="shared" si="832"/>
        <v>243674.37492829756</v>
      </c>
      <c r="AP817" s="49">
        <f t="shared" si="833"/>
        <v>344537.54928326234</v>
      </c>
      <c r="AQ817" s="127">
        <v>10</v>
      </c>
      <c r="AR817" s="127"/>
      <c r="AS817" s="227">
        <f t="shared" si="834"/>
        <v>87.803887587822075</v>
      </c>
      <c r="AT817" s="15">
        <f t="shared" si="835"/>
        <v>102633.16624895573</v>
      </c>
      <c r="AU817" s="15">
        <f t="shared" si="836"/>
        <v>254965.27774035567</v>
      </c>
      <c r="AV817" s="49">
        <f t="shared" si="837"/>
        <v>357598.4439893114</v>
      </c>
      <c r="AW817" s="127">
        <v>9</v>
      </c>
      <c r="AX817" s="127"/>
      <c r="AY817" s="227">
        <f t="shared" si="838"/>
        <v>68.152896475770874</v>
      </c>
      <c r="AZ817" s="15">
        <f t="shared" si="839"/>
        <v>92369.849624060153</v>
      </c>
      <c r="BA817" s="15">
        <f t="shared" si="840"/>
        <v>202048.19609576758</v>
      </c>
      <c r="BB817" s="49">
        <f t="shared" si="841"/>
        <v>294418.04571982776</v>
      </c>
      <c r="BC817" s="127">
        <v>10</v>
      </c>
      <c r="BD817" s="227">
        <f t="shared" si="842"/>
        <v>56.887438596491279</v>
      </c>
      <c r="BE817" s="15">
        <f t="shared" si="806"/>
        <v>95652.977777777778</v>
      </c>
      <c r="BF817" s="15">
        <f t="shared" si="843"/>
        <v>161318.67657456288</v>
      </c>
      <c r="BG817" s="49">
        <f t="shared" si="844"/>
        <v>256971.65435234067</v>
      </c>
      <c r="BH817" s="48">
        <v>4</v>
      </c>
      <c r="BI817" s="166">
        <f t="shared" si="845"/>
        <v>32.83206417112298</v>
      </c>
      <c r="BJ817" s="15">
        <f t="shared" si="846"/>
        <v>42121.078167115906</v>
      </c>
      <c r="BK817" s="15">
        <f t="shared" si="847"/>
        <v>91955.74381933824</v>
      </c>
      <c r="BL817" s="49">
        <f t="shared" si="848"/>
        <v>134076.82198645413</v>
      </c>
      <c r="BM817" s="97">
        <v>7</v>
      </c>
      <c r="BN817" s="222">
        <f t="shared" si="849"/>
        <v>35.468438028169004</v>
      </c>
      <c r="BO817" s="99">
        <f t="shared" si="850"/>
        <v>72672.153325817359</v>
      </c>
      <c r="BP817" s="99">
        <f t="shared" si="851"/>
        <v>99160.51080908654</v>
      </c>
      <c r="BQ817" s="100">
        <f t="shared" si="852"/>
        <v>171832.6641349039</v>
      </c>
      <c r="BR817" s="406">
        <f t="shared" si="853"/>
        <v>106</v>
      </c>
      <c r="BS817" s="406">
        <f t="shared" si="854"/>
        <v>8.8333333333333339</v>
      </c>
      <c r="BT817" s="406"/>
      <c r="BV817" s="407">
        <f t="shared" si="855"/>
        <v>-0.26190476190476197</v>
      </c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</row>
    <row r="818" spans="1:147" ht="18" hidden="1" x14ac:dyDescent="0.35">
      <c r="A818" s="43" t="s">
        <v>301</v>
      </c>
      <c r="B818" s="208">
        <v>801</v>
      </c>
      <c r="C818" s="127">
        <v>11</v>
      </c>
      <c r="D818" s="127"/>
      <c r="E818" s="1">
        <f t="shared" si="804"/>
        <v>78.97999999999999</v>
      </c>
      <c r="F818" s="15">
        <f t="shared" si="807"/>
        <v>107063.75613747955</v>
      </c>
      <c r="G818" s="15">
        <f t="shared" si="808"/>
        <v>243566.00028332105</v>
      </c>
      <c r="H818" s="49">
        <f t="shared" si="809"/>
        <v>350629.75642080058</v>
      </c>
      <c r="I818" s="127">
        <v>12</v>
      </c>
      <c r="J818" s="127"/>
      <c r="K818" s="3">
        <f t="shared" si="810"/>
        <v>85.443894639312958</v>
      </c>
      <c r="L818" s="15">
        <f t="shared" si="811"/>
        <v>116779.25691699605</v>
      </c>
      <c r="M818" s="15">
        <f t="shared" si="812"/>
        <v>261512.34771541157</v>
      </c>
      <c r="N818" s="49">
        <f t="shared" si="813"/>
        <v>378291.6046324076</v>
      </c>
      <c r="O818" s="128">
        <v>13</v>
      </c>
      <c r="P818" s="128"/>
      <c r="Q818" s="166">
        <f t="shared" si="814"/>
        <v>84.518604088376236</v>
      </c>
      <c r="R818" s="15">
        <f t="shared" si="815"/>
        <v>126510.86166007906</v>
      </c>
      <c r="S818" s="422">
        <f t="shared" si="816"/>
        <v>260121.33625386615</v>
      </c>
      <c r="T818" s="49">
        <f t="shared" si="817"/>
        <v>386632.19791394519</v>
      </c>
      <c r="U818" s="128">
        <v>12</v>
      </c>
      <c r="V818" s="166">
        <f t="shared" si="818"/>
        <v>85.713107316953597</v>
      </c>
      <c r="W818" s="15">
        <f t="shared" si="819"/>
        <v>116591.2558139535</v>
      </c>
      <c r="X818" s="15">
        <f t="shared" si="856"/>
        <v>282237.73767533951</v>
      </c>
      <c r="Y818" s="49">
        <f t="shared" si="820"/>
        <v>398828.99348929303</v>
      </c>
      <c r="Z818" s="128">
        <v>7</v>
      </c>
      <c r="AA818" s="166">
        <f t="shared" si="821"/>
        <v>48.258302535889108</v>
      </c>
      <c r="AB818" s="15">
        <f t="shared" si="822"/>
        <v>68011.56589147287</v>
      </c>
      <c r="AC818" s="15">
        <f t="shared" si="823"/>
        <v>148805.40803955749</v>
      </c>
      <c r="AD818" s="49">
        <f t="shared" si="824"/>
        <v>216816.97393103037</v>
      </c>
      <c r="AE818" s="127">
        <v>17</v>
      </c>
      <c r="AF818" s="227" t="e">
        <f t="shared" si="825"/>
        <v>#REF!</v>
      </c>
      <c r="AG818" s="166">
        <f t="shared" si="826"/>
        <v>120.69999999999999</v>
      </c>
      <c r="AH818" s="15">
        <f t="shared" si="827"/>
        <v>171467.39640344019</v>
      </c>
      <c r="AI818" s="15">
        <f t="shared" si="828"/>
        <v>329835.76752622798</v>
      </c>
      <c r="AJ818" s="49">
        <f t="shared" si="829"/>
        <v>501303.16392966814</v>
      </c>
      <c r="AK818" s="127">
        <v>15</v>
      </c>
      <c r="AL818" s="127"/>
      <c r="AM818" s="166">
        <f t="shared" si="830"/>
        <v>121.4017583346447</v>
      </c>
      <c r="AN818" s="15">
        <f t="shared" si="831"/>
        <v>151294.76153244721</v>
      </c>
      <c r="AO818" s="15">
        <f t="shared" si="832"/>
        <v>365511.56239244633</v>
      </c>
      <c r="AP818" s="49">
        <f t="shared" si="833"/>
        <v>516806.32392489351</v>
      </c>
      <c r="AQ818" s="127">
        <v>12</v>
      </c>
      <c r="AR818" s="127"/>
      <c r="AS818" s="227">
        <f t="shared" si="834"/>
        <v>105.36466510538648</v>
      </c>
      <c r="AT818" s="15">
        <f t="shared" si="835"/>
        <v>123159.79949874687</v>
      </c>
      <c r="AU818" s="15">
        <f t="shared" si="836"/>
        <v>305958.33328842674</v>
      </c>
      <c r="AV818" s="49">
        <f t="shared" si="837"/>
        <v>429118.13278717361</v>
      </c>
      <c r="AW818" s="127">
        <v>12</v>
      </c>
      <c r="AX818" s="127"/>
      <c r="AY818" s="227">
        <f t="shared" si="838"/>
        <v>90.870528634361165</v>
      </c>
      <c r="AZ818" s="15">
        <f t="shared" si="839"/>
        <v>123159.79949874687</v>
      </c>
      <c r="BA818" s="15">
        <f t="shared" si="840"/>
        <v>269397.59479435673</v>
      </c>
      <c r="BB818" s="49">
        <f t="shared" si="841"/>
        <v>392557.3942931036</v>
      </c>
      <c r="BC818" s="127">
        <v>15</v>
      </c>
      <c r="BD818" s="227">
        <f t="shared" si="842"/>
        <v>85.331157894736918</v>
      </c>
      <c r="BE818" s="15">
        <f t="shared" si="806"/>
        <v>143479.46666666667</v>
      </c>
      <c r="BF818" s="15">
        <f t="shared" si="843"/>
        <v>241978.01486184431</v>
      </c>
      <c r="BG818" s="49">
        <f t="shared" si="844"/>
        <v>385457.48152851098</v>
      </c>
      <c r="BH818" s="48">
        <v>12</v>
      </c>
      <c r="BI818" s="166">
        <f t="shared" si="845"/>
        <v>98.496192513368939</v>
      </c>
      <c r="BJ818" s="15">
        <f t="shared" si="846"/>
        <v>126363.23450134772</v>
      </c>
      <c r="BK818" s="15">
        <f t="shared" si="847"/>
        <v>275867.23145801475</v>
      </c>
      <c r="BL818" s="49">
        <f t="shared" si="848"/>
        <v>402230.46595936245</v>
      </c>
      <c r="BM818" s="97">
        <v>0</v>
      </c>
      <c r="BN818" s="222">
        <f t="shared" si="849"/>
        <v>0</v>
      </c>
      <c r="BO818" s="99">
        <f t="shared" si="850"/>
        <v>0</v>
      </c>
      <c r="BP818" s="99">
        <f t="shared" si="851"/>
        <v>0</v>
      </c>
      <c r="BQ818" s="100">
        <f t="shared" si="852"/>
        <v>0</v>
      </c>
      <c r="BR818" s="406">
        <f t="shared" si="853"/>
        <v>138</v>
      </c>
      <c r="BS818" s="406">
        <f t="shared" si="854"/>
        <v>11.5</v>
      </c>
      <c r="BT818" s="406"/>
      <c r="BV818" s="407" t="e">
        <f t="shared" si="855"/>
        <v>#DIV/0!</v>
      </c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</row>
    <row r="819" spans="1:147" ht="18" hidden="1" x14ac:dyDescent="0.35">
      <c r="A819" s="43" t="s">
        <v>301</v>
      </c>
      <c r="B819" s="208">
        <v>802</v>
      </c>
      <c r="C819" s="127">
        <v>5</v>
      </c>
      <c r="D819" s="127"/>
      <c r="E819" s="1">
        <f t="shared" si="804"/>
        <v>35.9</v>
      </c>
      <c r="F819" s="15">
        <f t="shared" si="807"/>
        <v>48665.34369885434</v>
      </c>
      <c r="G819" s="15">
        <f t="shared" si="808"/>
        <v>110711.81831060049</v>
      </c>
      <c r="H819" s="49">
        <f t="shared" si="809"/>
        <v>159377.16200945483</v>
      </c>
      <c r="I819" s="127">
        <v>6</v>
      </c>
      <c r="J819" s="127"/>
      <c r="K819" s="3">
        <f t="shared" si="810"/>
        <v>42.721947319656479</v>
      </c>
      <c r="L819" s="15">
        <f t="shared" si="811"/>
        <v>58389.628458498024</v>
      </c>
      <c r="M819" s="15">
        <f t="shared" si="812"/>
        <v>130756.17385770578</v>
      </c>
      <c r="N819" s="49">
        <f t="shared" si="813"/>
        <v>189145.8023162038</v>
      </c>
      <c r="O819" s="128">
        <v>6</v>
      </c>
      <c r="P819" s="128"/>
      <c r="Q819" s="166">
        <f t="shared" si="814"/>
        <v>39.008586502327489</v>
      </c>
      <c r="R819" s="15">
        <f t="shared" si="815"/>
        <v>58389.628458498024</v>
      </c>
      <c r="S819" s="422">
        <f t="shared" si="816"/>
        <v>120056.0013479382</v>
      </c>
      <c r="T819" s="49">
        <f t="shared" si="817"/>
        <v>178445.62980643622</v>
      </c>
      <c r="U819" s="128">
        <v>4</v>
      </c>
      <c r="V819" s="166">
        <f t="shared" si="818"/>
        <v>28.571035772317863</v>
      </c>
      <c r="W819" s="15">
        <f t="shared" si="819"/>
        <v>38863.751937984496</v>
      </c>
      <c r="X819" s="15">
        <f t="shared" si="856"/>
        <v>94079.245891779836</v>
      </c>
      <c r="Y819" s="49">
        <f t="shared" si="820"/>
        <v>132942.99782976432</v>
      </c>
      <c r="Z819" s="128">
        <v>1</v>
      </c>
      <c r="AA819" s="166">
        <f t="shared" si="821"/>
        <v>6.8940432194127297</v>
      </c>
      <c r="AB819" s="15">
        <f t="shared" si="822"/>
        <v>9715.937984496124</v>
      </c>
      <c r="AC819" s="15">
        <f t="shared" si="823"/>
        <v>21257.915434222497</v>
      </c>
      <c r="AD819" s="49">
        <f t="shared" si="824"/>
        <v>30973.853418718623</v>
      </c>
      <c r="AE819" s="127">
        <v>2</v>
      </c>
      <c r="AF819" s="227" t="e">
        <f t="shared" si="825"/>
        <v>#REF!</v>
      </c>
      <c r="AG819" s="166">
        <f t="shared" si="826"/>
        <v>14.2</v>
      </c>
      <c r="AH819" s="15">
        <f t="shared" si="827"/>
        <v>20172.634870992963</v>
      </c>
      <c r="AI819" s="15">
        <f t="shared" si="828"/>
        <v>38804.207944262118</v>
      </c>
      <c r="AJ819" s="49">
        <f t="shared" si="829"/>
        <v>58976.842815255077</v>
      </c>
      <c r="AK819" s="127">
        <v>3</v>
      </c>
      <c r="AL819" s="127"/>
      <c r="AM819" s="166">
        <f t="shared" si="830"/>
        <v>24.280351666928937</v>
      </c>
      <c r="AN819" s="15">
        <f t="shared" si="831"/>
        <v>30258.952306489446</v>
      </c>
      <c r="AO819" s="15">
        <f t="shared" si="832"/>
        <v>73102.312478489257</v>
      </c>
      <c r="AP819" s="49">
        <f t="shared" si="833"/>
        <v>103361.2647849787</v>
      </c>
      <c r="AQ819" s="127">
        <v>3</v>
      </c>
      <c r="AR819" s="127"/>
      <c r="AS819" s="227">
        <f t="shared" si="834"/>
        <v>26.34116627634662</v>
      </c>
      <c r="AT819" s="15">
        <f t="shared" si="835"/>
        <v>30789.949874686718</v>
      </c>
      <c r="AU819" s="15">
        <f t="shared" si="836"/>
        <v>76489.583322106686</v>
      </c>
      <c r="AV819" s="49">
        <f t="shared" si="837"/>
        <v>107279.5331967934</v>
      </c>
      <c r="AW819" s="127">
        <v>3</v>
      </c>
      <c r="AX819" s="127"/>
      <c r="AY819" s="227">
        <f t="shared" si="838"/>
        <v>22.717632158590291</v>
      </c>
      <c r="AZ819" s="15">
        <f t="shared" si="839"/>
        <v>30789.949874686718</v>
      </c>
      <c r="BA819" s="15">
        <f t="shared" si="840"/>
        <v>67349.398698589182</v>
      </c>
      <c r="BB819" s="49">
        <f t="shared" si="841"/>
        <v>98139.3485732759</v>
      </c>
      <c r="BC819" s="127">
        <v>4</v>
      </c>
      <c r="BD819" s="227">
        <f t="shared" si="842"/>
        <v>22.75497543859651</v>
      </c>
      <c r="BE819" s="15">
        <f t="shared" si="806"/>
        <v>38261.191111111111</v>
      </c>
      <c r="BF819" s="15">
        <f t="shared" si="843"/>
        <v>64527.47062982514</v>
      </c>
      <c r="BG819" s="49">
        <f t="shared" si="844"/>
        <v>102788.66174093625</v>
      </c>
      <c r="BH819" s="48">
        <v>2</v>
      </c>
      <c r="BI819" s="166">
        <f t="shared" si="845"/>
        <v>16.41603208556149</v>
      </c>
      <c r="BJ819" s="15">
        <f t="shared" si="846"/>
        <v>21060.539083557953</v>
      </c>
      <c r="BK819" s="15">
        <f t="shared" si="847"/>
        <v>45977.87190966912</v>
      </c>
      <c r="BL819" s="49">
        <f t="shared" si="848"/>
        <v>67038.410993227066</v>
      </c>
      <c r="BM819" s="97">
        <v>4</v>
      </c>
      <c r="BN819" s="222">
        <f t="shared" si="849"/>
        <v>20.267678873239429</v>
      </c>
      <c r="BO819" s="99">
        <f t="shared" si="850"/>
        <v>41526.944757609919</v>
      </c>
      <c r="BP819" s="99">
        <f t="shared" si="851"/>
        <v>56663.149033763737</v>
      </c>
      <c r="BQ819" s="100">
        <f t="shared" si="852"/>
        <v>98190.093791373656</v>
      </c>
      <c r="BR819" s="406">
        <f t="shared" si="853"/>
        <v>43</v>
      </c>
      <c r="BS819" s="406">
        <f t="shared" si="854"/>
        <v>3.5833333333333335</v>
      </c>
      <c r="BT819" s="406"/>
      <c r="BV819" s="407">
        <f t="shared" si="855"/>
        <v>0.10416666666666663</v>
      </c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</row>
    <row r="820" spans="1:147" ht="18" hidden="1" x14ac:dyDescent="0.35">
      <c r="A820" s="43" t="s">
        <v>301</v>
      </c>
      <c r="B820" s="208">
        <v>803</v>
      </c>
      <c r="C820" s="127">
        <v>1</v>
      </c>
      <c r="D820" s="127"/>
      <c r="E820" s="1">
        <f t="shared" si="804"/>
        <v>7.18</v>
      </c>
      <c r="F820" s="15">
        <f t="shared" si="807"/>
        <v>9733.068739770868</v>
      </c>
      <c r="G820" s="15">
        <f t="shared" si="808"/>
        <v>22142.363662120097</v>
      </c>
      <c r="H820" s="49">
        <f t="shared" si="809"/>
        <v>31875.432401890965</v>
      </c>
      <c r="I820" s="127">
        <v>0</v>
      </c>
      <c r="J820" s="127"/>
      <c r="K820" s="3">
        <f t="shared" si="810"/>
        <v>0</v>
      </c>
      <c r="L820" s="15">
        <f t="shared" si="811"/>
        <v>0</v>
      </c>
      <c r="M820" s="15">
        <f t="shared" si="812"/>
        <v>0</v>
      </c>
      <c r="N820" s="49">
        <f t="shared" si="813"/>
        <v>0</v>
      </c>
      <c r="O820" s="128">
        <v>0</v>
      </c>
      <c r="P820" s="128"/>
      <c r="Q820" s="166">
        <f t="shared" si="814"/>
        <v>0</v>
      </c>
      <c r="R820" s="15">
        <f t="shared" si="815"/>
        <v>0</v>
      </c>
      <c r="S820" s="422">
        <f t="shared" si="816"/>
        <v>0</v>
      </c>
      <c r="T820" s="49">
        <f t="shared" si="817"/>
        <v>0</v>
      </c>
      <c r="U820" s="128">
        <v>0</v>
      </c>
      <c r="V820" s="166">
        <f t="shared" si="818"/>
        <v>0</v>
      </c>
      <c r="W820" s="15">
        <f t="shared" si="819"/>
        <v>0</v>
      </c>
      <c r="X820" s="15">
        <f t="shared" si="856"/>
        <v>0</v>
      </c>
      <c r="Y820" s="49">
        <f t="shared" si="820"/>
        <v>0</v>
      </c>
      <c r="Z820" s="128">
        <v>0</v>
      </c>
      <c r="AA820" s="166">
        <f t="shared" si="821"/>
        <v>0</v>
      </c>
      <c r="AB820" s="15">
        <f t="shared" si="822"/>
        <v>0</v>
      </c>
      <c r="AC820" s="15">
        <f t="shared" si="823"/>
        <v>0</v>
      </c>
      <c r="AD820" s="49">
        <f t="shared" si="824"/>
        <v>0</v>
      </c>
      <c r="AE820" s="127">
        <v>1</v>
      </c>
      <c r="AF820" s="227" t="e">
        <f t="shared" si="825"/>
        <v>#REF!</v>
      </c>
      <c r="AG820" s="166">
        <f t="shared" si="826"/>
        <v>7.1</v>
      </c>
      <c r="AH820" s="15">
        <f t="shared" si="827"/>
        <v>10086.317435496481</v>
      </c>
      <c r="AI820" s="15">
        <f t="shared" si="828"/>
        <v>19402.103972131059</v>
      </c>
      <c r="AJ820" s="49">
        <f t="shared" si="829"/>
        <v>29488.421407627538</v>
      </c>
      <c r="AK820" s="127">
        <v>0</v>
      </c>
      <c r="AL820" s="127"/>
      <c r="AM820" s="166">
        <f t="shared" si="830"/>
        <v>0</v>
      </c>
      <c r="AN820" s="15">
        <f t="shared" si="831"/>
        <v>0</v>
      </c>
      <c r="AO820" s="15">
        <f t="shared" si="832"/>
        <v>0</v>
      </c>
      <c r="AP820" s="49">
        <f t="shared" si="833"/>
        <v>0</v>
      </c>
      <c r="AQ820" s="127">
        <v>0</v>
      </c>
      <c r="AR820" s="127"/>
      <c r="AS820" s="227">
        <f t="shared" si="834"/>
        <v>0</v>
      </c>
      <c r="AT820" s="15">
        <f t="shared" si="835"/>
        <v>0</v>
      </c>
      <c r="AU820" s="15">
        <f t="shared" si="836"/>
        <v>0</v>
      </c>
      <c r="AV820" s="49">
        <f t="shared" si="837"/>
        <v>0</v>
      </c>
      <c r="AW820" s="127">
        <v>0</v>
      </c>
      <c r="AX820" s="127"/>
      <c r="AY820" s="227">
        <f t="shared" si="838"/>
        <v>0</v>
      </c>
      <c r="AZ820" s="15">
        <f t="shared" si="839"/>
        <v>0</v>
      </c>
      <c r="BA820" s="15">
        <f t="shared" si="840"/>
        <v>0</v>
      </c>
      <c r="BB820" s="49">
        <f t="shared" si="841"/>
        <v>0</v>
      </c>
      <c r="BC820" s="127">
        <v>0</v>
      </c>
      <c r="BD820" s="227">
        <f t="shared" si="842"/>
        <v>0</v>
      </c>
      <c r="BE820" s="15">
        <f t="shared" si="806"/>
        <v>0</v>
      </c>
      <c r="BF820" s="15">
        <f t="shared" si="843"/>
        <v>0</v>
      </c>
      <c r="BG820" s="49">
        <f t="shared" si="844"/>
        <v>0</v>
      </c>
      <c r="BH820" s="48">
        <v>0</v>
      </c>
      <c r="BI820" s="166">
        <f t="shared" si="845"/>
        <v>0</v>
      </c>
      <c r="BJ820" s="15">
        <f t="shared" si="846"/>
        <v>0</v>
      </c>
      <c r="BK820" s="15">
        <f t="shared" si="847"/>
        <v>0</v>
      </c>
      <c r="BL820" s="49">
        <f t="shared" si="848"/>
        <v>0</v>
      </c>
      <c r="BM820" s="97">
        <v>2</v>
      </c>
      <c r="BN820" s="222">
        <f t="shared" si="849"/>
        <v>10.133839436619715</v>
      </c>
      <c r="BO820" s="99">
        <f t="shared" si="850"/>
        <v>20763.47237880496</v>
      </c>
      <c r="BP820" s="99">
        <f t="shared" si="851"/>
        <v>28331.574516881868</v>
      </c>
      <c r="BQ820" s="100">
        <f t="shared" si="852"/>
        <v>49095.046895686828</v>
      </c>
      <c r="BR820" s="406">
        <f t="shared" si="853"/>
        <v>4</v>
      </c>
      <c r="BS820" s="406">
        <f t="shared" si="854"/>
        <v>0.33333333333333331</v>
      </c>
      <c r="BT820" s="406"/>
      <c r="BV820" s="407">
        <f t="shared" si="855"/>
        <v>0.83333333333333337</v>
      </c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</row>
    <row r="821" spans="1:147" ht="18" hidden="1" x14ac:dyDescent="0.35">
      <c r="A821" s="43" t="s">
        <v>301</v>
      </c>
      <c r="B821" s="208">
        <v>901</v>
      </c>
      <c r="C821" s="127">
        <v>2</v>
      </c>
      <c r="D821" s="127"/>
      <c r="E821" s="1">
        <f t="shared" si="804"/>
        <v>14.36</v>
      </c>
      <c r="F821" s="15">
        <f t="shared" si="807"/>
        <v>19466.137479541736</v>
      </c>
      <c r="G821" s="15">
        <f t="shared" si="808"/>
        <v>44284.727324240193</v>
      </c>
      <c r="H821" s="49">
        <f>+G821+F821</f>
        <v>63750.864803781929</v>
      </c>
      <c r="I821" s="127">
        <v>2</v>
      </c>
      <c r="J821" s="127"/>
      <c r="K821" s="3">
        <f t="shared" si="810"/>
        <v>14.240649106552159</v>
      </c>
      <c r="L821" s="15">
        <f t="shared" si="811"/>
        <v>19463.209486166008</v>
      </c>
      <c r="M821" s="15">
        <f t="shared" si="812"/>
        <v>43585.391285901926</v>
      </c>
      <c r="N821" s="49">
        <f t="shared" si="813"/>
        <v>63048.600772067934</v>
      </c>
      <c r="O821" s="128">
        <v>4</v>
      </c>
      <c r="P821" s="128"/>
      <c r="Q821" s="166">
        <f t="shared" si="814"/>
        <v>26.005724334884995</v>
      </c>
      <c r="R821" s="15">
        <f t="shared" si="815"/>
        <v>38926.418972332016</v>
      </c>
      <c r="S821" s="422">
        <f t="shared" si="816"/>
        <v>80037.334231958812</v>
      </c>
      <c r="T821" s="49">
        <f t="shared" si="817"/>
        <v>118963.75320429083</v>
      </c>
      <c r="U821" s="128">
        <v>3</v>
      </c>
      <c r="V821" s="166">
        <f t="shared" si="818"/>
        <v>21.428276829238399</v>
      </c>
      <c r="W821" s="15">
        <f t="shared" si="819"/>
        <v>29147.813953488374</v>
      </c>
      <c r="X821" s="15">
        <f t="shared" si="856"/>
        <v>70559.434418834877</v>
      </c>
      <c r="Y821" s="49">
        <f t="shared" si="820"/>
        <v>99707.248372323258</v>
      </c>
      <c r="Z821" s="128">
        <v>3</v>
      </c>
      <c r="AA821" s="166">
        <f t="shared" si="821"/>
        <v>20.682129658238189</v>
      </c>
      <c r="AB821" s="15">
        <f t="shared" si="822"/>
        <v>29147.813953488374</v>
      </c>
      <c r="AC821" s="15">
        <f t="shared" si="823"/>
        <v>63773.746302667489</v>
      </c>
      <c r="AD821" s="49">
        <f t="shared" si="824"/>
        <v>92921.560256155863</v>
      </c>
      <c r="AE821" s="127">
        <v>5</v>
      </c>
      <c r="AF821" s="227" t="e">
        <f t="shared" si="825"/>
        <v>#REF!</v>
      </c>
      <c r="AG821" s="166">
        <f t="shared" si="826"/>
        <v>35.5</v>
      </c>
      <c r="AH821" s="15">
        <f t="shared" si="827"/>
        <v>50431.587177482405</v>
      </c>
      <c r="AI821" s="15">
        <f t="shared" si="828"/>
        <v>97010.519860655302</v>
      </c>
      <c r="AJ821" s="49">
        <f t="shared" si="829"/>
        <v>147442.10703813771</v>
      </c>
      <c r="AK821" s="127">
        <v>5</v>
      </c>
      <c r="AL821" s="127"/>
      <c r="AM821" s="166">
        <f t="shared" si="830"/>
        <v>40.467252778214899</v>
      </c>
      <c r="AN821" s="15">
        <f t="shared" si="831"/>
        <v>50431.587177482405</v>
      </c>
      <c r="AO821" s="15">
        <f t="shared" si="832"/>
        <v>121837.18746414878</v>
      </c>
      <c r="AP821" s="49">
        <f t="shared" si="833"/>
        <v>172268.77464163117</v>
      </c>
      <c r="AQ821" s="127">
        <v>4</v>
      </c>
      <c r="AR821" s="127"/>
      <c r="AS821" s="227">
        <f t="shared" si="834"/>
        <v>35.121555035128829</v>
      </c>
      <c r="AT821" s="15">
        <f t="shared" si="835"/>
        <v>41053.266499582292</v>
      </c>
      <c r="AU821" s="15">
        <f t="shared" si="836"/>
        <v>101986.11109614225</v>
      </c>
      <c r="AV821" s="49">
        <f t="shared" si="837"/>
        <v>143039.37759572454</v>
      </c>
      <c r="AW821" s="127">
        <v>6</v>
      </c>
      <c r="AX821" s="127"/>
      <c r="AY821" s="227">
        <f t="shared" si="838"/>
        <v>45.435264317180582</v>
      </c>
      <c r="AZ821" s="15">
        <f t="shared" si="839"/>
        <v>61579.899749373435</v>
      </c>
      <c r="BA821" s="15">
        <f t="shared" si="840"/>
        <v>134698.79739717836</v>
      </c>
      <c r="BB821" s="49">
        <f t="shared" si="841"/>
        <v>196278.6971465518</v>
      </c>
      <c r="BC821" s="127">
        <v>6</v>
      </c>
      <c r="BD821" s="227">
        <f t="shared" si="842"/>
        <v>34.132463157894762</v>
      </c>
      <c r="BE821" s="15">
        <f t="shared" si="806"/>
        <v>57391.786666666667</v>
      </c>
      <c r="BF821" s="15">
        <f t="shared" si="843"/>
        <v>96791.205944737711</v>
      </c>
      <c r="BG821" s="49">
        <f t="shared" si="844"/>
        <v>154182.99261140439</v>
      </c>
      <c r="BH821" s="48">
        <v>3</v>
      </c>
      <c r="BI821" s="166">
        <f t="shared" si="845"/>
        <v>24.624048128342235</v>
      </c>
      <c r="BJ821" s="15">
        <f t="shared" si="846"/>
        <v>31590.808625336929</v>
      </c>
      <c r="BK821" s="15">
        <f t="shared" si="847"/>
        <v>68966.807864503688</v>
      </c>
      <c r="BL821" s="49">
        <f t="shared" si="848"/>
        <v>100557.61648984061</v>
      </c>
      <c r="BM821" s="97">
        <v>6</v>
      </c>
      <c r="BN821" s="222">
        <f t="shared" si="849"/>
        <v>30.401518309859142</v>
      </c>
      <c r="BO821" s="99">
        <f t="shared" si="850"/>
        <v>62290.417136414879</v>
      </c>
      <c r="BP821" s="99">
        <f t="shared" si="851"/>
        <v>84994.723550645591</v>
      </c>
      <c r="BQ821" s="100">
        <f t="shared" si="852"/>
        <v>147285.14068706048</v>
      </c>
      <c r="BR821" s="406">
        <f t="shared" si="853"/>
        <v>49</v>
      </c>
      <c r="BS821" s="406">
        <f t="shared" si="854"/>
        <v>4.083333333333333</v>
      </c>
      <c r="BT821" s="406"/>
      <c r="BV821" s="407">
        <f t="shared" si="855"/>
        <v>0.31944444444444448</v>
      </c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</row>
    <row r="822" spans="1:147" ht="18" hidden="1" x14ac:dyDescent="0.35">
      <c r="A822" s="43" t="s">
        <v>301</v>
      </c>
      <c r="B822" s="208">
        <v>902</v>
      </c>
      <c r="C822" s="127">
        <v>1</v>
      </c>
      <c r="D822" s="127"/>
      <c r="E822" s="1">
        <f t="shared" si="804"/>
        <v>7.18</v>
      </c>
      <c r="F822" s="15">
        <f t="shared" si="807"/>
        <v>9733.068739770868</v>
      </c>
      <c r="G822" s="15">
        <f t="shared" si="808"/>
        <v>22142.363662120097</v>
      </c>
      <c r="H822" s="49">
        <f t="shared" ref="H822:H836" si="857">+G822+F822</f>
        <v>31875.432401890965</v>
      </c>
      <c r="I822" s="127">
        <v>0</v>
      </c>
      <c r="J822" s="127"/>
      <c r="K822" s="3">
        <f t="shared" si="810"/>
        <v>0</v>
      </c>
      <c r="L822" s="15">
        <f t="shared" si="811"/>
        <v>0</v>
      </c>
      <c r="M822" s="15">
        <f t="shared" si="812"/>
        <v>0</v>
      </c>
      <c r="N822" s="49">
        <f t="shared" si="813"/>
        <v>0</v>
      </c>
      <c r="O822" s="128">
        <v>2</v>
      </c>
      <c r="P822" s="128"/>
      <c r="Q822" s="166">
        <f t="shared" si="814"/>
        <v>13.002862167442498</v>
      </c>
      <c r="R822" s="15">
        <f t="shared" si="815"/>
        <v>19463.209486166008</v>
      </c>
      <c r="S822" s="422">
        <f t="shared" si="816"/>
        <v>40018.667115979406</v>
      </c>
      <c r="T822" s="49">
        <f t="shared" si="817"/>
        <v>59481.876602145414</v>
      </c>
      <c r="U822" s="128">
        <v>3</v>
      </c>
      <c r="V822" s="166">
        <f t="shared" si="818"/>
        <v>21.428276829238399</v>
      </c>
      <c r="W822" s="15">
        <f t="shared" si="819"/>
        <v>29147.813953488374</v>
      </c>
      <c r="X822" s="15">
        <f t="shared" si="856"/>
        <v>70559.434418834877</v>
      </c>
      <c r="Y822" s="49">
        <f t="shared" si="820"/>
        <v>99707.248372323258</v>
      </c>
      <c r="Z822" s="128">
        <v>4</v>
      </c>
      <c r="AA822" s="166">
        <f t="shared" si="821"/>
        <v>27.576172877650919</v>
      </c>
      <c r="AB822" s="15">
        <f t="shared" si="822"/>
        <v>38863.751937984496</v>
      </c>
      <c r="AC822" s="15">
        <f t="shared" si="823"/>
        <v>85031.66173688999</v>
      </c>
      <c r="AD822" s="49">
        <f t="shared" si="824"/>
        <v>123895.41367487449</v>
      </c>
      <c r="AE822" s="127">
        <v>0</v>
      </c>
      <c r="AF822" s="227" t="e">
        <f t="shared" si="825"/>
        <v>#REF!</v>
      </c>
      <c r="AG822" s="166">
        <f t="shared" si="826"/>
        <v>0</v>
      </c>
      <c r="AH822" s="15">
        <f t="shared" si="827"/>
        <v>0</v>
      </c>
      <c r="AI822" s="15">
        <f t="shared" si="828"/>
        <v>0</v>
      </c>
      <c r="AJ822" s="49">
        <f t="shared" si="829"/>
        <v>0</v>
      </c>
      <c r="AK822" s="127">
        <v>2</v>
      </c>
      <c r="AL822" s="127"/>
      <c r="AM822" s="166">
        <f t="shared" si="830"/>
        <v>16.186901111285959</v>
      </c>
      <c r="AN822" s="15">
        <f t="shared" si="831"/>
        <v>20172.634870992963</v>
      </c>
      <c r="AO822" s="15">
        <f t="shared" si="832"/>
        <v>48734.87498565951</v>
      </c>
      <c r="AP822" s="49">
        <f t="shared" si="833"/>
        <v>68907.509856652468</v>
      </c>
      <c r="AQ822" s="127">
        <v>6</v>
      </c>
      <c r="AR822" s="127"/>
      <c r="AS822" s="227">
        <f t="shared" si="834"/>
        <v>52.682332552693239</v>
      </c>
      <c r="AT822" s="15">
        <f t="shared" si="835"/>
        <v>61579.899749373435</v>
      </c>
      <c r="AU822" s="15">
        <f t="shared" si="836"/>
        <v>152979.16664421337</v>
      </c>
      <c r="AV822" s="49">
        <f t="shared" si="837"/>
        <v>214559.06639358681</v>
      </c>
      <c r="AW822" s="127">
        <v>2</v>
      </c>
      <c r="AX822" s="127"/>
      <c r="AY822" s="227">
        <f t="shared" si="838"/>
        <v>15.145088105726861</v>
      </c>
      <c r="AZ822" s="15">
        <f t="shared" si="839"/>
        <v>20526.633249791146</v>
      </c>
      <c r="BA822" s="15">
        <f t="shared" si="840"/>
        <v>44899.599132392796</v>
      </c>
      <c r="BB822" s="49">
        <f t="shared" si="841"/>
        <v>65426.232382183938</v>
      </c>
      <c r="BC822" s="127">
        <v>1</v>
      </c>
      <c r="BD822" s="227">
        <f t="shared" si="842"/>
        <v>5.6887438596491275</v>
      </c>
      <c r="BE822" s="15">
        <f t="shared" si="806"/>
        <v>9565.2977777777778</v>
      </c>
      <c r="BF822" s="15">
        <f t="shared" si="843"/>
        <v>16131.867657456285</v>
      </c>
      <c r="BG822" s="49">
        <f t="shared" si="844"/>
        <v>25697.165435234063</v>
      </c>
      <c r="BH822" s="48">
        <v>2</v>
      </c>
      <c r="BI822" s="166">
        <f t="shared" si="845"/>
        <v>16.41603208556149</v>
      </c>
      <c r="BJ822" s="15">
        <f t="shared" si="846"/>
        <v>21060.539083557953</v>
      </c>
      <c r="BK822" s="15">
        <f t="shared" si="847"/>
        <v>45977.87190966912</v>
      </c>
      <c r="BL822" s="49">
        <f t="shared" si="848"/>
        <v>67038.410993227066</v>
      </c>
      <c r="BM822" s="97">
        <v>5</v>
      </c>
      <c r="BN822" s="222">
        <f t="shared" si="849"/>
        <v>25.334598591549288</v>
      </c>
      <c r="BO822" s="99">
        <f t="shared" si="850"/>
        <v>51908.680947012399</v>
      </c>
      <c r="BP822" s="99">
        <f t="shared" si="851"/>
        <v>70828.936292204671</v>
      </c>
      <c r="BQ822" s="100">
        <f t="shared" si="852"/>
        <v>122737.61723921707</v>
      </c>
      <c r="BR822" s="406">
        <f t="shared" si="853"/>
        <v>28</v>
      </c>
      <c r="BS822" s="406">
        <f t="shared" si="854"/>
        <v>2.3333333333333335</v>
      </c>
      <c r="BT822" s="406"/>
      <c r="BV822" s="407">
        <f t="shared" si="855"/>
        <v>0.53333333333333333</v>
      </c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</row>
    <row r="823" spans="1:147" ht="18" hidden="1" x14ac:dyDescent="0.35">
      <c r="A823" s="43" t="s">
        <v>301</v>
      </c>
      <c r="B823" s="208">
        <v>1001</v>
      </c>
      <c r="C823" s="127">
        <v>5</v>
      </c>
      <c r="D823" s="127"/>
      <c r="E823" s="1">
        <f t="shared" si="804"/>
        <v>35.9</v>
      </c>
      <c r="F823" s="15">
        <f t="shared" si="807"/>
        <v>48665.34369885434</v>
      </c>
      <c r="G823" s="15">
        <f t="shared" si="808"/>
        <v>110711.81831060049</v>
      </c>
      <c r="H823" s="49">
        <f t="shared" si="857"/>
        <v>159377.16200945483</v>
      </c>
      <c r="I823" s="127">
        <v>4</v>
      </c>
      <c r="J823" s="127"/>
      <c r="K823" s="3">
        <f t="shared" si="810"/>
        <v>28.481298213104317</v>
      </c>
      <c r="L823" s="15">
        <f t="shared" si="811"/>
        <v>38926.418972332016</v>
      </c>
      <c r="M823" s="15">
        <f t="shared" si="812"/>
        <v>87170.782571803851</v>
      </c>
      <c r="N823" s="49">
        <f t="shared" si="813"/>
        <v>126097.20154413587</v>
      </c>
      <c r="O823" s="128">
        <v>7</v>
      </c>
      <c r="P823" s="128"/>
      <c r="Q823" s="166">
        <f t="shared" si="814"/>
        <v>45.51001758604874</v>
      </c>
      <c r="R823" s="15">
        <f t="shared" si="815"/>
        <v>68121.233201581024</v>
      </c>
      <c r="S823" s="422">
        <f t="shared" si="816"/>
        <v>140065.33490592791</v>
      </c>
      <c r="T823" s="49">
        <f t="shared" si="817"/>
        <v>208186.56810750894</v>
      </c>
      <c r="U823" s="128">
        <v>7</v>
      </c>
      <c r="V823" s="166">
        <f t="shared" si="818"/>
        <v>49.999312601556262</v>
      </c>
      <c r="W823" s="15">
        <f t="shared" si="819"/>
        <v>68011.56589147287</v>
      </c>
      <c r="X823" s="15">
        <f t="shared" si="856"/>
        <v>164638.68031061473</v>
      </c>
      <c r="Y823" s="49">
        <f t="shared" si="820"/>
        <v>232650.24620208761</v>
      </c>
      <c r="Z823" s="128">
        <v>6</v>
      </c>
      <c r="AA823" s="166">
        <f t="shared" si="821"/>
        <v>41.364259316476378</v>
      </c>
      <c r="AB823" s="15">
        <f t="shared" si="822"/>
        <v>58295.627906976748</v>
      </c>
      <c r="AC823" s="15">
        <f t="shared" si="823"/>
        <v>127547.49260533498</v>
      </c>
      <c r="AD823" s="49">
        <f t="shared" si="824"/>
        <v>185843.12051231173</v>
      </c>
      <c r="AE823" s="127">
        <v>6</v>
      </c>
      <c r="AF823" s="227" t="e">
        <f t="shared" si="825"/>
        <v>#REF!</v>
      </c>
      <c r="AG823" s="166">
        <f t="shared" si="826"/>
        <v>42.599999999999994</v>
      </c>
      <c r="AH823" s="15">
        <f t="shared" si="827"/>
        <v>60517.904612978891</v>
      </c>
      <c r="AI823" s="15">
        <f t="shared" si="828"/>
        <v>116412.62383278634</v>
      </c>
      <c r="AJ823" s="49">
        <f t="shared" si="829"/>
        <v>176930.52844576523</v>
      </c>
      <c r="AK823" s="127">
        <v>7</v>
      </c>
      <c r="AL823" s="127"/>
      <c r="AM823" s="166">
        <f t="shared" si="830"/>
        <v>56.654153889500854</v>
      </c>
      <c r="AN823" s="15">
        <f t="shared" si="831"/>
        <v>70604.222048475363</v>
      </c>
      <c r="AO823" s="15">
        <f t="shared" si="832"/>
        <v>170572.06244980829</v>
      </c>
      <c r="AP823" s="49">
        <f t="shared" si="833"/>
        <v>241176.28449828364</v>
      </c>
      <c r="AQ823" s="127">
        <v>7</v>
      </c>
      <c r="AR823" s="127"/>
      <c r="AS823" s="227">
        <f t="shared" si="834"/>
        <v>61.462721311475448</v>
      </c>
      <c r="AT823" s="15">
        <f t="shared" si="835"/>
        <v>71843.216374269017</v>
      </c>
      <c r="AU823" s="15">
        <f t="shared" si="836"/>
        <v>178475.69441824895</v>
      </c>
      <c r="AV823" s="49">
        <f t="shared" si="837"/>
        <v>250318.91079251797</v>
      </c>
      <c r="AW823" s="127">
        <v>8</v>
      </c>
      <c r="AX823" s="127"/>
      <c r="AY823" s="227">
        <f t="shared" si="838"/>
        <v>60.580352422907445</v>
      </c>
      <c r="AZ823" s="15">
        <f t="shared" si="839"/>
        <v>82106.532999164585</v>
      </c>
      <c r="BA823" s="15">
        <f t="shared" si="840"/>
        <v>179598.39652957118</v>
      </c>
      <c r="BB823" s="49">
        <f t="shared" si="841"/>
        <v>261704.92952873575</v>
      </c>
      <c r="BC823" s="127">
        <v>10</v>
      </c>
      <c r="BD823" s="227">
        <f t="shared" si="842"/>
        <v>56.887438596491279</v>
      </c>
      <c r="BE823" s="15">
        <f t="shared" si="806"/>
        <v>95652.977777777778</v>
      </c>
      <c r="BF823" s="15">
        <f t="shared" si="843"/>
        <v>161318.67657456288</v>
      </c>
      <c r="BG823" s="49">
        <f t="shared" si="844"/>
        <v>256971.65435234067</v>
      </c>
      <c r="BH823" s="48">
        <v>7</v>
      </c>
      <c r="BI823" s="166">
        <f t="shared" si="845"/>
        <v>57.456112299465218</v>
      </c>
      <c r="BJ823" s="15">
        <f t="shared" si="846"/>
        <v>73711.886792452831</v>
      </c>
      <c r="BK823" s="15">
        <f t="shared" si="847"/>
        <v>160922.55168384194</v>
      </c>
      <c r="BL823" s="49">
        <f t="shared" si="848"/>
        <v>234634.43847629477</v>
      </c>
      <c r="BM823" s="97">
        <v>8</v>
      </c>
      <c r="BN823" s="222">
        <f t="shared" si="849"/>
        <v>40.535357746478859</v>
      </c>
      <c r="BO823" s="99">
        <f t="shared" si="850"/>
        <v>83053.889515219838</v>
      </c>
      <c r="BP823" s="99">
        <f t="shared" si="851"/>
        <v>113326.29806752747</v>
      </c>
      <c r="BQ823" s="100">
        <f t="shared" si="852"/>
        <v>196380.18758274731</v>
      </c>
      <c r="BR823" s="406">
        <f t="shared" si="853"/>
        <v>82</v>
      </c>
      <c r="BS823" s="406">
        <f t="shared" si="854"/>
        <v>6.833333333333333</v>
      </c>
      <c r="BT823" s="406"/>
      <c r="BV823" s="407">
        <f t="shared" si="855"/>
        <v>0.14583333333333337</v>
      </c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</row>
    <row r="824" spans="1:147" ht="18" hidden="1" x14ac:dyDescent="0.35">
      <c r="A824" s="43" t="s">
        <v>301</v>
      </c>
      <c r="B824" s="208">
        <v>1002</v>
      </c>
      <c r="C824" s="127">
        <v>4</v>
      </c>
      <c r="D824" s="127"/>
      <c r="E824" s="1">
        <f t="shared" si="804"/>
        <v>28.72</v>
      </c>
      <c r="F824" s="15">
        <f t="shared" si="807"/>
        <v>38932.274959083472</v>
      </c>
      <c r="G824" s="15">
        <f t="shared" si="808"/>
        <v>88569.454648480387</v>
      </c>
      <c r="H824" s="49">
        <f t="shared" si="857"/>
        <v>127501.72960756386</v>
      </c>
      <c r="I824" s="127">
        <v>4</v>
      </c>
      <c r="J824" s="127"/>
      <c r="K824" s="3">
        <f t="shared" si="810"/>
        <v>28.481298213104317</v>
      </c>
      <c r="L824" s="15">
        <f t="shared" si="811"/>
        <v>38926.418972332016</v>
      </c>
      <c r="M824" s="15">
        <f t="shared" si="812"/>
        <v>87170.782571803851</v>
      </c>
      <c r="N824" s="49">
        <f t="shared" si="813"/>
        <v>126097.20154413587</v>
      </c>
      <c r="O824" s="128">
        <v>4</v>
      </c>
      <c r="P824" s="128"/>
      <c r="Q824" s="166">
        <f t="shared" si="814"/>
        <v>26.005724334884995</v>
      </c>
      <c r="R824" s="15">
        <f t="shared" si="815"/>
        <v>38926.418972332016</v>
      </c>
      <c r="S824" s="422">
        <f t="shared" si="816"/>
        <v>80037.334231958812</v>
      </c>
      <c r="T824" s="49">
        <f t="shared" si="817"/>
        <v>118963.75320429083</v>
      </c>
      <c r="U824" s="128">
        <v>6</v>
      </c>
      <c r="V824" s="166">
        <f t="shared" si="818"/>
        <v>42.856553658476798</v>
      </c>
      <c r="W824" s="15">
        <f t="shared" si="819"/>
        <v>58295.627906976748</v>
      </c>
      <c r="X824" s="15">
        <f t="shared" si="856"/>
        <v>141118.86883766975</v>
      </c>
      <c r="Y824" s="49">
        <f t="shared" si="820"/>
        <v>199414.49674464652</v>
      </c>
      <c r="Z824" s="128">
        <v>3</v>
      </c>
      <c r="AA824" s="166">
        <f t="shared" si="821"/>
        <v>20.682129658238189</v>
      </c>
      <c r="AB824" s="15">
        <f t="shared" si="822"/>
        <v>29147.813953488374</v>
      </c>
      <c r="AC824" s="15">
        <f t="shared" si="823"/>
        <v>63773.746302667489</v>
      </c>
      <c r="AD824" s="49">
        <f t="shared" si="824"/>
        <v>92921.560256155863</v>
      </c>
      <c r="AE824" s="127">
        <v>4</v>
      </c>
      <c r="AF824" s="227" t="e">
        <f t="shared" si="825"/>
        <v>#REF!</v>
      </c>
      <c r="AG824" s="166">
        <f t="shared" si="826"/>
        <v>28.4</v>
      </c>
      <c r="AH824" s="15">
        <f t="shared" si="827"/>
        <v>40345.269741985925</v>
      </c>
      <c r="AI824" s="15">
        <f t="shared" si="828"/>
        <v>77608.415888524236</v>
      </c>
      <c r="AJ824" s="49">
        <f t="shared" si="829"/>
        <v>117953.68563051015</v>
      </c>
      <c r="AK824" s="127">
        <v>4</v>
      </c>
      <c r="AL824" s="127"/>
      <c r="AM824" s="166">
        <f t="shared" si="830"/>
        <v>32.373802222571918</v>
      </c>
      <c r="AN824" s="15">
        <f t="shared" si="831"/>
        <v>40345.269741985925</v>
      </c>
      <c r="AO824" s="15">
        <f t="shared" si="832"/>
        <v>97469.749971319019</v>
      </c>
      <c r="AP824" s="49">
        <f t="shared" si="833"/>
        <v>137815.01971330494</v>
      </c>
      <c r="AQ824" s="127">
        <v>5</v>
      </c>
      <c r="AR824" s="127"/>
      <c r="AS824" s="227">
        <f t="shared" si="834"/>
        <v>43.901943793911038</v>
      </c>
      <c r="AT824" s="15">
        <f t="shared" si="835"/>
        <v>51316.583124477867</v>
      </c>
      <c r="AU824" s="15">
        <f t="shared" si="836"/>
        <v>127482.63887017783</v>
      </c>
      <c r="AV824" s="49">
        <f t="shared" si="837"/>
        <v>178799.2219946557</v>
      </c>
      <c r="AW824" s="127">
        <v>6</v>
      </c>
      <c r="AX824" s="127"/>
      <c r="AY824" s="227">
        <f t="shared" si="838"/>
        <v>45.435264317180582</v>
      </c>
      <c r="AZ824" s="15">
        <f t="shared" si="839"/>
        <v>61579.899749373435</v>
      </c>
      <c r="BA824" s="15">
        <f t="shared" si="840"/>
        <v>134698.79739717836</v>
      </c>
      <c r="BB824" s="49">
        <f t="shared" si="841"/>
        <v>196278.6971465518</v>
      </c>
      <c r="BC824" s="127">
        <v>4</v>
      </c>
      <c r="BD824" s="227">
        <f t="shared" si="842"/>
        <v>22.75497543859651</v>
      </c>
      <c r="BE824" s="15">
        <f t="shared" si="806"/>
        <v>38261.191111111111</v>
      </c>
      <c r="BF824" s="15">
        <f t="shared" si="843"/>
        <v>64527.47062982514</v>
      </c>
      <c r="BG824" s="49">
        <f t="shared" si="844"/>
        <v>102788.66174093625</v>
      </c>
      <c r="BH824" s="48">
        <v>4</v>
      </c>
      <c r="BI824" s="166">
        <f t="shared" si="845"/>
        <v>32.83206417112298</v>
      </c>
      <c r="BJ824" s="15">
        <f t="shared" si="846"/>
        <v>42121.078167115906</v>
      </c>
      <c r="BK824" s="15">
        <f t="shared" si="847"/>
        <v>91955.74381933824</v>
      </c>
      <c r="BL824" s="49">
        <f t="shared" si="848"/>
        <v>134076.82198645413</v>
      </c>
      <c r="BM824" s="97">
        <v>6</v>
      </c>
      <c r="BN824" s="222">
        <f t="shared" si="849"/>
        <v>30.401518309859142</v>
      </c>
      <c r="BO824" s="99">
        <f t="shared" si="850"/>
        <v>62290.417136414879</v>
      </c>
      <c r="BP824" s="99">
        <f t="shared" si="851"/>
        <v>84994.723550645591</v>
      </c>
      <c r="BQ824" s="100">
        <f t="shared" si="852"/>
        <v>147285.14068706048</v>
      </c>
      <c r="BR824" s="406">
        <f t="shared" si="853"/>
        <v>54</v>
      </c>
      <c r="BS824" s="406">
        <f t="shared" si="854"/>
        <v>4.5</v>
      </c>
      <c r="BT824" s="406"/>
      <c r="BV824" s="407">
        <f t="shared" si="855"/>
        <v>0.25</v>
      </c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</row>
    <row r="825" spans="1:147" ht="18" hidden="1" x14ac:dyDescent="0.35">
      <c r="A825" s="43" t="s">
        <v>301</v>
      </c>
      <c r="B825" s="208">
        <v>1003</v>
      </c>
      <c r="C825" s="127">
        <v>8</v>
      </c>
      <c r="D825" s="127"/>
      <c r="E825" s="1">
        <f t="shared" si="804"/>
        <v>57.44</v>
      </c>
      <c r="F825" s="15">
        <f t="shared" si="807"/>
        <v>77864.549918166944</v>
      </c>
      <c r="G825" s="15">
        <f t="shared" si="808"/>
        <v>177138.90929696077</v>
      </c>
      <c r="H825" s="49">
        <f t="shared" si="857"/>
        <v>255003.45921512772</v>
      </c>
      <c r="I825" s="127">
        <v>6</v>
      </c>
      <c r="J825" s="127"/>
      <c r="K825" s="3">
        <f t="shared" si="810"/>
        <v>42.721947319656479</v>
      </c>
      <c r="L825" s="15">
        <f t="shared" si="811"/>
        <v>58389.628458498024</v>
      </c>
      <c r="M825" s="15">
        <f t="shared" si="812"/>
        <v>130756.17385770578</v>
      </c>
      <c r="N825" s="49">
        <f t="shared" si="813"/>
        <v>189145.8023162038</v>
      </c>
      <c r="O825" s="128">
        <v>6</v>
      </c>
      <c r="P825" s="128"/>
      <c r="Q825" s="166">
        <f t="shared" si="814"/>
        <v>39.008586502327489</v>
      </c>
      <c r="R825" s="15">
        <f t="shared" si="815"/>
        <v>58389.628458498024</v>
      </c>
      <c r="S825" s="422">
        <f t="shared" si="816"/>
        <v>120056.0013479382</v>
      </c>
      <c r="T825" s="49">
        <f t="shared" si="817"/>
        <v>178445.62980643622</v>
      </c>
      <c r="U825" s="128">
        <v>5</v>
      </c>
      <c r="V825" s="166">
        <f t="shared" si="818"/>
        <v>35.713794715397327</v>
      </c>
      <c r="W825" s="15">
        <f t="shared" si="819"/>
        <v>48579.689922480618</v>
      </c>
      <c r="X825" s="15">
        <f t="shared" si="856"/>
        <v>117599.05736472478</v>
      </c>
      <c r="Y825" s="49">
        <f t="shared" si="820"/>
        <v>166178.74728720539</v>
      </c>
      <c r="Z825" s="128">
        <v>3</v>
      </c>
      <c r="AA825" s="166">
        <f t="shared" si="821"/>
        <v>20.682129658238189</v>
      </c>
      <c r="AB825" s="15">
        <f t="shared" si="822"/>
        <v>29147.813953488374</v>
      </c>
      <c r="AC825" s="15">
        <f t="shared" si="823"/>
        <v>63773.746302667489</v>
      </c>
      <c r="AD825" s="49">
        <f t="shared" si="824"/>
        <v>92921.560256155863</v>
      </c>
      <c r="AE825" s="127">
        <v>3</v>
      </c>
      <c r="AF825" s="227" t="e">
        <f t="shared" si="825"/>
        <v>#REF!</v>
      </c>
      <c r="AG825" s="166">
        <f t="shared" si="826"/>
        <v>21.299999999999997</v>
      </c>
      <c r="AH825" s="15">
        <f t="shared" si="827"/>
        <v>30258.952306489446</v>
      </c>
      <c r="AI825" s="15">
        <f t="shared" si="828"/>
        <v>58206.31191639317</v>
      </c>
      <c r="AJ825" s="49">
        <f t="shared" si="829"/>
        <v>88465.264222882615</v>
      </c>
      <c r="AK825" s="127">
        <v>3</v>
      </c>
      <c r="AL825" s="127"/>
      <c r="AM825" s="166">
        <f t="shared" si="830"/>
        <v>24.280351666928937</v>
      </c>
      <c r="AN825" s="15">
        <f t="shared" si="831"/>
        <v>30258.952306489446</v>
      </c>
      <c r="AO825" s="15">
        <f t="shared" si="832"/>
        <v>73102.312478489257</v>
      </c>
      <c r="AP825" s="49">
        <f t="shared" si="833"/>
        <v>103361.2647849787</v>
      </c>
      <c r="AQ825" s="127">
        <v>4</v>
      </c>
      <c r="AR825" s="127"/>
      <c r="AS825" s="227">
        <f t="shared" si="834"/>
        <v>35.121555035128829</v>
      </c>
      <c r="AT825" s="15">
        <f t="shared" si="835"/>
        <v>41053.266499582292</v>
      </c>
      <c r="AU825" s="15">
        <f t="shared" si="836"/>
        <v>101986.11109614225</v>
      </c>
      <c r="AV825" s="49">
        <f t="shared" si="837"/>
        <v>143039.37759572454</v>
      </c>
      <c r="AW825" s="127">
        <v>3</v>
      </c>
      <c r="AX825" s="127"/>
      <c r="AY825" s="227">
        <f t="shared" si="838"/>
        <v>22.717632158590291</v>
      </c>
      <c r="AZ825" s="15">
        <f t="shared" si="839"/>
        <v>30789.949874686718</v>
      </c>
      <c r="BA825" s="15">
        <f t="shared" si="840"/>
        <v>67349.398698589182</v>
      </c>
      <c r="BB825" s="49">
        <f t="shared" si="841"/>
        <v>98139.3485732759</v>
      </c>
      <c r="BC825" s="127">
        <v>5</v>
      </c>
      <c r="BD825" s="227">
        <f t="shared" si="842"/>
        <v>28.443719298245639</v>
      </c>
      <c r="BE825" s="15">
        <f t="shared" si="806"/>
        <v>47826.488888888889</v>
      </c>
      <c r="BF825" s="15">
        <f t="shared" si="843"/>
        <v>80659.33828728144</v>
      </c>
      <c r="BG825" s="49">
        <f t="shared" si="844"/>
        <v>128485.82717617034</v>
      </c>
      <c r="BH825" s="48">
        <v>1</v>
      </c>
      <c r="BI825" s="166">
        <f t="shared" si="845"/>
        <v>8.2080160427807449</v>
      </c>
      <c r="BJ825" s="15">
        <f t="shared" si="846"/>
        <v>10530.269541778976</v>
      </c>
      <c r="BK825" s="15">
        <f t="shared" si="847"/>
        <v>22988.93595483456</v>
      </c>
      <c r="BL825" s="49">
        <f t="shared" si="848"/>
        <v>33519.205496613533</v>
      </c>
      <c r="BM825" s="97">
        <v>8</v>
      </c>
      <c r="BN825" s="222">
        <f t="shared" si="849"/>
        <v>40.535357746478859</v>
      </c>
      <c r="BO825" s="99">
        <f t="shared" si="850"/>
        <v>83053.889515219838</v>
      </c>
      <c r="BP825" s="99">
        <f t="shared" si="851"/>
        <v>113326.29806752747</v>
      </c>
      <c r="BQ825" s="100">
        <f t="shared" si="852"/>
        <v>196380.18758274731</v>
      </c>
      <c r="BR825" s="406">
        <f t="shared" si="853"/>
        <v>55</v>
      </c>
      <c r="BS825" s="406">
        <f t="shared" si="854"/>
        <v>4.583333333333333</v>
      </c>
      <c r="BT825" s="406"/>
      <c r="BV825" s="407">
        <f t="shared" si="855"/>
        <v>0.42708333333333337</v>
      </c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</row>
    <row r="826" spans="1:147" ht="18" hidden="1" x14ac:dyDescent="0.35">
      <c r="A826" s="43" t="s">
        <v>301</v>
      </c>
      <c r="B826" s="208">
        <v>1004</v>
      </c>
      <c r="C826" s="127">
        <v>1</v>
      </c>
      <c r="D826" s="127"/>
      <c r="E826" s="1">
        <f t="shared" si="804"/>
        <v>7.18</v>
      </c>
      <c r="F826" s="15">
        <f t="shared" si="807"/>
        <v>9733.068739770868</v>
      </c>
      <c r="G826" s="15">
        <f t="shared" si="808"/>
        <v>22142.363662120097</v>
      </c>
      <c r="H826" s="49">
        <f t="shared" si="857"/>
        <v>31875.432401890965</v>
      </c>
      <c r="I826" s="127">
        <v>1</v>
      </c>
      <c r="J826" s="127"/>
      <c r="K826" s="3">
        <f t="shared" si="810"/>
        <v>7.1203245532760793</v>
      </c>
      <c r="L826" s="15">
        <f t="shared" si="811"/>
        <v>9731.604743083004</v>
      </c>
      <c r="M826" s="15">
        <f t="shared" si="812"/>
        <v>21792.695642950963</v>
      </c>
      <c r="N826" s="49">
        <f t="shared" si="813"/>
        <v>31524.300386033967</v>
      </c>
      <c r="O826" s="128">
        <v>2</v>
      </c>
      <c r="P826" s="128"/>
      <c r="Q826" s="166">
        <f t="shared" si="814"/>
        <v>13.002862167442498</v>
      </c>
      <c r="R826" s="15">
        <f t="shared" si="815"/>
        <v>19463.209486166008</v>
      </c>
      <c r="S826" s="422">
        <f t="shared" si="816"/>
        <v>40018.667115979406</v>
      </c>
      <c r="T826" s="49">
        <f t="shared" si="817"/>
        <v>59481.876602145414</v>
      </c>
      <c r="U826" s="128">
        <v>1</v>
      </c>
      <c r="V826" s="166">
        <f t="shared" si="818"/>
        <v>7.1427589430794658</v>
      </c>
      <c r="W826" s="15">
        <f t="shared" si="819"/>
        <v>9715.937984496124</v>
      </c>
      <c r="X826" s="15">
        <f t="shared" si="856"/>
        <v>23519.811472944959</v>
      </c>
      <c r="Y826" s="49">
        <f t="shared" si="820"/>
        <v>33235.749457441081</v>
      </c>
      <c r="Z826" s="128">
        <v>2</v>
      </c>
      <c r="AA826" s="166">
        <f t="shared" si="821"/>
        <v>13.788086438825459</v>
      </c>
      <c r="AB826" s="15">
        <f t="shared" si="822"/>
        <v>19431.875968992248</v>
      </c>
      <c r="AC826" s="15">
        <f t="shared" si="823"/>
        <v>42515.830868444995</v>
      </c>
      <c r="AD826" s="49">
        <f t="shared" si="824"/>
        <v>61947.706837437247</v>
      </c>
      <c r="AE826" s="127">
        <v>1</v>
      </c>
      <c r="AF826" s="227" t="e">
        <f t="shared" si="825"/>
        <v>#REF!</v>
      </c>
      <c r="AG826" s="166">
        <f t="shared" si="826"/>
        <v>7.1</v>
      </c>
      <c r="AH826" s="15">
        <f t="shared" si="827"/>
        <v>10086.317435496481</v>
      </c>
      <c r="AI826" s="15">
        <f t="shared" si="828"/>
        <v>19402.103972131059</v>
      </c>
      <c r="AJ826" s="49">
        <f t="shared" si="829"/>
        <v>29488.421407627538</v>
      </c>
      <c r="AK826" s="127">
        <v>1</v>
      </c>
      <c r="AL826" s="127"/>
      <c r="AM826" s="166">
        <f t="shared" si="830"/>
        <v>8.0934505556429794</v>
      </c>
      <c r="AN826" s="15">
        <f t="shared" si="831"/>
        <v>10086.317435496481</v>
      </c>
      <c r="AO826" s="15">
        <f t="shared" si="832"/>
        <v>24367.437492829755</v>
      </c>
      <c r="AP826" s="49">
        <f t="shared" si="833"/>
        <v>34453.754928326234</v>
      </c>
      <c r="AQ826" s="127">
        <v>1</v>
      </c>
      <c r="AR826" s="127"/>
      <c r="AS826" s="227">
        <f t="shared" si="834"/>
        <v>8.7803887587822071</v>
      </c>
      <c r="AT826" s="15">
        <f t="shared" si="835"/>
        <v>10263.316624895573</v>
      </c>
      <c r="AU826" s="15">
        <f t="shared" si="836"/>
        <v>25496.527774035563</v>
      </c>
      <c r="AV826" s="49">
        <f t="shared" si="837"/>
        <v>35759.844398931134</v>
      </c>
      <c r="AW826" s="127">
        <v>1</v>
      </c>
      <c r="AX826" s="127"/>
      <c r="AY826" s="227">
        <f t="shared" si="838"/>
        <v>7.5725440528634307</v>
      </c>
      <c r="AZ826" s="15">
        <f t="shared" si="839"/>
        <v>10263.316624895573</v>
      </c>
      <c r="BA826" s="15">
        <f t="shared" si="840"/>
        <v>22449.799566196398</v>
      </c>
      <c r="BB826" s="49">
        <f t="shared" si="841"/>
        <v>32713.116191091969</v>
      </c>
      <c r="BC826" s="127">
        <v>2</v>
      </c>
      <c r="BD826" s="227">
        <f t="shared" si="842"/>
        <v>11.377487719298255</v>
      </c>
      <c r="BE826" s="15">
        <f t="shared" si="806"/>
        <v>19130.595555555556</v>
      </c>
      <c r="BF826" s="15">
        <f t="shared" si="843"/>
        <v>32263.73531491257</v>
      </c>
      <c r="BG826" s="49">
        <f t="shared" si="844"/>
        <v>51394.330870468126</v>
      </c>
      <c r="BH826" s="48">
        <v>0</v>
      </c>
      <c r="BI826" s="166">
        <f t="shared" si="845"/>
        <v>0</v>
      </c>
      <c r="BJ826" s="15">
        <f t="shared" si="846"/>
        <v>0</v>
      </c>
      <c r="BK826" s="15">
        <f t="shared" si="847"/>
        <v>0</v>
      </c>
      <c r="BL826" s="49">
        <f t="shared" si="848"/>
        <v>0</v>
      </c>
      <c r="BM826" s="97">
        <v>3</v>
      </c>
      <c r="BN826" s="222">
        <f t="shared" si="849"/>
        <v>15.200759154929571</v>
      </c>
      <c r="BO826" s="99">
        <f t="shared" si="850"/>
        <v>31145.208568207439</v>
      </c>
      <c r="BP826" s="99">
        <f t="shared" si="851"/>
        <v>42497.361775322795</v>
      </c>
      <c r="BQ826" s="100">
        <f t="shared" si="852"/>
        <v>73642.570343530242</v>
      </c>
      <c r="BR826" s="406">
        <f t="shared" si="853"/>
        <v>16</v>
      </c>
      <c r="BS826" s="406">
        <f t="shared" si="854"/>
        <v>1.3333333333333333</v>
      </c>
      <c r="BT826" s="406"/>
      <c r="BV826" s="407">
        <f t="shared" si="855"/>
        <v>0.55555555555555558</v>
      </c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</row>
    <row r="827" spans="1:147" ht="18" hidden="1" x14ac:dyDescent="0.35">
      <c r="A827" s="43" t="s">
        <v>301</v>
      </c>
      <c r="B827" s="208">
        <v>1101</v>
      </c>
      <c r="C827" s="127">
        <v>0</v>
      </c>
      <c r="D827" s="127"/>
      <c r="E827" s="1">
        <f t="shared" si="804"/>
        <v>0</v>
      </c>
      <c r="F827" s="15">
        <f t="shared" si="807"/>
        <v>0</v>
      </c>
      <c r="G827" s="15">
        <f t="shared" si="808"/>
        <v>0</v>
      </c>
      <c r="H827" s="49">
        <f t="shared" si="857"/>
        <v>0</v>
      </c>
      <c r="I827" s="127">
        <v>0</v>
      </c>
      <c r="J827" s="127"/>
      <c r="K827" s="3">
        <f t="shared" si="810"/>
        <v>0</v>
      </c>
      <c r="L827" s="15">
        <f t="shared" si="811"/>
        <v>0</v>
      </c>
      <c r="M827" s="15">
        <f t="shared" si="812"/>
        <v>0</v>
      </c>
      <c r="N827" s="49">
        <f t="shared" si="813"/>
        <v>0</v>
      </c>
      <c r="O827" s="128">
        <v>0</v>
      </c>
      <c r="P827" s="128"/>
      <c r="Q827" s="166">
        <f t="shared" si="814"/>
        <v>0</v>
      </c>
      <c r="R827" s="15">
        <f t="shared" si="815"/>
        <v>0</v>
      </c>
      <c r="S827" s="422">
        <f t="shared" si="816"/>
        <v>0</v>
      </c>
      <c r="T827" s="49">
        <f t="shared" si="817"/>
        <v>0</v>
      </c>
      <c r="U827" s="128">
        <v>0</v>
      </c>
      <c r="V827" s="166">
        <f t="shared" si="818"/>
        <v>0</v>
      </c>
      <c r="W827" s="15">
        <f t="shared" si="819"/>
        <v>0</v>
      </c>
      <c r="X827" s="15">
        <f t="shared" si="856"/>
        <v>0</v>
      </c>
      <c r="Y827" s="49">
        <f t="shared" si="820"/>
        <v>0</v>
      </c>
      <c r="Z827" s="128">
        <v>6</v>
      </c>
      <c r="AA827" s="166">
        <f t="shared" si="821"/>
        <v>41.364259316476378</v>
      </c>
      <c r="AB827" s="15">
        <f t="shared" si="822"/>
        <v>58295.627906976748</v>
      </c>
      <c r="AC827" s="15">
        <f t="shared" si="823"/>
        <v>127547.49260533498</v>
      </c>
      <c r="AD827" s="49">
        <f t="shared" si="824"/>
        <v>185843.12051231173</v>
      </c>
      <c r="AE827" s="127">
        <v>2</v>
      </c>
      <c r="AF827" s="227" t="e">
        <f t="shared" si="825"/>
        <v>#REF!</v>
      </c>
      <c r="AG827" s="166">
        <f t="shared" si="826"/>
        <v>14.2</v>
      </c>
      <c r="AH827" s="15">
        <f t="shared" si="827"/>
        <v>20172.634870992963</v>
      </c>
      <c r="AI827" s="15">
        <f t="shared" si="828"/>
        <v>38804.207944262118</v>
      </c>
      <c r="AJ827" s="49">
        <f t="shared" si="829"/>
        <v>58976.842815255077</v>
      </c>
      <c r="AK827" s="127">
        <v>2</v>
      </c>
      <c r="AL827" s="127"/>
      <c r="AM827" s="166">
        <f t="shared" si="830"/>
        <v>16.186901111285959</v>
      </c>
      <c r="AN827" s="15">
        <f t="shared" si="831"/>
        <v>20172.634870992963</v>
      </c>
      <c r="AO827" s="15">
        <f t="shared" si="832"/>
        <v>48734.87498565951</v>
      </c>
      <c r="AP827" s="49">
        <f t="shared" si="833"/>
        <v>68907.509856652468</v>
      </c>
      <c r="AQ827" s="127">
        <v>0</v>
      </c>
      <c r="AR827" s="127"/>
      <c r="AS827" s="227">
        <f t="shared" si="834"/>
        <v>0</v>
      </c>
      <c r="AT827" s="15">
        <f t="shared" si="835"/>
        <v>0</v>
      </c>
      <c r="AU827" s="15">
        <f t="shared" si="836"/>
        <v>0</v>
      </c>
      <c r="AV827" s="49">
        <f t="shared" si="837"/>
        <v>0</v>
      </c>
      <c r="AW827" s="127">
        <v>1</v>
      </c>
      <c r="AX827" s="127"/>
      <c r="AY827" s="227">
        <f t="shared" si="838"/>
        <v>7.5725440528634307</v>
      </c>
      <c r="AZ827" s="15">
        <f t="shared" si="839"/>
        <v>10263.316624895573</v>
      </c>
      <c r="BA827" s="15">
        <f t="shared" si="840"/>
        <v>22449.799566196398</v>
      </c>
      <c r="BB827" s="49">
        <f t="shared" si="841"/>
        <v>32713.116191091969</v>
      </c>
      <c r="BC827" s="127">
        <v>0</v>
      </c>
      <c r="BD827" s="227">
        <f t="shared" si="842"/>
        <v>0</v>
      </c>
      <c r="BE827" s="15">
        <f t="shared" si="806"/>
        <v>0</v>
      </c>
      <c r="BF827" s="15">
        <f t="shared" si="843"/>
        <v>0</v>
      </c>
      <c r="BG827" s="49">
        <f t="shared" si="844"/>
        <v>0</v>
      </c>
      <c r="BH827" s="48">
        <v>1</v>
      </c>
      <c r="BI827" s="166">
        <f t="shared" si="845"/>
        <v>8.2080160427807449</v>
      </c>
      <c r="BJ827" s="15">
        <f t="shared" si="846"/>
        <v>10530.269541778976</v>
      </c>
      <c r="BK827" s="15">
        <f t="shared" si="847"/>
        <v>22988.93595483456</v>
      </c>
      <c r="BL827" s="49">
        <f t="shared" si="848"/>
        <v>33519.205496613533</v>
      </c>
      <c r="BM827" s="97">
        <v>0</v>
      </c>
      <c r="BN827" s="222">
        <f t="shared" si="849"/>
        <v>0</v>
      </c>
      <c r="BO827" s="99">
        <f t="shared" si="850"/>
        <v>0</v>
      </c>
      <c r="BP827" s="99">
        <f t="shared" si="851"/>
        <v>0</v>
      </c>
      <c r="BQ827" s="100">
        <f t="shared" si="852"/>
        <v>0</v>
      </c>
      <c r="BR827" s="406">
        <f t="shared" si="853"/>
        <v>12</v>
      </c>
      <c r="BS827" s="406">
        <f t="shared" si="854"/>
        <v>1</v>
      </c>
      <c r="BT827" s="406"/>
      <c r="BV827" s="407" t="e">
        <f t="shared" si="855"/>
        <v>#DIV/0!</v>
      </c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</row>
    <row r="828" spans="1:147" ht="18" hidden="1" x14ac:dyDescent="0.35">
      <c r="A828" s="43" t="s">
        <v>301</v>
      </c>
      <c r="B828" s="208">
        <v>1102</v>
      </c>
      <c r="C828" s="127">
        <v>12</v>
      </c>
      <c r="D828" s="127"/>
      <c r="E828" s="1">
        <f t="shared" si="804"/>
        <v>86.16</v>
      </c>
      <c r="F828" s="15">
        <f t="shared" si="807"/>
        <v>116796.82487725042</v>
      </c>
      <c r="G828" s="15">
        <f t="shared" si="808"/>
        <v>265708.3639454412</v>
      </c>
      <c r="H828" s="49">
        <f t="shared" si="857"/>
        <v>382505.18882269162</v>
      </c>
      <c r="I828" s="127">
        <v>12</v>
      </c>
      <c r="J828" s="127"/>
      <c r="K828" s="3">
        <f t="shared" si="810"/>
        <v>85.443894639312958</v>
      </c>
      <c r="L828" s="15">
        <f t="shared" si="811"/>
        <v>116779.25691699605</v>
      </c>
      <c r="M828" s="15">
        <f t="shared" si="812"/>
        <v>261512.34771541157</v>
      </c>
      <c r="N828" s="49">
        <f t="shared" si="813"/>
        <v>378291.6046324076</v>
      </c>
      <c r="O828" s="128">
        <v>0</v>
      </c>
      <c r="P828" s="128"/>
      <c r="Q828" s="166">
        <f t="shared" si="814"/>
        <v>0</v>
      </c>
      <c r="R828" s="15">
        <f t="shared" si="815"/>
        <v>0</v>
      </c>
      <c r="S828" s="422">
        <f t="shared" si="816"/>
        <v>0</v>
      </c>
      <c r="T828" s="49">
        <f t="shared" si="817"/>
        <v>0</v>
      </c>
      <c r="U828" s="128">
        <v>0</v>
      </c>
      <c r="V828" s="166">
        <f t="shared" si="818"/>
        <v>0</v>
      </c>
      <c r="W828" s="15">
        <f t="shared" si="819"/>
        <v>0</v>
      </c>
      <c r="X828" s="15">
        <f t="shared" si="856"/>
        <v>0</v>
      </c>
      <c r="Y828" s="49">
        <f t="shared" si="820"/>
        <v>0</v>
      </c>
      <c r="Z828" s="128">
        <v>1</v>
      </c>
      <c r="AA828" s="166">
        <f t="shared" si="821"/>
        <v>6.8940432194127297</v>
      </c>
      <c r="AB828" s="15">
        <f t="shared" si="822"/>
        <v>9715.937984496124</v>
      </c>
      <c r="AC828" s="15">
        <f t="shared" si="823"/>
        <v>21257.915434222497</v>
      </c>
      <c r="AD828" s="49">
        <f t="shared" si="824"/>
        <v>30973.853418718623</v>
      </c>
      <c r="AE828" s="127">
        <v>1</v>
      </c>
      <c r="AF828" s="227" t="e">
        <f t="shared" si="825"/>
        <v>#REF!</v>
      </c>
      <c r="AG828" s="166">
        <f t="shared" si="826"/>
        <v>7.1</v>
      </c>
      <c r="AH828" s="15">
        <f t="shared" si="827"/>
        <v>10086.317435496481</v>
      </c>
      <c r="AI828" s="15">
        <f t="shared" si="828"/>
        <v>19402.103972131059</v>
      </c>
      <c r="AJ828" s="49">
        <f t="shared" si="829"/>
        <v>29488.421407627538</v>
      </c>
      <c r="AK828" s="127">
        <v>4</v>
      </c>
      <c r="AL828" s="127"/>
      <c r="AM828" s="166">
        <f t="shared" si="830"/>
        <v>32.373802222571918</v>
      </c>
      <c r="AN828" s="15">
        <f t="shared" si="831"/>
        <v>40345.269741985925</v>
      </c>
      <c r="AO828" s="15">
        <f t="shared" si="832"/>
        <v>97469.749971319019</v>
      </c>
      <c r="AP828" s="49">
        <f t="shared" si="833"/>
        <v>137815.01971330494</v>
      </c>
      <c r="AQ828" s="127">
        <v>2</v>
      </c>
      <c r="AR828" s="127"/>
      <c r="AS828" s="227">
        <f t="shared" si="834"/>
        <v>17.560777517564414</v>
      </c>
      <c r="AT828" s="15">
        <f t="shared" si="835"/>
        <v>20526.633249791146</v>
      </c>
      <c r="AU828" s="15">
        <f t="shared" si="836"/>
        <v>50993.055548071126</v>
      </c>
      <c r="AV828" s="49">
        <f t="shared" si="837"/>
        <v>71519.688797862269</v>
      </c>
      <c r="AW828" s="127">
        <v>2</v>
      </c>
      <c r="AX828" s="127"/>
      <c r="AY828" s="227">
        <f t="shared" si="838"/>
        <v>15.145088105726861</v>
      </c>
      <c r="AZ828" s="15">
        <f t="shared" si="839"/>
        <v>20526.633249791146</v>
      </c>
      <c r="BA828" s="15">
        <f t="shared" si="840"/>
        <v>44899.599132392796</v>
      </c>
      <c r="BB828" s="49">
        <f t="shared" si="841"/>
        <v>65426.232382183938</v>
      </c>
      <c r="BC828" s="127">
        <v>1</v>
      </c>
      <c r="BD828" s="227">
        <f t="shared" si="842"/>
        <v>5.6887438596491275</v>
      </c>
      <c r="BE828" s="15">
        <f t="shared" si="806"/>
        <v>9565.2977777777778</v>
      </c>
      <c r="BF828" s="15">
        <f t="shared" si="843"/>
        <v>16131.867657456285</v>
      </c>
      <c r="BG828" s="49">
        <f t="shared" si="844"/>
        <v>25697.165435234063</v>
      </c>
      <c r="BH828" s="48">
        <v>0</v>
      </c>
      <c r="BI828" s="166">
        <f t="shared" si="845"/>
        <v>0</v>
      </c>
      <c r="BJ828" s="15">
        <f t="shared" si="846"/>
        <v>0</v>
      </c>
      <c r="BK828" s="15">
        <f t="shared" si="847"/>
        <v>0</v>
      </c>
      <c r="BL828" s="49">
        <f t="shared" si="848"/>
        <v>0</v>
      </c>
      <c r="BM828" s="97">
        <v>1</v>
      </c>
      <c r="BN828" s="222">
        <f t="shared" si="849"/>
        <v>5.0669197183098573</v>
      </c>
      <c r="BO828" s="99">
        <f t="shared" si="850"/>
        <v>10381.73618940248</v>
      </c>
      <c r="BP828" s="99">
        <f t="shared" si="851"/>
        <v>14165.787258440934</v>
      </c>
      <c r="BQ828" s="100">
        <f t="shared" si="852"/>
        <v>24547.523447843414</v>
      </c>
      <c r="BR828" s="406">
        <f t="shared" si="853"/>
        <v>36</v>
      </c>
      <c r="BS828" s="406">
        <f t="shared" si="854"/>
        <v>3</v>
      </c>
      <c r="BT828" s="406"/>
      <c r="BV828" s="407">
        <f t="shared" si="855"/>
        <v>-2</v>
      </c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</row>
    <row r="829" spans="1:147" ht="18" hidden="1" x14ac:dyDescent="0.35">
      <c r="A829" s="43" t="s">
        <v>301</v>
      </c>
      <c r="B829" s="208">
        <v>1103</v>
      </c>
      <c r="C829" s="127">
        <v>6</v>
      </c>
      <c r="D829" s="127"/>
      <c r="E829" s="1">
        <f t="shared" si="804"/>
        <v>43.08</v>
      </c>
      <c r="F829" s="15">
        <f t="shared" si="807"/>
        <v>58398.412438625208</v>
      </c>
      <c r="G829" s="15">
        <f t="shared" si="808"/>
        <v>132854.1819727206</v>
      </c>
      <c r="H829" s="49">
        <f t="shared" si="857"/>
        <v>191252.59441134581</v>
      </c>
      <c r="I829" s="127">
        <v>7</v>
      </c>
      <c r="J829" s="127"/>
      <c r="K829" s="3">
        <f t="shared" si="810"/>
        <v>49.842271872932557</v>
      </c>
      <c r="L829" s="15">
        <f t="shared" si="811"/>
        <v>68121.233201581024</v>
      </c>
      <c r="M829" s="15">
        <f t="shared" si="812"/>
        <v>152548.86950065673</v>
      </c>
      <c r="N829" s="49">
        <f t="shared" si="813"/>
        <v>220670.10270223775</v>
      </c>
      <c r="O829" s="128">
        <v>7</v>
      </c>
      <c r="P829" s="128"/>
      <c r="Q829" s="166">
        <f t="shared" si="814"/>
        <v>45.51001758604874</v>
      </c>
      <c r="R829" s="15">
        <f t="shared" si="815"/>
        <v>68121.233201581024</v>
      </c>
      <c r="S829" s="422">
        <f t="shared" si="816"/>
        <v>140065.33490592791</v>
      </c>
      <c r="T829" s="49">
        <f t="shared" si="817"/>
        <v>208186.56810750894</v>
      </c>
      <c r="U829" s="128">
        <v>6</v>
      </c>
      <c r="V829" s="166">
        <f t="shared" si="818"/>
        <v>42.856553658476798</v>
      </c>
      <c r="W829" s="15">
        <f t="shared" si="819"/>
        <v>58295.627906976748</v>
      </c>
      <c r="X829" s="15">
        <f t="shared" si="856"/>
        <v>141118.86883766975</v>
      </c>
      <c r="Y829" s="49">
        <f t="shared" si="820"/>
        <v>199414.49674464652</v>
      </c>
      <c r="Z829" s="128">
        <v>6</v>
      </c>
      <c r="AA829" s="166">
        <f t="shared" si="821"/>
        <v>41.364259316476378</v>
      </c>
      <c r="AB829" s="15">
        <f t="shared" si="822"/>
        <v>58295.627906976748</v>
      </c>
      <c r="AC829" s="15">
        <f t="shared" si="823"/>
        <v>127547.49260533498</v>
      </c>
      <c r="AD829" s="49">
        <f t="shared" si="824"/>
        <v>185843.12051231173</v>
      </c>
      <c r="AE829" s="127">
        <v>7</v>
      </c>
      <c r="AF829" s="227" t="e">
        <f t="shared" si="825"/>
        <v>#REF!</v>
      </c>
      <c r="AG829" s="166">
        <f t="shared" si="826"/>
        <v>49.699999999999996</v>
      </c>
      <c r="AH829" s="15">
        <f t="shared" si="827"/>
        <v>70604.222048475363</v>
      </c>
      <c r="AI829" s="15">
        <f t="shared" si="828"/>
        <v>135814.72780491741</v>
      </c>
      <c r="AJ829" s="49">
        <f t="shared" si="829"/>
        <v>206418.94985339278</v>
      </c>
      <c r="AK829" s="127">
        <v>7</v>
      </c>
      <c r="AL829" s="127"/>
      <c r="AM829" s="166">
        <f t="shared" si="830"/>
        <v>56.654153889500854</v>
      </c>
      <c r="AN829" s="15">
        <f t="shared" si="831"/>
        <v>70604.222048475363</v>
      </c>
      <c r="AO829" s="15">
        <f t="shared" si="832"/>
        <v>170572.06244980829</v>
      </c>
      <c r="AP829" s="49">
        <f t="shared" si="833"/>
        <v>241176.28449828364</v>
      </c>
      <c r="AQ829" s="127">
        <v>7</v>
      </c>
      <c r="AR829" s="127"/>
      <c r="AS829" s="227">
        <f t="shared" si="834"/>
        <v>61.462721311475448</v>
      </c>
      <c r="AT829" s="15">
        <f t="shared" si="835"/>
        <v>71843.216374269017</v>
      </c>
      <c r="AU829" s="15">
        <f t="shared" si="836"/>
        <v>178475.69441824895</v>
      </c>
      <c r="AV829" s="49">
        <f t="shared" si="837"/>
        <v>250318.91079251797</v>
      </c>
      <c r="AW829" s="127">
        <v>6</v>
      </c>
      <c r="AX829" s="127"/>
      <c r="AY829" s="227">
        <f t="shared" si="838"/>
        <v>45.435264317180582</v>
      </c>
      <c r="AZ829" s="15">
        <f t="shared" si="839"/>
        <v>61579.899749373435</v>
      </c>
      <c r="BA829" s="15">
        <f t="shared" si="840"/>
        <v>134698.79739717836</v>
      </c>
      <c r="BB829" s="49">
        <f t="shared" si="841"/>
        <v>196278.6971465518</v>
      </c>
      <c r="BC829" s="127">
        <v>9</v>
      </c>
      <c r="BD829" s="227">
        <f t="shared" si="842"/>
        <v>51.19869473684215</v>
      </c>
      <c r="BE829" s="15">
        <f t="shared" si="806"/>
        <v>86087.679999999993</v>
      </c>
      <c r="BF829" s="15">
        <f t="shared" si="843"/>
        <v>145186.80891710657</v>
      </c>
      <c r="BG829" s="49">
        <f t="shared" si="844"/>
        <v>231274.48891710656</v>
      </c>
      <c r="BH829" s="48">
        <v>7</v>
      </c>
      <c r="BI829" s="166">
        <f t="shared" si="845"/>
        <v>57.456112299465218</v>
      </c>
      <c r="BJ829" s="15">
        <f t="shared" si="846"/>
        <v>73711.886792452831</v>
      </c>
      <c r="BK829" s="15">
        <f t="shared" si="847"/>
        <v>160922.55168384194</v>
      </c>
      <c r="BL829" s="49">
        <f t="shared" si="848"/>
        <v>234634.43847629477</v>
      </c>
      <c r="BM829" s="97">
        <v>10</v>
      </c>
      <c r="BN829" s="222">
        <f t="shared" si="849"/>
        <v>50.669197183098575</v>
      </c>
      <c r="BO829" s="99">
        <f t="shared" si="850"/>
        <v>103817.3618940248</v>
      </c>
      <c r="BP829" s="99">
        <f t="shared" si="851"/>
        <v>141657.87258440934</v>
      </c>
      <c r="BQ829" s="100">
        <f t="shared" si="852"/>
        <v>245475.23447843414</v>
      </c>
      <c r="BR829" s="406">
        <f t="shared" si="853"/>
        <v>85</v>
      </c>
      <c r="BS829" s="406">
        <f t="shared" si="854"/>
        <v>7.083333333333333</v>
      </c>
      <c r="BT829" s="406"/>
      <c r="BV829" s="407">
        <f t="shared" si="855"/>
        <v>0.29166666666666669</v>
      </c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</row>
    <row r="830" spans="1:147" ht="18" hidden="1" x14ac:dyDescent="0.35">
      <c r="A830" s="43" t="s">
        <v>301</v>
      </c>
      <c r="B830" s="208">
        <v>1104</v>
      </c>
      <c r="C830" s="127">
        <v>3</v>
      </c>
      <c r="D830" s="127"/>
      <c r="E830" s="1">
        <f t="shared" si="804"/>
        <v>21.54</v>
      </c>
      <c r="F830" s="15">
        <f t="shared" si="807"/>
        <v>29199.206219312604</v>
      </c>
      <c r="G830" s="15">
        <f t="shared" si="808"/>
        <v>66427.090986360301</v>
      </c>
      <c r="H830" s="49">
        <f t="shared" si="857"/>
        <v>95626.297205672905</v>
      </c>
      <c r="I830" s="127">
        <v>6</v>
      </c>
      <c r="J830" s="127"/>
      <c r="K830" s="3">
        <f t="shared" si="810"/>
        <v>42.721947319656479</v>
      </c>
      <c r="L830" s="15">
        <f t="shared" si="811"/>
        <v>58389.628458498024</v>
      </c>
      <c r="M830" s="15">
        <f t="shared" si="812"/>
        <v>130756.17385770578</v>
      </c>
      <c r="N830" s="49">
        <f t="shared" si="813"/>
        <v>189145.8023162038</v>
      </c>
      <c r="O830" s="128">
        <v>7</v>
      </c>
      <c r="P830" s="128"/>
      <c r="Q830" s="166">
        <f t="shared" si="814"/>
        <v>45.51001758604874</v>
      </c>
      <c r="R830" s="15">
        <f t="shared" si="815"/>
        <v>68121.233201581024</v>
      </c>
      <c r="S830" s="422">
        <f t="shared" si="816"/>
        <v>140065.33490592791</v>
      </c>
      <c r="T830" s="49">
        <f t="shared" si="817"/>
        <v>208186.56810750894</v>
      </c>
      <c r="U830" s="128">
        <v>7</v>
      </c>
      <c r="V830" s="166">
        <f t="shared" si="818"/>
        <v>49.999312601556262</v>
      </c>
      <c r="W830" s="15">
        <f t="shared" si="819"/>
        <v>68011.56589147287</v>
      </c>
      <c r="X830" s="15">
        <f t="shared" si="856"/>
        <v>164638.68031061473</v>
      </c>
      <c r="Y830" s="49">
        <f t="shared" si="820"/>
        <v>232650.24620208761</v>
      </c>
      <c r="Z830" s="128">
        <v>6</v>
      </c>
      <c r="AA830" s="166">
        <f t="shared" si="821"/>
        <v>41.364259316476378</v>
      </c>
      <c r="AB830" s="15">
        <f t="shared" si="822"/>
        <v>58295.627906976748</v>
      </c>
      <c r="AC830" s="15">
        <f t="shared" si="823"/>
        <v>127547.49260533498</v>
      </c>
      <c r="AD830" s="49">
        <f t="shared" si="824"/>
        <v>185843.12051231173</v>
      </c>
      <c r="AE830" s="127">
        <v>5</v>
      </c>
      <c r="AF830" s="227" t="e">
        <f t="shared" si="825"/>
        <v>#REF!</v>
      </c>
      <c r="AG830" s="166">
        <f t="shared" si="826"/>
        <v>35.5</v>
      </c>
      <c r="AH830" s="15">
        <f t="shared" si="827"/>
        <v>50431.587177482405</v>
      </c>
      <c r="AI830" s="15">
        <f t="shared" si="828"/>
        <v>97010.519860655302</v>
      </c>
      <c r="AJ830" s="49">
        <f t="shared" si="829"/>
        <v>147442.10703813771</v>
      </c>
      <c r="AK830" s="127">
        <v>5</v>
      </c>
      <c r="AL830" s="127"/>
      <c r="AM830" s="166">
        <f t="shared" si="830"/>
        <v>40.467252778214899</v>
      </c>
      <c r="AN830" s="15">
        <f t="shared" si="831"/>
        <v>50431.587177482405</v>
      </c>
      <c r="AO830" s="15">
        <f t="shared" si="832"/>
        <v>121837.18746414878</v>
      </c>
      <c r="AP830" s="49">
        <f t="shared" si="833"/>
        <v>172268.77464163117</v>
      </c>
      <c r="AQ830" s="127">
        <v>6</v>
      </c>
      <c r="AR830" s="127"/>
      <c r="AS830" s="227">
        <f t="shared" si="834"/>
        <v>52.682332552693239</v>
      </c>
      <c r="AT830" s="15">
        <f t="shared" si="835"/>
        <v>61579.899749373435</v>
      </c>
      <c r="AU830" s="15">
        <f t="shared" si="836"/>
        <v>152979.16664421337</v>
      </c>
      <c r="AV830" s="49">
        <f t="shared" si="837"/>
        <v>214559.06639358681</v>
      </c>
      <c r="AW830" s="127">
        <v>7</v>
      </c>
      <c r="AX830" s="127"/>
      <c r="AY830" s="227">
        <f t="shared" si="838"/>
        <v>53.007808370044017</v>
      </c>
      <c r="AZ830" s="15">
        <f t="shared" si="839"/>
        <v>71843.216374269017</v>
      </c>
      <c r="BA830" s="15">
        <f t="shared" si="840"/>
        <v>157148.59696337479</v>
      </c>
      <c r="BB830" s="49">
        <f t="shared" si="841"/>
        <v>228991.81333764381</v>
      </c>
      <c r="BC830" s="127">
        <v>9</v>
      </c>
      <c r="BD830" s="227">
        <f t="shared" si="842"/>
        <v>51.19869473684215</v>
      </c>
      <c r="BE830" s="15">
        <f t="shared" si="806"/>
        <v>86087.679999999993</v>
      </c>
      <c r="BF830" s="15">
        <f t="shared" si="843"/>
        <v>145186.80891710657</v>
      </c>
      <c r="BG830" s="49">
        <f t="shared" si="844"/>
        <v>231274.48891710656</v>
      </c>
      <c r="BH830" s="48">
        <v>7</v>
      </c>
      <c r="BI830" s="166">
        <f t="shared" si="845"/>
        <v>57.456112299465218</v>
      </c>
      <c r="BJ830" s="15">
        <f t="shared" si="846"/>
        <v>73711.886792452831</v>
      </c>
      <c r="BK830" s="15">
        <f t="shared" si="847"/>
        <v>160922.55168384194</v>
      </c>
      <c r="BL830" s="49">
        <f t="shared" si="848"/>
        <v>234634.43847629477</v>
      </c>
      <c r="BM830" s="97">
        <v>10</v>
      </c>
      <c r="BN830" s="222">
        <f t="shared" si="849"/>
        <v>50.669197183098575</v>
      </c>
      <c r="BO830" s="99">
        <f t="shared" si="850"/>
        <v>103817.3618940248</v>
      </c>
      <c r="BP830" s="99">
        <f t="shared" si="851"/>
        <v>141657.87258440934</v>
      </c>
      <c r="BQ830" s="100">
        <f t="shared" si="852"/>
        <v>245475.23447843414</v>
      </c>
      <c r="BR830" s="406">
        <f t="shared" si="853"/>
        <v>78</v>
      </c>
      <c r="BS830" s="406">
        <f t="shared" si="854"/>
        <v>6.5</v>
      </c>
      <c r="BT830" s="406"/>
      <c r="BV830" s="407">
        <f t="shared" si="855"/>
        <v>0.35</v>
      </c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</row>
    <row r="831" spans="1:147" ht="18" hidden="1" x14ac:dyDescent="0.35">
      <c r="A831" s="43" t="s">
        <v>301</v>
      </c>
      <c r="B831" s="208">
        <v>1201</v>
      </c>
      <c r="C831" s="127">
        <v>3</v>
      </c>
      <c r="D831" s="127"/>
      <c r="E831" s="1">
        <f t="shared" si="804"/>
        <v>21.54</v>
      </c>
      <c r="F831" s="15">
        <f t="shared" si="807"/>
        <v>29199.206219312604</v>
      </c>
      <c r="G831" s="15">
        <f t="shared" si="808"/>
        <v>66427.090986360301</v>
      </c>
      <c r="H831" s="49">
        <f t="shared" si="857"/>
        <v>95626.297205672905</v>
      </c>
      <c r="I831" s="127">
        <v>3</v>
      </c>
      <c r="J831" s="127"/>
      <c r="K831" s="3">
        <f t="shared" si="810"/>
        <v>21.36097365982824</v>
      </c>
      <c r="L831" s="15">
        <f t="shared" si="811"/>
        <v>29194.814229249012</v>
      </c>
      <c r="M831" s="15">
        <f t="shared" si="812"/>
        <v>65378.086928852892</v>
      </c>
      <c r="N831" s="49">
        <f t="shared" si="813"/>
        <v>94572.9011581019</v>
      </c>
      <c r="O831" s="128">
        <v>5</v>
      </c>
      <c r="P831" s="128"/>
      <c r="Q831" s="166">
        <f t="shared" si="814"/>
        <v>32.507155418606246</v>
      </c>
      <c r="R831" s="15">
        <f t="shared" si="815"/>
        <v>48658.023715415024</v>
      </c>
      <c r="S831" s="422">
        <f t="shared" si="816"/>
        <v>100046.66778994852</v>
      </c>
      <c r="T831" s="49">
        <f t="shared" si="817"/>
        <v>148704.69150536356</v>
      </c>
      <c r="U831" s="128">
        <v>3</v>
      </c>
      <c r="V831" s="166">
        <f t="shared" si="818"/>
        <v>21.428276829238399</v>
      </c>
      <c r="W831" s="15">
        <f t="shared" si="819"/>
        <v>29147.813953488374</v>
      </c>
      <c r="X831" s="15">
        <f t="shared" si="856"/>
        <v>70559.434418834877</v>
      </c>
      <c r="Y831" s="49">
        <f t="shared" si="820"/>
        <v>99707.248372323258</v>
      </c>
      <c r="Z831" s="128">
        <v>3</v>
      </c>
      <c r="AA831" s="166">
        <f t="shared" si="821"/>
        <v>20.682129658238189</v>
      </c>
      <c r="AB831" s="15">
        <f t="shared" si="822"/>
        <v>29147.813953488374</v>
      </c>
      <c r="AC831" s="15">
        <f t="shared" si="823"/>
        <v>63773.746302667489</v>
      </c>
      <c r="AD831" s="49">
        <f t="shared" si="824"/>
        <v>92921.560256155863</v>
      </c>
      <c r="AE831" s="127">
        <v>3</v>
      </c>
      <c r="AF831" s="227" t="e">
        <f t="shared" si="825"/>
        <v>#REF!</v>
      </c>
      <c r="AG831" s="166">
        <f t="shared" si="826"/>
        <v>21.299999999999997</v>
      </c>
      <c r="AH831" s="15">
        <f t="shared" si="827"/>
        <v>30258.952306489446</v>
      </c>
      <c r="AI831" s="15">
        <f t="shared" si="828"/>
        <v>58206.31191639317</v>
      </c>
      <c r="AJ831" s="49">
        <f t="shared" si="829"/>
        <v>88465.264222882615</v>
      </c>
      <c r="AK831" s="127">
        <v>3</v>
      </c>
      <c r="AL831" s="127"/>
      <c r="AM831" s="166">
        <f t="shared" si="830"/>
        <v>24.280351666928937</v>
      </c>
      <c r="AN831" s="15">
        <f t="shared" si="831"/>
        <v>30258.952306489446</v>
      </c>
      <c r="AO831" s="15">
        <f t="shared" si="832"/>
        <v>73102.312478489257</v>
      </c>
      <c r="AP831" s="49">
        <f t="shared" si="833"/>
        <v>103361.2647849787</v>
      </c>
      <c r="AQ831" s="127">
        <v>2</v>
      </c>
      <c r="AR831" s="127"/>
      <c r="AS831" s="227">
        <f t="shared" si="834"/>
        <v>17.560777517564414</v>
      </c>
      <c r="AT831" s="15">
        <f t="shared" si="835"/>
        <v>20526.633249791146</v>
      </c>
      <c r="AU831" s="15">
        <f t="shared" si="836"/>
        <v>50993.055548071126</v>
      </c>
      <c r="AV831" s="49">
        <f t="shared" si="837"/>
        <v>71519.688797862269</v>
      </c>
      <c r="AW831" s="127">
        <v>3</v>
      </c>
      <c r="AX831" s="127"/>
      <c r="AY831" s="227">
        <f t="shared" si="838"/>
        <v>22.717632158590291</v>
      </c>
      <c r="AZ831" s="15">
        <f t="shared" si="839"/>
        <v>30789.949874686718</v>
      </c>
      <c r="BA831" s="15">
        <f t="shared" si="840"/>
        <v>67349.398698589182</v>
      </c>
      <c r="BB831" s="49">
        <f t="shared" si="841"/>
        <v>98139.3485732759</v>
      </c>
      <c r="BC831" s="127">
        <v>4</v>
      </c>
      <c r="BD831" s="227">
        <f t="shared" si="842"/>
        <v>22.75497543859651</v>
      </c>
      <c r="BE831" s="15">
        <f t="shared" si="806"/>
        <v>38261.191111111111</v>
      </c>
      <c r="BF831" s="15">
        <f t="shared" si="843"/>
        <v>64527.47062982514</v>
      </c>
      <c r="BG831" s="49">
        <f t="shared" si="844"/>
        <v>102788.66174093625</v>
      </c>
      <c r="BH831" s="48">
        <v>2</v>
      </c>
      <c r="BI831" s="166">
        <f t="shared" si="845"/>
        <v>16.41603208556149</v>
      </c>
      <c r="BJ831" s="15">
        <f t="shared" si="846"/>
        <v>21060.539083557953</v>
      </c>
      <c r="BK831" s="15">
        <f t="shared" si="847"/>
        <v>45977.87190966912</v>
      </c>
      <c r="BL831" s="49">
        <f t="shared" si="848"/>
        <v>67038.410993227066</v>
      </c>
      <c r="BM831" s="97">
        <v>5</v>
      </c>
      <c r="BN831" s="222">
        <f t="shared" si="849"/>
        <v>25.334598591549288</v>
      </c>
      <c r="BO831" s="99">
        <f t="shared" si="850"/>
        <v>51908.680947012399</v>
      </c>
      <c r="BP831" s="99">
        <f t="shared" si="851"/>
        <v>70828.936292204671</v>
      </c>
      <c r="BQ831" s="100">
        <f t="shared" si="852"/>
        <v>122737.61723921707</v>
      </c>
      <c r="BR831" s="406">
        <f t="shared" si="853"/>
        <v>39</v>
      </c>
      <c r="BS831" s="406">
        <f t="shared" si="854"/>
        <v>3.25</v>
      </c>
      <c r="BT831" s="406"/>
      <c r="BV831" s="407">
        <f t="shared" si="855"/>
        <v>0.35</v>
      </c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</row>
    <row r="832" spans="1:147" ht="18" hidden="1" x14ac:dyDescent="0.35">
      <c r="A832" s="43" t="s">
        <v>301</v>
      </c>
      <c r="B832" s="208">
        <v>1202</v>
      </c>
      <c r="C832" s="127">
        <v>3</v>
      </c>
      <c r="D832" s="127"/>
      <c r="E832" s="1">
        <f t="shared" si="804"/>
        <v>21.54</v>
      </c>
      <c r="F832" s="15">
        <f t="shared" si="807"/>
        <v>29199.206219312604</v>
      </c>
      <c r="G832" s="15">
        <f t="shared" si="808"/>
        <v>66427.090986360301</v>
      </c>
      <c r="H832" s="49">
        <f t="shared" si="857"/>
        <v>95626.297205672905</v>
      </c>
      <c r="I832" s="127">
        <v>3</v>
      </c>
      <c r="J832" s="127"/>
      <c r="K832" s="3">
        <f t="shared" si="810"/>
        <v>21.36097365982824</v>
      </c>
      <c r="L832" s="15">
        <f t="shared" si="811"/>
        <v>29194.814229249012</v>
      </c>
      <c r="M832" s="15">
        <f t="shared" si="812"/>
        <v>65378.086928852892</v>
      </c>
      <c r="N832" s="49">
        <f t="shared" si="813"/>
        <v>94572.9011581019</v>
      </c>
      <c r="O832" s="128">
        <v>3</v>
      </c>
      <c r="P832" s="128"/>
      <c r="Q832" s="166">
        <f t="shared" si="814"/>
        <v>19.504293251163745</v>
      </c>
      <c r="R832" s="15">
        <f t="shared" si="815"/>
        <v>29194.814229249012</v>
      </c>
      <c r="S832" s="422">
        <f t="shared" si="816"/>
        <v>60028.000673969102</v>
      </c>
      <c r="T832" s="49">
        <f t="shared" si="817"/>
        <v>89222.81490321811</v>
      </c>
      <c r="U832" s="128">
        <v>3</v>
      </c>
      <c r="V832" s="166">
        <f t="shared" si="818"/>
        <v>21.428276829238399</v>
      </c>
      <c r="W832" s="15">
        <f t="shared" si="819"/>
        <v>29147.813953488374</v>
      </c>
      <c r="X832" s="15">
        <f t="shared" si="856"/>
        <v>70559.434418834877</v>
      </c>
      <c r="Y832" s="49">
        <f t="shared" si="820"/>
        <v>99707.248372323258</v>
      </c>
      <c r="Z832" s="128">
        <v>0</v>
      </c>
      <c r="AA832" s="166">
        <f t="shared" si="821"/>
        <v>0</v>
      </c>
      <c r="AB832" s="15">
        <f t="shared" si="822"/>
        <v>0</v>
      </c>
      <c r="AC832" s="15">
        <f t="shared" si="823"/>
        <v>0</v>
      </c>
      <c r="AD832" s="49">
        <f t="shared" si="824"/>
        <v>0</v>
      </c>
      <c r="AE832" s="127">
        <v>1</v>
      </c>
      <c r="AF832" s="227" t="e">
        <f t="shared" si="825"/>
        <v>#REF!</v>
      </c>
      <c r="AG832" s="166">
        <f t="shared" si="826"/>
        <v>7.1</v>
      </c>
      <c r="AH832" s="15">
        <f t="shared" si="827"/>
        <v>10086.317435496481</v>
      </c>
      <c r="AI832" s="15">
        <f t="shared" si="828"/>
        <v>19402.103972131059</v>
      </c>
      <c r="AJ832" s="49">
        <f t="shared" si="829"/>
        <v>29488.421407627538</v>
      </c>
      <c r="AK832" s="127">
        <v>2</v>
      </c>
      <c r="AL832" s="127"/>
      <c r="AM832" s="166">
        <f t="shared" si="830"/>
        <v>16.186901111285959</v>
      </c>
      <c r="AN832" s="15">
        <f t="shared" si="831"/>
        <v>20172.634870992963</v>
      </c>
      <c r="AO832" s="15">
        <f t="shared" si="832"/>
        <v>48734.87498565951</v>
      </c>
      <c r="AP832" s="49">
        <f t="shared" si="833"/>
        <v>68907.509856652468</v>
      </c>
      <c r="AQ832" s="127">
        <v>3</v>
      </c>
      <c r="AR832" s="127"/>
      <c r="AS832" s="227">
        <f t="shared" si="834"/>
        <v>26.34116627634662</v>
      </c>
      <c r="AT832" s="15">
        <f t="shared" si="835"/>
        <v>30789.949874686718</v>
      </c>
      <c r="AU832" s="15">
        <f t="shared" si="836"/>
        <v>76489.583322106686</v>
      </c>
      <c r="AV832" s="49">
        <f t="shared" si="837"/>
        <v>107279.5331967934</v>
      </c>
      <c r="AW832" s="127">
        <v>2</v>
      </c>
      <c r="AX832" s="127"/>
      <c r="AY832" s="227">
        <f t="shared" si="838"/>
        <v>15.145088105726861</v>
      </c>
      <c r="AZ832" s="15">
        <f t="shared" si="839"/>
        <v>20526.633249791146</v>
      </c>
      <c r="BA832" s="15">
        <f t="shared" si="840"/>
        <v>44899.599132392796</v>
      </c>
      <c r="BB832" s="49">
        <f t="shared" si="841"/>
        <v>65426.232382183938</v>
      </c>
      <c r="BC832" s="127">
        <v>3</v>
      </c>
      <c r="BD832" s="227">
        <f t="shared" si="842"/>
        <v>17.066231578947381</v>
      </c>
      <c r="BE832" s="15">
        <f t="shared" si="806"/>
        <v>28695.893333333333</v>
      </c>
      <c r="BF832" s="15">
        <f t="shared" si="843"/>
        <v>48395.602972368855</v>
      </c>
      <c r="BG832" s="49">
        <f t="shared" si="844"/>
        <v>77091.496305702196</v>
      </c>
      <c r="BH832" s="48">
        <v>2</v>
      </c>
      <c r="BI832" s="166">
        <f t="shared" si="845"/>
        <v>16.41603208556149</v>
      </c>
      <c r="BJ832" s="15">
        <f t="shared" si="846"/>
        <v>21060.539083557953</v>
      </c>
      <c r="BK832" s="15">
        <f t="shared" si="847"/>
        <v>45977.87190966912</v>
      </c>
      <c r="BL832" s="49">
        <f t="shared" si="848"/>
        <v>67038.410993227066</v>
      </c>
      <c r="BM832" s="97">
        <v>2</v>
      </c>
      <c r="BN832" s="222">
        <f t="shared" si="849"/>
        <v>10.133839436619715</v>
      </c>
      <c r="BO832" s="99">
        <f t="shared" si="850"/>
        <v>20763.47237880496</v>
      </c>
      <c r="BP832" s="99">
        <f t="shared" si="851"/>
        <v>28331.574516881868</v>
      </c>
      <c r="BQ832" s="100">
        <f t="shared" si="852"/>
        <v>49095.046895686828</v>
      </c>
      <c r="BR832" s="406">
        <f t="shared" si="853"/>
        <v>27</v>
      </c>
      <c r="BS832" s="406">
        <f t="shared" si="854"/>
        <v>2.25</v>
      </c>
      <c r="BT832" s="406"/>
      <c r="BV832" s="407">
        <f t="shared" si="855"/>
        <v>-0.125</v>
      </c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</row>
    <row r="833" spans="1:147" ht="18" hidden="1" x14ac:dyDescent="0.35">
      <c r="A833" s="43" t="s">
        <v>301</v>
      </c>
      <c r="B833" s="208">
        <v>1203</v>
      </c>
      <c r="C833" s="127">
        <v>3</v>
      </c>
      <c r="D833" s="127"/>
      <c r="E833" s="1">
        <f t="shared" si="804"/>
        <v>21.54</v>
      </c>
      <c r="F833" s="15">
        <f t="shared" si="807"/>
        <v>29199.206219312604</v>
      </c>
      <c r="G833" s="15">
        <f t="shared" si="808"/>
        <v>66427.090986360301</v>
      </c>
      <c r="H833" s="49">
        <f t="shared" si="857"/>
        <v>95626.297205672905</v>
      </c>
      <c r="I833" s="127">
        <v>1</v>
      </c>
      <c r="J833" s="127"/>
      <c r="K833" s="3">
        <f t="shared" si="810"/>
        <v>7.1203245532760793</v>
      </c>
      <c r="L833" s="15">
        <f t="shared" si="811"/>
        <v>9731.604743083004</v>
      </c>
      <c r="M833" s="15">
        <f t="shared" si="812"/>
        <v>21792.695642950963</v>
      </c>
      <c r="N833" s="49">
        <f t="shared" si="813"/>
        <v>31524.300386033967</v>
      </c>
      <c r="O833" s="128">
        <v>6</v>
      </c>
      <c r="P833" s="128"/>
      <c r="Q833" s="166">
        <f t="shared" si="814"/>
        <v>39.008586502327489</v>
      </c>
      <c r="R833" s="15">
        <f t="shared" si="815"/>
        <v>58389.628458498024</v>
      </c>
      <c r="S833" s="422">
        <f t="shared" si="816"/>
        <v>120056.0013479382</v>
      </c>
      <c r="T833" s="49">
        <f t="shared" si="817"/>
        <v>178445.62980643622</v>
      </c>
      <c r="U833" s="128">
        <v>3</v>
      </c>
      <c r="V833" s="166">
        <f t="shared" si="818"/>
        <v>21.428276829238399</v>
      </c>
      <c r="W833" s="15">
        <f t="shared" si="819"/>
        <v>29147.813953488374</v>
      </c>
      <c r="X833" s="15">
        <f t="shared" si="856"/>
        <v>70559.434418834877</v>
      </c>
      <c r="Y833" s="49">
        <f t="shared" si="820"/>
        <v>99707.248372323258</v>
      </c>
      <c r="Z833" s="128">
        <v>3</v>
      </c>
      <c r="AA833" s="166">
        <f t="shared" si="821"/>
        <v>20.682129658238189</v>
      </c>
      <c r="AB833" s="15">
        <f t="shared" si="822"/>
        <v>29147.813953488374</v>
      </c>
      <c r="AC833" s="15">
        <f t="shared" si="823"/>
        <v>63773.746302667489</v>
      </c>
      <c r="AD833" s="49">
        <f t="shared" si="824"/>
        <v>92921.560256155863</v>
      </c>
      <c r="AE833" s="127">
        <v>3</v>
      </c>
      <c r="AF833" s="227" t="e">
        <f t="shared" si="825"/>
        <v>#REF!</v>
      </c>
      <c r="AG833" s="166">
        <f t="shared" si="826"/>
        <v>21.299999999999997</v>
      </c>
      <c r="AH833" s="15">
        <f t="shared" si="827"/>
        <v>30258.952306489446</v>
      </c>
      <c r="AI833" s="15">
        <f t="shared" si="828"/>
        <v>58206.31191639317</v>
      </c>
      <c r="AJ833" s="49">
        <f t="shared" si="829"/>
        <v>88465.264222882615</v>
      </c>
      <c r="AK833" s="127">
        <v>4</v>
      </c>
      <c r="AL833" s="127"/>
      <c r="AM833" s="166">
        <f t="shared" si="830"/>
        <v>32.373802222571918</v>
      </c>
      <c r="AN833" s="15">
        <f t="shared" si="831"/>
        <v>40345.269741985925</v>
      </c>
      <c r="AO833" s="15">
        <f t="shared" si="832"/>
        <v>97469.749971319019</v>
      </c>
      <c r="AP833" s="49">
        <f t="shared" si="833"/>
        <v>137815.01971330494</v>
      </c>
      <c r="AQ833" s="127">
        <v>3</v>
      </c>
      <c r="AR833" s="127"/>
      <c r="AS833" s="227">
        <f t="shared" si="834"/>
        <v>26.34116627634662</v>
      </c>
      <c r="AT833" s="15">
        <f t="shared" si="835"/>
        <v>30789.949874686718</v>
      </c>
      <c r="AU833" s="15">
        <f t="shared" si="836"/>
        <v>76489.583322106686</v>
      </c>
      <c r="AV833" s="49">
        <f t="shared" si="837"/>
        <v>107279.5331967934</v>
      </c>
      <c r="AW833" s="127">
        <v>4</v>
      </c>
      <c r="AX833" s="127"/>
      <c r="AY833" s="227">
        <f t="shared" si="838"/>
        <v>30.290176211453723</v>
      </c>
      <c r="AZ833" s="15">
        <f t="shared" si="839"/>
        <v>41053.266499582292</v>
      </c>
      <c r="BA833" s="15">
        <f t="shared" si="840"/>
        <v>89799.198264785591</v>
      </c>
      <c r="BB833" s="49">
        <f t="shared" si="841"/>
        <v>130852.46476436788</v>
      </c>
      <c r="BC833" s="127">
        <v>4</v>
      </c>
      <c r="BD833" s="227">
        <f t="shared" si="842"/>
        <v>22.75497543859651</v>
      </c>
      <c r="BE833" s="15">
        <f t="shared" si="806"/>
        <v>38261.191111111111</v>
      </c>
      <c r="BF833" s="15">
        <f t="shared" si="843"/>
        <v>64527.47062982514</v>
      </c>
      <c r="BG833" s="49">
        <f t="shared" si="844"/>
        <v>102788.66174093625</v>
      </c>
      <c r="BH833" s="48">
        <v>2</v>
      </c>
      <c r="BI833" s="166">
        <f t="shared" si="845"/>
        <v>16.41603208556149</v>
      </c>
      <c r="BJ833" s="15">
        <f t="shared" si="846"/>
        <v>21060.539083557953</v>
      </c>
      <c r="BK833" s="15">
        <f t="shared" si="847"/>
        <v>45977.87190966912</v>
      </c>
      <c r="BL833" s="49">
        <f t="shared" si="848"/>
        <v>67038.410993227066</v>
      </c>
      <c r="BM833" s="97">
        <v>5</v>
      </c>
      <c r="BN833" s="222">
        <f t="shared" si="849"/>
        <v>25.334598591549288</v>
      </c>
      <c r="BO833" s="99">
        <f t="shared" si="850"/>
        <v>51908.680947012399</v>
      </c>
      <c r="BP833" s="99">
        <f t="shared" si="851"/>
        <v>70828.936292204671</v>
      </c>
      <c r="BQ833" s="100">
        <f t="shared" si="852"/>
        <v>122737.61723921707</v>
      </c>
      <c r="BR833" s="406">
        <f t="shared" si="853"/>
        <v>41</v>
      </c>
      <c r="BS833" s="406">
        <f t="shared" si="854"/>
        <v>3.4166666666666665</v>
      </c>
      <c r="BT833" s="406"/>
      <c r="BV833" s="407">
        <f t="shared" si="855"/>
        <v>0.31666666666666671</v>
      </c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</row>
    <row r="834" spans="1:147" ht="18" hidden="1" x14ac:dyDescent="0.35">
      <c r="A834" s="43" t="s">
        <v>301</v>
      </c>
      <c r="B834" s="208">
        <v>1204</v>
      </c>
      <c r="C834" s="127">
        <v>1</v>
      </c>
      <c r="D834" s="127"/>
      <c r="E834" s="1">
        <f t="shared" si="804"/>
        <v>7.18</v>
      </c>
      <c r="F834" s="15">
        <f t="shared" si="807"/>
        <v>9733.068739770868</v>
      </c>
      <c r="G834" s="15">
        <f t="shared" si="808"/>
        <v>22142.363662120097</v>
      </c>
      <c r="H834" s="49">
        <f t="shared" si="857"/>
        <v>31875.432401890965</v>
      </c>
      <c r="I834" s="127">
        <v>1</v>
      </c>
      <c r="J834" s="127"/>
      <c r="K834" s="3">
        <f t="shared" si="810"/>
        <v>7.1203245532760793</v>
      </c>
      <c r="L834" s="15">
        <f t="shared" si="811"/>
        <v>9731.604743083004</v>
      </c>
      <c r="M834" s="15">
        <f t="shared" si="812"/>
        <v>21792.695642950963</v>
      </c>
      <c r="N834" s="49">
        <f t="shared" si="813"/>
        <v>31524.300386033967</v>
      </c>
      <c r="O834" s="128">
        <v>0</v>
      </c>
      <c r="P834" s="128"/>
      <c r="Q834" s="166">
        <f t="shared" si="814"/>
        <v>0</v>
      </c>
      <c r="R834" s="15">
        <f t="shared" si="815"/>
        <v>0</v>
      </c>
      <c r="S834" s="422">
        <f t="shared" si="816"/>
        <v>0</v>
      </c>
      <c r="T834" s="49">
        <f t="shared" si="817"/>
        <v>0</v>
      </c>
      <c r="U834" s="128">
        <v>2</v>
      </c>
      <c r="V834" s="166">
        <f t="shared" si="818"/>
        <v>14.285517886158932</v>
      </c>
      <c r="W834" s="15">
        <f t="shared" si="819"/>
        <v>19431.875968992248</v>
      </c>
      <c r="X834" s="15">
        <f t="shared" si="856"/>
        <v>47039.622945889918</v>
      </c>
      <c r="Y834" s="49">
        <f t="shared" si="820"/>
        <v>66471.498914882162</v>
      </c>
      <c r="Z834" s="128">
        <v>2</v>
      </c>
      <c r="AA834" s="166">
        <f t="shared" si="821"/>
        <v>13.788086438825459</v>
      </c>
      <c r="AB834" s="15">
        <f t="shared" si="822"/>
        <v>19431.875968992248</v>
      </c>
      <c r="AC834" s="15">
        <f t="shared" si="823"/>
        <v>42515.830868444995</v>
      </c>
      <c r="AD834" s="49">
        <f t="shared" si="824"/>
        <v>61947.706837437247</v>
      </c>
      <c r="AE834" s="127">
        <v>2</v>
      </c>
      <c r="AF834" s="227" t="e">
        <f t="shared" si="825"/>
        <v>#REF!</v>
      </c>
      <c r="AG834" s="166">
        <f t="shared" si="826"/>
        <v>14.2</v>
      </c>
      <c r="AH834" s="15">
        <f t="shared" si="827"/>
        <v>20172.634870992963</v>
      </c>
      <c r="AI834" s="15">
        <f t="shared" si="828"/>
        <v>38804.207944262118</v>
      </c>
      <c r="AJ834" s="49">
        <f t="shared" si="829"/>
        <v>58976.842815255077</v>
      </c>
      <c r="AK834" s="127">
        <v>1</v>
      </c>
      <c r="AL834" s="127"/>
      <c r="AM834" s="166">
        <f t="shared" si="830"/>
        <v>8.0934505556429794</v>
      </c>
      <c r="AN834" s="15">
        <f t="shared" si="831"/>
        <v>10086.317435496481</v>
      </c>
      <c r="AO834" s="15">
        <f t="shared" si="832"/>
        <v>24367.437492829755</v>
      </c>
      <c r="AP834" s="49">
        <f t="shared" si="833"/>
        <v>34453.754928326234</v>
      </c>
      <c r="AQ834" s="127">
        <v>1</v>
      </c>
      <c r="AR834" s="127"/>
      <c r="AS834" s="227">
        <f t="shared" si="834"/>
        <v>8.7803887587822071</v>
      </c>
      <c r="AT834" s="15">
        <f t="shared" si="835"/>
        <v>10263.316624895573</v>
      </c>
      <c r="AU834" s="15">
        <f t="shared" si="836"/>
        <v>25496.527774035563</v>
      </c>
      <c r="AV834" s="49">
        <f t="shared" si="837"/>
        <v>35759.844398931134</v>
      </c>
      <c r="AW834" s="127">
        <v>1</v>
      </c>
      <c r="AX834" s="127"/>
      <c r="AY834" s="227">
        <f t="shared" si="838"/>
        <v>7.5725440528634307</v>
      </c>
      <c r="AZ834" s="15">
        <f t="shared" si="839"/>
        <v>10263.316624895573</v>
      </c>
      <c r="BA834" s="15">
        <f t="shared" si="840"/>
        <v>22449.799566196398</v>
      </c>
      <c r="BB834" s="49">
        <f t="shared" si="841"/>
        <v>32713.116191091969</v>
      </c>
      <c r="BC834" s="127">
        <v>2</v>
      </c>
      <c r="BD834" s="227">
        <f t="shared" si="842"/>
        <v>11.377487719298255</v>
      </c>
      <c r="BE834" s="15">
        <f t="shared" si="806"/>
        <v>19130.595555555556</v>
      </c>
      <c r="BF834" s="15">
        <f t="shared" si="843"/>
        <v>32263.73531491257</v>
      </c>
      <c r="BG834" s="49">
        <f t="shared" si="844"/>
        <v>51394.330870468126</v>
      </c>
      <c r="BH834" s="48">
        <v>1</v>
      </c>
      <c r="BI834" s="166">
        <f t="shared" si="845"/>
        <v>8.2080160427807449</v>
      </c>
      <c r="BJ834" s="15">
        <f t="shared" si="846"/>
        <v>10530.269541778976</v>
      </c>
      <c r="BK834" s="15">
        <f t="shared" si="847"/>
        <v>22988.93595483456</v>
      </c>
      <c r="BL834" s="49">
        <f t="shared" si="848"/>
        <v>33519.205496613533</v>
      </c>
      <c r="BM834" s="97">
        <v>3</v>
      </c>
      <c r="BN834" s="222">
        <f t="shared" si="849"/>
        <v>15.200759154929571</v>
      </c>
      <c r="BO834" s="99">
        <f t="shared" si="850"/>
        <v>31145.208568207439</v>
      </c>
      <c r="BP834" s="99">
        <f t="shared" si="851"/>
        <v>42497.361775322795</v>
      </c>
      <c r="BQ834" s="100">
        <f t="shared" si="852"/>
        <v>73642.570343530242</v>
      </c>
      <c r="BR834" s="406">
        <f t="shared" si="853"/>
        <v>17</v>
      </c>
      <c r="BS834" s="406">
        <f t="shared" si="854"/>
        <v>1.4166666666666667</v>
      </c>
      <c r="BT834" s="406"/>
      <c r="BV834" s="407">
        <f t="shared" si="855"/>
        <v>0.52777777777777779</v>
      </c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</row>
    <row r="835" spans="1:147" ht="18" hidden="1" x14ac:dyDescent="0.35">
      <c r="A835" s="43" t="s">
        <v>301</v>
      </c>
      <c r="B835" s="208">
        <v>1301</v>
      </c>
      <c r="C835" s="127">
        <v>5</v>
      </c>
      <c r="D835" s="127"/>
      <c r="E835" s="1">
        <f t="shared" si="804"/>
        <v>35.9</v>
      </c>
      <c r="F835" s="15">
        <f t="shared" si="807"/>
        <v>48665.34369885434</v>
      </c>
      <c r="G835" s="15">
        <f t="shared" si="808"/>
        <v>110711.81831060049</v>
      </c>
      <c r="H835" s="49">
        <f t="shared" si="857"/>
        <v>159377.16200945483</v>
      </c>
      <c r="I835" s="127">
        <v>6</v>
      </c>
      <c r="J835" s="127"/>
      <c r="K835" s="3">
        <f t="shared" si="810"/>
        <v>42.721947319656479</v>
      </c>
      <c r="L835" s="15">
        <f t="shared" si="811"/>
        <v>58389.628458498024</v>
      </c>
      <c r="M835" s="15">
        <f t="shared" si="812"/>
        <v>130756.17385770578</v>
      </c>
      <c r="N835" s="49">
        <f t="shared" si="813"/>
        <v>189145.8023162038</v>
      </c>
      <c r="O835" s="128">
        <v>8</v>
      </c>
      <c r="P835" s="128"/>
      <c r="Q835" s="166">
        <f t="shared" si="814"/>
        <v>52.01144866976999</v>
      </c>
      <c r="R835" s="15">
        <f t="shared" si="815"/>
        <v>77852.837944664032</v>
      </c>
      <c r="S835" s="422">
        <f t="shared" si="816"/>
        <v>160074.66846391762</v>
      </c>
      <c r="T835" s="49">
        <f t="shared" si="817"/>
        <v>237927.50640858166</v>
      </c>
      <c r="U835" s="128">
        <v>8</v>
      </c>
      <c r="V835" s="166">
        <f t="shared" si="818"/>
        <v>57.142071544635726</v>
      </c>
      <c r="W835" s="15">
        <f t="shared" si="819"/>
        <v>77727.503875968992</v>
      </c>
      <c r="X835" s="15">
        <f t="shared" si="856"/>
        <v>188158.49178355967</v>
      </c>
      <c r="Y835" s="49">
        <f t="shared" si="820"/>
        <v>265885.99565952865</v>
      </c>
      <c r="Z835" s="128">
        <v>5</v>
      </c>
      <c r="AA835" s="166">
        <f t="shared" si="821"/>
        <v>34.470216097063648</v>
      </c>
      <c r="AB835" s="15">
        <f t="shared" si="822"/>
        <v>48579.689922480618</v>
      </c>
      <c r="AC835" s="15">
        <f t="shared" si="823"/>
        <v>106289.57717111248</v>
      </c>
      <c r="AD835" s="49">
        <f t="shared" si="824"/>
        <v>154869.26709359311</v>
      </c>
      <c r="AE835" s="127">
        <v>5</v>
      </c>
      <c r="AF835" s="227" t="e">
        <f t="shared" si="825"/>
        <v>#REF!</v>
      </c>
      <c r="AG835" s="166">
        <f t="shared" si="826"/>
        <v>35.5</v>
      </c>
      <c r="AH835" s="15">
        <f t="shared" si="827"/>
        <v>50431.587177482405</v>
      </c>
      <c r="AI835" s="15">
        <f t="shared" si="828"/>
        <v>97010.519860655302</v>
      </c>
      <c r="AJ835" s="49">
        <f t="shared" si="829"/>
        <v>147442.10703813771</v>
      </c>
      <c r="AK835" s="127">
        <v>6</v>
      </c>
      <c r="AL835" s="127"/>
      <c r="AM835" s="166">
        <f t="shared" si="830"/>
        <v>48.560703333857873</v>
      </c>
      <c r="AN835" s="15">
        <f t="shared" si="831"/>
        <v>60517.904612978891</v>
      </c>
      <c r="AO835" s="15">
        <f t="shared" si="832"/>
        <v>146204.62495697851</v>
      </c>
      <c r="AP835" s="49">
        <f t="shared" si="833"/>
        <v>206722.52956995741</v>
      </c>
      <c r="AQ835" s="127">
        <v>7</v>
      </c>
      <c r="AR835" s="127"/>
      <c r="AS835" s="227">
        <f t="shared" si="834"/>
        <v>61.462721311475448</v>
      </c>
      <c r="AT835" s="15">
        <f t="shared" si="835"/>
        <v>71843.216374269017</v>
      </c>
      <c r="AU835" s="15">
        <f t="shared" si="836"/>
        <v>178475.69441824895</v>
      </c>
      <c r="AV835" s="49">
        <f t="shared" si="837"/>
        <v>250318.91079251797</v>
      </c>
      <c r="AW835" s="127">
        <v>6</v>
      </c>
      <c r="AX835" s="127"/>
      <c r="AY835" s="227">
        <f t="shared" si="838"/>
        <v>45.435264317180582</v>
      </c>
      <c r="AZ835" s="15">
        <f t="shared" si="839"/>
        <v>61579.899749373435</v>
      </c>
      <c r="BA835" s="15">
        <f t="shared" si="840"/>
        <v>134698.79739717836</v>
      </c>
      <c r="BB835" s="49">
        <f t="shared" si="841"/>
        <v>196278.6971465518</v>
      </c>
      <c r="BC835" s="127">
        <v>8</v>
      </c>
      <c r="BD835" s="227">
        <f t="shared" si="842"/>
        <v>45.50995087719302</v>
      </c>
      <c r="BE835" s="15">
        <f t="shared" si="806"/>
        <v>76522.382222222222</v>
      </c>
      <c r="BF835" s="15">
        <f t="shared" si="843"/>
        <v>129054.94125965028</v>
      </c>
      <c r="BG835" s="49">
        <f t="shared" si="844"/>
        <v>205577.3234818725</v>
      </c>
      <c r="BH835" s="48">
        <v>3</v>
      </c>
      <c r="BI835" s="166">
        <f t="shared" si="845"/>
        <v>24.624048128342235</v>
      </c>
      <c r="BJ835" s="15">
        <f t="shared" si="846"/>
        <v>31590.808625336929</v>
      </c>
      <c r="BK835" s="15">
        <f t="shared" si="847"/>
        <v>68966.807864503688</v>
      </c>
      <c r="BL835" s="49">
        <f t="shared" si="848"/>
        <v>100557.61648984061</v>
      </c>
      <c r="BM835" s="97">
        <v>12</v>
      </c>
      <c r="BN835" s="222">
        <f t="shared" si="849"/>
        <v>60.803036619718284</v>
      </c>
      <c r="BO835" s="99">
        <f t="shared" si="850"/>
        <v>124580.83427282976</v>
      </c>
      <c r="BP835" s="99">
        <f t="shared" si="851"/>
        <v>169989.44710129118</v>
      </c>
      <c r="BQ835" s="100">
        <f t="shared" si="852"/>
        <v>294570.28137412097</v>
      </c>
      <c r="BR835" s="406">
        <f t="shared" si="853"/>
        <v>79</v>
      </c>
      <c r="BS835" s="406">
        <f t="shared" si="854"/>
        <v>6.583333333333333</v>
      </c>
      <c r="BT835" s="406"/>
      <c r="BV835" s="407">
        <f t="shared" si="855"/>
        <v>0.4513888888888889</v>
      </c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</row>
    <row r="836" spans="1:147" ht="18" hidden="1" x14ac:dyDescent="0.35">
      <c r="A836" s="43" t="s">
        <v>301</v>
      </c>
      <c r="B836" s="208">
        <v>1302</v>
      </c>
      <c r="C836" s="127">
        <v>13</v>
      </c>
      <c r="D836" s="127"/>
      <c r="E836" s="1">
        <f t="shared" si="804"/>
        <v>93.34</v>
      </c>
      <c r="F836" s="15">
        <f t="shared" si="807"/>
        <v>126529.89361702128</v>
      </c>
      <c r="G836" s="15">
        <f t="shared" si="808"/>
        <v>287850.72760756128</v>
      </c>
      <c r="H836" s="49">
        <f t="shared" si="857"/>
        <v>414380.62122458254</v>
      </c>
      <c r="I836" s="127">
        <v>12</v>
      </c>
      <c r="J836" s="127"/>
      <c r="K836" s="3">
        <f t="shared" si="810"/>
        <v>85.443894639312958</v>
      </c>
      <c r="L836" s="15">
        <f t="shared" si="811"/>
        <v>116779.25691699605</v>
      </c>
      <c r="M836" s="15">
        <f t="shared" si="812"/>
        <v>261512.34771541157</v>
      </c>
      <c r="N836" s="49">
        <f t="shared" si="813"/>
        <v>378291.6046324076</v>
      </c>
      <c r="O836" s="128">
        <v>14</v>
      </c>
      <c r="P836" s="128"/>
      <c r="Q836" s="166">
        <f t="shared" si="814"/>
        <v>91.020035172097479</v>
      </c>
      <c r="R836" s="15">
        <f t="shared" si="815"/>
        <v>136242.46640316205</v>
      </c>
      <c r="S836" s="422">
        <f t="shared" si="816"/>
        <v>280130.66981185583</v>
      </c>
      <c r="T836" s="49">
        <f t="shared" si="817"/>
        <v>416373.13621501788</v>
      </c>
      <c r="U836" s="128">
        <v>13</v>
      </c>
      <c r="V836" s="166">
        <f t="shared" si="818"/>
        <v>92.855866260033054</v>
      </c>
      <c r="W836" s="15">
        <f t="shared" si="819"/>
        <v>126307.19379844962</v>
      </c>
      <c r="X836" s="15">
        <f t="shared" si="856"/>
        <v>305757.54914828448</v>
      </c>
      <c r="Y836" s="49">
        <f t="shared" si="820"/>
        <v>432064.74294673407</v>
      </c>
      <c r="Z836" s="128">
        <v>12</v>
      </c>
      <c r="AA836" s="166">
        <f t="shared" si="821"/>
        <v>82.728518632952756</v>
      </c>
      <c r="AB836" s="15">
        <f t="shared" si="822"/>
        <v>116591.2558139535</v>
      </c>
      <c r="AC836" s="15">
        <f t="shared" si="823"/>
        <v>255094.98521066995</v>
      </c>
      <c r="AD836" s="49">
        <f t="shared" si="824"/>
        <v>371686.24102462345</v>
      </c>
      <c r="AE836" s="127">
        <v>12</v>
      </c>
      <c r="AF836" s="227" t="e">
        <f t="shared" si="825"/>
        <v>#REF!</v>
      </c>
      <c r="AG836" s="166">
        <f t="shared" si="826"/>
        <v>85.199999999999989</v>
      </c>
      <c r="AH836" s="15">
        <f t="shared" si="827"/>
        <v>121035.80922595778</v>
      </c>
      <c r="AI836" s="15">
        <f t="shared" si="828"/>
        <v>232825.24766557268</v>
      </c>
      <c r="AJ836" s="49">
        <f t="shared" si="829"/>
        <v>353861.05689153046</v>
      </c>
      <c r="AK836" s="127">
        <v>13</v>
      </c>
      <c r="AL836" s="127"/>
      <c r="AM836" s="166">
        <f t="shared" si="830"/>
        <v>105.21485722335873</v>
      </c>
      <c r="AN836" s="15">
        <f t="shared" si="831"/>
        <v>131122.12666145427</v>
      </c>
      <c r="AO836" s="15">
        <f t="shared" si="832"/>
        <v>316776.68740678683</v>
      </c>
      <c r="AP836" s="49">
        <f t="shared" si="833"/>
        <v>447898.8140682411</v>
      </c>
      <c r="AQ836" s="127">
        <v>14</v>
      </c>
      <c r="AR836" s="127"/>
      <c r="AS836" s="227">
        <f t="shared" si="834"/>
        <v>122.9254426229509</v>
      </c>
      <c r="AT836" s="15">
        <f t="shared" si="835"/>
        <v>143686.43274853803</v>
      </c>
      <c r="AU836" s="15">
        <f t="shared" si="836"/>
        <v>356951.38883649791</v>
      </c>
      <c r="AV836" s="49">
        <f t="shared" si="837"/>
        <v>500637.82158503594</v>
      </c>
      <c r="AW836" s="127">
        <v>14</v>
      </c>
      <c r="AX836" s="127"/>
      <c r="AY836" s="227">
        <f t="shared" si="838"/>
        <v>106.01561674008803</v>
      </c>
      <c r="AZ836" s="15">
        <f t="shared" si="839"/>
        <v>143686.43274853803</v>
      </c>
      <c r="BA836" s="15">
        <f t="shared" si="840"/>
        <v>314297.19392674958</v>
      </c>
      <c r="BB836" s="49">
        <f t="shared" si="841"/>
        <v>457983.62667528761</v>
      </c>
      <c r="BC836" s="127">
        <v>17</v>
      </c>
      <c r="BD836" s="227">
        <f t="shared" si="842"/>
        <v>96.708645614035163</v>
      </c>
      <c r="BE836" s="15">
        <f t="shared" si="806"/>
        <v>162610.06222222222</v>
      </c>
      <c r="BF836" s="15">
        <f t="shared" si="843"/>
        <v>274241.75017675682</v>
      </c>
      <c r="BG836" s="49">
        <f t="shared" si="844"/>
        <v>436851.81239897903</v>
      </c>
      <c r="BH836" s="48">
        <v>4</v>
      </c>
      <c r="BI836" s="166">
        <f t="shared" si="845"/>
        <v>32.83206417112298</v>
      </c>
      <c r="BJ836" s="15">
        <f t="shared" si="846"/>
        <v>42121.078167115906</v>
      </c>
      <c r="BK836" s="15">
        <f t="shared" si="847"/>
        <v>91955.74381933824</v>
      </c>
      <c r="BL836" s="49">
        <f t="shared" si="848"/>
        <v>134076.82198645413</v>
      </c>
      <c r="BM836" s="97">
        <v>19</v>
      </c>
      <c r="BN836" s="222">
        <f t="shared" si="849"/>
        <v>96.271474647887288</v>
      </c>
      <c r="BO836" s="99">
        <f t="shared" si="850"/>
        <v>197252.98759864713</v>
      </c>
      <c r="BP836" s="99">
        <f t="shared" si="851"/>
        <v>269149.95791037777</v>
      </c>
      <c r="BQ836" s="100">
        <f t="shared" si="852"/>
        <v>466402.9455090249</v>
      </c>
      <c r="BR836" s="406">
        <f t="shared" si="853"/>
        <v>157</v>
      </c>
      <c r="BS836" s="406">
        <f t="shared" si="854"/>
        <v>13.083333333333334</v>
      </c>
      <c r="BT836" s="406"/>
      <c r="BV836" s="407">
        <f t="shared" si="855"/>
        <v>0.31140350877192979</v>
      </c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</row>
    <row r="837" spans="1:147" ht="16.2" hidden="1" thickBot="1" x14ac:dyDescent="0.35">
      <c r="C837" s="50">
        <f t="shared" ref="C837:H837" si="858">SUM(C800:C836)</f>
        <v>156</v>
      </c>
      <c r="D837" s="66"/>
      <c r="E837" s="51">
        <f t="shared" si="858"/>
        <v>1120.0799999999997</v>
      </c>
      <c r="F837" s="52">
        <f t="shared" si="858"/>
        <v>1518358.7234042552</v>
      </c>
      <c r="G837" s="52">
        <f t="shared" si="858"/>
        <v>3454208.7312907358</v>
      </c>
      <c r="H837" s="53">
        <f t="shared" si="858"/>
        <v>4972567.4546949901</v>
      </c>
      <c r="I837" s="50">
        <f>SUM(I800:I836)</f>
        <v>156</v>
      </c>
      <c r="J837" s="66"/>
      <c r="K837" s="51">
        <f t="shared" ref="K837:BQ837" si="859">SUM(K800:K836)</f>
        <v>1110.7706303110683</v>
      </c>
      <c r="L837" s="52">
        <f t="shared" si="859"/>
        <v>1518130.339920949</v>
      </c>
      <c r="M837" s="52">
        <f t="shared" si="859"/>
        <v>3399660.5203003492</v>
      </c>
      <c r="N837" s="53">
        <f t="shared" si="859"/>
        <v>4917790.8602212975</v>
      </c>
      <c r="O837" s="50">
        <f t="shared" si="859"/>
        <v>170</v>
      </c>
      <c r="P837" s="66"/>
      <c r="Q837" s="51">
        <f t="shared" si="859"/>
        <v>1105.2432842326123</v>
      </c>
      <c r="R837" s="52">
        <f t="shared" si="859"/>
        <v>1654372.8063241111</v>
      </c>
      <c r="S837" s="428">
        <f t="shared" si="859"/>
        <v>3401586.7048582495</v>
      </c>
      <c r="T837" s="53">
        <f t="shared" si="859"/>
        <v>5055959.5111823613</v>
      </c>
      <c r="U837" s="50">
        <f t="shared" si="859"/>
        <v>159</v>
      </c>
      <c r="V837" s="51">
        <f t="shared" si="859"/>
        <v>1135.6986719496349</v>
      </c>
      <c r="W837" s="52">
        <f t="shared" si="859"/>
        <v>1544834.1395348837</v>
      </c>
      <c r="X837" s="52">
        <f t="shared" si="859"/>
        <v>3739650.0241982481</v>
      </c>
      <c r="Y837" s="53">
        <f t="shared" si="859"/>
        <v>5284484.1637331313</v>
      </c>
      <c r="Z837" s="50">
        <f t="shared" si="859"/>
        <v>124</v>
      </c>
      <c r="AA837" s="51">
        <f>SUM(AA800:AA836)</f>
        <v>854.86135920717823</v>
      </c>
      <c r="AB837" s="52">
        <f t="shared" si="859"/>
        <v>1204776.3100775194</v>
      </c>
      <c r="AC837" s="52">
        <f t="shared" si="859"/>
        <v>2635981.5138435904</v>
      </c>
      <c r="AD837" s="53">
        <f t="shared" si="859"/>
        <v>3840757.8239211086</v>
      </c>
      <c r="AE837" s="50">
        <f t="shared" si="859"/>
        <v>149</v>
      </c>
      <c r="AF837" s="228" t="e">
        <f t="shared" si="859"/>
        <v>#REF!</v>
      </c>
      <c r="AG837" s="51">
        <f t="shared" si="859"/>
        <v>1057.9000000000001</v>
      </c>
      <c r="AH837" s="52">
        <f t="shared" si="859"/>
        <v>1502861.2978889761</v>
      </c>
      <c r="AI837" s="52">
        <f t="shared" si="859"/>
        <v>2890913.4918475281</v>
      </c>
      <c r="AJ837" s="53">
        <f t="shared" si="859"/>
        <v>4393774.7897365028</v>
      </c>
      <c r="AK837" s="50">
        <f t="shared" si="859"/>
        <v>159</v>
      </c>
      <c r="AL837" s="66"/>
      <c r="AM837" s="230">
        <f t="shared" si="859"/>
        <v>1286.8586383472336</v>
      </c>
      <c r="AN837" s="52">
        <f t="shared" si="859"/>
        <v>1603724.4722439409</v>
      </c>
      <c r="AO837" s="52">
        <f t="shared" si="859"/>
        <v>3874422.5613599303</v>
      </c>
      <c r="AP837" s="53">
        <f t="shared" si="859"/>
        <v>5478147.0336038712</v>
      </c>
      <c r="AQ837" s="50">
        <f t="shared" si="859"/>
        <v>146</v>
      </c>
      <c r="AR837" s="66"/>
      <c r="AS837" s="51">
        <f t="shared" si="859"/>
        <v>1281.9367587822023</v>
      </c>
      <c r="AT837" s="52">
        <f t="shared" si="859"/>
        <v>1498444.2272347538</v>
      </c>
      <c r="AU837" s="52">
        <f t="shared" si="859"/>
        <v>3722493.0550091914</v>
      </c>
      <c r="AV837" s="53">
        <f t="shared" si="859"/>
        <v>5220937.2822439456</v>
      </c>
      <c r="AW837" s="50">
        <f t="shared" si="859"/>
        <v>153</v>
      </c>
      <c r="AX837" s="66"/>
      <c r="AY837" s="51">
        <f t="shared" si="859"/>
        <v>1158.5992400881048</v>
      </c>
      <c r="AZ837" s="52">
        <f t="shared" si="859"/>
        <v>1570287.443609023</v>
      </c>
      <c r="BA837" s="52">
        <f t="shared" si="859"/>
        <v>3434819.3336280491</v>
      </c>
      <c r="BB837" s="53">
        <f t="shared" si="859"/>
        <v>5005106.7772370698</v>
      </c>
      <c r="BC837" s="50">
        <f t="shared" si="859"/>
        <v>193</v>
      </c>
      <c r="BD837" s="51">
        <f t="shared" si="859"/>
        <v>1097.9275649122817</v>
      </c>
      <c r="BE837" s="52">
        <f t="shared" si="859"/>
        <v>1846102.4711111109</v>
      </c>
      <c r="BF837" s="52">
        <f t="shared" si="859"/>
        <v>3113450.4578890624</v>
      </c>
      <c r="BG837" s="53">
        <f t="shared" si="859"/>
        <v>4959552.9290001765</v>
      </c>
      <c r="BH837" s="50">
        <f t="shared" si="859"/>
        <v>114</v>
      </c>
      <c r="BI837" s="230">
        <f t="shared" si="859"/>
        <v>935.71382887700463</v>
      </c>
      <c r="BJ837" s="62">
        <f t="shared" si="859"/>
        <v>1200450.7277628032</v>
      </c>
      <c r="BK837" s="62">
        <f t="shared" si="859"/>
        <v>2620738.6988511398</v>
      </c>
      <c r="BL837" s="63">
        <f t="shared" si="859"/>
        <v>3821189.4266139432</v>
      </c>
      <c r="BM837" s="112">
        <f>SUM(BM800:BM836)</f>
        <v>210</v>
      </c>
      <c r="BN837" s="235">
        <f t="shared" si="859"/>
        <v>1064.0531408450699</v>
      </c>
      <c r="BO837" s="236">
        <f t="shared" si="859"/>
        <v>2180164.5997745208</v>
      </c>
      <c r="BP837" s="236">
        <f t="shared" si="859"/>
        <v>2974815.3242725963</v>
      </c>
      <c r="BQ837" s="237">
        <f t="shared" si="859"/>
        <v>5154979.9240471171</v>
      </c>
      <c r="BR837" s="406"/>
      <c r="BS837" s="406"/>
      <c r="BT837" s="406"/>
      <c r="BV837" s="406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</row>
    <row r="838" spans="1:147" ht="16.2" hidden="1" thickTop="1" x14ac:dyDescent="0.3"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421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>
        <v>4</v>
      </c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406"/>
      <c r="BS838" s="406"/>
      <c r="BT838" s="406"/>
      <c r="BV838" s="406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</row>
    <row r="839" spans="1:147" ht="18" hidden="1" x14ac:dyDescent="0.35">
      <c r="C839" s="209" t="s">
        <v>305</v>
      </c>
      <c r="D839" s="209"/>
      <c r="E839" s="209"/>
      <c r="F839" s="17"/>
      <c r="G839" s="17"/>
      <c r="H839" s="17"/>
      <c r="I839" s="37" t="s">
        <v>306</v>
      </c>
      <c r="J839" s="37"/>
      <c r="K839" s="37"/>
      <c r="L839" s="17"/>
      <c r="M839" s="17"/>
      <c r="N839" s="17"/>
      <c r="O839" s="37" t="s">
        <v>307</v>
      </c>
      <c r="P839" s="37"/>
      <c r="Q839" s="37"/>
      <c r="R839" s="17"/>
      <c r="S839" s="424"/>
      <c r="T839" s="17"/>
      <c r="U839" s="37" t="s">
        <v>308</v>
      </c>
      <c r="V839" s="37"/>
      <c r="W839" s="17"/>
      <c r="X839" s="17"/>
      <c r="Y839" s="17"/>
      <c r="Z839" s="37" t="s">
        <v>309</v>
      </c>
      <c r="AA839" s="37"/>
      <c r="AB839" s="17"/>
      <c r="AC839" s="17"/>
      <c r="AD839" s="17"/>
      <c r="AE839" s="37" t="s">
        <v>310</v>
      </c>
      <c r="AF839" s="37"/>
      <c r="AG839" s="37"/>
      <c r="AH839" s="17"/>
      <c r="AI839" s="17"/>
      <c r="AJ839" s="17"/>
      <c r="AK839" s="37" t="s">
        <v>311</v>
      </c>
      <c r="AL839" s="37"/>
      <c r="AM839" s="37"/>
      <c r="AN839" s="17"/>
      <c r="AO839" s="17"/>
      <c r="AP839" s="17"/>
      <c r="AQ839" s="37" t="s">
        <v>312</v>
      </c>
      <c r="AR839" s="37"/>
      <c r="AS839" s="37"/>
      <c r="AT839" s="17"/>
      <c r="AU839" s="17"/>
      <c r="AV839" s="17"/>
      <c r="AW839" s="37" t="s">
        <v>313</v>
      </c>
      <c r="AX839" s="37"/>
      <c r="AY839" s="37"/>
      <c r="AZ839" s="17"/>
      <c r="BA839" s="17"/>
      <c r="BB839" s="17"/>
      <c r="BC839" s="37" t="s">
        <v>314</v>
      </c>
      <c r="BD839" s="37"/>
      <c r="BE839" s="17"/>
      <c r="BF839" s="17"/>
      <c r="BG839" s="17"/>
      <c r="BH839" s="37" t="s">
        <v>315</v>
      </c>
      <c r="BI839" s="37"/>
      <c r="BJ839" s="17"/>
      <c r="BK839" s="17"/>
      <c r="BL839" s="17"/>
      <c r="BM839" s="37" t="s">
        <v>316</v>
      </c>
      <c r="BN839" s="37"/>
      <c r="BO839" s="17"/>
      <c r="BP839" s="17"/>
      <c r="BR839" s="406"/>
      <c r="BS839" s="406"/>
      <c r="BT839" s="406"/>
      <c r="BV839" s="406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</row>
    <row r="840" spans="1:147" ht="15.6" hidden="1" x14ac:dyDescent="0.3">
      <c r="C840" s="17" t="s">
        <v>42</v>
      </c>
      <c r="D840" s="17"/>
      <c r="E840" s="41">
        <f>+'Vr M3 DE GAS'!AY73</f>
        <v>3083.8946604624093</v>
      </c>
      <c r="I840" t="s">
        <v>42</v>
      </c>
      <c r="K840" s="41"/>
      <c r="L840" s="134">
        <f>+'Vr M3 DE GAS'!BH62</f>
        <v>3060.6323461651882</v>
      </c>
      <c r="O840" t="s">
        <v>42</v>
      </c>
      <c r="Q840" s="41">
        <f>+'Vr M3 DE GAS'!BH63</f>
        <v>3077.681405881624</v>
      </c>
      <c r="U840" t="s">
        <v>42</v>
      </c>
      <c r="V840" s="41">
        <f>+'Vr M3 DE GAS'!BH64</f>
        <v>3292.8188757837088</v>
      </c>
      <c r="Z840" t="s">
        <v>42</v>
      </c>
      <c r="AA840" s="41">
        <f>+'Vr M3 DE GAS'!BH65</f>
        <v>3083.5193162646515</v>
      </c>
      <c r="AE840" t="s">
        <v>42</v>
      </c>
      <c r="AG840" s="41">
        <f>+'Vr M3 DE GAS'!BH66</f>
        <v>2732.6907003001493</v>
      </c>
      <c r="AK840" t="s">
        <v>42</v>
      </c>
      <c r="AM840" s="41">
        <f>+'Vr M3 DE GAS'!BH67</f>
        <v>3010.7600368102699</v>
      </c>
      <c r="AQ840" t="s">
        <v>42</v>
      </c>
      <c r="AS840" s="41"/>
      <c r="AT840" s="134">
        <f>+'Vr M3 DE GAS'!BH68</f>
        <v>2903.8039743438189</v>
      </c>
      <c r="AW840" t="s">
        <v>42</v>
      </c>
      <c r="AY840" s="41">
        <f>+'Vr M3 DE GAS'!BH69</f>
        <v>2964.6310948441933</v>
      </c>
      <c r="BC840" t="s">
        <v>42</v>
      </c>
      <c r="BD840" s="41">
        <f>+'Vr M3 DE GAS'!BH70</f>
        <v>2810.3508917436061</v>
      </c>
      <c r="BH840" t="s">
        <v>42</v>
      </c>
      <c r="BI840" s="41">
        <f>+'Vr M3 DE GAS'!BH71</f>
        <v>2843.2403047091334</v>
      </c>
      <c r="BM840" t="s">
        <v>42</v>
      </c>
      <c r="BN840" s="41">
        <f>+'Vr M3 DE GAS'!BH72</f>
        <v>2795.739432628337</v>
      </c>
      <c r="BR840" s="406"/>
      <c r="BS840" s="406"/>
      <c r="BT840" s="406"/>
      <c r="BV840" s="406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</row>
    <row r="841" spans="1:147" ht="15.6" hidden="1" x14ac:dyDescent="0.3">
      <c r="C841" s="17" t="s">
        <v>43</v>
      </c>
      <c r="D841" s="17"/>
      <c r="E841" s="41">
        <f>+BM720</f>
        <v>9733.068739770868</v>
      </c>
      <c r="I841" t="s">
        <v>43</v>
      </c>
      <c r="K841" s="41"/>
      <c r="L841" s="41">
        <f>+'Vr M3 DE AGUA'!N42</f>
        <v>9731.604743083004</v>
      </c>
      <c r="O841" t="s">
        <v>43</v>
      </c>
      <c r="Q841" s="41">
        <f>+'Vr M3 DE AGUA'!N42</f>
        <v>9731.604743083004</v>
      </c>
      <c r="U841" t="s">
        <v>43</v>
      </c>
      <c r="V841" s="41">
        <f>+'Vr M3 DE AGUA'!N43</f>
        <v>9715.937984496124</v>
      </c>
      <c r="Z841" t="s">
        <v>43</v>
      </c>
      <c r="AA841" s="41">
        <f>+'Vr M3 DE AGUA'!N43</f>
        <v>9715.937984496124</v>
      </c>
      <c r="AE841" t="s">
        <v>43</v>
      </c>
      <c r="AG841" s="41">
        <f>+'Vr M3 DE AGUA'!N44</f>
        <v>10086.317435496481</v>
      </c>
      <c r="AK841" t="s">
        <v>43</v>
      </c>
      <c r="AM841" s="41">
        <f>+'Vr M3 DE AGUA'!N44</f>
        <v>10086.317435496481</v>
      </c>
      <c r="AQ841" t="s">
        <v>43</v>
      </c>
      <c r="AS841" s="41"/>
      <c r="AT841" s="134">
        <f>+'Vr M3 DE AGUA'!$N$45</f>
        <v>10263.316624895573</v>
      </c>
      <c r="AW841" t="s">
        <v>43</v>
      </c>
      <c r="AY841" s="41">
        <f>+'Vr M3 DE AGUA'!$N$45</f>
        <v>10263.316624895573</v>
      </c>
      <c r="BC841" t="s">
        <v>43</v>
      </c>
      <c r="BD841" s="13">
        <f>+'Vr M3 DE AGUA'!N46</f>
        <v>10530.269541778976</v>
      </c>
      <c r="BH841" t="s">
        <v>43</v>
      </c>
      <c r="BI841" s="13">
        <f>+'Vr M3 DE AGUA'!N46</f>
        <v>10530.269541778976</v>
      </c>
      <c r="BM841" t="s">
        <v>43</v>
      </c>
      <c r="BN841" s="41">
        <f>+'Vr M3 DE AGUA'!N47</f>
        <v>10381.73618940248</v>
      </c>
      <c r="BR841" s="406"/>
      <c r="BS841" s="406"/>
      <c r="BT841" s="406"/>
      <c r="BV841" s="406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</row>
    <row r="842" spans="1:147" ht="15.6" hidden="1" x14ac:dyDescent="0.3"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421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406"/>
      <c r="BS842" s="406"/>
      <c r="BT842" s="406"/>
      <c r="BV842" s="406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</row>
    <row r="843" spans="1:147" ht="18.600000000000001" hidden="1" thickBot="1" x14ac:dyDescent="0.4">
      <c r="B843" s="32" t="s">
        <v>15</v>
      </c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420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2"/>
      <c r="BO843" s="2"/>
      <c r="BP843" s="2"/>
      <c r="BQ843" s="2"/>
      <c r="BR843" s="406"/>
      <c r="BS843" s="406"/>
      <c r="BT843" s="406"/>
      <c r="BV843" s="406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</row>
    <row r="844" spans="1:147" ht="29.4" hidden="1" thickTop="1" x14ac:dyDescent="0.35">
      <c r="B844" s="2"/>
      <c r="C844" s="45" t="s">
        <v>169</v>
      </c>
      <c r="D844" s="46"/>
      <c r="E844" s="46"/>
      <c r="F844" s="46"/>
      <c r="G844" s="46"/>
      <c r="H844" s="47"/>
      <c r="I844" s="45" t="s">
        <v>1</v>
      </c>
      <c r="J844" s="46"/>
      <c r="K844" s="46"/>
      <c r="L844" s="46"/>
      <c r="M844" s="46"/>
      <c r="N844" s="47"/>
      <c r="O844" s="45" t="s">
        <v>2</v>
      </c>
      <c r="P844" s="46"/>
      <c r="Q844" s="46"/>
      <c r="R844" s="46"/>
      <c r="S844" s="426"/>
      <c r="T844" s="47"/>
      <c r="U844" s="45" t="s">
        <v>3</v>
      </c>
      <c r="V844" s="46"/>
      <c r="W844" s="46"/>
      <c r="X844" s="46"/>
      <c r="Y844" s="47"/>
      <c r="Z844" s="45" t="s">
        <v>4</v>
      </c>
      <c r="AA844" s="46"/>
      <c r="AB844" s="46"/>
      <c r="AC844" s="46"/>
      <c r="AD844" s="47"/>
      <c r="AE844" s="45" t="s">
        <v>5</v>
      </c>
      <c r="AF844" s="46"/>
      <c r="AG844" s="46"/>
      <c r="AH844" s="46"/>
      <c r="AI844" s="46"/>
      <c r="AJ844" s="47"/>
      <c r="AK844" s="45" t="s">
        <v>6</v>
      </c>
      <c r="AL844" s="46"/>
      <c r="AM844" s="46"/>
      <c r="AN844" s="46"/>
      <c r="AO844" s="46"/>
      <c r="AP844" s="47"/>
      <c r="AQ844" s="45" t="s">
        <v>7</v>
      </c>
      <c r="AR844" s="46"/>
      <c r="AS844" s="46"/>
      <c r="AT844" s="46"/>
      <c r="AU844" s="46"/>
      <c r="AV844" s="47"/>
      <c r="AW844" s="45" t="s">
        <v>8</v>
      </c>
      <c r="AX844" s="46"/>
      <c r="AY844" s="46"/>
      <c r="AZ844" s="46"/>
      <c r="BA844" s="46"/>
      <c r="BB844" s="46"/>
      <c r="BC844" s="45" t="s">
        <v>9</v>
      </c>
      <c r="BD844" s="46"/>
      <c r="BE844" s="46"/>
      <c r="BF844" s="46"/>
      <c r="BG844" s="47"/>
      <c r="BH844" s="45" t="s">
        <v>10</v>
      </c>
      <c r="BI844" s="46"/>
      <c r="BJ844" s="46"/>
      <c r="BK844" s="46"/>
      <c r="BL844" s="47"/>
      <c r="BM844" s="46" t="s">
        <v>11</v>
      </c>
      <c r="BN844" s="46"/>
      <c r="BO844" s="46"/>
      <c r="BP844" s="46"/>
      <c r="BQ844" s="47"/>
      <c r="BR844" s="404" t="s">
        <v>365</v>
      </c>
      <c r="BS844" s="404" t="s">
        <v>364</v>
      </c>
      <c r="BT844" s="404"/>
      <c r="BU844" s="405"/>
      <c r="BV844" s="404" t="s">
        <v>363</v>
      </c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</row>
    <row r="845" spans="1:147" ht="16.2" hidden="1" thickBot="1" x14ac:dyDescent="0.35">
      <c r="C845" s="11"/>
      <c r="H845" s="12"/>
      <c r="I845" s="11"/>
      <c r="N845" s="12"/>
      <c r="O845" s="11"/>
      <c r="T845" s="12"/>
      <c r="U845" s="11"/>
      <c r="Y845" s="12"/>
      <c r="Z845" s="11"/>
      <c r="AD845" s="12"/>
      <c r="AE845" s="11"/>
      <c r="AJ845" s="12"/>
      <c r="AK845" s="11"/>
      <c r="AP845" s="12"/>
      <c r="AQ845" s="11"/>
      <c r="AV845" s="12"/>
      <c r="AW845" s="11"/>
      <c r="BC845" s="11"/>
      <c r="BG845" s="12"/>
      <c r="BH845" s="11"/>
      <c r="BL845" s="12"/>
      <c r="BQ845" s="12"/>
      <c r="BR845" s="406"/>
      <c r="BS845" s="406"/>
      <c r="BT845" s="406"/>
      <c r="BV845" s="406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</row>
    <row r="846" spans="1:147" ht="16.2" hidden="1" thickBot="1" x14ac:dyDescent="0.35">
      <c r="C846" s="59" t="s">
        <v>44</v>
      </c>
      <c r="D846" s="64"/>
      <c r="E846" s="58" t="s">
        <v>45</v>
      </c>
      <c r="F846" s="58" t="s">
        <v>47</v>
      </c>
      <c r="G846" s="58" t="s">
        <v>48</v>
      </c>
      <c r="H846" s="60" t="s">
        <v>49</v>
      </c>
      <c r="I846" s="59" t="s">
        <v>44</v>
      </c>
      <c r="J846" s="64"/>
      <c r="K846" s="58" t="s">
        <v>45</v>
      </c>
      <c r="L846" s="58" t="s">
        <v>47</v>
      </c>
      <c r="M846" s="58" t="s">
        <v>48</v>
      </c>
      <c r="N846" s="60" t="s">
        <v>49</v>
      </c>
      <c r="O846" s="59" t="s">
        <v>44</v>
      </c>
      <c r="P846" s="64"/>
      <c r="Q846" s="58" t="s">
        <v>45</v>
      </c>
      <c r="R846" s="58" t="s">
        <v>47</v>
      </c>
      <c r="S846" s="430" t="s">
        <v>48</v>
      </c>
      <c r="T846" s="60" t="s">
        <v>49</v>
      </c>
      <c r="U846" s="59" t="s">
        <v>44</v>
      </c>
      <c r="V846" s="58" t="s">
        <v>45</v>
      </c>
      <c r="W846" s="58" t="s">
        <v>47</v>
      </c>
      <c r="X846" s="58" t="s">
        <v>48</v>
      </c>
      <c r="Y846" s="60" t="s">
        <v>49</v>
      </c>
      <c r="Z846" s="59" t="s">
        <v>44</v>
      </c>
      <c r="AA846" s="58" t="s">
        <v>45</v>
      </c>
      <c r="AB846" s="58" t="s">
        <v>47</v>
      </c>
      <c r="AC846" s="58" t="s">
        <v>48</v>
      </c>
      <c r="AD846" s="60" t="s">
        <v>49</v>
      </c>
      <c r="AE846" s="59" t="s">
        <v>44</v>
      </c>
      <c r="AF846" s="229" t="s">
        <v>336</v>
      </c>
      <c r="AG846" s="58" t="s">
        <v>45</v>
      </c>
      <c r="AH846" s="58" t="s">
        <v>47</v>
      </c>
      <c r="AI846" s="58" t="s">
        <v>48</v>
      </c>
      <c r="AJ846" s="60" t="s">
        <v>49</v>
      </c>
      <c r="AK846" s="59" t="s">
        <v>44</v>
      </c>
      <c r="AL846" s="64"/>
      <c r="AM846" s="58" t="s">
        <v>45</v>
      </c>
      <c r="AN846" s="58" t="s">
        <v>47</v>
      </c>
      <c r="AO846" s="58" t="s">
        <v>48</v>
      </c>
      <c r="AP846" s="60" t="s">
        <v>49</v>
      </c>
      <c r="AQ846" s="59" t="s">
        <v>44</v>
      </c>
      <c r="AR846" s="64"/>
      <c r="AS846" s="58" t="s">
        <v>45</v>
      </c>
      <c r="AT846" s="58" t="s">
        <v>47</v>
      </c>
      <c r="AU846" s="58" t="s">
        <v>48</v>
      </c>
      <c r="AV846" s="60" t="s">
        <v>49</v>
      </c>
      <c r="AW846" s="59" t="s">
        <v>44</v>
      </c>
      <c r="AX846" s="64"/>
      <c r="AY846" s="58" t="s">
        <v>45</v>
      </c>
      <c r="AZ846" s="58" t="s">
        <v>47</v>
      </c>
      <c r="BA846" s="58" t="s">
        <v>48</v>
      </c>
      <c r="BB846" s="238" t="s">
        <v>49</v>
      </c>
      <c r="BC846" s="59" t="s">
        <v>44</v>
      </c>
      <c r="BD846" s="58" t="s">
        <v>45</v>
      </c>
      <c r="BE846" s="58" t="s">
        <v>47</v>
      </c>
      <c r="BF846" s="58" t="s">
        <v>48</v>
      </c>
      <c r="BG846" s="60" t="s">
        <v>49</v>
      </c>
      <c r="BH846" s="59" t="s">
        <v>44</v>
      </c>
      <c r="BI846" s="58" t="s">
        <v>45</v>
      </c>
      <c r="BJ846" s="58" t="s">
        <v>47</v>
      </c>
      <c r="BK846" s="58" t="s">
        <v>48</v>
      </c>
      <c r="BL846" s="60" t="s">
        <v>49</v>
      </c>
      <c r="BM846" s="90" t="s">
        <v>44</v>
      </c>
      <c r="BN846" s="91" t="s">
        <v>45</v>
      </c>
      <c r="BO846" s="91" t="s">
        <v>47</v>
      </c>
      <c r="BP846" s="91" t="s">
        <v>48</v>
      </c>
      <c r="BQ846" s="92" t="s">
        <v>49</v>
      </c>
      <c r="BR846" s="406"/>
      <c r="BS846" s="406"/>
      <c r="BT846" s="406"/>
      <c r="BV846" s="406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</row>
    <row r="847" spans="1:147" ht="18" hidden="1" x14ac:dyDescent="0.35">
      <c r="A847" s="43" t="s">
        <v>302</v>
      </c>
      <c r="B847" s="208">
        <v>201</v>
      </c>
      <c r="C847" s="1">
        <v>6</v>
      </c>
      <c r="D847" s="1"/>
      <c r="E847" s="1">
        <f t="shared" ref="E847:E878" si="860">+C847*$G$969</f>
        <v>43.08</v>
      </c>
      <c r="F847" s="15">
        <f t="shared" ref="F847:F878" si="861">+C847*$E$841*$G$970</f>
        <v>58398.412438625208</v>
      </c>
      <c r="G847" s="15">
        <f t="shared" ref="G847:G878" si="862">+E847*$E$840</f>
        <v>132854.1819727206</v>
      </c>
      <c r="H847" s="15">
        <f>+G847+F847</f>
        <v>191252.59441134581</v>
      </c>
      <c r="I847" s="1">
        <v>4</v>
      </c>
      <c r="J847" s="1"/>
      <c r="K847" s="3">
        <f t="shared" ref="K847:K878" si="863">+I847*$M$969</f>
        <v>28.481298213104317</v>
      </c>
      <c r="L847" s="15">
        <f t="shared" ref="L847:L878" si="864">+I847*$M$959*$L$841</f>
        <v>38926.418972332016</v>
      </c>
      <c r="M847" s="15">
        <f t="shared" ref="M847:M878" si="865">+K847*$L$840</f>
        <v>87170.782571803851</v>
      </c>
      <c r="N847" s="44">
        <f>+M847+L847</f>
        <v>126097.20154413587</v>
      </c>
      <c r="O847" s="128">
        <v>0</v>
      </c>
      <c r="P847" s="128"/>
      <c r="Q847" s="166">
        <f t="shared" ref="Q847:Q878" si="866">+O847*$S$969</f>
        <v>0</v>
      </c>
      <c r="R847" s="15">
        <f t="shared" ref="R847:R878" si="867">+O847*$Q$841*$S$970</f>
        <v>0</v>
      </c>
      <c r="S847" s="422">
        <f t="shared" ref="S847:S878" si="868">+Q847*$Q$840</f>
        <v>0</v>
      </c>
      <c r="T847" s="49">
        <f>+S847+R847</f>
        <v>0</v>
      </c>
      <c r="U847" s="128">
        <v>3</v>
      </c>
      <c r="V847" s="166">
        <f t="shared" ref="V847:V878" si="869">+U847*$X$969</f>
        <v>21.428276829238399</v>
      </c>
      <c r="W847" s="15">
        <f t="shared" ref="W847:W878" si="870">+U847*$V$841*$X$970</f>
        <v>29147.813953488374</v>
      </c>
      <c r="X847" s="15">
        <f t="shared" ref="X847:X878" si="871">+V847*$V$840</f>
        <v>70559.434418834877</v>
      </c>
      <c r="Y847" s="49">
        <f>+X847+W847</f>
        <v>99707.248372323258</v>
      </c>
      <c r="Z847" s="128">
        <v>3</v>
      </c>
      <c r="AA847" s="166">
        <f t="shared" ref="AA847:AA878" si="872">+Z847*$AC$969</f>
        <v>20.682129658238189</v>
      </c>
      <c r="AB847" s="15">
        <f t="shared" ref="AB847:AB878" si="873">+Z847*$AA$841*$AC$970</f>
        <v>29147.813953488374</v>
      </c>
      <c r="AC847" s="15">
        <f t="shared" ref="AC847:AC878" si="874">+AA847*$AA$840</f>
        <v>63773.746302667489</v>
      </c>
      <c r="AD847" s="49">
        <f>+AC847+AB847</f>
        <v>92921.560256155863</v>
      </c>
      <c r="AE847" s="128">
        <v>3</v>
      </c>
      <c r="AF847" s="227" t="e">
        <f t="shared" ref="AF847:AF878" si="875">+AE847*(1+$AI$971)</f>
        <v>#REF!</v>
      </c>
      <c r="AG847" s="166">
        <f t="shared" ref="AG847:AG878" si="876">+AE847*$AI$969</f>
        <v>21.299999999999997</v>
      </c>
      <c r="AH847" s="15">
        <f t="shared" ref="AH847:AH878" si="877">+AE847*$AG$841*$AI$970</f>
        <v>30258.952306489446</v>
      </c>
      <c r="AI847" s="15">
        <f t="shared" ref="AI847:AI878" si="878">+AG847*$AG$840</f>
        <v>58206.31191639317</v>
      </c>
      <c r="AJ847" s="49">
        <f>+AI847+AH847</f>
        <v>88465.264222882615</v>
      </c>
      <c r="AK847" s="1">
        <v>3</v>
      </c>
      <c r="AL847" s="1"/>
      <c r="AM847" s="166">
        <f t="shared" ref="AM847:AM878" si="879">+AK847*$AO$969</f>
        <v>24.280351666928937</v>
      </c>
      <c r="AN847" s="15">
        <f t="shared" ref="AN847:AN878" si="880">+AK847*$AM$841*$AO$970</f>
        <v>30258.952306489446</v>
      </c>
      <c r="AO847" s="15">
        <f t="shared" ref="AO847:AO878" si="881">+AM847*$AM$840</f>
        <v>73102.312478489257</v>
      </c>
      <c r="AP847" s="49">
        <f>+AO847+AN847</f>
        <v>103361.2647849787</v>
      </c>
      <c r="AQ847" s="1">
        <v>3</v>
      </c>
      <c r="AR847" s="1"/>
      <c r="AS847" s="166">
        <f t="shared" ref="AS847:AS878" si="882">+AQ847*$AU$969</f>
        <v>26.34116627634662</v>
      </c>
      <c r="AT847" s="15">
        <f t="shared" ref="AT847:AT878" si="883">+AQ847*$AT$841*$AU$970</f>
        <v>30789.949874686718</v>
      </c>
      <c r="AU847" s="15">
        <f t="shared" ref="AU847:AU878" si="884">+AS847*$AT$840</f>
        <v>76489.583322106686</v>
      </c>
      <c r="AV847" s="49">
        <f>+AU847+AT847</f>
        <v>107279.5331967934</v>
      </c>
      <c r="AW847" s="127">
        <v>4</v>
      </c>
      <c r="AX847" s="127"/>
      <c r="AY847" s="227">
        <f t="shared" ref="AY847:AY878" si="885">+AW847*$BA$969</f>
        <v>30.290176211453723</v>
      </c>
      <c r="AZ847" s="56">
        <f t="shared" ref="AZ847:AZ878" si="886">+AW847*$AY$841*$BA$970</f>
        <v>41053.266499582292</v>
      </c>
      <c r="BA847" s="15">
        <f t="shared" ref="BA847:BA878" si="887">+AY847*$AY$840</f>
        <v>89799.198264785591</v>
      </c>
      <c r="BB847" s="44">
        <f>+BA847+AZ847</f>
        <v>130852.46476436788</v>
      </c>
      <c r="BC847" s="239">
        <v>4</v>
      </c>
      <c r="BD847" s="227">
        <f t="shared" ref="BD847:BD878" si="888">+BC847*$BF$969</f>
        <v>22.75497543859651</v>
      </c>
      <c r="BE847" s="56">
        <f t="shared" ref="BE847:BE878" si="889">+BC847*$BC$720*$BF$959</f>
        <v>38261.191111111111</v>
      </c>
      <c r="BF847" s="15">
        <f t="shared" ref="BF847:BF878" si="890">+BD847*$BC$719</f>
        <v>64527.47062982514</v>
      </c>
      <c r="BG847" s="49">
        <f t="shared" ref="BG847:BG878" si="891">+BF847+BE847</f>
        <v>102788.66174093625</v>
      </c>
      <c r="BH847" s="48">
        <v>2</v>
      </c>
      <c r="BI847" s="166">
        <f t="shared" ref="BI847:BI878" si="892">+BH847*$BK$969</f>
        <v>16.41603208556149</v>
      </c>
      <c r="BJ847" s="15">
        <f t="shared" ref="BJ847:BJ878" si="893">+BH847*$BK$970*$BI$841</f>
        <v>21060.539083557953</v>
      </c>
      <c r="BK847" s="15">
        <f t="shared" ref="BK847:BK878" si="894">+BI847*$BH$719</f>
        <v>45977.87190966912</v>
      </c>
      <c r="BL847" s="49">
        <f>+BK847+BJ847</f>
        <v>67038.410993227066</v>
      </c>
      <c r="BM847" s="97">
        <v>5</v>
      </c>
      <c r="BN847" s="222">
        <f t="shared" ref="BN847:BN878" si="895">+BM847*$BP$969</f>
        <v>25.334598591549288</v>
      </c>
      <c r="BO847" s="99">
        <f t="shared" ref="BO847:BO878" si="896">+BM847*$BP$970*$BN$841</f>
        <v>51908.680947012399</v>
      </c>
      <c r="BP847" s="99">
        <f t="shared" ref="BP847:BP878" si="897">+BN847*$BN$840</f>
        <v>70828.936292204671</v>
      </c>
      <c r="BQ847" s="100">
        <f>+BP847+BO847</f>
        <v>122737.61723921707</v>
      </c>
      <c r="BR847" s="406">
        <f t="shared" ref="BR847:BR878" si="898">+BM847+BH847+BC847+AW847+AQ847+AK847+Z847+C847+I847+O847+U847+AE847</f>
        <v>40</v>
      </c>
      <c r="BS847" s="406">
        <f t="shared" ref="BS847:BS878" si="899">+BR847/12</f>
        <v>3.3333333333333335</v>
      </c>
      <c r="BT847" s="406"/>
      <c r="BV847" s="407">
        <f t="shared" ref="BV847:BV878" si="900">(+BM847-BS847)/BM847</f>
        <v>0.33333333333333331</v>
      </c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</row>
    <row r="848" spans="1:147" ht="18" hidden="1" x14ac:dyDescent="0.35">
      <c r="A848" s="43" t="s">
        <v>302</v>
      </c>
      <c r="B848" s="208">
        <v>202</v>
      </c>
      <c r="C848" s="1">
        <v>2</v>
      </c>
      <c r="D848" s="1"/>
      <c r="E848" s="1">
        <f t="shared" si="860"/>
        <v>14.36</v>
      </c>
      <c r="F848" s="15">
        <f t="shared" si="861"/>
        <v>19466.137479541736</v>
      </c>
      <c r="G848" s="15">
        <f t="shared" si="862"/>
        <v>44284.727324240193</v>
      </c>
      <c r="H848" s="15">
        <f t="shared" ref="H848:H878" si="901">+G848+F848</f>
        <v>63750.864803781929</v>
      </c>
      <c r="I848" s="1">
        <v>3</v>
      </c>
      <c r="J848" s="1"/>
      <c r="K848" s="3">
        <f t="shared" si="863"/>
        <v>21.36097365982824</v>
      </c>
      <c r="L848" s="15">
        <f t="shared" si="864"/>
        <v>29194.814229249012</v>
      </c>
      <c r="M848" s="15">
        <f t="shared" si="865"/>
        <v>65378.086928852892</v>
      </c>
      <c r="N848" s="44">
        <f t="shared" ref="N848:N878" si="902">+M848+L848</f>
        <v>94572.9011581019</v>
      </c>
      <c r="O848" s="128">
        <v>3</v>
      </c>
      <c r="P848" s="128"/>
      <c r="Q848" s="166">
        <f t="shared" si="866"/>
        <v>19.504293251163745</v>
      </c>
      <c r="R848" s="15">
        <f t="shared" si="867"/>
        <v>29194.814229249012</v>
      </c>
      <c r="S848" s="422">
        <f t="shared" si="868"/>
        <v>60028.000673969102</v>
      </c>
      <c r="T848" s="49">
        <f t="shared" ref="T848:T878" si="903">+S848+R848</f>
        <v>89222.81490321811</v>
      </c>
      <c r="U848" s="128">
        <v>3</v>
      </c>
      <c r="V848" s="166">
        <f t="shared" si="869"/>
        <v>21.428276829238399</v>
      </c>
      <c r="W848" s="15">
        <f t="shared" si="870"/>
        <v>29147.813953488374</v>
      </c>
      <c r="X848" s="15">
        <f t="shared" si="871"/>
        <v>70559.434418834877</v>
      </c>
      <c r="Y848" s="49">
        <f t="shared" ref="Y848:Y878" si="904">+X848+W848</f>
        <v>99707.248372323258</v>
      </c>
      <c r="Z848" s="128">
        <v>3</v>
      </c>
      <c r="AA848" s="166">
        <f t="shared" si="872"/>
        <v>20.682129658238189</v>
      </c>
      <c r="AB848" s="15">
        <f t="shared" si="873"/>
        <v>29147.813953488374</v>
      </c>
      <c r="AC848" s="15">
        <f t="shared" si="874"/>
        <v>63773.746302667489</v>
      </c>
      <c r="AD848" s="49">
        <f t="shared" ref="AD848:AD878" si="905">+AC848+AB848</f>
        <v>92921.560256155863</v>
      </c>
      <c r="AE848" s="128">
        <v>3</v>
      </c>
      <c r="AF848" s="227" t="e">
        <f t="shared" si="875"/>
        <v>#REF!</v>
      </c>
      <c r="AG848" s="166">
        <f t="shared" si="876"/>
        <v>21.299999999999997</v>
      </c>
      <c r="AH848" s="15">
        <f t="shared" si="877"/>
        <v>30258.952306489446</v>
      </c>
      <c r="AI848" s="15">
        <f t="shared" si="878"/>
        <v>58206.31191639317</v>
      </c>
      <c r="AJ848" s="49">
        <f t="shared" ref="AJ848:AJ878" si="906">+AI848+AH848</f>
        <v>88465.264222882615</v>
      </c>
      <c r="AK848" s="1">
        <v>3</v>
      </c>
      <c r="AL848" s="1"/>
      <c r="AM848" s="166">
        <f t="shared" si="879"/>
        <v>24.280351666928937</v>
      </c>
      <c r="AN848" s="15">
        <f t="shared" si="880"/>
        <v>30258.952306489446</v>
      </c>
      <c r="AO848" s="15">
        <f t="shared" si="881"/>
        <v>73102.312478489257</v>
      </c>
      <c r="AP848" s="49">
        <f t="shared" ref="AP848:AP878" si="907">+AO848+AN848</f>
        <v>103361.2647849787</v>
      </c>
      <c r="AQ848" s="1">
        <v>2</v>
      </c>
      <c r="AR848" s="1"/>
      <c r="AS848" s="166">
        <f t="shared" si="882"/>
        <v>17.560777517564414</v>
      </c>
      <c r="AT848" s="15">
        <f t="shared" si="883"/>
        <v>20526.633249791146</v>
      </c>
      <c r="AU848" s="15">
        <f t="shared" si="884"/>
        <v>50993.055548071126</v>
      </c>
      <c r="AV848" s="49">
        <f t="shared" ref="AV848:AV878" si="908">+AU848+AT848</f>
        <v>71519.688797862269</v>
      </c>
      <c r="AW848" s="127">
        <v>1</v>
      </c>
      <c r="AX848" s="127"/>
      <c r="AY848" s="227">
        <f t="shared" si="885"/>
        <v>7.5725440528634307</v>
      </c>
      <c r="AZ848" s="15">
        <f t="shared" si="886"/>
        <v>10263.316624895573</v>
      </c>
      <c r="BA848" s="15">
        <f t="shared" si="887"/>
        <v>22449.799566196398</v>
      </c>
      <c r="BB848" s="44">
        <f t="shared" ref="BB848:BB878" si="909">+BA848+AZ848</f>
        <v>32713.116191091969</v>
      </c>
      <c r="BC848" s="239">
        <v>3</v>
      </c>
      <c r="BD848" s="227">
        <f t="shared" si="888"/>
        <v>17.066231578947381</v>
      </c>
      <c r="BE848" s="15">
        <f t="shared" si="889"/>
        <v>28695.893333333333</v>
      </c>
      <c r="BF848" s="15">
        <f t="shared" si="890"/>
        <v>48395.602972368855</v>
      </c>
      <c r="BG848" s="49">
        <f t="shared" si="891"/>
        <v>77091.496305702196</v>
      </c>
      <c r="BH848" s="48">
        <v>3</v>
      </c>
      <c r="BI848" s="166">
        <f t="shared" si="892"/>
        <v>24.624048128342235</v>
      </c>
      <c r="BJ848" s="15">
        <f t="shared" si="893"/>
        <v>31590.808625336929</v>
      </c>
      <c r="BK848" s="15">
        <f t="shared" si="894"/>
        <v>68966.807864503688</v>
      </c>
      <c r="BL848" s="49">
        <f t="shared" ref="BL848:BL878" si="910">+BK848+BJ848</f>
        <v>100557.61648984061</v>
      </c>
      <c r="BM848" s="97">
        <v>4</v>
      </c>
      <c r="BN848" s="222">
        <f t="shared" si="895"/>
        <v>20.267678873239429</v>
      </c>
      <c r="BO848" s="99">
        <f t="shared" si="896"/>
        <v>41526.944757609919</v>
      </c>
      <c r="BP848" s="99">
        <f t="shared" si="897"/>
        <v>56663.149033763737</v>
      </c>
      <c r="BQ848" s="100">
        <f t="shared" ref="BQ848:BQ878" si="911">+BP848+BO848</f>
        <v>98190.093791373656</v>
      </c>
      <c r="BR848" s="406">
        <f t="shared" si="898"/>
        <v>33</v>
      </c>
      <c r="BS848" s="406">
        <f t="shared" si="899"/>
        <v>2.75</v>
      </c>
      <c r="BT848" s="406"/>
      <c r="BV848" s="407">
        <f t="shared" si="900"/>
        <v>0.3125</v>
      </c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</row>
    <row r="849" spans="1:147" ht="18" hidden="1" x14ac:dyDescent="0.35">
      <c r="A849" s="43" t="s">
        <v>302</v>
      </c>
      <c r="B849" s="208">
        <v>203</v>
      </c>
      <c r="C849" s="1">
        <v>6</v>
      </c>
      <c r="D849" s="1"/>
      <c r="E849" s="1">
        <f t="shared" si="860"/>
        <v>43.08</v>
      </c>
      <c r="F849" s="15">
        <f t="shared" si="861"/>
        <v>58398.412438625208</v>
      </c>
      <c r="G849" s="15">
        <f t="shared" si="862"/>
        <v>132854.1819727206</v>
      </c>
      <c r="H849" s="15">
        <f t="shared" si="901"/>
        <v>191252.59441134581</v>
      </c>
      <c r="I849" s="1">
        <v>9</v>
      </c>
      <c r="J849" s="1"/>
      <c r="K849" s="3">
        <f t="shared" si="863"/>
        <v>64.082920979484712</v>
      </c>
      <c r="L849" s="15">
        <f t="shared" si="864"/>
        <v>87584.44268774704</v>
      </c>
      <c r="M849" s="15">
        <f t="shared" si="865"/>
        <v>196134.26078655865</v>
      </c>
      <c r="N849" s="44">
        <f t="shared" si="902"/>
        <v>283718.70347430569</v>
      </c>
      <c r="O849" s="128">
        <v>10</v>
      </c>
      <c r="P849" s="128"/>
      <c r="Q849" s="166">
        <f t="shared" si="866"/>
        <v>65.014310837212491</v>
      </c>
      <c r="R849" s="15">
        <f t="shared" si="867"/>
        <v>97316.047430830047</v>
      </c>
      <c r="S849" s="422">
        <f t="shared" si="868"/>
        <v>200093.33557989704</v>
      </c>
      <c r="T849" s="49">
        <f t="shared" si="903"/>
        <v>297409.38301072712</v>
      </c>
      <c r="U849" s="128">
        <v>11</v>
      </c>
      <c r="V849" s="166">
        <f t="shared" si="869"/>
        <v>78.570348373874126</v>
      </c>
      <c r="W849" s="15">
        <f t="shared" si="870"/>
        <v>106875.31782945736</v>
      </c>
      <c r="X849" s="15">
        <f t="shared" si="871"/>
        <v>258717.92620239456</v>
      </c>
      <c r="Y849" s="49">
        <f t="shared" si="904"/>
        <v>365593.24403185194</v>
      </c>
      <c r="Z849" s="128">
        <v>8</v>
      </c>
      <c r="AA849" s="166">
        <f t="shared" si="872"/>
        <v>55.152345755301837</v>
      </c>
      <c r="AB849" s="15">
        <f t="shared" si="873"/>
        <v>77727.503875968992</v>
      </c>
      <c r="AC849" s="15">
        <f t="shared" si="874"/>
        <v>170063.32347377998</v>
      </c>
      <c r="AD849" s="49">
        <f t="shared" si="905"/>
        <v>247790.82734974899</v>
      </c>
      <c r="AE849" s="128">
        <v>9</v>
      </c>
      <c r="AF849" s="227" t="e">
        <f t="shared" si="875"/>
        <v>#REF!</v>
      </c>
      <c r="AG849" s="166">
        <f t="shared" si="876"/>
        <v>63.9</v>
      </c>
      <c r="AH849" s="15">
        <f t="shared" si="877"/>
        <v>90776.856919468337</v>
      </c>
      <c r="AI849" s="15">
        <f t="shared" si="878"/>
        <v>174618.93574917954</v>
      </c>
      <c r="AJ849" s="49">
        <f t="shared" si="906"/>
        <v>265395.79266864789</v>
      </c>
      <c r="AK849" s="1">
        <v>11</v>
      </c>
      <c r="AL849" s="1"/>
      <c r="AM849" s="166">
        <f t="shared" si="879"/>
        <v>89.027956112072772</v>
      </c>
      <c r="AN849" s="15">
        <f t="shared" si="880"/>
        <v>110949.4917904613</v>
      </c>
      <c r="AO849" s="15">
        <f t="shared" si="881"/>
        <v>268041.81242112728</v>
      </c>
      <c r="AP849" s="49">
        <f t="shared" si="907"/>
        <v>378991.30421158858</v>
      </c>
      <c r="AQ849" s="1">
        <v>8</v>
      </c>
      <c r="AR849" s="1"/>
      <c r="AS849" s="166">
        <f t="shared" si="882"/>
        <v>70.243110070257657</v>
      </c>
      <c r="AT849" s="15">
        <f t="shared" si="883"/>
        <v>82106.532999164585</v>
      </c>
      <c r="AU849" s="15">
        <f t="shared" si="884"/>
        <v>203972.22219228451</v>
      </c>
      <c r="AV849" s="49">
        <f t="shared" si="908"/>
        <v>286078.75519144908</v>
      </c>
      <c r="AW849" s="127">
        <v>8</v>
      </c>
      <c r="AX849" s="127"/>
      <c r="AY849" s="227">
        <f t="shared" si="885"/>
        <v>60.580352422907445</v>
      </c>
      <c r="AZ849" s="15">
        <f t="shared" si="886"/>
        <v>82106.532999164585</v>
      </c>
      <c r="BA849" s="15">
        <f t="shared" si="887"/>
        <v>179598.39652957118</v>
      </c>
      <c r="BB849" s="44">
        <f t="shared" si="909"/>
        <v>261704.92952873575</v>
      </c>
      <c r="BC849" s="239">
        <v>10</v>
      </c>
      <c r="BD849" s="227">
        <f t="shared" si="888"/>
        <v>56.887438596491279</v>
      </c>
      <c r="BE849" s="15">
        <f t="shared" si="889"/>
        <v>95652.977777777778</v>
      </c>
      <c r="BF849" s="15">
        <f t="shared" si="890"/>
        <v>161318.67657456288</v>
      </c>
      <c r="BG849" s="49">
        <f t="shared" si="891"/>
        <v>256971.65435234067</v>
      </c>
      <c r="BH849" s="48">
        <v>9</v>
      </c>
      <c r="BI849" s="166">
        <f t="shared" si="892"/>
        <v>73.872144385026701</v>
      </c>
      <c r="BJ849" s="15">
        <f t="shared" si="893"/>
        <v>94772.425876010791</v>
      </c>
      <c r="BK849" s="15">
        <f t="shared" si="894"/>
        <v>206900.42359351105</v>
      </c>
      <c r="BL849" s="49">
        <f t="shared" si="910"/>
        <v>301672.84946952184</v>
      </c>
      <c r="BM849" s="97">
        <v>13</v>
      </c>
      <c r="BN849" s="222">
        <f t="shared" si="895"/>
        <v>65.869956338028146</v>
      </c>
      <c r="BO849" s="99">
        <f t="shared" si="896"/>
        <v>134962.57046223222</v>
      </c>
      <c r="BP849" s="99">
        <f t="shared" si="897"/>
        <v>184155.23435973213</v>
      </c>
      <c r="BQ849" s="100">
        <f t="shared" si="911"/>
        <v>319117.80482196435</v>
      </c>
      <c r="BR849" s="406">
        <f t="shared" si="898"/>
        <v>112</v>
      </c>
      <c r="BS849" s="406">
        <f t="shared" si="899"/>
        <v>9.3333333333333339</v>
      </c>
      <c r="BT849" s="406"/>
      <c r="BV849" s="407">
        <f t="shared" si="900"/>
        <v>0.28205128205128199</v>
      </c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</row>
    <row r="850" spans="1:147" ht="18" hidden="1" x14ac:dyDescent="0.35">
      <c r="A850" s="43" t="s">
        <v>302</v>
      </c>
      <c r="B850" s="208">
        <v>204</v>
      </c>
      <c r="C850" s="1">
        <v>0</v>
      </c>
      <c r="D850" s="1"/>
      <c r="E850" s="1">
        <f t="shared" si="860"/>
        <v>0</v>
      </c>
      <c r="F850" s="15">
        <f t="shared" si="861"/>
        <v>0</v>
      </c>
      <c r="G850" s="15">
        <f t="shared" si="862"/>
        <v>0</v>
      </c>
      <c r="H850" s="15">
        <f t="shared" si="901"/>
        <v>0</v>
      </c>
      <c r="I850" s="1">
        <v>0</v>
      </c>
      <c r="J850" s="1"/>
      <c r="K850" s="3">
        <f t="shared" si="863"/>
        <v>0</v>
      </c>
      <c r="L850" s="15">
        <f t="shared" si="864"/>
        <v>0</v>
      </c>
      <c r="M850" s="15">
        <f t="shared" si="865"/>
        <v>0</v>
      </c>
      <c r="N850" s="44">
        <f t="shared" si="902"/>
        <v>0</v>
      </c>
      <c r="O850" s="128">
        <v>0</v>
      </c>
      <c r="P850" s="128"/>
      <c r="Q850" s="166">
        <f t="shared" si="866"/>
        <v>0</v>
      </c>
      <c r="R850" s="15">
        <f t="shared" si="867"/>
        <v>0</v>
      </c>
      <c r="S850" s="422">
        <f t="shared" si="868"/>
        <v>0</v>
      </c>
      <c r="T850" s="49">
        <f t="shared" si="903"/>
        <v>0</v>
      </c>
      <c r="U850" s="128">
        <v>0</v>
      </c>
      <c r="V850" s="166">
        <f t="shared" si="869"/>
        <v>0</v>
      </c>
      <c r="W850" s="15">
        <f t="shared" si="870"/>
        <v>0</v>
      </c>
      <c r="X850" s="15">
        <f t="shared" si="871"/>
        <v>0</v>
      </c>
      <c r="Y850" s="49">
        <f t="shared" si="904"/>
        <v>0</v>
      </c>
      <c r="Z850" s="128">
        <v>0</v>
      </c>
      <c r="AA850" s="166">
        <f t="shared" si="872"/>
        <v>0</v>
      </c>
      <c r="AB850" s="15">
        <f t="shared" si="873"/>
        <v>0</v>
      </c>
      <c r="AC850" s="15">
        <f t="shared" si="874"/>
        <v>0</v>
      </c>
      <c r="AD850" s="49">
        <f t="shared" si="905"/>
        <v>0</v>
      </c>
      <c r="AE850" s="128">
        <v>0</v>
      </c>
      <c r="AF850" s="227" t="e">
        <f t="shared" si="875"/>
        <v>#REF!</v>
      </c>
      <c r="AG850" s="166">
        <f t="shared" si="876"/>
        <v>0</v>
      </c>
      <c r="AH850" s="15">
        <f t="shared" si="877"/>
        <v>0</v>
      </c>
      <c r="AI850" s="15">
        <f t="shared" si="878"/>
        <v>0</v>
      </c>
      <c r="AJ850" s="49">
        <f t="shared" si="906"/>
        <v>0</v>
      </c>
      <c r="AK850" s="1">
        <v>0</v>
      </c>
      <c r="AL850" s="1"/>
      <c r="AM850" s="166">
        <f t="shared" si="879"/>
        <v>0</v>
      </c>
      <c r="AN850" s="15">
        <f t="shared" si="880"/>
        <v>0</v>
      </c>
      <c r="AO850" s="15">
        <f t="shared" si="881"/>
        <v>0</v>
      </c>
      <c r="AP850" s="49">
        <f t="shared" si="907"/>
        <v>0</v>
      </c>
      <c r="AQ850" s="1">
        <v>0</v>
      </c>
      <c r="AR850" s="1"/>
      <c r="AS850" s="166">
        <f t="shared" si="882"/>
        <v>0</v>
      </c>
      <c r="AT850" s="15">
        <f t="shared" si="883"/>
        <v>0</v>
      </c>
      <c r="AU850" s="15">
        <f t="shared" si="884"/>
        <v>0</v>
      </c>
      <c r="AV850" s="49">
        <f t="shared" si="908"/>
        <v>0</v>
      </c>
      <c r="AW850" s="127">
        <v>0</v>
      </c>
      <c r="AX850" s="127"/>
      <c r="AY850" s="227">
        <f t="shared" si="885"/>
        <v>0</v>
      </c>
      <c r="AZ850" s="15">
        <f t="shared" si="886"/>
        <v>0</v>
      </c>
      <c r="BA850" s="15">
        <f t="shared" si="887"/>
        <v>0</v>
      </c>
      <c r="BB850" s="44">
        <f t="shared" si="909"/>
        <v>0</v>
      </c>
      <c r="BC850" s="239">
        <v>0</v>
      </c>
      <c r="BD850" s="227">
        <f t="shared" si="888"/>
        <v>0</v>
      </c>
      <c r="BE850" s="15">
        <f t="shared" si="889"/>
        <v>0</v>
      </c>
      <c r="BF850" s="15">
        <f t="shared" si="890"/>
        <v>0</v>
      </c>
      <c r="BG850" s="49">
        <f t="shared" si="891"/>
        <v>0</v>
      </c>
      <c r="BH850" s="48">
        <v>0</v>
      </c>
      <c r="BI850" s="166">
        <f t="shared" si="892"/>
        <v>0</v>
      </c>
      <c r="BJ850" s="15">
        <f t="shared" si="893"/>
        <v>0</v>
      </c>
      <c r="BK850" s="15">
        <f t="shared" si="894"/>
        <v>0</v>
      </c>
      <c r="BL850" s="49">
        <f t="shared" si="910"/>
        <v>0</v>
      </c>
      <c r="BM850" s="97">
        <v>0</v>
      </c>
      <c r="BN850" s="222">
        <f t="shared" si="895"/>
        <v>0</v>
      </c>
      <c r="BO850" s="99">
        <f t="shared" si="896"/>
        <v>0</v>
      </c>
      <c r="BP850" s="99">
        <f t="shared" si="897"/>
        <v>0</v>
      </c>
      <c r="BQ850" s="100">
        <f t="shared" si="911"/>
        <v>0</v>
      </c>
      <c r="BR850" s="406">
        <f t="shared" si="898"/>
        <v>0</v>
      </c>
      <c r="BS850" s="406">
        <f t="shared" si="899"/>
        <v>0</v>
      </c>
      <c r="BT850" s="406"/>
      <c r="BV850" s="40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</row>
    <row r="851" spans="1:147" ht="18" hidden="1" x14ac:dyDescent="0.35">
      <c r="A851" s="43" t="s">
        <v>302</v>
      </c>
      <c r="B851" s="208">
        <v>301</v>
      </c>
      <c r="C851" s="1">
        <v>6</v>
      </c>
      <c r="D851" s="1"/>
      <c r="E851" s="1">
        <f t="shared" si="860"/>
        <v>43.08</v>
      </c>
      <c r="F851" s="15">
        <f t="shared" si="861"/>
        <v>58398.412438625208</v>
      </c>
      <c r="G851" s="15">
        <f t="shared" si="862"/>
        <v>132854.1819727206</v>
      </c>
      <c r="H851" s="15">
        <f t="shared" si="901"/>
        <v>191252.59441134581</v>
      </c>
      <c r="I851" s="1">
        <v>5</v>
      </c>
      <c r="J851" s="1"/>
      <c r="K851" s="3">
        <f t="shared" si="863"/>
        <v>35.601622766380395</v>
      </c>
      <c r="L851" s="15">
        <f t="shared" si="864"/>
        <v>48658.023715415024</v>
      </c>
      <c r="M851" s="15">
        <f t="shared" si="865"/>
        <v>108963.47821475481</v>
      </c>
      <c r="N851" s="44">
        <f t="shared" si="902"/>
        <v>157621.50193016982</v>
      </c>
      <c r="O851" s="128">
        <v>7</v>
      </c>
      <c r="P851" s="128"/>
      <c r="Q851" s="166">
        <f t="shared" si="866"/>
        <v>45.51001758604874</v>
      </c>
      <c r="R851" s="15">
        <f t="shared" si="867"/>
        <v>68121.233201581024</v>
      </c>
      <c r="S851" s="422">
        <f t="shared" si="868"/>
        <v>140065.33490592791</v>
      </c>
      <c r="T851" s="49">
        <f t="shared" si="903"/>
        <v>208186.56810750894</v>
      </c>
      <c r="U851" s="128">
        <v>8</v>
      </c>
      <c r="V851" s="166">
        <f t="shared" si="869"/>
        <v>57.142071544635726</v>
      </c>
      <c r="W851" s="15">
        <f t="shared" si="870"/>
        <v>77727.503875968992</v>
      </c>
      <c r="X851" s="15">
        <f t="shared" si="871"/>
        <v>188158.49178355967</v>
      </c>
      <c r="Y851" s="49">
        <f t="shared" si="904"/>
        <v>265885.99565952865</v>
      </c>
      <c r="Z851" s="128">
        <v>7</v>
      </c>
      <c r="AA851" s="166">
        <f t="shared" si="872"/>
        <v>48.258302535889108</v>
      </c>
      <c r="AB851" s="15">
        <f t="shared" si="873"/>
        <v>68011.56589147287</v>
      </c>
      <c r="AC851" s="15">
        <f t="shared" si="874"/>
        <v>148805.40803955749</v>
      </c>
      <c r="AD851" s="49">
        <f t="shared" si="905"/>
        <v>216816.97393103037</v>
      </c>
      <c r="AE851" s="128">
        <v>7</v>
      </c>
      <c r="AF851" s="227" t="e">
        <f t="shared" si="875"/>
        <v>#REF!</v>
      </c>
      <c r="AG851" s="166">
        <f t="shared" si="876"/>
        <v>49.699999999999996</v>
      </c>
      <c r="AH851" s="15">
        <f t="shared" si="877"/>
        <v>70604.222048475363</v>
      </c>
      <c r="AI851" s="15">
        <f t="shared" si="878"/>
        <v>135814.72780491741</v>
      </c>
      <c r="AJ851" s="49">
        <f t="shared" si="906"/>
        <v>206418.94985339278</v>
      </c>
      <c r="AK851" s="1">
        <v>8</v>
      </c>
      <c r="AL851" s="1"/>
      <c r="AM851" s="166">
        <f t="shared" si="879"/>
        <v>64.747604445143836</v>
      </c>
      <c r="AN851" s="15">
        <f t="shared" si="880"/>
        <v>80690.53948397185</v>
      </c>
      <c r="AO851" s="15">
        <f t="shared" si="881"/>
        <v>194939.49994263804</v>
      </c>
      <c r="AP851" s="49">
        <f t="shared" si="907"/>
        <v>275630.03942660987</v>
      </c>
      <c r="AQ851" s="1">
        <v>6</v>
      </c>
      <c r="AR851" s="1"/>
      <c r="AS851" s="166">
        <f t="shared" si="882"/>
        <v>52.682332552693239</v>
      </c>
      <c r="AT851" s="15">
        <f t="shared" si="883"/>
        <v>61579.899749373435</v>
      </c>
      <c r="AU851" s="15">
        <f t="shared" si="884"/>
        <v>152979.16664421337</v>
      </c>
      <c r="AV851" s="49">
        <f t="shared" si="908"/>
        <v>214559.06639358681</v>
      </c>
      <c r="AW851" s="127">
        <v>9</v>
      </c>
      <c r="AX851" s="127"/>
      <c r="AY851" s="227">
        <f t="shared" si="885"/>
        <v>68.152896475770874</v>
      </c>
      <c r="AZ851" s="15">
        <f t="shared" si="886"/>
        <v>92369.849624060153</v>
      </c>
      <c r="BA851" s="15">
        <f t="shared" si="887"/>
        <v>202048.19609576758</v>
      </c>
      <c r="BB851" s="44">
        <f t="shared" si="909"/>
        <v>294418.04571982776</v>
      </c>
      <c r="BC851" s="239">
        <v>10</v>
      </c>
      <c r="BD851" s="227">
        <f t="shared" si="888"/>
        <v>56.887438596491279</v>
      </c>
      <c r="BE851" s="15">
        <f t="shared" si="889"/>
        <v>95652.977777777778</v>
      </c>
      <c r="BF851" s="15">
        <f t="shared" si="890"/>
        <v>161318.67657456288</v>
      </c>
      <c r="BG851" s="49">
        <f t="shared" si="891"/>
        <v>256971.65435234067</v>
      </c>
      <c r="BH851" s="48">
        <v>6</v>
      </c>
      <c r="BI851" s="166">
        <f t="shared" si="892"/>
        <v>49.24809625668447</v>
      </c>
      <c r="BJ851" s="15">
        <f t="shared" si="893"/>
        <v>63181.617250673859</v>
      </c>
      <c r="BK851" s="15">
        <f t="shared" si="894"/>
        <v>137933.61572900738</v>
      </c>
      <c r="BL851" s="49">
        <f t="shared" si="910"/>
        <v>201115.23297968123</v>
      </c>
      <c r="BM851" s="97">
        <v>13</v>
      </c>
      <c r="BN851" s="222">
        <f t="shared" si="895"/>
        <v>65.869956338028146</v>
      </c>
      <c r="BO851" s="99">
        <f t="shared" si="896"/>
        <v>134962.57046223222</v>
      </c>
      <c r="BP851" s="99">
        <f t="shared" si="897"/>
        <v>184155.23435973213</v>
      </c>
      <c r="BQ851" s="100">
        <f t="shared" si="911"/>
        <v>319117.80482196435</v>
      </c>
      <c r="BR851" s="406">
        <f t="shared" si="898"/>
        <v>92</v>
      </c>
      <c r="BS851" s="406">
        <f t="shared" si="899"/>
        <v>7.666666666666667</v>
      </c>
      <c r="BT851" s="406"/>
      <c r="BV851" s="407">
        <f t="shared" si="900"/>
        <v>0.41025641025641024</v>
      </c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</row>
    <row r="852" spans="1:147" ht="18" hidden="1" x14ac:dyDescent="0.35">
      <c r="A852" s="43" t="s">
        <v>302</v>
      </c>
      <c r="B852" s="208">
        <v>302</v>
      </c>
      <c r="C852" s="1">
        <v>12</v>
      </c>
      <c r="D852" s="1"/>
      <c r="E852" s="1">
        <f t="shared" si="860"/>
        <v>86.16</v>
      </c>
      <c r="F852" s="15">
        <f t="shared" si="861"/>
        <v>116796.82487725042</v>
      </c>
      <c r="G852" s="15">
        <f t="shared" si="862"/>
        <v>265708.3639454412</v>
      </c>
      <c r="H852" s="15">
        <f t="shared" si="901"/>
        <v>382505.18882269162</v>
      </c>
      <c r="I852" s="1">
        <v>11</v>
      </c>
      <c r="J852" s="1"/>
      <c r="K852" s="3">
        <f t="shared" si="863"/>
        <v>78.323570086036867</v>
      </c>
      <c r="L852" s="15">
        <f t="shared" si="864"/>
        <v>107047.65217391304</v>
      </c>
      <c r="M852" s="15">
        <f t="shared" si="865"/>
        <v>239719.65207246057</v>
      </c>
      <c r="N852" s="44">
        <f t="shared" si="902"/>
        <v>346767.30424637359</v>
      </c>
      <c r="O852" s="128">
        <v>14</v>
      </c>
      <c r="P852" s="128"/>
      <c r="Q852" s="166">
        <f t="shared" si="866"/>
        <v>91.020035172097479</v>
      </c>
      <c r="R852" s="15">
        <f t="shared" si="867"/>
        <v>136242.46640316205</v>
      </c>
      <c r="S852" s="422">
        <f t="shared" si="868"/>
        <v>280130.66981185583</v>
      </c>
      <c r="T852" s="49">
        <f t="shared" si="903"/>
        <v>416373.13621501788</v>
      </c>
      <c r="U852" s="128">
        <v>15</v>
      </c>
      <c r="V852" s="166">
        <f t="shared" si="869"/>
        <v>107.14138414619198</v>
      </c>
      <c r="W852" s="15">
        <f t="shared" si="870"/>
        <v>145739.06976744186</v>
      </c>
      <c r="X852" s="15">
        <f t="shared" si="871"/>
        <v>352797.17209417437</v>
      </c>
      <c r="Y852" s="49">
        <f t="shared" si="904"/>
        <v>498536.24186161626</v>
      </c>
      <c r="Z852" s="128">
        <v>13</v>
      </c>
      <c r="AA852" s="166">
        <f t="shared" si="872"/>
        <v>89.622561852365493</v>
      </c>
      <c r="AB852" s="15">
        <f t="shared" si="873"/>
        <v>126307.19379844962</v>
      </c>
      <c r="AC852" s="15">
        <f t="shared" si="874"/>
        <v>276352.90064489248</v>
      </c>
      <c r="AD852" s="49">
        <f t="shared" si="905"/>
        <v>402660.09444334207</v>
      </c>
      <c r="AE852" s="128">
        <v>16</v>
      </c>
      <c r="AF852" s="227" t="e">
        <f t="shared" si="875"/>
        <v>#REF!</v>
      </c>
      <c r="AG852" s="166">
        <f t="shared" si="876"/>
        <v>113.6</v>
      </c>
      <c r="AH852" s="15">
        <f t="shared" si="877"/>
        <v>161381.0789679437</v>
      </c>
      <c r="AI852" s="15">
        <f t="shared" si="878"/>
        <v>310433.66355409694</v>
      </c>
      <c r="AJ852" s="49">
        <f t="shared" si="906"/>
        <v>471814.74252204061</v>
      </c>
      <c r="AK852" s="1">
        <v>20</v>
      </c>
      <c r="AL852" s="1"/>
      <c r="AM852" s="166">
        <f t="shared" si="879"/>
        <v>161.8690111128596</v>
      </c>
      <c r="AN852" s="15">
        <f t="shared" si="880"/>
        <v>201726.34870992962</v>
      </c>
      <c r="AO852" s="15">
        <f t="shared" si="881"/>
        <v>487348.74985659512</v>
      </c>
      <c r="AP852" s="49">
        <f t="shared" si="907"/>
        <v>689075.09856652468</v>
      </c>
      <c r="AQ852" s="1">
        <v>16</v>
      </c>
      <c r="AR852" s="1"/>
      <c r="AS852" s="166">
        <f t="shared" si="882"/>
        <v>140.48622014051531</v>
      </c>
      <c r="AT852" s="15">
        <f t="shared" si="883"/>
        <v>164213.06599832917</v>
      </c>
      <c r="AU852" s="15">
        <f t="shared" si="884"/>
        <v>407944.44438456901</v>
      </c>
      <c r="AV852" s="49">
        <f t="shared" si="908"/>
        <v>572157.51038289815</v>
      </c>
      <c r="AW852" s="127">
        <v>19</v>
      </c>
      <c r="AX852" s="127"/>
      <c r="AY852" s="227">
        <f t="shared" si="885"/>
        <v>143.87833700440518</v>
      </c>
      <c r="AZ852" s="15">
        <f t="shared" si="886"/>
        <v>195003.01587301589</v>
      </c>
      <c r="BA852" s="15">
        <f t="shared" si="887"/>
        <v>426546.19175773155</v>
      </c>
      <c r="BB852" s="44">
        <f t="shared" si="909"/>
        <v>621549.20763074746</v>
      </c>
      <c r="BC852" s="239">
        <v>22</v>
      </c>
      <c r="BD852" s="227">
        <f t="shared" si="888"/>
        <v>125.1523649122808</v>
      </c>
      <c r="BE852" s="15">
        <f t="shared" si="889"/>
        <v>210436.55111111113</v>
      </c>
      <c r="BF852" s="15">
        <f t="shared" si="890"/>
        <v>354901.08846403827</v>
      </c>
      <c r="BG852" s="49">
        <f t="shared" si="891"/>
        <v>565337.6395751494</v>
      </c>
      <c r="BH852" s="48">
        <v>23</v>
      </c>
      <c r="BI852" s="166">
        <f t="shared" si="892"/>
        <v>188.78436898395714</v>
      </c>
      <c r="BJ852" s="15">
        <f t="shared" si="893"/>
        <v>242196.19946091645</v>
      </c>
      <c r="BK852" s="15">
        <f t="shared" si="894"/>
        <v>528745.52696119493</v>
      </c>
      <c r="BL852" s="49">
        <f t="shared" si="910"/>
        <v>770941.72642211139</v>
      </c>
      <c r="BM852" s="250">
        <v>28</v>
      </c>
      <c r="BN852" s="245">
        <f t="shared" si="895"/>
        <v>141.87375211267602</v>
      </c>
      <c r="BO852" s="243">
        <f t="shared" si="896"/>
        <v>290688.61330326943</v>
      </c>
      <c r="BP852" s="243">
        <f t="shared" si="897"/>
        <v>396642.04323634616</v>
      </c>
      <c r="BQ852" s="244">
        <f t="shared" si="911"/>
        <v>687330.65653961559</v>
      </c>
      <c r="BR852" s="406">
        <f t="shared" si="898"/>
        <v>209</v>
      </c>
      <c r="BS852" s="406">
        <f t="shared" si="899"/>
        <v>17.416666666666668</v>
      </c>
      <c r="BT852" s="406"/>
      <c r="BV852" s="407">
        <f t="shared" si="900"/>
        <v>0.37797619047619041</v>
      </c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</row>
    <row r="853" spans="1:147" ht="18" hidden="1" x14ac:dyDescent="0.35">
      <c r="A853" s="43" t="s">
        <v>302</v>
      </c>
      <c r="B853" s="208">
        <v>303</v>
      </c>
      <c r="C853" s="1">
        <v>1</v>
      </c>
      <c r="D853" s="1"/>
      <c r="E853" s="1">
        <f t="shared" si="860"/>
        <v>7.18</v>
      </c>
      <c r="F853" s="15">
        <f t="shared" si="861"/>
        <v>9733.068739770868</v>
      </c>
      <c r="G853" s="15">
        <f t="shared" si="862"/>
        <v>22142.363662120097</v>
      </c>
      <c r="H853" s="15">
        <f t="shared" si="901"/>
        <v>31875.432401890965</v>
      </c>
      <c r="I853" s="1">
        <v>0</v>
      </c>
      <c r="J853" s="1"/>
      <c r="K853" s="3">
        <f t="shared" si="863"/>
        <v>0</v>
      </c>
      <c r="L853" s="15">
        <f t="shared" si="864"/>
        <v>0</v>
      </c>
      <c r="M853" s="15">
        <f t="shared" si="865"/>
        <v>0</v>
      </c>
      <c r="N853" s="44">
        <f t="shared" si="902"/>
        <v>0</v>
      </c>
      <c r="O853" s="128">
        <v>1</v>
      </c>
      <c r="P853" s="128"/>
      <c r="Q853" s="166">
        <f t="shared" si="866"/>
        <v>6.5014310837212488</v>
      </c>
      <c r="R853" s="15">
        <f t="shared" si="867"/>
        <v>9731.604743083004</v>
      </c>
      <c r="S853" s="422">
        <f t="shared" si="868"/>
        <v>20009.333557989703</v>
      </c>
      <c r="T853" s="49">
        <f t="shared" si="903"/>
        <v>29740.938301072707</v>
      </c>
      <c r="U853" s="128">
        <v>0</v>
      </c>
      <c r="V853" s="166">
        <f t="shared" si="869"/>
        <v>0</v>
      </c>
      <c r="W853" s="15">
        <f t="shared" si="870"/>
        <v>0</v>
      </c>
      <c r="X853" s="15">
        <f t="shared" si="871"/>
        <v>0</v>
      </c>
      <c r="Y853" s="49">
        <f t="shared" si="904"/>
        <v>0</v>
      </c>
      <c r="Z853" s="128">
        <v>1</v>
      </c>
      <c r="AA853" s="166">
        <f t="shared" si="872"/>
        <v>6.8940432194127297</v>
      </c>
      <c r="AB853" s="15">
        <f t="shared" si="873"/>
        <v>9715.937984496124</v>
      </c>
      <c r="AC853" s="15">
        <f t="shared" si="874"/>
        <v>21257.915434222497</v>
      </c>
      <c r="AD853" s="49">
        <f t="shared" si="905"/>
        <v>30973.853418718623</v>
      </c>
      <c r="AE853" s="128">
        <v>0</v>
      </c>
      <c r="AF853" s="227" t="e">
        <f t="shared" si="875"/>
        <v>#REF!</v>
      </c>
      <c r="AG853" s="166">
        <f t="shared" si="876"/>
        <v>0</v>
      </c>
      <c r="AH853" s="15">
        <f t="shared" si="877"/>
        <v>0</v>
      </c>
      <c r="AI853" s="15">
        <f t="shared" si="878"/>
        <v>0</v>
      </c>
      <c r="AJ853" s="49">
        <f t="shared" si="906"/>
        <v>0</v>
      </c>
      <c r="AK853" s="1">
        <v>1</v>
      </c>
      <c r="AL853" s="1"/>
      <c r="AM853" s="166">
        <f t="shared" si="879"/>
        <v>8.0934505556429794</v>
      </c>
      <c r="AN853" s="15">
        <f t="shared" si="880"/>
        <v>10086.317435496481</v>
      </c>
      <c r="AO853" s="15">
        <f t="shared" si="881"/>
        <v>24367.437492829755</v>
      </c>
      <c r="AP853" s="49">
        <f t="shared" si="907"/>
        <v>34453.754928326234</v>
      </c>
      <c r="AQ853" s="1">
        <v>0</v>
      </c>
      <c r="AR853" s="1"/>
      <c r="AS853" s="166">
        <f t="shared" si="882"/>
        <v>0</v>
      </c>
      <c r="AT853" s="15">
        <f t="shared" si="883"/>
        <v>0</v>
      </c>
      <c r="AU853" s="15">
        <f t="shared" si="884"/>
        <v>0</v>
      </c>
      <c r="AV853" s="49">
        <f t="shared" si="908"/>
        <v>0</v>
      </c>
      <c r="AW853" s="127">
        <v>1</v>
      </c>
      <c r="AX853" s="127"/>
      <c r="AY853" s="227">
        <f t="shared" si="885"/>
        <v>7.5725440528634307</v>
      </c>
      <c r="AZ853" s="15">
        <f t="shared" si="886"/>
        <v>10263.316624895573</v>
      </c>
      <c r="BA853" s="15">
        <f t="shared" si="887"/>
        <v>22449.799566196398</v>
      </c>
      <c r="BB853" s="44">
        <f t="shared" si="909"/>
        <v>32713.116191091969</v>
      </c>
      <c r="BC853" s="239">
        <v>0</v>
      </c>
      <c r="BD853" s="227">
        <f t="shared" si="888"/>
        <v>0</v>
      </c>
      <c r="BE853" s="15">
        <f t="shared" si="889"/>
        <v>0</v>
      </c>
      <c r="BF853" s="15">
        <f t="shared" si="890"/>
        <v>0</v>
      </c>
      <c r="BG853" s="49">
        <f t="shared" si="891"/>
        <v>0</v>
      </c>
      <c r="BH853" s="48">
        <v>0</v>
      </c>
      <c r="BI853" s="166">
        <f t="shared" si="892"/>
        <v>0</v>
      </c>
      <c r="BJ853" s="15">
        <f t="shared" si="893"/>
        <v>0</v>
      </c>
      <c r="BK853" s="15">
        <f t="shared" si="894"/>
        <v>0</v>
      </c>
      <c r="BL853" s="49">
        <f t="shared" si="910"/>
        <v>0</v>
      </c>
      <c r="BM853" s="97">
        <v>2</v>
      </c>
      <c r="BN853" s="222">
        <f t="shared" si="895"/>
        <v>10.133839436619715</v>
      </c>
      <c r="BO853" s="99">
        <f t="shared" si="896"/>
        <v>20763.47237880496</v>
      </c>
      <c r="BP853" s="99">
        <f t="shared" si="897"/>
        <v>28331.574516881868</v>
      </c>
      <c r="BQ853" s="100">
        <f t="shared" si="911"/>
        <v>49095.046895686828</v>
      </c>
      <c r="BR853" s="406">
        <f t="shared" si="898"/>
        <v>7</v>
      </c>
      <c r="BS853" s="406">
        <f t="shared" si="899"/>
        <v>0.58333333333333337</v>
      </c>
      <c r="BT853" s="406"/>
      <c r="BV853" s="407">
        <f t="shared" si="900"/>
        <v>0.70833333333333326</v>
      </c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</row>
    <row r="854" spans="1:147" ht="18" hidden="1" x14ac:dyDescent="0.35">
      <c r="A854" s="43" t="s">
        <v>302</v>
      </c>
      <c r="B854" s="208">
        <v>401</v>
      </c>
      <c r="C854" s="1">
        <v>11</v>
      </c>
      <c r="D854" s="1"/>
      <c r="E854" s="1">
        <f t="shared" si="860"/>
        <v>78.97999999999999</v>
      </c>
      <c r="F854" s="15">
        <f t="shared" si="861"/>
        <v>107063.75613747955</v>
      </c>
      <c r="G854" s="15">
        <f t="shared" si="862"/>
        <v>243566.00028332105</v>
      </c>
      <c r="H854" s="15">
        <f t="shared" si="901"/>
        <v>350629.75642080058</v>
      </c>
      <c r="I854" s="1">
        <v>7</v>
      </c>
      <c r="J854" s="1"/>
      <c r="K854" s="3">
        <f t="shared" si="863"/>
        <v>49.842271872932557</v>
      </c>
      <c r="L854" s="15">
        <f t="shared" si="864"/>
        <v>68121.233201581024</v>
      </c>
      <c r="M854" s="15">
        <f t="shared" si="865"/>
        <v>152548.86950065673</v>
      </c>
      <c r="N854" s="44">
        <f t="shared" si="902"/>
        <v>220670.10270223775</v>
      </c>
      <c r="O854" s="128">
        <v>7</v>
      </c>
      <c r="P854" s="128"/>
      <c r="Q854" s="166">
        <f t="shared" si="866"/>
        <v>45.51001758604874</v>
      </c>
      <c r="R854" s="15">
        <f t="shared" si="867"/>
        <v>68121.233201581024</v>
      </c>
      <c r="S854" s="422">
        <f t="shared" si="868"/>
        <v>140065.33490592791</v>
      </c>
      <c r="T854" s="49">
        <f t="shared" si="903"/>
        <v>208186.56810750894</v>
      </c>
      <c r="U854" s="128">
        <v>7</v>
      </c>
      <c r="V854" s="166">
        <f t="shared" si="869"/>
        <v>49.999312601556262</v>
      </c>
      <c r="W854" s="15">
        <f t="shared" si="870"/>
        <v>68011.56589147287</v>
      </c>
      <c r="X854" s="15">
        <f t="shared" si="871"/>
        <v>164638.68031061473</v>
      </c>
      <c r="Y854" s="49">
        <f t="shared" si="904"/>
        <v>232650.24620208761</v>
      </c>
      <c r="Z854" s="128">
        <v>3</v>
      </c>
      <c r="AA854" s="166">
        <f t="shared" si="872"/>
        <v>20.682129658238189</v>
      </c>
      <c r="AB854" s="15">
        <f t="shared" si="873"/>
        <v>29147.813953488374</v>
      </c>
      <c r="AC854" s="15">
        <f t="shared" si="874"/>
        <v>63773.746302667489</v>
      </c>
      <c r="AD854" s="49">
        <f t="shared" si="905"/>
        <v>92921.560256155863</v>
      </c>
      <c r="AE854" s="128">
        <v>15</v>
      </c>
      <c r="AF854" s="227" t="e">
        <f t="shared" si="875"/>
        <v>#REF!</v>
      </c>
      <c r="AG854" s="166">
        <f t="shared" si="876"/>
        <v>106.5</v>
      </c>
      <c r="AH854" s="15">
        <f t="shared" si="877"/>
        <v>151294.76153244721</v>
      </c>
      <c r="AI854" s="15">
        <f t="shared" si="878"/>
        <v>291031.55958196591</v>
      </c>
      <c r="AJ854" s="49">
        <f t="shared" si="906"/>
        <v>442326.32111441309</v>
      </c>
      <c r="AK854" s="1">
        <v>12</v>
      </c>
      <c r="AL854" s="1"/>
      <c r="AM854" s="166">
        <f t="shared" si="879"/>
        <v>97.121406667715746</v>
      </c>
      <c r="AN854" s="15">
        <f t="shared" si="880"/>
        <v>121035.80922595778</v>
      </c>
      <c r="AO854" s="15">
        <f t="shared" si="881"/>
        <v>292409.24991395703</v>
      </c>
      <c r="AP854" s="49">
        <f t="shared" si="907"/>
        <v>413445.05913991481</v>
      </c>
      <c r="AQ854" s="1">
        <v>9</v>
      </c>
      <c r="AR854" s="1"/>
      <c r="AS854" s="166">
        <f t="shared" si="882"/>
        <v>79.023498829039866</v>
      </c>
      <c r="AT854" s="15">
        <f t="shared" si="883"/>
        <v>92369.849624060153</v>
      </c>
      <c r="AU854" s="15">
        <f t="shared" si="884"/>
        <v>229468.74996632009</v>
      </c>
      <c r="AV854" s="49">
        <f t="shared" si="908"/>
        <v>321838.59959038021</v>
      </c>
      <c r="AW854" s="127">
        <v>6</v>
      </c>
      <c r="AX854" s="127"/>
      <c r="AY854" s="227">
        <f t="shared" si="885"/>
        <v>45.435264317180582</v>
      </c>
      <c r="AZ854" s="15">
        <f t="shared" si="886"/>
        <v>61579.899749373435</v>
      </c>
      <c r="BA854" s="15">
        <f t="shared" si="887"/>
        <v>134698.79739717836</v>
      </c>
      <c r="BB854" s="44">
        <f t="shared" si="909"/>
        <v>196278.6971465518</v>
      </c>
      <c r="BC854" s="239">
        <v>13</v>
      </c>
      <c r="BD854" s="227">
        <f t="shared" si="888"/>
        <v>73.95367017543866</v>
      </c>
      <c r="BE854" s="15">
        <f t="shared" si="889"/>
        <v>124348.8711111111</v>
      </c>
      <c r="BF854" s="15">
        <f t="shared" si="890"/>
        <v>209714.27954693171</v>
      </c>
      <c r="BG854" s="49">
        <f t="shared" si="891"/>
        <v>334063.15065804281</v>
      </c>
      <c r="BH854" s="48">
        <v>7</v>
      </c>
      <c r="BI854" s="166">
        <f t="shared" si="892"/>
        <v>57.456112299465218</v>
      </c>
      <c r="BJ854" s="15">
        <f t="shared" si="893"/>
        <v>73711.886792452831</v>
      </c>
      <c r="BK854" s="15">
        <f t="shared" si="894"/>
        <v>160922.55168384194</v>
      </c>
      <c r="BL854" s="49">
        <f t="shared" si="910"/>
        <v>234634.43847629477</v>
      </c>
      <c r="BM854" s="97">
        <v>6</v>
      </c>
      <c r="BN854" s="222">
        <f t="shared" si="895"/>
        <v>30.401518309859142</v>
      </c>
      <c r="BO854" s="99">
        <f t="shared" si="896"/>
        <v>62290.417136414879</v>
      </c>
      <c r="BP854" s="99">
        <f t="shared" si="897"/>
        <v>84994.723550645591</v>
      </c>
      <c r="BQ854" s="100">
        <f t="shared" si="911"/>
        <v>147285.14068706048</v>
      </c>
      <c r="BR854" s="406">
        <f t="shared" si="898"/>
        <v>103</v>
      </c>
      <c r="BS854" s="406">
        <f t="shared" si="899"/>
        <v>8.5833333333333339</v>
      </c>
      <c r="BT854" s="406"/>
      <c r="BV854" s="407">
        <f t="shared" si="900"/>
        <v>-0.43055555555555564</v>
      </c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</row>
    <row r="855" spans="1:147" ht="18" hidden="1" x14ac:dyDescent="0.35">
      <c r="A855" s="43" t="s">
        <v>302</v>
      </c>
      <c r="B855" s="208">
        <v>402</v>
      </c>
      <c r="C855" s="1">
        <v>1</v>
      </c>
      <c r="D855" s="1"/>
      <c r="E855" s="1">
        <f t="shared" si="860"/>
        <v>7.18</v>
      </c>
      <c r="F855" s="15">
        <f t="shared" si="861"/>
        <v>9733.068739770868</v>
      </c>
      <c r="G855" s="15">
        <f t="shared" si="862"/>
        <v>22142.363662120097</v>
      </c>
      <c r="H855" s="15">
        <f t="shared" si="901"/>
        <v>31875.432401890965</v>
      </c>
      <c r="I855" s="1">
        <v>0</v>
      </c>
      <c r="J855" s="1"/>
      <c r="K855" s="3">
        <f t="shared" si="863"/>
        <v>0</v>
      </c>
      <c r="L855" s="15">
        <f t="shared" si="864"/>
        <v>0</v>
      </c>
      <c r="M855" s="15">
        <f t="shared" si="865"/>
        <v>0</v>
      </c>
      <c r="N855" s="44">
        <f t="shared" si="902"/>
        <v>0</v>
      </c>
      <c r="O855" s="128">
        <v>1</v>
      </c>
      <c r="P855" s="128"/>
      <c r="Q855" s="166">
        <f t="shared" si="866"/>
        <v>6.5014310837212488</v>
      </c>
      <c r="R855" s="15">
        <f t="shared" si="867"/>
        <v>9731.604743083004</v>
      </c>
      <c r="S855" s="422">
        <f t="shared" si="868"/>
        <v>20009.333557989703</v>
      </c>
      <c r="T855" s="49">
        <f t="shared" si="903"/>
        <v>29740.938301072707</v>
      </c>
      <c r="U855" s="128">
        <v>0</v>
      </c>
      <c r="V855" s="166">
        <f t="shared" si="869"/>
        <v>0</v>
      </c>
      <c r="W855" s="15">
        <f t="shared" si="870"/>
        <v>0</v>
      </c>
      <c r="X855" s="15">
        <f t="shared" si="871"/>
        <v>0</v>
      </c>
      <c r="Y855" s="49">
        <f t="shared" si="904"/>
        <v>0</v>
      </c>
      <c r="Z855" s="128">
        <v>0</v>
      </c>
      <c r="AA855" s="166">
        <f t="shared" si="872"/>
        <v>0</v>
      </c>
      <c r="AB855" s="15">
        <f t="shared" si="873"/>
        <v>0</v>
      </c>
      <c r="AC855" s="15">
        <f t="shared" si="874"/>
        <v>0</v>
      </c>
      <c r="AD855" s="49">
        <f t="shared" si="905"/>
        <v>0</v>
      </c>
      <c r="AE855" s="128">
        <v>1</v>
      </c>
      <c r="AF855" s="227" t="e">
        <f t="shared" si="875"/>
        <v>#REF!</v>
      </c>
      <c r="AG855" s="166">
        <f t="shared" si="876"/>
        <v>7.1</v>
      </c>
      <c r="AH855" s="15">
        <f t="shared" si="877"/>
        <v>10086.317435496481</v>
      </c>
      <c r="AI855" s="15">
        <f t="shared" si="878"/>
        <v>19402.103972131059</v>
      </c>
      <c r="AJ855" s="49">
        <f t="shared" si="906"/>
        <v>29488.421407627538</v>
      </c>
      <c r="AK855" s="1">
        <v>1</v>
      </c>
      <c r="AL855" s="1"/>
      <c r="AM855" s="166">
        <f t="shared" si="879"/>
        <v>8.0934505556429794</v>
      </c>
      <c r="AN855" s="15">
        <f t="shared" si="880"/>
        <v>10086.317435496481</v>
      </c>
      <c r="AO855" s="15">
        <f t="shared" si="881"/>
        <v>24367.437492829755</v>
      </c>
      <c r="AP855" s="49">
        <f t="shared" si="907"/>
        <v>34453.754928326234</v>
      </c>
      <c r="AQ855" s="1">
        <v>0</v>
      </c>
      <c r="AR855" s="1"/>
      <c r="AS855" s="166">
        <f t="shared" si="882"/>
        <v>0</v>
      </c>
      <c r="AT855" s="15">
        <f t="shared" si="883"/>
        <v>0</v>
      </c>
      <c r="AU855" s="15">
        <f t="shared" si="884"/>
        <v>0</v>
      </c>
      <c r="AV855" s="49">
        <f t="shared" si="908"/>
        <v>0</v>
      </c>
      <c r="AW855" s="127">
        <v>0</v>
      </c>
      <c r="AX855" s="127"/>
      <c r="AY855" s="227">
        <f t="shared" si="885"/>
        <v>0</v>
      </c>
      <c r="AZ855" s="15">
        <f t="shared" si="886"/>
        <v>0</v>
      </c>
      <c r="BA855" s="15">
        <f t="shared" si="887"/>
        <v>0</v>
      </c>
      <c r="BB855" s="44">
        <f t="shared" si="909"/>
        <v>0</v>
      </c>
      <c r="BC855" s="239">
        <v>1</v>
      </c>
      <c r="BD855" s="227">
        <f t="shared" si="888"/>
        <v>5.6887438596491275</v>
      </c>
      <c r="BE855" s="15">
        <f t="shared" si="889"/>
        <v>9565.2977777777778</v>
      </c>
      <c r="BF855" s="15">
        <f t="shared" si="890"/>
        <v>16131.867657456285</v>
      </c>
      <c r="BG855" s="49">
        <f t="shared" si="891"/>
        <v>25697.165435234063</v>
      </c>
      <c r="BH855" s="48">
        <v>0</v>
      </c>
      <c r="BI855" s="166">
        <f t="shared" si="892"/>
        <v>0</v>
      </c>
      <c r="BJ855" s="15">
        <f t="shared" si="893"/>
        <v>0</v>
      </c>
      <c r="BK855" s="15">
        <f t="shared" si="894"/>
        <v>0</v>
      </c>
      <c r="BL855" s="49">
        <f t="shared" si="910"/>
        <v>0</v>
      </c>
      <c r="BM855" s="97">
        <v>1</v>
      </c>
      <c r="BN855" s="222">
        <f t="shared" si="895"/>
        <v>5.0669197183098573</v>
      </c>
      <c r="BO855" s="99">
        <f t="shared" si="896"/>
        <v>10381.73618940248</v>
      </c>
      <c r="BP855" s="99">
        <f t="shared" si="897"/>
        <v>14165.787258440934</v>
      </c>
      <c r="BQ855" s="100">
        <f t="shared" si="911"/>
        <v>24547.523447843414</v>
      </c>
      <c r="BR855" s="406">
        <f t="shared" si="898"/>
        <v>6</v>
      </c>
      <c r="BS855" s="406">
        <f t="shared" si="899"/>
        <v>0.5</v>
      </c>
      <c r="BT855" s="406"/>
      <c r="BV855" s="407">
        <f t="shared" si="900"/>
        <v>0.5</v>
      </c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</row>
    <row r="856" spans="1:147" ht="18" hidden="1" x14ac:dyDescent="0.35">
      <c r="A856" s="43" t="s">
        <v>302</v>
      </c>
      <c r="B856" s="208">
        <v>403</v>
      </c>
      <c r="C856" s="1">
        <v>4</v>
      </c>
      <c r="D856" s="1"/>
      <c r="E856" s="1">
        <f t="shared" si="860"/>
        <v>28.72</v>
      </c>
      <c r="F856" s="15">
        <f t="shared" si="861"/>
        <v>38932.274959083472</v>
      </c>
      <c r="G856" s="15">
        <f t="shared" si="862"/>
        <v>88569.454648480387</v>
      </c>
      <c r="H856" s="15">
        <f t="shared" si="901"/>
        <v>127501.72960756386</v>
      </c>
      <c r="I856" s="1">
        <v>2</v>
      </c>
      <c r="J856" s="1"/>
      <c r="K856" s="3">
        <f t="shared" si="863"/>
        <v>14.240649106552159</v>
      </c>
      <c r="L856" s="15">
        <f t="shared" si="864"/>
        <v>19463.209486166008</v>
      </c>
      <c r="M856" s="15">
        <f t="shared" si="865"/>
        <v>43585.391285901926</v>
      </c>
      <c r="N856" s="44">
        <f t="shared" si="902"/>
        <v>63048.600772067934</v>
      </c>
      <c r="O856" s="128">
        <v>4</v>
      </c>
      <c r="P856" s="128"/>
      <c r="Q856" s="166">
        <f t="shared" si="866"/>
        <v>26.005724334884995</v>
      </c>
      <c r="R856" s="15">
        <f t="shared" si="867"/>
        <v>38926.418972332016</v>
      </c>
      <c r="S856" s="422">
        <f t="shared" si="868"/>
        <v>80037.334231958812</v>
      </c>
      <c r="T856" s="49">
        <f t="shared" si="903"/>
        <v>118963.75320429083</v>
      </c>
      <c r="U856" s="128">
        <v>2</v>
      </c>
      <c r="V856" s="166">
        <f t="shared" si="869"/>
        <v>14.285517886158932</v>
      </c>
      <c r="W856" s="15">
        <f t="shared" si="870"/>
        <v>19431.875968992248</v>
      </c>
      <c r="X856" s="15">
        <f t="shared" si="871"/>
        <v>47039.622945889918</v>
      </c>
      <c r="Y856" s="49">
        <f t="shared" si="904"/>
        <v>66471.498914882162</v>
      </c>
      <c r="Z856" s="128">
        <v>1</v>
      </c>
      <c r="AA856" s="166">
        <f t="shared" si="872"/>
        <v>6.8940432194127297</v>
      </c>
      <c r="AB856" s="15">
        <f t="shared" si="873"/>
        <v>9715.937984496124</v>
      </c>
      <c r="AC856" s="15">
        <f t="shared" si="874"/>
        <v>21257.915434222497</v>
      </c>
      <c r="AD856" s="49">
        <f t="shared" si="905"/>
        <v>30973.853418718623</v>
      </c>
      <c r="AE856" s="128">
        <v>1</v>
      </c>
      <c r="AF856" s="227" t="e">
        <f t="shared" si="875"/>
        <v>#REF!</v>
      </c>
      <c r="AG856" s="166">
        <f t="shared" si="876"/>
        <v>7.1</v>
      </c>
      <c r="AH856" s="15">
        <f t="shared" si="877"/>
        <v>10086.317435496481</v>
      </c>
      <c r="AI856" s="15">
        <f t="shared" si="878"/>
        <v>19402.103972131059</v>
      </c>
      <c r="AJ856" s="49">
        <f t="shared" si="906"/>
        <v>29488.421407627538</v>
      </c>
      <c r="AK856" s="1">
        <v>3</v>
      </c>
      <c r="AL856" s="1"/>
      <c r="AM856" s="166">
        <f t="shared" si="879"/>
        <v>24.280351666928937</v>
      </c>
      <c r="AN856" s="15">
        <f t="shared" si="880"/>
        <v>30258.952306489446</v>
      </c>
      <c r="AO856" s="15">
        <f t="shared" si="881"/>
        <v>73102.312478489257</v>
      </c>
      <c r="AP856" s="49">
        <f t="shared" si="907"/>
        <v>103361.2647849787</v>
      </c>
      <c r="AQ856" s="1">
        <v>4</v>
      </c>
      <c r="AR856" s="1"/>
      <c r="AS856" s="166">
        <f t="shared" si="882"/>
        <v>35.121555035128829</v>
      </c>
      <c r="AT856" s="15">
        <f t="shared" si="883"/>
        <v>41053.266499582292</v>
      </c>
      <c r="AU856" s="15">
        <f t="shared" si="884"/>
        <v>101986.11109614225</v>
      </c>
      <c r="AV856" s="49">
        <f t="shared" si="908"/>
        <v>143039.37759572454</v>
      </c>
      <c r="AW856" s="127">
        <v>8</v>
      </c>
      <c r="AX856" s="127"/>
      <c r="AY856" s="227">
        <f t="shared" si="885"/>
        <v>60.580352422907445</v>
      </c>
      <c r="AZ856" s="15">
        <f t="shared" si="886"/>
        <v>82106.532999164585</v>
      </c>
      <c r="BA856" s="15">
        <f t="shared" si="887"/>
        <v>179598.39652957118</v>
      </c>
      <c r="BB856" s="44">
        <f t="shared" si="909"/>
        <v>261704.92952873575</v>
      </c>
      <c r="BC856" s="239">
        <v>2</v>
      </c>
      <c r="BD856" s="227">
        <f t="shared" si="888"/>
        <v>11.377487719298255</v>
      </c>
      <c r="BE856" s="15">
        <f t="shared" si="889"/>
        <v>19130.595555555556</v>
      </c>
      <c r="BF856" s="15">
        <f t="shared" si="890"/>
        <v>32263.73531491257</v>
      </c>
      <c r="BG856" s="49">
        <f t="shared" si="891"/>
        <v>51394.330870468126</v>
      </c>
      <c r="BH856" s="48">
        <v>2</v>
      </c>
      <c r="BI856" s="166">
        <f t="shared" si="892"/>
        <v>16.41603208556149</v>
      </c>
      <c r="BJ856" s="15">
        <f t="shared" si="893"/>
        <v>21060.539083557953</v>
      </c>
      <c r="BK856" s="15">
        <f t="shared" si="894"/>
        <v>45977.87190966912</v>
      </c>
      <c r="BL856" s="49">
        <f t="shared" si="910"/>
        <v>67038.410993227066</v>
      </c>
      <c r="BM856" s="97">
        <v>5</v>
      </c>
      <c r="BN856" s="222">
        <f t="shared" si="895"/>
        <v>25.334598591549288</v>
      </c>
      <c r="BO856" s="99">
        <f t="shared" si="896"/>
        <v>51908.680947012399</v>
      </c>
      <c r="BP856" s="99">
        <f t="shared" si="897"/>
        <v>70828.936292204671</v>
      </c>
      <c r="BQ856" s="100">
        <f t="shared" si="911"/>
        <v>122737.61723921707</v>
      </c>
      <c r="BR856" s="406">
        <f t="shared" si="898"/>
        <v>38</v>
      </c>
      <c r="BS856" s="406">
        <f t="shared" si="899"/>
        <v>3.1666666666666665</v>
      </c>
      <c r="BT856" s="406"/>
      <c r="BV856" s="407">
        <f t="shared" si="900"/>
        <v>0.3666666666666667</v>
      </c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</row>
    <row r="857" spans="1:147" ht="18" hidden="1" x14ac:dyDescent="0.35">
      <c r="A857" s="43" t="s">
        <v>302</v>
      </c>
      <c r="B857" s="208">
        <v>501</v>
      </c>
      <c r="C857" s="1">
        <v>4</v>
      </c>
      <c r="D857" s="1"/>
      <c r="E857" s="1">
        <f t="shared" si="860"/>
        <v>28.72</v>
      </c>
      <c r="F857" s="15">
        <f t="shared" si="861"/>
        <v>38932.274959083472</v>
      </c>
      <c r="G857" s="15">
        <f t="shared" si="862"/>
        <v>88569.454648480387</v>
      </c>
      <c r="H857" s="15">
        <f t="shared" si="901"/>
        <v>127501.72960756386</v>
      </c>
      <c r="I857" s="1">
        <v>5</v>
      </c>
      <c r="J857" s="1"/>
      <c r="K857" s="3">
        <f t="shared" si="863"/>
        <v>35.601622766380395</v>
      </c>
      <c r="L857" s="15">
        <f t="shared" si="864"/>
        <v>48658.023715415024</v>
      </c>
      <c r="M857" s="15">
        <f t="shared" si="865"/>
        <v>108963.47821475481</v>
      </c>
      <c r="N857" s="44">
        <f t="shared" si="902"/>
        <v>157621.50193016982</v>
      </c>
      <c r="O857" s="128">
        <v>6</v>
      </c>
      <c r="P857" s="128"/>
      <c r="Q857" s="166">
        <f t="shared" si="866"/>
        <v>39.008586502327489</v>
      </c>
      <c r="R857" s="15">
        <f t="shared" si="867"/>
        <v>58389.628458498024</v>
      </c>
      <c r="S857" s="422">
        <f t="shared" si="868"/>
        <v>120056.0013479382</v>
      </c>
      <c r="T857" s="49">
        <f t="shared" si="903"/>
        <v>178445.62980643622</v>
      </c>
      <c r="U857" s="128">
        <v>7</v>
      </c>
      <c r="V857" s="166">
        <f t="shared" si="869"/>
        <v>49.999312601556262</v>
      </c>
      <c r="W857" s="15">
        <f t="shared" si="870"/>
        <v>68011.56589147287</v>
      </c>
      <c r="X857" s="15">
        <f t="shared" si="871"/>
        <v>164638.68031061473</v>
      </c>
      <c r="Y857" s="49">
        <f t="shared" si="904"/>
        <v>232650.24620208761</v>
      </c>
      <c r="Z857" s="128">
        <v>4</v>
      </c>
      <c r="AA857" s="166">
        <f t="shared" si="872"/>
        <v>27.576172877650919</v>
      </c>
      <c r="AB857" s="15">
        <f t="shared" si="873"/>
        <v>38863.751937984496</v>
      </c>
      <c r="AC857" s="15">
        <f t="shared" si="874"/>
        <v>85031.66173688999</v>
      </c>
      <c r="AD857" s="49">
        <f t="shared" si="905"/>
        <v>123895.41367487449</v>
      </c>
      <c r="AE857" s="128">
        <v>5</v>
      </c>
      <c r="AF857" s="227" t="e">
        <f t="shared" si="875"/>
        <v>#REF!</v>
      </c>
      <c r="AG857" s="166">
        <f t="shared" si="876"/>
        <v>35.5</v>
      </c>
      <c r="AH857" s="15">
        <f t="shared" si="877"/>
        <v>50431.587177482405</v>
      </c>
      <c r="AI857" s="15">
        <f t="shared" si="878"/>
        <v>97010.519860655302</v>
      </c>
      <c r="AJ857" s="49">
        <f t="shared" si="906"/>
        <v>147442.10703813771</v>
      </c>
      <c r="AK857" s="1">
        <v>6</v>
      </c>
      <c r="AL857" s="1"/>
      <c r="AM857" s="166">
        <f t="shared" si="879"/>
        <v>48.560703333857873</v>
      </c>
      <c r="AN857" s="15">
        <f t="shared" si="880"/>
        <v>60517.904612978891</v>
      </c>
      <c r="AO857" s="15">
        <f t="shared" si="881"/>
        <v>146204.62495697851</v>
      </c>
      <c r="AP857" s="49">
        <f t="shared" si="907"/>
        <v>206722.52956995741</v>
      </c>
      <c r="AQ857" s="1">
        <v>5</v>
      </c>
      <c r="AR857" s="1"/>
      <c r="AS857" s="166">
        <f t="shared" si="882"/>
        <v>43.901943793911038</v>
      </c>
      <c r="AT857" s="15">
        <f t="shared" si="883"/>
        <v>51316.583124477867</v>
      </c>
      <c r="AU857" s="15">
        <f t="shared" si="884"/>
        <v>127482.63887017783</v>
      </c>
      <c r="AV857" s="49">
        <f t="shared" si="908"/>
        <v>178799.2219946557</v>
      </c>
      <c r="AW857" s="127">
        <v>4</v>
      </c>
      <c r="AX857" s="127"/>
      <c r="AY857" s="227">
        <f t="shared" si="885"/>
        <v>30.290176211453723</v>
      </c>
      <c r="AZ857" s="15">
        <f t="shared" si="886"/>
        <v>41053.266499582292</v>
      </c>
      <c r="BA857" s="15">
        <f t="shared" si="887"/>
        <v>89799.198264785591</v>
      </c>
      <c r="BB857" s="44">
        <f t="shared" si="909"/>
        <v>130852.46476436788</v>
      </c>
      <c r="BC857" s="239">
        <v>5</v>
      </c>
      <c r="BD857" s="227">
        <f t="shared" si="888"/>
        <v>28.443719298245639</v>
      </c>
      <c r="BE857" s="15">
        <f t="shared" si="889"/>
        <v>47826.488888888889</v>
      </c>
      <c r="BF857" s="15">
        <f t="shared" si="890"/>
        <v>80659.33828728144</v>
      </c>
      <c r="BG857" s="49">
        <f t="shared" si="891"/>
        <v>128485.82717617034</v>
      </c>
      <c r="BH857" s="48">
        <v>8</v>
      </c>
      <c r="BI857" s="166">
        <f t="shared" si="892"/>
        <v>65.664128342245959</v>
      </c>
      <c r="BJ857" s="15">
        <f t="shared" si="893"/>
        <v>84242.156334231811</v>
      </c>
      <c r="BK857" s="15">
        <f t="shared" si="894"/>
        <v>183911.48763867648</v>
      </c>
      <c r="BL857" s="49">
        <f t="shared" si="910"/>
        <v>268153.64397290826</v>
      </c>
      <c r="BM857" s="97">
        <v>1</v>
      </c>
      <c r="BN857" s="222">
        <f t="shared" si="895"/>
        <v>5.0669197183098573</v>
      </c>
      <c r="BO857" s="99">
        <f t="shared" si="896"/>
        <v>10381.73618940248</v>
      </c>
      <c r="BP857" s="99">
        <f t="shared" si="897"/>
        <v>14165.787258440934</v>
      </c>
      <c r="BQ857" s="100">
        <f t="shared" si="911"/>
        <v>24547.523447843414</v>
      </c>
      <c r="BR857" s="406">
        <f t="shared" si="898"/>
        <v>60</v>
      </c>
      <c r="BS857" s="406">
        <f t="shared" si="899"/>
        <v>5</v>
      </c>
      <c r="BT857" s="406"/>
      <c r="BV857" s="407">
        <f t="shared" si="900"/>
        <v>-4</v>
      </c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</row>
    <row r="858" spans="1:147" ht="18" hidden="1" x14ac:dyDescent="0.35">
      <c r="A858" s="43" t="s">
        <v>302</v>
      </c>
      <c r="B858" s="208">
        <v>502</v>
      </c>
      <c r="C858" s="1">
        <v>3</v>
      </c>
      <c r="D858" s="1"/>
      <c r="E858" s="1">
        <f t="shared" si="860"/>
        <v>21.54</v>
      </c>
      <c r="F858" s="15">
        <f t="shared" si="861"/>
        <v>29199.206219312604</v>
      </c>
      <c r="G858" s="15">
        <f t="shared" si="862"/>
        <v>66427.090986360301</v>
      </c>
      <c r="H858" s="15">
        <f t="shared" si="901"/>
        <v>95626.297205672905</v>
      </c>
      <c r="I858" s="1">
        <v>3</v>
      </c>
      <c r="J858" s="1"/>
      <c r="K858" s="3">
        <f t="shared" si="863"/>
        <v>21.36097365982824</v>
      </c>
      <c r="L858" s="15">
        <f t="shared" si="864"/>
        <v>29194.814229249012</v>
      </c>
      <c r="M858" s="15">
        <f t="shared" si="865"/>
        <v>65378.086928852892</v>
      </c>
      <c r="N858" s="44">
        <f t="shared" si="902"/>
        <v>94572.9011581019</v>
      </c>
      <c r="O858" s="128">
        <v>3</v>
      </c>
      <c r="P858" s="128"/>
      <c r="Q858" s="166">
        <f t="shared" si="866"/>
        <v>19.504293251163745</v>
      </c>
      <c r="R858" s="15">
        <f t="shared" si="867"/>
        <v>29194.814229249012</v>
      </c>
      <c r="S858" s="422">
        <f t="shared" si="868"/>
        <v>60028.000673969102</v>
      </c>
      <c r="T858" s="49">
        <f t="shared" si="903"/>
        <v>89222.81490321811</v>
      </c>
      <c r="U858" s="128">
        <v>3</v>
      </c>
      <c r="V858" s="166">
        <f t="shared" si="869"/>
        <v>21.428276829238399</v>
      </c>
      <c r="W858" s="15">
        <f t="shared" si="870"/>
        <v>29147.813953488374</v>
      </c>
      <c r="X858" s="15">
        <f t="shared" si="871"/>
        <v>70559.434418834877</v>
      </c>
      <c r="Y858" s="49">
        <f t="shared" si="904"/>
        <v>99707.248372323258</v>
      </c>
      <c r="Z858" s="128">
        <v>3</v>
      </c>
      <c r="AA858" s="166">
        <f t="shared" si="872"/>
        <v>20.682129658238189</v>
      </c>
      <c r="AB858" s="15">
        <f t="shared" si="873"/>
        <v>29147.813953488374</v>
      </c>
      <c r="AC858" s="15">
        <f t="shared" si="874"/>
        <v>63773.746302667489</v>
      </c>
      <c r="AD858" s="49">
        <f t="shared" si="905"/>
        <v>92921.560256155863</v>
      </c>
      <c r="AE858" s="128">
        <v>3</v>
      </c>
      <c r="AF858" s="227" t="e">
        <f t="shared" si="875"/>
        <v>#REF!</v>
      </c>
      <c r="AG858" s="166">
        <f t="shared" si="876"/>
        <v>21.299999999999997</v>
      </c>
      <c r="AH858" s="15">
        <f t="shared" si="877"/>
        <v>30258.952306489446</v>
      </c>
      <c r="AI858" s="15">
        <f t="shared" si="878"/>
        <v>58206.31191639317</v>
      </c>
      <c r="AJ858" s="49">
        <f t="shared" si="906"/>
        <v>88465.264222882615</v>
      </c>
      <c r="AK858" s="1">
        <v>4</v>
      </c>
      <c r="AL858" s="1"/>
      <c r="AM858" s="166">
        <f t="shared" si="879"/>
        <v>32.373802222571918</v>
      </c>
      <c r="AN858" s="15">
        <f t="shared" si="880"/>
        <v>40345.269741985925</v>
      </c>
      <c r="AO858" s="15">
        <f t="shared" si="881"/>
        <v>97469.749971319019</v>
      </c>
      <c r="AP858" s="49">
        <f t="shared" si="907"/>
        <v>137815.01971330494</v>
      </c>
      <c r="AQ858" s="1">
        <v>2</v>
      </c>
      <c r="AR858" s="1"/>
      <c r="AS858" s="166">
        <f t="shared" si="882"/>
        <v>17.560777517564414</v>
      </c>
      <c r="AT858" s="15">
        <f t="shared" si="883"/>
        <v>20526.633249791146</v>
      </c>
      <c r="AU858" s="15">
        <f t="shared" si="884"/>
        <v>50993.055548071126</v>
      </c>
      <c r="AV858" s="49">
        <f t="shared" si="908"/>
        <v>71519.688797862269</v>
      </c>
      <c r="AW858" s="127">
        <v>2</v>
      </c>
      <c r="AX858" s="127"/>
      <c r="AY858" s="227">
        <f t="shared" si="885"/>
        <v>15.145088105726861</v>
      </c>
      <c r="AZ858" s="15">
        <f t="shared" si="886"/>
        <v>20526.633249791146</v>
      </c>
      <c r="BA858" s="15">
        <f t="shared" si="887"/>
        <v>44899.599132392796</v>
      </c>
      <c r="BB858" s="44">
        <f t="shared" si="909"/>
        <v>65426.232382183938</v>
      </c>
      <c r="BC858" s="239">
        <v>2</v>
      </c>
      <c r="BD858" s="227">
        <f t="shared" si="888"/>
        <v>11.377487719298255</v>
      </c>
      <c r="BE858" s="15">
        <f t="shared" si="889"/>
        <v>19130.595555555556</v>
      </c>
      <c r="BF858" s="15">
        <f t="shared" si="890"/>
        <v>32263.73531491257</v>
      </c>
      <c r="BG858" s="49">
        <f t="shared" si="891"/>
        <v>51394.330870468126</v>
      </c>
      <c r="BH858" s="48">
        <v>1</v>
      </c>
      <c r="BI858" s="166">
        <f t="shared" si="892"/>
        <v>8.2080160427807449</v>
      </c>
      <c r="BJ858" s="15">
        <f t="shared" si="893"/>
        <v>10530.269541778976</v>
      </c>
      <c r="BK858" s="15">
        <f t="shared" si="894"/>
        <v>22988.93595483456</v>
      </c>
      <c r="BL858" s="49">
        <f t="shared" si="910"/>
        <v>33519.205496613533</v>
      </c>
      <c r="BM858" s="97">
        <v>4</v>
      </c>
      <c r="BN858" s="222">
        <f t="shared" si="895"/>
        <v>20.267678873239429</v>
      </c>
      <c r="BO858" s="99">
        <f t="shared" si="896"/>
        <v>41526.944757609919</v>
      </c>
      <c r="BP858" s="99">
        <f t="shared" si="897"/>
        <v>56663.149033763737</v>
      </c>
      <c r="BQ858" s="100">
        <f t="shared" si="911"/>
        <v>98190.093791373656</v>
      </c>
      <c r="BR858" s="406">
        <f t="shared" si="898"/>
        <v>33</v>
      </c>
      <c r="BS858" s="406">
        <f t="shared" si="899"/>
        <v>2.75</v>
      </c>
      <c r="BT858" s="406"/>
      <c r="BV858" s="407">
        <f t="shared" si="900"/>
        <v>0.3125</v>
      </c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</row>
    <row r="859" spans="1:147" ht="18" hidden="1" x14ac:dyDescent="0.35">
      <c r="A859" s="43" t="s">
        <v>302</v>
      </c>
      <c r="B859" s="208">
        <v>601</v>
      </c>
      <c r="C859" s="1">
        <v>4</v>
      </c>
      <c r="D859" s="1"/>
      <c r="E859" s="1">
        <f t="shared" si="860"/>
        <v>28.72</v>
      </c>
      <c r="F859" s="15">
        <f t="shared" si="861"/>
        <v>38932.274959083472</v>
      </c>
      <c r="G859" s="15">
        <f t="shared" si="862"/>
        <v>88569.454648480387</v>
      </c>
      <c r="H859" s="15">
        <f t="shared" si="901"/>
        <v>127501.72960756386</v>
      </c>
      <c r="I859" s="1">
        <v>4</v>
      </c>
      <c r="J859" s="1"/>
      <c r="K859" s="3">
        <f t="shared" si="863"/>
        <v>28.481298213104317</v>
      </c>
      <c r="L859" s="15">
        <f t="shared" si="864"/>
        <v>38926.418972332016</v>
      </c>
      <c r="M859" s="15">
        <f t="shared" si="865"/>
        <v>87170.782571803851</v>
      </c>
      <c r="N859" s="44">
        <f t="shared" si="902"/>
        <v>126097.20154413587</v>
      </c>
      <c r="O859" s="128">
        <v>3</v>
      </c>
      <c r="P859" s="128"/>
      <c r="Q859" s="166">
        <f t="shared" si="866"/>
        <v>19.504293251163745</v>
      </c>
      <c r="R859" s="15">
        <f t="shared" si="867"/>
        <v>29194.814229249012</v>
      </c>
      <c r="S859" s="422">
        <f t="shared" si="868"/>
        <v>60028.000673969102</v>
      </c>
      <c r="T859" s="49">
        <f t="shared" si="903"/>
        <v>89222.81490321811</v>
      </c>
      <c r="U859" s="128">
        <v>3</v>
      </c>
      <c r="V859" s="166">
        <f t="shared" si="869"/>
        <v>21.428276829238399</v>
      </c>
      <c r="W859" s="15">
        <f t="shared" si="870"/>
        <v>29147.813953488374</v>
      </c>
      <c r="X859" s="15">
        <f t="shared" si="871"/>
        <v>70559.434418834877</v>
      </c>
      <c r="Y859" s="49">
        <f t="shared" si="904"/>
        <v>99707.248372323258</v>
      </c>
      <c r="Z859" s="128">
        <v>3</v>
      </c>
      <c r="AA859" s="166">
        <f t="shared" si="872"/>
        <v>20.682129658238189</v>
      </c>
      <c r="AB859" s="15">
        <f t="shared" si="873"/>
        <v>29147.813953488374</v>
      </c>
      <c r="AC859" s="15">
        <f t="shared" si="874"/>
        <v>63773.746302667489</v>
      </c>
      <c r="AD859" s="49">
        <f t="shared" si="905"/>
        <v>92921.560256155863</v>
      </c>
      <c r="AE859" s="128">
        <v>3</v>
      </c>
      <c r="AF859" s="227" t="e">
        <f t="shared" si="875"/>
        <v>#REF!</v>
      </c>
      <c r="AG859" s="166">
        <f t="shared" si="876"/>
        <v>21.299999999999997</v>
      </c>
      <c r="AH859" s="15">
        <f t="shared" si="877"/>
        <v>30258.952306489446</v>
      </c>
      <c r="AI859" s="15">
        <f t="shared" si="878"/>
        <v>58206.31191639317</v>
      </c>
      <c r="AJ859" s="49">
        <f t="shared" si="906"/>
        <v>88465.264222882615</v>
      </c>
      <c r="AK859" s="1">
        <v>3</v>
      </c>
      <c r="AL859" s="1"/>
      <c r="AM859" s="166">
        <f t="shared" si="879"/>
        <v>24.280351666928937</v>
      </c>
      <c r="AN859" s="15">
        <f t="shared" si="880"/>
        <v>30258.952306489446</v>
      </c>
      <c r="AO859" s="15">
        <f t="shared" si="881"/>
        <v>73102.312478489257</v>
      </c>
      <c r="AP859" s="49">
        <f t="shared" si="907"/>
        <v>103361.2647849787</v>
      </c>
      <c r="AQ859" s="1">
        <v>2</v>
      </c>
      <c r="AR859" s="1"/>
      <c r="AS859" s="166">
        <f t="shared" si="882"/>
        <v>17.560777517564414</v>
      </c>
      <c r="AT859" s="15">
        <f t="shared" si="883"/>
        <v>20526.633249791146</v>
      </c>
      <c r="AU859" s="15">
        <f t="shared" si="884"/>
        <v>50993.055548071126</v>
      </c>
      <c r="AV859" s="49">
        <f t="shared" si="908"/>
        <v>71519.688797862269</v>
      </c>
      <c r="AW859" s="127">
        <v>2</v>
      </c>
      <c r="AX859" s="127"/>
      <c r="AY859" s="227">
        <f t="shared" si="885"/>
        <v>15.145088105726861</v>
      </c>
      <c r="AZ859" s="15">
        <f t="shared" si="886"/>
        <v>20526.633249791146</v>
      </c>
      <c r="BA859" s="15">
        <f t="shared" si="887"/>
        <v>44899.599132392796</v>
      </c>
      <c r="BB859" s="44">
        <f t="shared" si="909"/>
        <v>65426.232382183938</v>
      </c>
      <c r="BC859" s="239">
        <v>2</v>
      </c>
      <c r="BD859" s="227">
        <f t="shared" si="888"/>
        <v>11.377487719298255</v>
      </c>
      <c r="BE859" s="15">
        <f t="shared" si="889"/>
        <v>19130.595555555556</v>
      </c>
      <c r="BF859" s="15">
        <f t="shared" si="890"/>
        <v>32263.73531491257</v>
      </c>
      <c r="BG859" s="49">
        <f t="shared" si="891"/>
        <v>51394.330870468126</v>
      </c>
      <c r="BH859" s="48">
        <v>8</v>
      </c>
      <c r="BI859" s="166">
        <f t="shared" si="892"/>
        <v>65.664128342245959</v>
      </c>
      <c r="BJ859" s="15">
        <f t="shared" si="893"/>
        <v>84242.156334231811</v>
      </c>
      <c r="BK859" s="15">
        <f t="shared" si="894"/>
        <v>183911.48763867648</v>
      </c>
      <c r="BL859" s="49">
        <f t="shared" si="910"/>
        <v>268153.64397290826</v>
      </c>
      <c r="BM859" s="97">
        <v>0</v>
      </c>
      <c r="BN859" s="222">
        <f t="shared" si="895"/>
        <v>0</v>
      </c>
      <c r="BO859" s="99">
        <f t="shared" si="896"/>
        <v>0</v>
      </c>
      <c r="BP859" s="99">
        <f t="shared" si="897"/>
        <v>0</v>
      </c>
      <c r="BQ859" s="100">
        <f t="shared" si="911"/>
        <v>0</v>
      </c>
      <c r="BR859" s="406">
        <f t="shared" si="898"/>
        <v>37</v>
      </c>
      <c r="BS859" s="406">
        <f t="shared" si="899"/>
        <v>3.0833333333333335</v>
      </c>
      <c r="BT859" s="406"/>
      <c r="BV859" s="40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</row>
    <row r="860" spans="1:147" ht="18" hidden="1" x14ac:dyDescent="0.35">
      <c r="A860" s="43" t="s">
        <v>302</v>
      </c>
      <c r="B860" s="208">
        <v>602</v>
      </c>
      <c r="C860" s="1">
        <v>9</v>
      </c>
      <c r="D860" s="1"/>
      <c r="E860" s="1">
        <f t="shared" si="860"/>
        <v>64.62</v>
      </c>
      <c r="F860" s="15">
        <f t="shared" si="861"/>
        <v>87597.618657937812</v>
      </c>
      <c r="G860" s="15">
        <f t="shared" si="862"/>
        <v>199281.2729590809</v>
      </c>
      <c r="H860" s="15">
        <f t="shared" si="901"/>
        <v>286878.89161701873</v>
      </c>
      <c r="I860" s="1">
        <v>8</v>
      </c>
      <c r="J860" s="1"/>
      <c r="K860" s="3">
        <f t="shared" si="863"/>
        <v>56.962596426208634</v>
      </c>
      <c r="L860" s="15">
        <f t="shared" si="864"/>
        <v>77852.837944664032</v>
      </c>
      <c r="M860" s="15">
        <f t="shared" si="865"/>
        <v>174341.5651436077</v>
      </c>
      <c r="N860" s="44">
        <f t="shared" si="902"/>
        <v>252194.40308827173</v>
      </c>
      <c r="O860" s="128">
        <v>9</v>
      </c>
      <c r="P860" s="128"/>
      <c r="Q860" s="166">
        <f t="shared" si="866"/>
        <v>58.512879753491241</v>
      </c>
      <c r="R860" s="15">
        <f t="shared" si="867"/>
        <v>87584.44268774704</v>
      </c>
      <c r="S860" s="422">
        <f t="shared" si="868"/>
        <v>180084.00202190733</v>
      </c>
      <c r="T860" s="49">
        <f t="shared" si="903"/>
        <v>267668.44470965437</v>
      </c>
      <c r="U860" s="128">
        <v>7</v>
      </c>
      <c r="V860" s="166">
        <f t="shared" si="869"/>
        <v>49.999312601556262</v>
      </c>
      <c r="W860" s="15">
        <f t="shared" si="870"/>
        <v>68011.56589147287</v>
      </c>
      <c r="X860" s="15">
        <f t="shared" si="871"/>
        <v>164638.68031061473</v>
      </c>
      <c r="Y860" s="49">
        <f t="shared" si="904"/>
        <v>232650.24620208761</v>
      </c>
      <c r="Z860" s="128">
        <v>7</v>
      </c>
      <c r="AA860" s="166">
        <f t="shared" si="872"/>
        <v>48.258302535889108</v>
      </c>
      <c r="AB860" s="15">
        <f t="shared" si="873"/>
        <v>68011.56589147287</v>
      </c>
      <c r="AC860" s="15">
        <f t="shared" si="874"/>
        <v>148805.40803955749</v>
      </c>
      <c r="AD860" s="49">
        <f t="shared" si="905"/>
        <v>216816.97393103037</v>
      </c>
      <c r="AE860" s="128">
        <v>9</v>
      </c>
      <c r="AF860" s="227" t="e">
        <f t="shared" si="875"/>
        <v>#REF!</v>
      </c>
      <c r="AG860" s="166">
        <f t="shared" si="876"/>
        <v>63.9</v>
      </c>
      <c r="AH860" s="15">
        <f t="shared" si="877"/>
        <v>90776.856919468337</v>
      </c>
      <c r="AI860" s="15">
        <f t="shared" si="878"/>
        <v>174618.93574917954</v>
      </c>
      <c r="AJ860" s="49">
        <f t="shared" si="906"/>
        <v>265395.79266864789</v>
      </c>
      <c r="AK860" s="1">
        <v>9</v>
      </c>
      <c r="AL860" s="1"/>
      <c r="AM860" s="166">
        <f t="shared" si="879"/>
        <v>72.84105500078681</v>
      </c>
      <c r="AN860" s="15">
        <f t="shared" si="880"/>
        <v>90776.856919468337</v>
      </c>
      <c r="AO860" s="15">
        <f t="shared" si="881"/>
        <v>219306.93743546779</v>
      </c>
      <c r="AP860" s="49">
        <f t="shared" si="907"/>
        <v>310083.79435493611</v>
      </c>
      <c r="AQ860" s="1">
        <v>6</v>
      </c>
      <c r="AR860" s="1"/>
      <c r="AS860" s="166">
        <f t="shared" si="882"/>
        <v>52.682332552693239</v>
      </c>
      <c r="AT860" s="15">
        <f t="shared" si="883"/>
        <v>61579.899749373435</v>
      </c>
      <c r="AU860" s="15">
        <f t="shared" si="884"/>
        <v>152979.16664421337</v>
      </c>
      <c r="AV860" s="49">
        <f t="shared" si="908"/>
        <v>214559.06639358681</v>
      </c>
      <c r="AW860" s="127">
        <v>5</v>
      </c>
      <c r="AX860" s="127"/>
      <c r="AY860" s="227">
        <f t="shared" si="885"/>
        <v>37.862720264317154</v>
      </c>
      <c r="AZ860" s="15">
        <f t="shared" si="886"/>
        <v>51316.583124477867</v>
      </c>
      <c r="BA860" s="15">
        <f t="shared" si="887"/>
        <v>112248.99783098199</v>
      </c>
      <c r="BB860" s="44">
        <f t="shared" si="909"/>
        <v>163565.58095545985</v>
      </c>
      <c r="BC860" s="239">
        <v>10</v>
      </c>
      <c r="BD860" s="227">
        <f t="shared" si="888"/>
        <v>56.887438596491279</v>
      </c>
      <c r="BE860" s="15">
        <f t="shared" si="889"/>
        <v>95652.977777777778</v>
      </c>
      <c r="BF860" s="15">
        <f t="shared" si="890"/>
        <v>161318.67657456288</v>
      </c>
      <c r="BG860" s="49">
        <f t="shared" si="891"/>
        <v>256971.65435234067</v>
      </c>
      <c r="BH860" s="48">
        <v>8</v>
      </c>
      <c r="BI860" s="166">
        <f t="shared" si="892"/>
        <v>65.664128342245959</v>
      </c>
      <c r="BJ860" s="15">
        <f t="shared" si="893"/>
        <v>84242.156334231811</v>
      </c>
      <c r="BK860" s="15">
        <f t="shared" si="894"/>
        <v>183911.48763867648</v>
      </c>
      <c r="BL860" s="49">
        <f t="shared" si="910"/>
        <v>268153.64397290826</v>
      </c>
      <c r="BM860" s="250">
        <v>12</v>
      </c>
      <c r="BN860" s="245">
        <f t="shared" si="895"/>
        <v>60.803036619718284</v>
      </c>
      <c r="BO860" s="243">
        <f t="shared" si="896"/>
        <v>124580.83427282976</v>
      </c>
      <c r="BP860" s="243">
        <f t="shared" si="897"/>
        <v>169989.44710129118</v>
      </c>
      <c r="BQ860" s="244">
        <f t="shared" si="911"/>
        <v>294570.28137412097</v>
      </c>
      <c r="BR860" s="406">
        <f t="shared" si="898"/>
        <v>99</v>
      </c>
      <c r="BS860" s="406">
        <f t="shared" si="899"/>
        <v>8.25</v>
      </c>
      <c r="BT860" s="406"/>
      <c r="BV860" s="407">
        <f t="shared" si="900"/>
        <v>0.3125</v>
      </c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</row>
    <row r="861" spans="1:147" ht="18" hidden="1" x14ac:dyDescent="0.35">
      <c r="A861" s="43" t="s">
        <v>302</v>
      </c>
      <c r="B861" s="208">
        <v>603</v>
      </c>
      <c r="C861" s="1">
        <v>2</v>
      </c>
      <c r="D861" s="1"/>
      <c r="E861" s="1">
        <f t="shared" si="860"/>
        <v>14.36</v>
      </c>
      <c r="F861" s="15">
        <f t="shared" si="861"/>
        <v>19466.137479541736</v>
      </c>
      <c r="G861" s="15">
        <f t="shared" si="862"/>
        <v>44284.727324240193</v>
      </c>
      <c r="H861" s="15">
        <f t="shared" si="901"/>
        <v>63750.864803781929</v>
      </c>
      <c r="I861" s="1">
        <v>2</v>
      </c>
      <c r="J861" s="1"/>
      <c r="K861" s="3">
        <f t="shared" si="863"/>
        <v>14.240649106552159</v>
      </c>
      <c r="L861" s="15">
        <f t="shared" si="864"/>
        <v>19463.209486166008</v>
      </c>
      <c r="M861" s="15">
        <f t="shared" si="865"/>
        <v>43585.391285901926</v>
      </c>
      <c r="N861" s="44">
        <f t="shared" si="902"/>
        <v>63048.600772067934</v>
      </c>
      <c r="O861" s="128">
        <v>1</v>
      </c>
      <c r="P861" s="128"/>
      <c r="Q861" s="166">
        <f t="shared" si="866"/>
        <v>6.5014310837212488</v>
      </c>
      <c r="R861" s="15">
        <f t="shared" si="867"/>
        <v>9731.604743083004</v>
      </c>
      <c r="S861" s="422">
        <f t="shared" si="868"/>
        <v>20009.333557989703</v>
      </c>
      <c r="T861" s="49">
        <f t="shared" si="903"/>
        <v>29740.938301072707</v>
      </c>
      <c r="U861" s="128">
        <v>2</v>
      </c>
      <c r="V861" s="166">
        <f t="shared" si="869"/>
        <v>14.285517886158932</v>
      </c>
      <c r="W861" s="15">
        <f t="shared" si="870"/>
        <v>19431.875968992248</v>
      </c>
      <c r="X861" s="15">
        <f t="shared" si="871"/>
        <v>47039.622945889918</v>
      </c>
      <c r="Y861" s="49">
        <f t="shared" si="904"/>
        <v>66471.498914882162</v>
      </c>
      <c r="Z861" s="128">
        <v>1</v>
      </c>
      <c r="AA861" s="166">
        <f t="shared" si="872"/>
        <v>6.8940432194127297</v>
      </c>
      <c r="AB861" s="15">
        <f t="shared" si="873"/>
        <v>9715.937984496124</v>
      </c>
      <c r="AC861" s="15">
        <f t="shared" si="874"/>
        <v>21257.915434222497</v>
      </c>
      <c r="AD861" s="49">
        <f t="shared" si="905"/>
        <v>30973.853418718623</v>
      </c>
      <c r="AE861" s="128">
        <v>2</v>
      </c>
      <c r="AF861" s="227" t="e">
        <f t="shared" si="875"/>
        <v>#REF!</v>
      </c>
      <c r="AG861" s="166">
        <f t="shared" si="876"/>
        <v>14.2</v>
      </c>
      <c r="AH861" s="15">
        <f t="shared" si="877"/>
        <v>20172.634870992963</v>
      </c>
      <c r="AI861" s="15">
        <f t="shared" si="878"/>
        <v>38804.207944262118</v>
      </c>
      <c r="AJ861" s="49">
        <f t="shared" si="906"/>
        <v>58976.842815255077</v>
      </c>
      <c r="AK861" s="1">
        <v>2</v>
      </c>
      <c r="AL861" s="1"/>
      <c r="AM861" s="166">
        <f t="shared" si="879"/>
        <v>16.186901111285959</v>
      </c>
      <c r="AN861" s="15">
        <f t="shared" si="880"/>
        <v>20172.634870992963</v>
      </c>
      <c r="AO861" s="15">
        <f t="shared" si="881"/>
        <v>48734.87498565951</v>
      </c>
      <c r="AP861" s="49">
        <f t="shared" si="907"/>
        <v>68907.509856652468</v>
      </c>
      <c r="AQ861" s="1">
        <v>1</v>
      </c>
      <c r="AR861" s="1"/>
      <c r="AS861" s="166">
        <f t="shared" si="882"/>
        <v>8.7803887587822071</v>
      </c>
      <c r="AT861" s="15">
        <f t="shared" si="883"/>
        <v>10263.316624895573</v>
      </c>
      <c r="AU861" s="15">
        <f t="shared" si="884"/>
        <v>25496.527774035563</v>
      </c>
      <c r="AV861" s="49">
        <f t="shared" si="908"/>
        <v>35759.844398931134</v>
      </c>
      <c r="AW861" s="127">
        <v>1</v>
      </c>
      <c r="AX861" s="127"/>
      <c r="AY861" s="227">
        <f t="shared" si="885"/>
        <v>7.5725440528634307</v>
      </c>
      <c r="AZ861" s="15">
        <f t="shared" si="886"/>
        <v>10263.316624895573</v>
      </c>
      <c r="BA861" s="15">
        <f t="shared" si="887"/>
        <v>22449.799566196398</v>
      </c>
      <c r="BB861" s="44">
        <f t="shared" si="909"/>
        <v>32713.116191091969</v>
      </c>
      <c r="BC861" s="239">
        <v>2</v>
      </c>
      <c r="BD861" s="227">
        <f t="shared" si="888"/>
        <v>11.377487719298255</v>
      </c>
      <c r="BE861" s="15">
        <f t="shared" si="889"/>
        <v>19130.595555555556</v>
      </c>
      <c r="BF861" s="15">
        <f t="shared" si="890"/>
        <v>32263.73531491257</v>
      </c>
      <c r="BG861" s="49">
        <f t="shared" si="891"/>
        <v>51394.330870468126</v>
      </c>
      <c r="BH861" s="48">
        <v>1</v>
      </c>
      <c r="BI861" s="166">
        <f t="shared" si="892"/>
        <v>8.2080160427807449</v>
      </c>
      <c r="BJ861" s="15">
        <f t="shared" si="893"/>
        <v>10530.269541778976</v>
      </c>
      <c r="BK861" s="15">
        <f t="shared" si="894"/>
        <v>22988.93595483456</v>
      </c>
      <c r="BL861" s="49">
        <f t="shared" si="910"/>
        <v>33519.205496613533</v>
      </c>
      <c r="BM861" s="97">
        <v>3</v>
      </c>
      <c r="BN861" s="222">
        <f t="shared" si="895"/>
        <v>15.200759154929571</v>
      </c>
      <c r="BO861" s="99">
        <f t="shared" si="896"/>
        <v>31145.208568207439</v>
      </c>
      <c r="BP861" s="99">
        <f t="shared" si="897"/>
        <v>42497.361775322795</v>
      </c>
      <c r="BQ861" s="100">
        <f t="shared" si="911"/>
        <v>73642.570343530242</v>
      </c>
      <c r="BR861" s="406">
        <f t="shared" si="898"/>
        <v>20</v>
      </c>
      <c r="BS861" s="406">
        <f t="shared" si="899"/>
        <v>1.6666666666666667</v>
      </c>
      <c r="BT861" s="406"/>
      <c r="BV861" s="407">
        <f t="shared" si="900"/>
        <v>0.44444444444444442</v>
      </c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</row>
    <row r="862" spans="1:147" ht="18" hidden="1" x14ac:dyDescent="0.35">
      <c r="A862" s="43" t="s">
        <v>302</v>
      </c>
      <c r="B862" s="208">
        <v>701</v>
      </c>
      <c r="C862" s="1">
        <v>1</v>
      </c>
      <c r="D862" s="1"/>
      <c r="E862" s="1">
        <f t="shared" si="860"/>
        <v>7.18</v>
      </c>
      <c r="F862" s="15">
        <f t="shared" si="861"/>
        <v>9733.068739770868</v>
      </c>
      <c r="G862" s="15">
        <f t="shared" si="862"/>
        <v>22142.363662120097</v>
      </c>
      <c r="H862" s="15">
        <f t="shared" si="901"/>
        <v>31875.432401890965</v>
      </c>
      <c r="I862" s="1">
        <v>3</v>
      </c>
      <c r="J862" s="1"/>
      <c r="K862" s="3">
        <f t="shared" si="863"/>
        <v>21.36097365982824</v>
      </c>
      <c r="L862" s="15">
        <f t="shared" si="864"/>
        <v>29194.814229249012</v>
      </c>
      <c r="M862" s="15">
        <f t="shared" si="865"/>
        <v>65378.086928852892</v>
      </c>
      <c r="N862" s="44">
        <f t="shared" si="902"/>
        <v>94572.9011581019</v>
      </c>
      <c r="O862" s="128">
        <v>3</v>
      </c>
      <c r="P862" s="128"/>
      <c r="Q862" s="166">
        <f t="shared" si="866"/>
        <v>19.504293251163745</v>
      </c>
      <c r="R862" s="15">
        <f t="shared" si="867"/>
        <v>29194.814229249012</v>
      </c>
      <c r="S862" s="422">
        <f t="shared" si="868"/>
        <v>60028.000673969102</v>
      </c>
      <c r="T862" s="49">
        <f t="shared" si="903"/>
        <v>89222.81490321811</v>
      </c>
      <c r="U862" s="128">
        <v>4</v>
      </c>
      <c r="V862" s="166">
        <f t="shared" si="869"/>
        <v>28.571035772317863</v>
      </c>
      <c r="W862" s="15">
        <f t="shared" si="870"/>
        <v>38863.751937984496</v>
      </c>
      <c r="X862" s="15">
        <f t="shared" si="871"/>
        <v>94079.245891779836</v>
      </c>
      <c r="Y862" s="49">
        <f t="shared" si="904"/>
        <v>132942.99782976432</v>
      </c>
      <c r="Z862" s="128">
        <v>2</v>
      </c>
      <c r="AA862" s="166">
        <f t="shared" si="872"/>
        <v>13.788086438825459</v>
      </c>
      <c r="AB862" s="15">
        <f t="shared" si="873"/>
        <v>19431.875968992248</v>
      </c>
      <c r="AC862" s="15">
        <f t="shared" si="874"/>
        <v>42515.830868444995</v>
      </c>
      <c r="AD862" s="49">
        <f t="shared" si="905"/>
        <v>61947.706837437247</v>
      </c>
      <c r="AE862" s="128">
        <v>0</v>
      </c>
      <c r="AF862" s="227" t="e">
        <f t="shared" si="875"/>
        <v>#REF!</v>
      </c>
      <c r="AG862" s="166">
        <f t="shared" si="876"/>
        <v>0</v>
      </c>
      <c r="AH862" s="15">
        <f t="shared" si="877"/>
        <v>0</v>
      </c>
      <c r="AI862" s="15">
        <f t="shared" si="878"/>
        <v>0</v>
      </c>
      <c r="AJ862" s="49">
        <f t="shared" si="906"/>
        <v>0</v>
      </c>
      <c r="AK862" s="1">
        <v>0</v>
      </c>
      <c r="AL862" s="1"/>
      <c r="AM862" s="166">
        <f t="shared" si="879"/>
        <v>0</v>
      </c>
      <c r="AN862" s="15">
        <f t="shared" si="880"/>
        <v>0</v>
      </c>
      <c r="AO862" s="15">
        <f t="shared" si="881"/>
        <v>0</v>
      </c>
      <c r="AP862" s="49">
        <f t="shared" si="907"/>
        <v>0</v>
      </c>
      <c r="AQ862" s="1">
        <v>0</v>
      </c>
      <c r="AR862" s="1"/>
      <c r="AS862" s="166">
        <f t="shared" si="882"/>
        <v>0</v>
      </c>
      <c r="AT862" s="15">
        <f t="shared" si="883"/>
        <v>0</v>
      </c>
      <c r="AU862" s="15">
        <f t="shared" si="884"/>
        <v>0</v>
      </c>
      <c r="AV862" s="49">
        <f t="shared" si="908"/>
        <v>0</v>
      </c>
      <c r="AW862" s="127">
        <v>0</v>
      </c>
      <c r="AX862" s="127"/>
      <c r="AY862" s="227">
        <f t="shared" si="885"/>
        <v>0</v>
      </c>
      <c r="AZ862" s="15">
        <f t="shared" si="886"/>
        <v>0</v>
      </c>
      <c r="BA862" s="15">
        <f t="shared" si="887"/>
        <v>0</v>
      </c>
      <c r="BB862" s="44">
        <f t="shared" si="909"/>
        <v>0</v>
      </c>
      <c r="BC862" s="239">
        <v>0</v>
      </c>
      <c r="BD862" s="227">
        <f t="shared" si="888"/>
        <v>0</v>
      </c>
      <c r="BE862" s="15">
        <f t="shared" si="889"/>
        <v>0</v>
      </c>
      <c r="BF862" s="15">
        <f t="shared" si="890"/>
        <v>0</v>
      </c>
      <c r="BG862" s="49">
        <f t="shared" si="891"/>
        <v>0</v>
      </c>
      <c r="BH862" s="48">
        <v>1</v>
      </c>
      <c r="BI862" s="166">
        <f t="shared" si="892"/>
        <v>8.2080160427807449</v>
      </c>
      <c r="BJ862" s="15">
        <f t="shared" si="893"/>
        <v>10530.269541778976</v>
      </c>
      <c r="BK862" s="15">
        <f t="shared" si="894"/>
        <v>22988.93595483456</v>
      </c>
      <c r="BL862" s="49">
        <f t="shared" si="910"/>
        <v>33519.205496613533</v>
      </c>
      <c r="BM862" s="97">
        <v>0</v>
      </c>
      <c r="BN862" s="222">
        <f t="shared" si="895"/>
        <v>0</v>
      </c>
      <c r="BO862" s="99">
        <f t="shared" si="896"/>
        <v>0</v>
      </c>
      <c r="BP862" s="99">
        <f t="shared" si="897"/>
        <v>0</v>
      </c>
      <c r="BQ862" s="100">
        <f t="shared" si="911"/>
        <v>0</v>
      </c>
      <c r="BR862" s="406">
        <f t="shared" si="898"/>
        <v>14</v>
      </c>
      <c r="BS862" s="406">
        <f t="shared" si="899"/>
        <v>1.1666666666666667</v>
      </c>
      <c r="BT862" s="406"/>
      <c r="BV862" s="40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</row>
    <row r="863" spans="1:147" ht="18" hidden="1" x14ac:dyDescent="0.35">
      <c r="A863" s="43" t="s">
        <v>302</v>
      </c>
      <c r="B863" s="208">
        <v>702</v>
      </c>
      <c r="C863" s="1">
        <v>8</v>
      </c>
      <c r="D863" s="1"/>
      <c r="E863" s="1">
        <f t="shared" si="860"/>
        <v>57.44</v>
      </c>
      <c r="F863" s="15">
        <f t="shared" si="861"/>
        <v>77864.549918166944</v>
      </c>
      <c r="G863" s="15">
        <f t="shared" si="862"/>
        <v>177138.90929696077</v>
      </c>
      <c r="H863" s="15">
        <f t="shared" si="901"/>
        <v>255003.45921512772</v>
      </c>
      <c r="I863" s="1">
        <v>6</v>
      </c>
      <c r="J863" s="1"/>
      <c r="K863" s="3">
        <f t="shared" si="863"/>
        <v>42.721947319656479</v>
      </c>
      <c r="L863" s="15">
        <f t="shared" si="864"/>
        <v>58389.628458498024</v>
      </c>
      <c r="M863" s="15">
        <f t="shared" si="865"/>
        <v>130756.17385770578</v>
      </c>
      <c r="N863" s="44">
        <f t="shared" si="902"/>
        <v>189145.8023162038</v>
      </c>
      <c r="O863" s="128">
        <v>9</v>
      </c>
      <c r="P863" s="128"/>
      <c r="Q863" s="166">
        <f t="shared" si="866"/>
        <v>58.512879753491241</v>
      </c>
      <c r="R863" s="15">
        <f t="shared" si="867"/>
        <v>87584.44268774704</v>
      </c>
      <c r="S863" s="422">
        <f t="shared" si="868"/>
        <v>180084.00202190733</v>
      </c>
      <c r="T863" s="49">
        <f t="shared" si="903"/>
        <v>267668.44470965437</v>
      </c>
      <c r="U863" s="128">
        <v>7</v>
      </c>
      <c r="V863" s="166">
        <f t="shared" si="869"/>
        <v>49.999312601556262</v>
      </c>
      <c r="W863" s="15">
        <f t="shared" si="870"/>
        <v>68011.56589147287</v>
      </c>
      <c r="X863" s="15">
        <f t="shared" si="871"/>
        <v>164638.68031061473</v>
      </c>
      <c r="Y863" s="49">
        <f t="shared" si="904"/>
        <v>232650.24620208761</v>
      </c>
      <c r="Z863" s="128">
        <v>6</v>
      </c>
      <c r="AA863" s="166">
        <f t="shared" si="872"/>
        <v>41.364259316476378</v>
      </c>
      <c r="AB863" s="15">
        <f t="shared" si="873"/>
        <v>58295.627906976748</v>
      </c>
      <c r="AC863" s="15">
        <f t="shared" si="874"/>
        <v>127547.49260533498</v>
      </c>
      <c r="AD863" s="49">
        <f t="shared" si="905"/>
        <v>185843.12051231173</v>
      </c>
      <c r="AE863" s="128">
        <v>7</v>
      </c>
      <c r="AF863" s="227" t="e">
        <f t="shared" si="875"/>
        <v>#REF!</v>
      </c>
      <c r="AG863" s="166">
        <f t="shared" si="876"/>
        <v>49.699999999999996</v>
      </c>
      <c r="AH863" s="15">
        <f t="shared" si="877"/>
        <v>70604.222048475363</v>
      </c>
      <c r="AI863" s="15">
        <f t="shared" si="878"/>
        <v>135814.72780491741</v>
      </c>
      <c r="AJ863" s="49">
        <f t="shared" si="906"/>
        <v>206418.94985339278</v>
      </c>
      <c r="AK863" s="1">
        <v>8</v>
      </c>
      <c r="AL863" s="1"/>
      <c r="AM863" s="166">
        <f t="shared" si="879"/>
        <v>64.747604445143836</v>
      </c>
      <c r="AN863" s="15">
        <f t="shared" si="880"/>
        <v>80690.53948397185</v>
      </c>
      <c r="AO863" s="15">
        <f t="shared" si="881"/>
        <v>194939.49994263804</v>
      </c>
      <c r="AP863" s="49">
        <f t="shared" si="907"/>
        <v>275630.03942660987</v>
      </c>
      <c r="AQ863" s="1">
        <v>3</v>
      </c>
      <c r="AR863" s="1"/>
      <c r="AS863" s="166">
        <f t="shared" si="882"/>
        <v>26.34116627634662</v>
      </c>
      <c r="AT863" s="15">
        <f t="shared" si="883"/>
        <v>30789.949874686718</v>
      </c>
      <c r="AU863" s="15">
        <f t="shared" si="884"/>
        <v>76489.583322106686</v>
      </c>
      <c r="AV863" s="49">
        <f t="shared" si="908"/>
        <v>107279.5331967934</v>
      </c>
      <c r="AW863" s="127">
        <v>4</v>
      </c>
      <c r="AX863" s="127"/>
      <c r="AY863" s="227">
        <f t="shared" si="885"/>
        <v>30.290176211453723</v>
      </c>
      <c r="AZ863" s="15">
        <f t="shared" si="886"/>
        <v>41053.266499582292</v>
      </c>
      <c r="BA863" s="15">
        <f t="shared" si="887"/>
        <v>89799.198264785591</v>
      </c>
      <c r="BB863" s="44">
        <f t="shared" si="909"/>
        <v>130852.46476436788</v>
      </c>
      <c r="BC863" s="239">
        <v>6</v>
      </c>
      <c r="BD863" s="227">
        <f t="shared" si="888"/>
        <v>34.132463157894762</v>
      </c>
      <c r="BE863" s="15">
        <f t="shared" si="889"/>
        <v>57391.786666666667</v>
      </c>
      <c r="BF863" s="15">
        <f t="shared" si="890"/>
        <v>96791.205944737711</v>
      </c>
      <c r="BG863" s="49">
        <f t="shared" si="891"/>
        <v>154182.99261140439</v>
      </c>
      <c r="BH863" s="48">
        <v>4</v>
      </c>
      <c r="BI863" s="166">
        <f t="shared" si="892"/>
        <v>32.83206417112298</v>
      </c>
      <c r="BJ863" s="15">
        <f t="shared" si="893"/>
        <v>42121.078167115906</v>
      </c>
      <c r="BK863" s="15">
        <f t="shared" si="894"/>
        <v>91955.74381933824</v>
      </c>
      <c r="BL863" s="49">
        <f t="shared" si="910"/>
        <v>134076.82198645413</v>
      </c>
      <c r="BM863" s="97">
        <v>6</v>
      </c>
      <c r="BN863" s="222">
        <f t="shared" si="895"/>
        <v>30.401518309859142</v>
      </c>
      <c r="BO863" s="99">
        <f t="shared" si="896"/>
        <v>62290.417136414879</v>
      </c>
      <c r="BP863" s="99">
        <f t="shared" si="897"/>
        <v>84994.723550645591</v>
      </c>
      <c r="BQ863" s="100">
        <f t="shared" si="911"/>
        <v>147285.14068706048</v>
      </c>
      <c r="BR863" s="406">
        <f t="shared" si="898"/>
        <v>74</v>
      </c>
      <c r="BS863" s="406">
        <f t="shared" si="899"/>
        <v>6.166666666666667</v>
      </c>
      <c r="BT863" s="406"/>
      <c r="BV863" s="407">
        <f t="shared" si="900"/>
        <v>-2.7777777777777828E-2</v>
      </c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</row>
    <row r="864" spans="1:147" ht="18" hidden="1" x14ac:dyDescent="0.35">
      <c r="A864" s="43" t="s">
        <v>302</v>
      </c>
      <c r="B864" s="208">
        <v>703</v>
      </c>
      <c r="C864" s="1">
        <v>3</v>
      </c>
      <c r="D864" s="1"/>
      <c r="E864" s="1">
        <f t="shared" si="860"/>
        <v>21.54</v>
      </c>
      <c r="F864" s="15">
        <f t="shared" si="861"/>
        <v>29199.206219312604</v>
      </c>
      <c r="G864" s="15">
        <f t="shared" si="862"/>
        <v>66427.090986360301</v>
      </c>
      <c r="H864" s="15">
        <f t="shared" si="901"/>
        <v>95626.297205672905</v>
      </c>
      <c r="I864" s="1">
        <v>4</v>
      </c>
      <c r="J864" s="1"/>
      <c r="K864" s="3">
        <f t="shared" si="863"/>
        <v>28.481298213104317</v>
      </c>
      <c r="L864" s="15">
        <f t="shared" si="864"/>
        <v>38926.418972332016</v>
      </c>
      <c r="M864" s="15">
        <f t="shared" si="865"/>
        <v>87170.782571803851</v>
      </c>
      <c r="N864" s="44">
        <f t="shared" si="902"/>
        <v>126097.20154413587</v>
      </c>
      <c r="O864" s="128">
        <v>3</v>
      </c>
      <c r="P864" s="128"/>
      <c r="Q864" s="166">
        <f t="shared" si="866"/>
        <v>19.504293251163745</v>
      </c>
      <c r="R864" s="15">
        <f t="shared" si="867"/>
        <v>29194.814229249012</v>
      </c>
      <c r="S864" s="422">
        <f t="shared" si="868"/>
        <v>60028.000673969102</v>
      </c>
      <c r="T864" s="49">
        <f t="shared" si="903"/>
        <v>89222.81490321811</v>
      </c>
      <c r="U864" s="128">
        <v>4</v>
      </c>
      <c r="V864" s="166">
        <f t="shared" si="869"/>
        <v>28.571035772317863</v>
      </c>
      <c r="W864" s="15">
        <f t="shared" si="870"/>
        <v>38863.751937984496</v>
      </c>
      <c r="X864" s="15">
        <f t="shared" si="871"/>
        <v>94079.245891779836</v>
      </c>
      <c r="Y864" s="49">
        <f t="shared" si="904"/>
        <v>132942.99782976432</v>
      </c>
      <c r="Z864" s="128">
        <v>4</v>
      </c>
      <c r="AA864" s="166">
        <f t="shared" si="872"/>
        <v>27.576172877650919</v>
      </c>
      <c r="AB864" s="15">
        <f t="shared" si="873"/>
        <v>38863.751937984496</v>
      </c>
      <c r="AC864" s="15">
        <f t="shared" si="874"/>
        <v>85031.66173688999</v>
      </c>
      <c r="AD864" s="49">
        <f t="shared" si="905"/>
        <v>123895.41367487449</v>
      </c>
      <c r="AE864" s="128">
        <v>4</v>
      </c>
      <c r="AF864" s="227" t="e">
        <f t="shared" si="875"/>
        <v>#REF!</v>
      </c>
      <c r="AG864" s="166">
        <f t="shared" si="876"/>
        <v>28.4</v>
      </c>
      <c r="AH864" s="15">
        <f t="shared" si="877"/>
        <v>40345.269741985925</v>
      </c>
      <c r="AI864" s="15">
        <f t="shared" si="878"/>
        <v>77608.415888524236</v>
      </c>
      <c r="AJ864" s="49">
        <f t="shared" si="906"/>
        <v>117953.68563051015</v>
      </c>
      <c r="AK864" s="1">
        <v>5</v>
      </c>
      <c r="AL864" s="1"/>
      <c r="AM864" s="166">
        <f t="shared" si="879"/>
        <v>40.467252778214899</v>
      </c>
      <c r="AN864" s="15">
        <f t="shared" si="880"/>
        <v>50431.587177482405</v>
      </c>
      <c r="AO864" s="15">
        <f t="shared" si="881"/>
        <v>121837.18746414878</v>
      </c>
      <c r="AP864" s="49">
        <f t="shared" si="907"/>
        <v>172268.77464163117</v>
      </c>
      <c r="AQ864" s="1">
        <v>4</v>
      </c>
      <c r="AR864" s="1"/>
      <c r="AS864" s="166">
        <f t="shared" si="882"/>
        <v>35.121555035128829</v>
      </c>
      <c r="AT864" s="15">
        <f t="shared" si="883"/>
        <v>41053.266499582292</v>
      </c>
      <c r="AU864" s="15">
        <f t="shared" si="884"/>
        <v>101986.11109614225</v>
      </c>
      <c r="AV864" s="49">
        <f t="shared" si="908"/>
        <v>143039.37759572454</v>
      </c>
      <c r="AW864" s="127">
        <v>4</v>
      </c>
      <c r="AX864" s="127"/>
      <c r="AY864" s="227">
        <f t="shared" si="885"/>
        <v>30.290176211453723</v>
      </c>
      <c r="AZ864" s="15">
        <f t="shared" si="886"/>
        <v>41053.266499582292</v>
      </c>
      <c r="BA864" s="15">
        <f t="shared" si="887"/>
        <v>89799.198264785591</v>
      </c>
      <c r="BB864" s="44">
        <f t="shared" si="909"/>
        <v>130852.46476436788</v>
      </c>
      <c r="BC864" s="239">
        <v>5</v>
      </c>
      <c r="BD864" s="227">
        <f t="shared" si="888"/>
        <v>28.443719298245639</v>
      </c>
      <c r="BE864" s="15">
        <f t="shared" si="889"/>
        <v>47826.488888888889</v>
      </c>
      <c r="BF864" s="15">
        <f t="shared" si="890"/>
        <v>80659.33828728144</v>
      </c>
      <c r="BG864" s="49">
        <f t="shared" si="891"/>
        <v>128485.82717617034</v>
      </c>
      <c r="BH864" s="48">
        <v>4</v>
      </c>
      <c r="BI864" s="166">
        <f t="shared" si="892"/>
        <v>32.83206417112298</v>
      </c>
      <c r="BJ864" s="15">
        <f t="shared" si="893"/>
        <v>42121.078167115906</v>
      </c>
      <c r="BK864" s="15">
        <f t="shared" si="894"/>
        <v>91955.74381933824</v>
      </c>
      <c r="BL864" s="49">
        <f t="shared" si="910"/>
        <v>134076.82198645413</v>
      </c>
      <c r="BM864" s="97">
        <v>6</v>
      </c>
      <c r="BN864" s="222">
        <f t="shared" si="895"/>
        <v>30.401518309859142</v>
      </c>
      <c r="BO864" s="99">
        <f t="shared" si="896"/>
        <v>62290.417136414879</v>
      </c>
      <c r="BP864" s="99">
        <f t="shared" si="897"/>
        <v>84994.723550645591</v>
      </c>
      <c r="BQ864" s="100">
        <f t="shared" si="911"/>
        <v>147285.14068706048</v>
      </c>
      <c r="BR864" s="406">
        <f t="shared" si="898"/>
        <v>50</v>
      </c>
      <c r="BS864" s="406">
        <f t="shared" si="899"/>
        <v>4.166666666666667</v>
      </c>
      <c r="BT864" s="406"/>
      <c r="BV864" s="407">
        <f t="shared" si="900"/>
        <v>0.30555555555555552</v>
      </c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</row>
    <row r="865" spans="1:147" ht="18" hidden="1" x14ac:dyDescent="0.35">
      <c r="A865" s="43" t="s">
        <v>302</v>
      </c>
      <c r="B865" s="208">
        <v>801</v>
      </c>
      <c r="C865" s="1">
        <v>0</v>
      </c>
      <c r="D865" s="1"/>
      <c r="E865" s="1">
        <f t="shared" si="860"/>
        <v>0</v>
      </c>
      <c r="F865" s="15">
        <f t="shared" si="861"/>
        <v>0</v>
      </c>
      <c r="G865" s="15">
        <f t="shared" si="862"/>
        <v>0</v>
      </c>
      <c r="H865" s="15">
        <f t="shared" si="901"/>
        <v>0</v>
      </c>
      <c r="I865" s="1">
        <v>0</v>
      </c>
      <c r="J865" s="1"/>
      <c r="K865" s="3">
        <f t="shared" si="863"/>
        <v>0</v>
      </c>
      <c r="L865" s="15">
        <f t="shared" si="864"/>
        <v>0</v>
      </c>
      <c r="M865" s="15">
        <f t="shared" si="865"/>
        <v>0</v>
      </c>
      <c r="N865" s="44">
        <f t="shared" si="902"/>
        <v>0</v>
      </c>
      <c r="O865" s="128">
        <v>3</v>
      </c>
      <c r="P865" s="128"/>
      <c r="Q865" s="166">
        <f t="shared" si="866"/>
        <v>19.504293251163745</v>
      </c>
      <c r="R865" s="15">
        <f t="shared" si="867"/>
        <v>29194.814229249012</v>
      </c>
      <c r="S865" s="422">
        <f t="shared" si="868"/>
        <v>60028.000673969102</v>
      </c>
      <c r="T865" s="49">
        <f t="shared" si="903"/>
        <v>89222.81490321811</v>
      </c>
      <c r="U865" s="128">
        <v>7</v>
      </c>
      <c r="V865" s="166">
        <f t="shared" si="869"/>
        <v>49.999312601556262</v>
      </c>
      <c r="W865" s="15">
        <f t="shared" si="870"/>
        <v>68011.56589147287</v>
      </c>
      <c r="X865" s="15">
        <f t="shared" si="871"/>
        <v>164638.68031061473</v>
      </c>
      <c r="Y865" s="49">
        <f t="shared" si="904"/>
        <v>232650.24620208761</v>
      </c>
      <c r="Z865" s="128">
        <v>10</v>
      </c>
      <c r="AA865" s="166">
        <f t="shared" si="872"/>
        <v>68.940432194127297</v>
      </c>
      <c r="AB865" s="15">
        <f t="shared" si="873"/>
        <v>97159.379844961237</v>
      </c>
      <c r="AC865" s="15">
        <f t="shared" si="874"/>
        <v>212579.15434222497</v>
      </c>
      <c r="AD865" s="49">
        <f t="shared" si="905"/>
        <v>309738.53418718622</v>
      </c>
      <c r="AE865" s="128">
        <v>13</v>
      </c>
      <c r="AF865" s="227" t="e">
        <f t="shared" si="875"/>
        <v>#REF!</v>
      </c>
      <c r="AG865" s="166">
        <f t="shared" si="876"/>
        <v>92.3</v>
      </c>
      <c r="AH865" s="15">
        <f t="shared" si="877"/>
        <v>131122.12666145427</v>
      </c>
      <c r="AI865" s="15">
        <f t="shared" si="878"/>
        <v>252227.35163770377</v>
      </c>
      <c r="AJ865" s="49">
        <f t="shared" si="906"/>
        <v>383349.47829915804</v>
      </c>
      <c r="AK865" s="1">
        <v>13</v>
      </c>
      <c r="AL865" s="1"/>
      <c r="AM865" s="166">
        <f t="shared" si="879"/>
        <v>105.21485722335873</v>
      </c>
      <c r="AN865" s="15">
        <f t="shared" si="880"/>
        <v>131122.12666145427</v>
      </c>
      <c r="AO865" s="15">
        <f t="shared" si="881"/>
        <v>316776.68740678683</v>
      </c>
      <c r="AP865" s="49">
        <f t="shared" si="907"/>
        <v>447898.8140682411</v>
      </c>
      <c r="AQ865" s="1">
        <v>11</v>
      </c>
      <c r="AR865" s="1"/>
      <c r="AS865" s="166">
        <f t="shared" si="882"/>
        <v>96.584276346604284</v>
      </c>
      <c r="AT865" s="15">
        <f t="shared" si="883"/>
        <v>112896.4828738513</v>
      </c>
      <c r="AU865" s="15">
        <f t="shared" si="884"/>
        <v>280461.80551439122</v>
      </c>
      <c r="AV865" s="49">
        <f t="shared" si="908"/>
        <v>393358.28838824254</v>
      </c>
      <c r="AW865" s="127">
        <v>9</v>
      </c>
      <c r="AX865" s="127"/>
      <c r="AY865" s="227">
        <f t="shared" si="885"/>
        <v>68.152896475770874</v>
      </c>
      <c r="AZ865" s="15">
        <f t="shared" si="886"/>
        <v>92369.849624060153</v>
      </c>
      <c r="BA865" s="15">
        <f t="shared" si="887"/>
        <v>202048.19609576758</v>
      </c>
      <c r="BB865" s="44">
        <f t="shared" si="909"/>
        <v>294418.04571982776</v>
      </c>
      <c r="BC865" s="239">
        <v>13</v>
      </c>
      <c r="BD865" s="227">
        <f t="shared" si="888"/>
        <v>73.95367017543866</v>
      </c>
      <c r="BE865" s="15">
        <f t="shared" si="889"/>
        <v>124348.8711111111</v>
      </c>
      <c r="BF865" s="15">
        <f t="shared" si="890"/>
        <v>209714.27954693171</v>
      </c>
      <c r="BG865" s="49">
        <f t="shared" si="891"/>
        <v>334063.15065804281</v>
      </c>
      <c r="BH865" s="48">
        <v>6</v>
      </c>
      <c r="BI865" s="166">
        <f t="shared" si="892"/>
        <v>49.24809625668447</v>
      </c>
      <c r="BJ865" s="15">
        <f t="shared" si="893"/>
        <v>63181.617250673859</v>
      </c>
      <c r="BK865" s="15">
        <f t="shared" si="894"/>
        <v>137933.61572900738</v>
      </c>
      <c r="BL865" s="49">
        <f t="shared" si="910"/>
        <v>201115.23297968123</v>
      </c>
      <c r="BM865" s="250">
        <v>15</v>
      </c>
      <c r="BN865" s="245">
        <f t="shared" si="895"/>
        <v>76.003795774647855</v>
      </c>
      <c r="BO865" s="243">
        <f t="shared" si="896"/>
        <v>155726.04284103721</v>
      </c>
      <c r="BP865" s="243">
        <f t="shared" si="897"/>
        <v>212486.808876614</v>
      </c>
      <c r="BQ865" s="244">
        <f t="shared" si="911"/>
        <v>368212.85171765124</v>
      </c>
      <c r="BR865" s="406">
        <f t="shared" si="898"/>
        <v>100</v>
      </c>
      <c r="BS865" s="406">
        <f t="shared" si="899"/>
        <v>8.3333333333333339</v>
      </c>
      <c r="BT865" s="406"/>
      <c r="BV865" s="407">
        <f t="shared" si="900"/>
        <v>0.44444444444444442</v>
      </c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</row>
    <row r="866" spans="1:147" ht="18" hidden="1" x14ac:dyDescent="0.35">
      <c r="A866" s="43" t="s">
        <v>302</v>
      </c>
      <c r="B866" s="208">
        <v>802</v>
      </c>
      <c r="C866" s="1">
        <v>3</v>
      </c>
      <c r="D866" s="1"/>
      <c r="E866" s="1">
        <f t="shared" si="860"/>
        <v>21.54</v>
      </c>
      <c r="F866" s="15">
        <f t="shared" si="861"/>
        <v>29199.206219312604</v>
      </c>
      <c r="G866" s="15">
        <f t="shared" si="862"/>
        <v>66427.090986360301</v>
      </c>
      <c r="H866" s="15">
        <f t="shared" si="901"/>
        <v>95626.297205672905</v>
      </c>
      <c r="I866" s="1">
        <v>3</v>
      </c>
      <c r="J866" s="1"/>
      <c r="K866" s="3">
        <f t="shared" si="863"/>
        <v>21.36097365982824</v>
      </c>
      <c r="L866" s="15">
        <f t="shared" si="864"/>
        <v>29194.814229249012</v>
      </c>
      <c r="M866" s="15">
        <f t="shared" si="865"/>
        <v>65378.086928852892</v>
      </c>
      <c r="N866" s="44">
        <f t="shared" si="902"/>
        <v>94572.9011581019</v>
      </c>
      <c r="O866" s="128">
        <v>3</v>
      </c>
      <c r="P866" s="128"/>
      <c r="Q866" s="166">
        <f t="shared" si="866"/>
        <v>19.504293251163745</v>
      </c>
      <c r="R866" s="15">
        <f t="shared" si="867"/>
        <v>29194.814229249012</v>
      </c>
      <c r="S866" s="422">
        <f t="shared" si="868"/>
        <v>60028.000673969102</v>
      </c>
      <c r="T866" s="49">
        <f t="shared" si="903"/>
        <v>89222.81490321811</v>
      </c>
      <c r="U866" s="128">
        <v>3</v>
      </c>
      <c r="V866" s="166">
        <f t="shared" si="869"/>
        <v>21.428276829238399</v>
      </c>
      <c r="W866" s="15">
        <f t="shared" si="870"/>
        <v>29147.813953488374</v>
      </c>
      <c r="X866" s="15">
        <f t="shared" si="871"/>
        <v>70559.434418834877</v>
      </c>
      <c r="Y866" s="49">
        <f t="shared" si="904"/>
        <v>99707.248372323258</v>
      </c>
      <c r="Z866" s="128">
        <v>2</v>
      </c>
      <c r="AA866" s="166">
        <f t="shared" si="872"/>
        <v>13.788086438825459</v>
      </c>
      <c r="AB866" s="15">
        <f t="shared" si="873"/>
        <v>19431.875968992248</v>
      </c>
      <c r="AC866" s="15">
        <f t="shared" si="874"/>
        <v>42515.830868444995</v>
      </c>
      <c r="AD866" s="49">
        <f t="shared" si="905"/>
        <v>61947.706837437247</v>
      </c>
      <c r="AE866" s="128">
        <v>5</v>
      </c>
      <c r="AF866" s="227" t="e">
        <f t="shared" si="875"/>
        <v>#REF!</v>
      </c>
      <c r="AG866" s="166">
        <f t="shared" si="876"/>
        <v>35.5</v>
      </c>
      <c r="AH866" s="15">
        <f t="shared" si="877"/>
        <v>50431.587177482405</v>
      </c>
      <c r="AI866" s="15">
        <f t="shared" si="878"/>
        <v>97010.519860655302</v>
      </c>
      <c r="AJ866" s="49">
        <f t="shared" si="906"/>
        <v>147442.10703813771</v>
      </c>
      <c r="AK866" s="1">
        <v>5</v>
      </c>
      <c r="AL866" s="1"/>
      <c r="AM866" s="166">
        <f t="shared" si="879"/>
        <v>40.467252778214899</v>
      </c>
      <c r="AN866" s="15">
        <f t="shared" si="880"/>
        <v>50431.587177482405</v>
      </c>
      <c r="AO866" s="15">
        <f t="shared" si="881"/>
        <v>121837.18746414878</v>
      </c>
      <c r="AP866" s="49">
        <f t="shared" si="907"/>
        <v>172268.77464163117</v>
      </c>
      <c r="AQ866" s="1">
        <v>4</v>
      </c>
      <c r="AR866" s="1"/>
      <c r="AS866" s="166">
        <f t="shared" si="882"/>
        <v>35.121555035128829</v>
      </c>
      <c r="AT866" s="15">
        <f t="shared" si="883"/>
        <v>41053.266499582292</v>
      </c>
      <c r="AU866" s="15">
        <f t="shared" si="884"/>
        <v>101986.11109614225</v>
      </c>
      <c r="AV866" s="49">
        <f t="shared" si="908"/>
        <v>143039.37759572454</v>
      </c>
      <c r="AW866" s="127">
        <v>5</v>
      </c>
      <c r="AX866" s="127"/>
      <c r="AY866" s="227">
        <f t="shared" si="885"/>
        <v>37.862720264317154</v>
      </c>
      <c r="AZ866" s="15">
        <f t="shared" si="886"/>
        <v>51316.583124477867</v>
      </c>
      <c r="BA866" s="15">
        <f t="shared" si="887"/>
        <v>112248.99783098199</v>
      </c>
      <c r="BB866" s="44">
        <f t="shared" si="909"/>
        <v>163565.58095545985</v>
      </c>
      <c r="BC866" s="239">
        <v>2</v>
      </c>
      <c r="BD866" s="227">
        <f t="shared" si="888"/>
        <v>11.377487719298255</v>
      </c>
      <c r="BE866" s="15">
        <f t="shared" si="889"/>
        <v>19130.595555555556</v>
      </c>
      <c r="BF866" s="15">
        <f t="shared" si="890"/>
        <v>32263.73531491257</v>
      </c>
      <c r="BG866" s="49">
        <f t="shared" si="891"/>
        <v>51394.330870468126</v>
      </c>
      <c r="BH866" s="48">
        <v>2</v>
      </c>
      <c r="BI866" s="166">
        <f t="shared" si="892"/>
        <v>16.41603208556149</v>
      </c>
      <c r="BJ866" s="15">
        <f t="shared" si="893"/>
        <v>21060.539083557953</v>
      </c>
      <c r="BK866" s="15">
        <f t="shared" si="894"/>
        <v>45977.87190966912</v>
      </c>
      <c r="BL866" s="49">
        <f t="shared" si="910"/>
        <v>67038.410993227066</v>
      </c>
      <c r="BM866" s="97">
        <v>7</v>
      </c>
      <c r="BN866" s="222">
        <f t="shared" si="895"/>
        <v>35.468438028169004</v>
      </c>
      <c r="BO866" s="99">
        <f t="shared" si="896"/>
        <v>72672.153325817359</v>
      </c>
      <c r="BP866" s="99">
        <f t="shared" si="897"/>
        <v>99160.51080908654</v>
      </c>
      <c r="BQ866" s="100">
        <f t="shared" si="911"/>
        <v>171832.6641349039</v>
      </c>
      <c r="BR866" s="406">
        <f t="shared" si="898"/>
        <v>44</v>
      </c>
      <c r="BS866" s="406">
        <f t="shared" si="899"/>
        <v>3.6666666666666665</v>
      </c>
      <c r="BT866" s="406"/>
      <c r="BV866" s="407">
        <f t="shared" si="900"/>
        <v>0.47619047619047622</v>
      </c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</row>
    <row r="867" spans="1:147" ht="18" hidden="1" x14ac:dyDescent="0.35">
      <c r="A867" s="43" t="s">
        <v>302</v>
      </c>
      <c r="B867" s="208">
        <v>901</v>
      </c>
      <c r="C867" s="1">
        <v>17</v>
      </c>
      <c r="D867" s="1"/>
      <c r="E867" s="1">
        <f t="shared" si="860"/>
        <v>122.06</v>
      </c>
      <c r="F867" s="15">
        <f t="shared" si="861"/>
        <v>165462.16857610474</v>
      </c>
      <c r="G867" s="15">
        <f t="shared" si="862"/>
        <v>376420.18225604168</v>
      </c>
      <c r="H867" s="15">
        <f t="shared" si="901"/>
        <v>541882.35083214636</v>
      </c>
      <c r="I867" s="1">
        <v>11</v>
      </c>
      <c r="J867" s="1"/>
      <c r="K867" s="3">
        <f t="shared" si="863"/>
        <v>78.323570086036867</v>
      </c>
      <c r="L867" s="15">
        <f t="shared" si="864"/>
        <v>107047.65217391304</v>
      </c>
      <c r="M867" s="15">
        <f t="shared" si="865"/>
        <v>239719.65207246057</v>
      </c>
      <c r="N867" s="44">
        <f t="shared" si="902"/>
        <v>346767.30424637359</v>
      </c>
      <c r="O867" s="128">
        <v>16</v>
      </c>
      <c r="P867" s="128"/>
      <c r="Q867" s="166">
        <f t="shared" si="866"/>
        <v>104.02289733953998</v>
      </c>
      <c r="R867" s="15">
        <f t="shared" si="867"/>
        <v>155705.67588932806</v>
      </c>
      <c r="S867" s="422">
        <f t="shared" si="868"/>
        <v>320149.33692783525</v>
      </c>
      <c r="T867" s="49">
        <f t="shared" si="903"/>
        <v>475855.01281716331</v>
      </c>
      <c r="U867" s="128">
        <v>14</v>
      </c>
      <c r="V867" s="166">
        <f t="shared" si="869"/>
        <v>99.998625203112525</v>
      </c>
      <c r="W867" s="15">
        <f t="shared" si="870"/>
        <v>136023.13178294574</v>
      </c>
      <c r="X867" s="15">
        <f t="shared" si="871"/>
        <v>329277.36062122945</v>
      </c>
      <c r="Y867" s="49">
        <f t="shared" si="904"/>
        <v>465300.49240417522</v>
      </c>
      <c r="Z867" s="128">
        <v>15</v>
      </c>
      <c r="AA867" s="166">
        <f t="shared" si="872"/>
        <v>103.41064829119094</v>
      </c>
      <c r="AB867" s="15">
        <f t="shared" si="873"/>
        <v>145739.06976744186</v>
      </c>
      <c r="AC867" s="15">
        <f t="shared" si="874"/>
        <v>318868.73151333741</v>
      </c>
      <c r="AD867" s="49">
        <f t="shared" si="905"/>
        <v>464607.8012807793</v>
      </c>
      <c r="AE867" s="128">
        <v>16</v>
      </c>
      <c r="AF867" s="227" t="e">
        <f t="shared" si="875"/>
        <v>#REF!</v>
      </c>
      <c r="AG867" s="166">
        <f t="shared" si="876"/>
        <v>113.6</v>
      </c>
      <c r="AH867" s="15">
        <f t="shared" si="877"/>
        <v>161381.0789679437</v>
      </c>
      <c r="AI867" s="15">
        <f t="shared" si="878"/>
        <v>310433.66355409694</v>
      </c>
      <c r="AJ867" s="49">
        <f t="shared" si="906"/>
        <v>471814.74252204061</v>
      </c>
      <c r="AK867" s="1">
        <v>17</v>
      </c>
      <c r="AL867" s="1"/>
      <c r="AM867" s="166">
        <f t="shared" si="879"/>
        <v>137.58865944593066</v>
      </c>
      <c r="AN867" s="15">
        <f t="shared" si="880"/>
        <v>171467.39640344019</v>
      </c>
      <c r="AO867" s="15">
        <f t="shared" si="881"/>
        <v>414246.43737810588</v>
      </c>
      <c r="AP867" s="49">
        <f t="shared" si="907"/>
        <v>585713.8337815461</v>
      </c>
      <c r="AQ867" s="1">
        <v>15</v>
      </c>
      <c r="AR867" s="1"/>
      <c r="AS867" s="166">
        <f t="shared" si="882"/>
        <v>131.70583138173311</v>
      </c>
      <c r="AT867" s="15">
        <f t="shared" si="883"/>
        <v>153949.74937343359</v>
      </c>
      <c r="AU867" s="15">
        <f t="shared" si="884"/>
        <v>382447.91661053349</v>
      </c>
      <c r="AV867" s="49">
        <f t="shared" si="908"/>
        <v>536397.66598396702</v>
      </c>
      <c r="AW867" s="127">
        <v>13</v>
      </c>
      <c r="AX867" s="127"/>
      <c r="AY867" s="227">
        <f t="shared" si="885"/>
        <v>98.4430726872246</v>
      </c>
      <c r="AZ867" s="15">
        <f t="shared" si="886"/>
        <v>133423.11612364245</v>
      </c>
      <c r="BA867" s="15">
        <f t="shared" si="887"/>
        <v>291847.39436055318</v>
      </c>
      <c r="BB867" s="44">
        <f t="shared" si="909"/>
        <v>425270.51048419566</v>
      </c>
      <c r="BC867" s="239">
        <v>19</v>
      </c>
      <c r="BD867" s="227">
        <f t="shared" si="888"/>
        <v>108.08613333333342</v>
      </c>
      <c r="BE867" s="15">
        <f t="shared" si="889"/>
        <v>181740.65777777779</v>
      </c>
      <c r="BF867" s="15">
        <f t="shared" si="890"/>
        <v>306505.48549166945</v>
      </c>
      <c r="BG867" s="49">
        <f t="shared" si="891"/>
        <v>488246.14326944726</v>
      </c>
      <c r="BH867" s="48">
        <v>17</v>
      </c>
      <c r="BI867" s="166">
        <f t="shared" si="892"/>
        <v>139.53627272727266</v>
      </c>
      <c r="BJ867" s="15">
        <f t="shared" si="893"/>
        <v>179014.5822102426</v>
      </c>
      <c r="BK867" s="15">
        <f t="shared" si="894"/>
        <v>390811.91123218753</v>
      </c>
      <c r="BL867" s="49">
        <f t="shared" si="910"/>
        <v>569826.49344243016</v>
      </c>
      <c r="BM867" s="97">
        <v>45</v>
      </c>
      <c r="BN867" s="222">
        <f t="shared" si="895"/>
        <v>228.01138732394358</v>
      </c>
      <c r="BO867" s="99">
        <f t="shared" si="896"/>
        <v>467178.12852311158</v>
      </c>
      <c r="BP867" s="99">
        <f t="shared" si="897"/>
        <v>637460.42662984203</v>
      </c>
      <c r="BQ867" s="100">
        <f t="shared" si="911"/>
        <v>1104638.5551529536</v>
      </c>
      <c r="BR867" s="406">
        <f t="shared" si="898"/>
        <v>215</v>
      </c>
      <c r="BS867" s="406">
        <f t="shared" si="899"/>
        <v>17.916666666666668</v>
      </c>
      <c r="BT867" s="406"/>
      <c r="BV867" s="407">
        <f t="shared" si="900"/>
        <v>0.60185185185185186</v>
      </c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</row>
    <row r="868" spans="1:147" ht="18" hidden="1" x14ac:dyDescent="0.35">
      <c r="A868" s="43" t="s">
        <v>302</v>
      </c>
      <c r="B868" s="208">
        <v>902</v>
      </c>
      <c r="C868" s="1">
        <v>9</v>
      </c>
      <c r="D868" s="1"/>
      <c r="E868" s="1">
        <f t="shared" si="860"/>
        <v>64.62</v>
      </c>
      <c r="F868" s="15">
        <f t="shared" si="861"/>
        <v>87597.618657937812</v>
      </c>
      <c r="G868" s="15">
        <f t="shared" si="862"/>
        <v>199281.2729590809</v>
      </c>
      <c r="H868" s="15">
        <f t="shared" si="901"/>
        <v>286878.89161701873</v>
      </c>
      <c r="I868" s="1">
        <v>7</v>
      </c>
      <c r="J868" s="1"/>
      <c r="K868" s="3">
        <f t="shared" si="863"/>
        <v>49.842271872932557</v>
      </c>
      <c r="L868" s="15">
        <f t="shared" si="864"/>
        <v>68121.233201581024</v>
      </c>
      <c r="M868" s="15">
        <f t="shared" si="865"/>
        <v>152548.86950065673</v>
      </c>
      <c r="N868" s="44">
        <f t="shared" si="902"/>
        <v>220670.10270223775</v>
      </c>
      <c r="O868" s="128">
        <v>8</v>
      </c>
      <c r="P868" s="128"/>
      <c r="Q868" s="166">
        <f t="shared" si="866"/>
        <v>52.01144866976999</v>
      </c>
      <c r="R868" s="15">
        <f t="shared" si="867"/>
        <v>77852.837944664032</v>
      </c>
      <c r="S868" s="422">
        <f t="shared" si="868"/>
        <v>160074.66846391762</v>
      </c>
      <c r="T868" s="49">
        <f t="shared" si="903"/>
        <v>237927.50640858166</v>
      </c>
      <c r="U868" s="128">
        <v>10</v>
      </c>
      <c r="V868" s="166">
        <f t="shared" si="869"/>
        <v>71.427589430794654</v>
      </c>
      <c r="W868" s="15">
        <f t="shared" si="870"/>
        <v>97159.379844961237</v>
      </c>
      <c r="X868" s="15">
        <f t="shared" si="871"/>
        <v>235198.11472944956</v>
      </c>
      <c r="Y868" s="49">
        <f t="shared" si="904"/>
        <v>332357.49457441078</v>
      </c>
      <c r="Z868" s="128">
        <v>9</v>
      </c>
      <c r="AA868" s="166">
        <f t="shared" si="872"/>
        <v>62.046388974714567</v>
      </c>
      <c r="AB868" s="15">
        <f t="shared" si="873"/>
        <v>87443.441860465115</v>
      </c>
      <c r="AC868" s="15">
        <f t="shared" si="874"/>
        <v>191321.23890800247</v>
      </c>
      <c r="AD868" s="49">
        <f t="shared" si="905"/>
        <v>278764.6807684676</v>
      </c>
      <c r="AE868" s="128">
        <v>10</v>
      </c>
      <c r="AF868" s="227" t="e">
        <f t="shared" si="875"/>
        <v>#REF!</v>
      </c>
      <c r="AG868" s="166">
        <f t="shared" si="876"/>
        <v>71</v>
      </c>
      <c r="AH868" s="15">
        <f t="shared" si="877"/>
        <v>100863.17435496481</v>
      </c>
      <c r="AI868" s="15">
        <f t="shared" si="878"/>
        <v>194021.0397213106</v>
      </c>
      <c r="AJ868" s="49">
        <f t="shared" si="906"/>
        <v>294884.21407627541</v>
      </c>
      <c r="AK868" s="1">
        <v>11</v>
      </c>
      <c r="AL868" s="1"/>
      <c r="AM868" s="166">
        <f t="shared" si="879"/>
        <v>89.027956112072772</v>
      </c>
      <c r="AN868" s="15">
        <f t="shared" si="880"/>
        <v>110949.4917904613</v>
      </c>
      <c r="AO868" s="15">
        <f t="shared" si="881"/>
        <v>268041.81242112728</v>
      </c>
      <c r="AP868" s="49">
        <f t="shared" si="907"/>
        <v>378991.30421158858</v>
      </c>
      <c r="AQ868" s="1">
        <v>8</v>
      </c>
      <c r="AR868" s="1"/>
      <c r="AS868" s="166">
        <f t="shared" si="882"/>
        <v>70.243110070257657</v>
      </c>
      <c r="AT868" s="15">
        <f t="shared" si="883"/>
        <v>82106.532999164585</v>
      </c>
      <c r="AU868" s="15">
        <f t="shared" si="884"/>
        <v>203972.22219228451</v>
      </c>
      <c r="AV868" s="49">
        <f t="shared" si="908"/>
        <v>286078.75519144908</v>
      </c>
      <c r="AW868" s="127">
        <v>10</v>
      </c>
      <c r="AX868" s="127"/>
      <c r="AY868" s="227">
        <f t="shared" si="885"/>
        <v>75.725440528634309</v>
      </c>
      <c r="AZ868" s="15">
        <f t="shared" si="886"/>
        <v>102633.16624895573</v>
      </c>
      <c r="BA868" s="15">
        <f t="shared" si="887"/>
        <v>224497.99566196397</v>
      </c>
      <c r="BB868" s="44">
        <f t="shared" si="909"/>
        <v>327131.16191091971</v>
      </c>
      <c r="BC868" s="239">
        <v>8</v>
      </c>
      <c r="BD868" s="227">
        <f t="shared" si="888"/>
        <v>45.50995087719302</v>
      </c>
      <c r="BE868" s="15">
        <f t="shared" si="889"/>
        <v>76522.382222222222</v>
      </c>
      <c r="BF868" s="15">
        <f t="shared" si="890"/>
        <v>129054.94125965028</v>
      </c>
      <c r="BG868" s="49">
        <f t="shared" si="891"/>
        <v>205577.3234818725</v>
      </c>
      <c r="BH868" s="48">
        <v>8</v>
      </c>
      <c r="BI868" s="166">
        <f t="shared" si="892"/>
        <v>65.664128342245959</v>
      </c>
      <c r="BJ868" s="15">
        <f t="shared" si="893"/>
        <v>84242.156334231811</v>
      </c>
      <c r="BK868" s="15">
        <f t="shared" si="894"/>
        <v>183911.48763867648</v>
      </c>
      <c r="BL868" s="49">
        <f t="shared" si="910"/>
        <v>268153.64397290826</v>
      </c>
      <c r="BM868" s="97">
        <v>10</v>
      </c>
      <c r="BN868" s="222">
        <f t="shared" si="895"/>
        <v>50.669197183098575</v>
      </c>
      <c r="BO868" s="99">
        <f t="shared" si="896"/>
        <v>103817.3618940248</v>
      </c>
      <c r="BP868" s="99">
        <f t="shared" si="897"/>
        <v>141657.87258440934</v>
      </c>
      <c r="BQ868" s="100">
        <f t="shared" si="911"/>
        <v>245475.23447843414</v>
      </c>
      <c r="BR868" s="406">
        <f t="shared" si="898"/>
        <v>108</v>
      </c>
      <c r="BS868" s="406">
        <f t="shared" si="899"/>
        <v>9</v>
      </c>
      <c r="BT868" s="406"/>
      <c r="BV868" s="407">
        <f t="shared" si="900"/>
        <v>0.1</v>
      </c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</row>
    <row r="869" spans="1:147" ht="18" hidden="1" x14ac:dyDescent="0.35">
      <c r="A869" s="43" t="s">
        <v>302</v>
      </c>
      <c r="B869" s="208">
        <v>1001</v>
      </c>
      <c r="C869" s="1">
        <v>0</v>
      </c>
      <c r="D869" s="1"/>
      <c r="E869" s="1">
        <f t="shared" si="860"/>
        <v>0</v>
      </c>
      <c r="F869" s="15">
        <f t="shared" si="861"/>
        <v>0</v>
      </c>
      <c r="G869" s="15">
        <f t="shared" si="862"/>
        <v>0</v>
      </c>
      <c r="H869" s="15">
        <f t="shared" si="901"/>
        <v>0</v>
      </c>
      <c r="I869" s="1">
        <v>2</v>
      </c>
      <c r="J869" s="1"/>
      <c r="K869" s="3">
        <f t="shared" si="863"/>
        <v>14.240649106552159</v>
      </c>
      <c r="L869" s="15">
        <f t="shared" si="864"/>
        <v>19463.209486166008</v>
      </c>
      <c r="M869" s="15">
        <f t="shared" si="865"/>
        <v>43585.391285901926</v>
      </c>
      <c r="N869" s="44">
        <f t="shared" si="902"/>
        <v>63048.600772067934</v>
      </c>
      <c r="O869" s="128">
        <v>2</v>
      </c>
      <c r="P869" s="128"/>
      <c r="Q869" s="166">
        <f t="shared" si="866"/>
        <v>13.002862167442498</v>
      </c>
      <c r="R869" s="15">
        <f t="shared" si="867"/>
        <v>19463.209486166008</v>
      </c>
      <c r="S869" s="422">
        <f t="shared" si="868"/>
        <v>40018.667115979406</v>
      </c>
      <c r="T869" s="49">
        <f t="shared" si="903"/>
        <v>59481.876602145414</v>
      </c>
      <c r="U869" s="128">
        <v>2</v>
      </c>
      <c r="V869" s="166">
        <f t="shared" si="869"/>
        <v>14.285517886158932</v>
      </c>
      <c r="W869" s="15">
        <f t="shared" si="870"/>
        <v>19431.875968992248</v>
      </c>
      <c r="X869" s="15">
        <f t="shared" si="871"/>
        <v>47039.622945889918</v>
      </c>
      <c r="Y869" s="49">
        <f t="shared" si="904"/>
        <v>66471.498914882162</v>
      </c>
      <c r="Z869" s="128">
        <v>3</v>
      </c>
      <c r="AA869" s="166">
        <f t="shared" si="872"/>
        <v>20.682129658238189</v>
      </c>
      <c r="AB869" s="15">
        <f t="shared" si="873"/>
        <v>29147.813953488374</v>
      </c>
      <c r="AC869" s="15">
        <f t="shared" si="874"/>
        <v>63773.746302667489</v>
      </c>
      <c r="AD869" s="49">
        <f t="shared" si="905"/>
        <v>92921.560256155863</v>
      </c>
      <c r="AE869" s="128">
        <v>2</v>
      </c>
      <c r="AF869" s="227" t="e">
        <f t="shared" si="875"/>
        <v>#REF!</v>
      </c>
      <c r="AG869" s="166">
        <f t="shared" si="876"/>
        <v>14.2</v>
      </c>
      <c r="AH869" s="15">
        <f t="shared" si="877"/>
        <v>20172.634870992963</v>
      </c>
      <c r="AI869" s="15">
        <f t="shared" si="878"/>
        <v>38804.207944262118</v>
      </c>
      <c r="AJ869" s="49">
        <f t="shared" si="906"/>
        <v>58976.842815255077</v>
      </c>
      <c r="AK869" s="1">
        <v>2</v>
      </c>
      <c r="AL869" s="1"/>
      <c r="AM869" s="166">
        <f t="shared" si="879"/>
        <v>16.186901111285959</v>
      </c>
      <c r="AN869" s="15">
        <f t="shared" si="880"/>
        <v>20172.634870992963</v>
      </c>
      <c r="AO869" s="15">
        <f t="shared" si="881"/>
        <v>48734.87498565951</v>
      </c>
      <c r="AP869" s="49">
        <f t="shared" si="907"/>
        <v>68907.509856652468</v>
      </c>
      <c r="AQ869" s="1">
        <v>1</v>
      </c>
      <c r="AR869" s="1"/>
      <c r="AS869" s="166">
        <f t="shared" si="882"/>
        <v>8.7803887587822071</v>
      </c>
      <c r="AT869" s="15">
        <f t="shared" si="883"/>
        <v>10263.316624895573</v>
      </c>
      <c r="AU869" s="15">
        <f t="shared" si="884"/>
        <v>25496.527774035563</v>
      </c>
      <c r="AV869" s="49">
        <f t="shared" si="908"/>
        <v>35759.844398931134</v>
      </c>
      <c r="AW869" s="127">
        <v>1</v>
      </c>
      <c r="AX869" s="127"/>
      <c r="AY869" s="227">
        <f t="shared" si="885"/>
        <v>7.5725440528634307</v>
      </c>
      <c r="AZ869" s="15">
        <f t="shared" si="886"/>
        <v>10263.316624895573</v>
      </c>
      <c r="BA869" s="15">
        <f t="shared" si="887"/>
        <v>22449.799566196398</v>
      </c>
      <c r="BB869" s="44">
        <f t="shared" si="909"/>
        <v>32713.116191091969</v>
      </c>
      <c r="BC869" s="239">
        <v>4</v>
      </c>
      <c r="BD869" s="227">
        <f t="shared" si="888"/>
        <v>22.75497543859651</v>
      </c>
      <c r="BE869" s="15">
        <f t="shared" si="889"/>
        <v>38261.191111111111</v>
      </c>
      <c r="BF869" s="15">
        <f t="shared" si="890"/>
        <v>64527.47062982514</v>
      </c>
      <c r="BG869" s="49">
        <f t="shared" si="891"/>
        <v>102788.66174093625</v>
      </c>
      <c r="BH869" s="48">
        <v>1</v>
      </c>
      <c r="BI869" s="166">
        <f t="shared" si="892"/>
        <v>8.2080160427807449</v>
      </c>
      <c r="BJ869" s="15">
        <f t="shared" si="893"/>
        <v>10530.269541778976</v>
      </c>
      <c r="BK869" s="15">
        <f t="shared" si="894"/>
        <v>22988.93595483456</v>
      </c>
      <c r="BL869" s="49">
        <f t="shared" si="910"/>
        <v>33519.205496613533</v>
      </c>
      <c r="BM869" s="97">
        <v>5</v>
      </c>
      <c r="BN869" s="222">
        <f t="shared" si="895"/>
        <v>25.334598591549288</v>
      </c>
      <c r="BO869" s="99">
        <f t="shared" si="896"/>
        <v>51908.680947012399</v>
      </c>
      <c r="BP869" s="99">
        <f t="shared" si="897"/>
        <v>70828.936292204671</v>
      </c>
      <c r="BQ869" s="100">
        <f t="shared" si="911"/>
        <v>122737.61723921707</v>
      </c>
      <c r="BR869" s="406">
        <f t="shared" si="898"/>
        <v>25</v>
      </c>
      <c r="BS869" s="406">
        <f t="shared" si="899"/>
        <v>2.0833333333333335</v>
      </c>
      <c r="BT869" s="406"/>
      <c r="BV869" s="407">
        <f t="shared" si="900"/>
        <v>0.58333333333333326</v>
      </c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</row>
    <row r="870" spans="1:147" ht="18" hidden="1" x14ac:dyDescent="0.35">
      <c r="A870" s="43" t="s">
        <v>302</v>
      </c>
      <c r="B870" s="208">
        <v>1002</v>
      </c>
      <c r="C870" s="1">
        <v>6</v>
      </c>
      <c r="D870" s="1"/>
      <c r="E870" s="1">
        <f t="shared" si="860"/>
        <v>43.08</v>
      </c>
      <c r="F870" s="15">
        <f t="shared" si="861"/>
        <v>58398.412438625208</v>
      </c>
      <c r="G870" s="15">
        <f t="shared" si="862"/>
        <v>132854.1819727206</v>
      </c>
      <c r="H870" s="15">
        <f t="shared" si="901"/>
        <v>191252.59441134581</v>
      </c>
      <c r="I870" s="1">
        <v>5</v>
      </c>
      <c r="J870" s="1"/>
      <c r="K870" s="3">
        <f t="shared" si="863"/>
        <v>35.601622766380395</v>
      </c>
      <c r="L870" s="15">
        <f t="shared" si="864"/>
        <v>48658.023715415024</v>
      </c>
      <c r="M870" s="15">
        <f t="shared" si="865"/>
        <v>108963.47821475481</v>
      </c>
      <c r="N870" s="44">
        <f t="shared" si="902"/>
        <v>157621.50193016982</v>
      </c>
      <c r="O870" s="128">
        <v>4</v>
      </c>
      <c r="P870" s="128"/>
      <c r="Q870" s="166">
        <f t="shared" si="866"/>
        <v>26.005724334884995</v>
      </c>
      <c r="R870" s="15">
        <f t="shared" si="867"/>
        <v>38926.418972332016</v>
      </c>
      <c r="S870" s="422">
        <f t="shared" si="868"/>
        <v>80037.334231958812</v>
      </c>
      <c r="T870" s="49">
        <f t="shared" si="903"/>
        <v>118963.75320429083</v>
      </c>
      <c r="U870" s="128">
        <v>4</v>
      </c>
      <c r="V870" s="166">
        <f t="shared" si="869"/>
        <v>28.571035772317863</v>
      </c>
      <c r="W870" s="15">
        <f t="shared" si="870"/>
        <v>38863.751937984496</v>
      </c>
      <c r="X870" s="15">
        <f t="shared" si="871"/>
        <v>94079.245891779836</v>
      </c>
      <c r="Y870" s="49">
        <f t="shared" si="904"/>
        <v>132942.99782976432</v>
      </c>
      <c r="Z870" s="128">
        <v>5</v>
      </c>
      <c r="AA870" s="166">
        <f t="shared" si="872"/>
        <v>34.470216097063648</v>
      </c>
      <c r="AB870" s="15">
        <f t="shared" si="873"/>
        <v>48579.689922480618</v>
      </c>
      <c r="AC870" s="15">
        <f t="shared" si="874"/>
        <v>106289.57717111248</v>
      </c>
      <c r="AD870" s="49">
        <f t="shared" si="905"/>
        <v>154869.26709359311</v>
      </c>
      <c r="AE870" s="128">
        <v>4</v>
      </c>
      <c r="AF870" s="227" t="e">
        <f t="shared" si="875"/>
        <v>#REF!</v>
      </c>
      <c r="AG870" s="166">
        <f t="shared" si="876"/>
        <v>28.4</v>
      </c>
      <c r="AH870" s="15">
        <f t="shared" si="877"/>
        <v>40345.269741985925</v>
      </c>
      <c r="AI870" s="15">
        <f t="shared" si="878"/>
        <v>77608.415888524236</v>
      </c>
      <c r="AJ870" s="49">
        <f t="shared" si="906"/>
        <v>117953.68563051015</v>
      </c>
      <c r="AK870" s="1">
        <v>5</v>
      </c>
      <c r="AL870" s="1"/>
      <c r="AM870" s="166">
        <f t="shared" si="879"/>
        <v>40.467252778214899</v>
      </c>
      <c r="AN870" s="15">
        <f t="shared" si="880"/>
        <v>50431.587177482405</v>
      </c>
      <c r="AO870" s="15">
        <f t="shared" si="881"/>
        <v>121837.18746414878</v>
      </c>
      <c r="AP870" s="49">
        <f t="shared" si="907"/>
        <v>172268.77464163117</v>
      </c>
      <c r="AQ870" s="1">
        <v>5</v>
      </c>
      <c r="AR870" s="1"/>
      <c r="AS870" s="166">
        <f t="shared" si="882"/>
        <v>43.901943793911038</v>
      </c>
      <c r="AT870" s="15">
        <f t="shared" si="883"/>
        <v>51316.583124477867</v>
      </c>
      <c r="AU870" s="15">
        <f t="shared" si="884"/>
        <v>127482.63887017783</v>
      </c>
      <c r="AV870" s="49">
        <f t="shared" si="908"/>
        <v>178799.2219946557</v>
      </c>
      <c r="AW870" s="127">
        <v>4</v>
      </c>
      <c r="AX870" s="127"/>
      <c r="AY870" s="227">
        <f t="shared" si="885"/>
        <v>30.290176211453723</v>
      </c>
      <c r="AZ870" s="15">
        <f t="shared" si="886"/>
        <v>41053.266499582292</v>
      </c>
      <c r="BA870" s="15">
        <f t="shared" si="887"/>
        <v>89799.198264785591</v>
      </c>
      <c r="BB870" s="44">
        <f t="shared" si="909"/>
        <v>130852.46476436788</v>
      </c>
      <c r="BC870" s="239">
        <v>7</v>
      </c>
      <c r="BD870" s="227">
        <f t="shared" si="888"/>
        <v>39.821207017543891</v>
      </c>
      <c r="BE870" s="15">
        <f t="shared" si="889"/>
        <v>66957.084444444452</v>
      </c>
      <c r="BF870" s="15">
        <f t="shared" si="890"/>
        <v>112923.073602194</v>
      </c>
      <c r="BG870" s="49">
        <f t="shared" si="891"/>
        <v>179880.15804663845</v>
      </c>
      <c r="BH870" s="48">
        <v>6</v>
      </c>
      <c r="BI870" s="166">
        <f t="shared" si="892"/>
        <v>49.24809625668447</v>
      </c>
      <c r="BJ870" s="15">
        <f t="shared" si="893"/>
        <v>63181.617250673859</v>
      </c>
      <c r="BK870" s="15">
        <f t="shared" si="894"/>
        <v>137933.61572900738</v>
      </c>
      <c r="BL870" s="49">
        <f t="shared" si="910"/>
        <v>201115.23297968123</v>
      </c>
      <c r="BM870" s="97">
        <v>0</v>
      </c>
      <c r="BN870" s="222">
        <f t="shared" si="895"/>
        <v>0</v>
      </c>
      <c r="BO870" s="99">
        <f t="shared" si="896"/>
        <v>0</v>
      </c>
      <c r="BP870" s="99">
        <f t="shared" si="897"/>
        <v>0</v>
      </c>
      <c r="BQ870" s="100">
        <f t="shared" si="911"/>
        <v>0</v>
      </c>
      <c r="BR870" s="406">
        <f t="shared" si="898"/>
        <v>55</v>
      </c>
      <c r="BS870" s="406">
        <f t="shared" si="899"/>
        <v>4.583333333333333</v>
      </c>
      <c r="BT870" s="406"/>
      <c r="BV870" s="40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</row>
    <row r="871" spans="1:147" ht="18" hidden="1" x14ac:dyDescent="0.35">
      <c r="A871" s="43" t="s">
        <v>302</v>
      </c>
      <c r="B871" s="208">
        <v>1101</v>
      </c>
      <c r="C871" s="1">
        <v>6</v>
      </c>
      <c r="D871" s="1"/>
      <c r="E871" s="1">
        <f t="shared" si="860"/>
        <v>43.08</v>
      </c>
      <c r="F871" s="15">
        <f t="shared" si="861"/>
        <v>58398.412438625208</v>
      </c>
      <c r="G871" s="15">
        <f t="shared" si="862"/>
        <v>132854.1819727206</v>
      </c>
      <c r="H871" s="15">
        <f t="shared" si="901"/>
        <v>191252.59441134581</v>
      </c>
      <c r="I871" s="1">
        <v>5</v>
      </c>
      <c r="J871" s="1"/>
      <c r="K871" s="3">
        <f t="shared" si="863"/>
        <v>35.601622766380395</v>
      </c>
      <c r="L871" s="15">
        <f t="shared" si="864"/>
        <v>48658.023715415024</v>
      </c>
      <c r="M871" s="15">
        <f t="shared" si="865"/>
        <v>108963.47821475481</v>
      </c>
      <c r="N871" s="44">
        <f t="shared" si="902"/>
        <v>157621.50193016982</v>
      </c>
      <c r="O871" s="128">
        <v>8</v>
      </c>
      <c r="P871" s="128"/>
      <c r="Q871" s="166">
        <f t="shared" si="866"/>
        <v>52.01144866976999</v>
      </c>
      <c r="R871" s="15">
        <f t="shared" si="867"/>
        <v>77852.837944664032</v>
      </c>
      <c r="S871" s="422">
        <f t="shared" si="868"/>
        <v>160074.66846391762</v>
      </c>
      <c r="T871" s="49">
        <f t="shared" si="903"/>
        <v>237927.50640858166</v>
      </c>
      <c r="U871" s="128">
        <v>9</v>
      </c>
      <c r="V871" s="166">
        <f t="shared" si="869"/>
        <v>64.284830487715197</v>
      </c>
      <c r="W871" s="15">
        <f t="shared" si="870"/>
        <v>87443.441860465115</v>
      </c>
      <c r="X871" s="15">
        <f t="shared" si="871"/>
        <v>211678.30325650465</v>
      </c>
      <c r="Y871" s="49">
        <f t="shared" si="904"/>
        <v>299121.74511696975</v>
      </c>
      <c r="Z871" s="128">
        <v>8</v>
      </c>
      <c r="AA871" s="166">
        <f t="shared" si="872"/>
        <v>55.152345755301837</v>
      </c>
      <c r="AB871" s="15">
        <f t="shared" si="873"/>
        <v>77727.503875968992</v>
      </c>
      <c r="AC871" s="15">
        <f t="shared" si="874"/>
        <v>170063.32347377998</v>
      </c>
      <c r="AD871" s="49">
        <f t="shared" si="905"/>
        <v>247790.82734974899</v>
      </c>
      <c r="AE871" s="128">
        <v>9</v>
      </c>
      <c r="AF871" s="227" t="e">
        <f t="shared" si="875"/>
        <v>#REF!</v>
      </c>
      <c r="AG871" s="166">
        <f t="shared" si="876"/>
        <v>63.9</v>
      </c>
      <c r="AH871" s="15">
        <f t="shared" si="877"/>
        <v>90776.856919468337</v>
      </c>
      <c r="AI871" s="15">
        <f t="shared" si="878"/>
        <v>174618.93574917954</v>
      </c>
      <c r="AJ871" s="49">
        <f t="shared" si="906"/>
        <v>265395.79266864789</v>
      </c>
      <c r="AK871" s="1">
        <v>10</v>
      </c>
      <c r="AL871" s="1"/>
      <c r="AM871" s="166">
        <f t="shared" si="879"/>
        <v>80.934505556429798</v>
      </c>
      <c r="AN871" s="15">
        <f t="shared" si="880"/>
        <v>100863.17435496481</v>
      </c>
      <c r="AO871" s="15">
        <f t="shared" si="881"/>
        <v>243674.37492829756</v>
      </c>
      <c r="AP871" s="49">
        <f t="shared" si="907"/>
        <v>344537.54928326234</v>
      </c>
      <c r="AQ871" s="1">
        <v>7</v>
      </c>
      <c r="AR871" s="1"/>
      <c r="AS871" s="166">
        <f t="shared" si="882"/>
        <v>61.462721311475448</v>
      </c>
      <c r="AT871" s="15">
        <f t="shared" si="883"/>
        <v>71843.216374269017</v>
      </c>
      <c r="AU871" s="15">
        <f t="shared" si="884"/>
        <v>178475.69441824895</v>
      </c>
      <c r="AV871" s="49">
        <f t="shared" si="908"/>
        <v>250318.91079251797</v>
      </c>
      <c r="AW871" s="127">
        <v>10</v>
      </c>
      <c r="AX871" s="127"/>
      <c r="AY871" s="227">
        <f t="shared" si="885"/>
        <v>75.725440528634309</v>
      </c>
      <c r="AZ871" s="15">
        <f t="shared" si="886"/>
        <v>102633.16624895573</v>
      </c>
      <c r="BA871" s="15">
        <f t="shared" si="887"/>
        <v>224497.99566196397</v>
      </c>
      <c r="BB871" s="44">
        <f t="shared" si="909"/>
        <v>327131.16191091971</v>
      </c>
      <c r="BC871" s="239">
        <v>11</v>
      </c>
      <c r="BD871" s="227">
        <f t="shared" si="888"/>
        <v>62.576182456140401</v>
      </c>
      <c r="BE871" s="15">
        <f t="shared" si="889"/>
        <v>105218.27555555556</v>
      </c>
      <c r="BF871" s="15">
        <f t="shared" si="890"/>
        <v>177450.54423201914</v>
      </c>
      <c r="BG871" s="49">
        <f t="shared" si="891"/>
        <v>282668.8197875747</v>
      </c>
      <c r="BH871" s="48">
        <v>9</v>
      </c>
      <c r="BI871" s="166">
        <f t="shared" si="892"/>
        <v>73.872144385026701</v>
      </c>
      <c r="BJ871" s="15">
        <f t="shared" si="893"/>
        <v>94772.425876010791</v>
      </c>
      <c r="BK871" s="15">
        <f t="shared" si="894"/>
        <v>206900.42359351105</v>
      </c>
      <c r="BL871" s="49">
        <f t="shared" si="910"/>
        <v>301672.84946952184</v>
      </c>
      <c r="BM871" s="97">
        <v>12</v>
      </c>
      <c r="BN871" s="222">
        <f t="shared" si="895"/>
        <v>60.803036619718284</v>
      </c>
      <c r="BO871" s="99">
        <f t="shared" si="896"/>
        <v>124580.83427282976</v>
      </c>
      <c r="BP871" s="99">
        <f t="shared" si="897"/>
        <v>169989.44710129118</v>
      </c>
      <c r="BQ871" s="100">
        <f t="shared" si="911"/>
        <v>294570.28137412097</v>
      </c>
      <c r="BR871" s="406">
        <f t="shared" si="898"/>
        <v>104</v>
      </c>
      <c r="BS871" s="406">
        <f t="shared" si="899"/>
        <v>8.6666666666666661</v>
      </c>
      <c r="BT871" s="406"/>
      <c r="BV871" s="407">
        <f t="shared" si="900"/>
        <v>0.27777777777777785</v>
      </c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</row>
    <row r="872" spans="1:147" ht="18" hidden="1" x14ac:dyDescent="0.35">
      <c r="A872" s="43" t="s">
        <v>302</v>
      </c>
      <c r="B872" s="208">
        <v>1102</v>
      </c>
      <c r="C872" s="1">
        <v>1</v>
      </c>
      <c r="D872" s="1"/>
      <c r="E872" s="1">
        <f t="shared" si="860"/>
        <v>7.18</v>
      </c>
      <c r="F872" s="15">
        <f t="shared" si="861"/>
        <v>9733.068739770868</v>
      </c>
      <c r="G872" s="15">
        <f t="shared" si="862"/>
        <v>22142.363662120097</v>
      </c>
      <c r="H872" s="15">
        <f t="shared" si="901"/>
        <v>31875.432401890965</v>
      </c>
      <c r="I872" s="1">
        <v>1</v>
      </c>
      <c r="J872" s="1"/>
      <c r="K872" s="3">
        <f t="shared" si="863"/>
        <v>7.1203245532760793</v>
      </c>
      <c r="L872" s="15">
        <f t="shared" si="864"/>
        <v>9731.604743083004</v>
      </c>
      <c r="M872" s="15">
        <f t="shared" si="865"/>
        <v>21792.695642950963</v>
      </c>
      <c r="N872" s="44">
        <f t="shared" si="902"/>
        <v>31524.300386033967</v>
      </c>
      <c r="O872" s="128">
        <v>4</v>
      </c>
      <c r="P872" s="128"/>
      <c r="Q872" s="166">
        <f t="shared" si="866"/>
        <v>26.005724334884995</v>
      </c>
      <c r="R872" s="15">
        <f t="shared" si="867"/>
        <v>38926.418972332016</v>
      </c>
      <c r="S872" s="422">
        <f t="shared" si="868"/>
        <v>80037.334231958812</v>
      </c>
      <c r="T872" s="49">
        <f t="shared" si="903"/>
        <v>118963.75320429083</v>
      </c>
      <c r="U872" s="128">
        <v>6</v>
      </c>
      <c r="V872" s="166">
        <f t="shared" si="869"/>
        <v>42.856553658476798</v>
      </c>
      <c r="W872" s="15">
        <f t="shared" si="870"/>
        <v>58295.627906976748</v>
      </c>
      <c r="X872" s="15">
        <f t="shared" si="871"/>
        <v>141118.86883766975</v>
      </c>
      <c r="Y872" s="49">
        <f t="shared" si="904"/>
        <v>199414.49674464652</v>
      </c>
      <c r="Z872" s="128">
        <v>6</v>
      </c>
      <c r="AA872" s="166">
        <f t="shared" si="872"/>
        <v>41.364259316476378</v>
      </c>
      <c r="AB872" s="15">
        <f t="shared" si="873"/>
        <v>58295.627906976748</v>
      </c>
      <c r="AC872" s="15">
        <f t="shared" si="874"/>
        <v>127547.49260533498</v>
      </c>
      <c r="AD872" s="49">
        <f t="shared" si="905"/>
        <v>185843.12051231173</v>
      </c>
      <c r="AE872" s="128">
        <v>7</v>
      </c>
      <c r="AF872" s="227" t="e">
        <f t="shared" si="875"/>
        <v>#REF!</v>
      </c>
      <c r="AG872" s="166">
        <f t="shared" si="876"/>
        <v>49.699999999999996</v>
      </c>
      <c r="AH872" s="15">
        <f t="shared" si="877"/>
        <v>70604.222048475363</v>
      </c>
      <c r="AI872" s="15">
        <f t="shared" si="878"/>
        <v>135814.72780491741</v>
      </c>
      <c r="AJ872" s="49">
        <f t="shared" si="906"/>
        <v>206418.94985339278</v>
      </c>
      <c r="AK872" s="1">
        <v>7</v>
      </c>
      <c r="AL872" s="1"/>
      <c r="AM872" s="166">
        <f t="shared" si="879"/>
        <v>56.654153889500854</v>
      </c>
      <c r="AN872" s="15">
        <f t="shared" si="880"/>
        <v>70604.222048475363</v>
      </c>
      <c r="AO872" s="15">
        <f t="shared" si="881"/>
        <v>170572.06244980829</v>
      </c>
      <c r="AP872" s="49">
        <f t="shared" si="907"/>
        <v>241176.28449828364</v>
      </c>
      <c r="AQ872" s="1">
        <v>6</v>
      </c>
      <c r="AR872" s="1"/>
      <c r="AS872" s="166">
        <f t="shared" si="882"/>
        <v>52.682332552693239</v>
      </c>
      <c r="AT872" s="15">
        <f t="shared" si="883"/>
        <v>61579.899749373435</v>
      </c>
      <c r="AU872" s="15">
        <f t="shared" si="884"/>
        <v>152979.16664421337</v>
      </c>
      <c r="AV872" s="49">
        <f t="shared" si="908"/>
        <v>214559.06639358681</v>
      </c>
      <c r="AW872" s="127">
        <v>8</v>
      </c>
      <c r="AX872" s="127"/>
      <c r="AY872" s="227">
        <f t="shared" si="885"/>
        <v>60.580352422907445</v>
      </c>
      <c r="AZ872" s="15">
        <f t="shared" si="886"/>
        <v>82106.532999164585</v>
      </c>
      <c r="BA872" s="15">
        <f t="shared" si="887"/>
        <v>179598.39652957118</v>
      </c>
      <c r="BB872" s="44">
        <f t="shared" si="909"/>
        <v>261704.92952873575</v>
      </c>
      <c r="BC872" s="239">
        <v>8</v>
      </c>
      <c r="BD872" s="227">
        <f t="shared" si="888"/>
        <v>45.50995087719302</v>
      </c>
      <c r="BE872" s="15">
        <f t="shared" si="889"/>
        <v>76522.382222222222</v>
      </c>
      <c r="BF872" s="15">
        <f t="shared" si="890"/>
        <v>129054.94125965028</v>
      </c>
      <c r="BG872" s="49">
        <f t="shared" si="891"/>
        <v>205577.3234818725</v>
      </c>
      <c r="BH872" s="48">
        <v>2</v>
      </c>
      <c r="BI872" s="166">
        <f t="shared" si="892"/>
        <v>16.41603208556149</v>
      </c>
      <c r="BJ872" s="15">
        <f t="shared" si="893"/>
        <v>21060.539083557953</v>
      </c>
      <c r="BK872" s="15">
        <f t="shared" si="894"/>
        <v>45977.87190966912</v>
      </c>
      <c r="BL872" s="49">
        <f t="shared" si="910"/>
        <v>67038.410993227066</v>
      </c>
      <c r="BM872" s="97">
        <v>5</v>
      </c>
      <c r="BN872" s="222">
        <f t="shared" si="895"/>
        <v>25.334598591549288</v>
      </c>
      <c r="BO872" s="99">
        <f t="shared" si="896"/>
        <v>51908.680947012399</v>
      </c>
      <c r="BP872" s="99">
        <f t="shared" si="897"/>
        <v>70828.936292204671</v>
      </c>
      <c r="BQ872" s="100">
        <f t="shared" si="911"/>
        <v>122737.61723921707</v>
      </c>
      <c r="BR872" s="406">
        <f t="shared" si="898"/>
        <v>61</v>
      </c>
      <c r="BS872" s="406">
        <f t="shared" si="899"/>
        <v>5.083333333333333</v>
      </c>
      <c r="BT872" s="406"/>
      <c r="BV872" s="407">
        <f t="shared" si="900"/>
        <v>-1.6666666666666607E-2</v>
      </c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</row>
    <row r="873" spans="1:147" ht="18" hidden="1" x14ac:dyDescent="0.35">
      <c r="A873" s="43" t="s">
        <v>302</v>
      </c>
      <c r="B873" s="208">
        <v>1201</v>
      </c>
      <c r="C873" s="1">
        <v>3</v>
      </c>
      <c r="D873" s="1"/>
      <c r="E873" s="1">
        <f t="shared" si="860"/>
        <v>21.54</v>
      </c>
      <c r="F873" s="15">
        <f t="shared" si="861"/>
        <v>29199.206219312604</v>
      </c>
      <c r="G873" s="15">
        <f t="shared" si="862"/>
        <v>66427.090986360301</v>
      </c>
      <c r="H873" s="15">
        <f t="shared" si="901"/>
        <v>95626.297205672905</v>
      </c>
      <c r="I873" s="1">
        <v>4</v>
      </c>
      <c r="J873" s="1"/>
      <c r="K873" s="3">
        <f t="shared" si="863"/>
        <v>28.481298213104317</v>
      </c>
      <c r="L873" s="15">
        <f t="shared" si="864"/>
        <v>38926.418972332016</v>
      </c>
      <c r="M873" s="15">
        <f t="shared" si="865"/>
        <v>87170.782571803851</v>
      </c>
      <c r="N873" s="44">
        <f t="shared" si="902"/>
        <v>126097.20154413587</v>
      </c>
      <c r="O873" s="128">
        <v>4</v>
      </c>
      <c r="P873" s="128"/>
      <c r="Q873" s="166">
        <f t="shared" si="866"/>
        <v>26.005724334884995</v>
      </c>
      <c r="R873" s="15">
        <f t="shared" si="867"/>
        <v>38926.418972332016</v>
      </c>
      <c r="S873" s="422">
        <f t="shared" si="868"/>
        <v>80037.334231958812</v>
      </c>
      <c r="T873" s="49">
        <f t="shared" si="903"/>
        <v>118963.75320429083</v>
      </c>
      <c r="U873" s="128">
        <v>4</v>
      </c>
      <c r="V873" s="166">
        <f t="shared" si="869"/>
        <v>28.571035772317863</v>
      </c>
      <c r="W873" s="15">
        <f t="shared" si="870"/>
        <v>38863.751937984496</v>
      </c>
      <c r="X873" s="15">
        <f t="shared" si="871"/>
        <v>94079.245891779836</v>
      </c>
      <c r="Y873" s="49">
        <f t="shared" si="904"/>
        <v>132942.99782976432</v>
      </c>
      <c r="Z873" s="128">
        <v>5</v>
      </c>
      <c r="AA873" s="166">
        <f t="shared" si="872"/>
        <v>34.470216097063648</v>
      </c>
      <c r="AB873" s="15">
        <f t="shared" si="873"/>
        <v>48579.689922480618</v>
      </c>
      <c r="AC873" s="15">
        <f t="shared" si="874"/>
        <v>106289.57717111248</v>
      </c>
      <c r="AD873" s="49">
        <f t="shared" si="905"/>
        <v>154869.26709359311</v>
      </c>
      <c r="AE873" s="128">
        <v>4</v>
      </c>
      <c r="AF873" s="227" t="e">
        <f t="shared" si="875"/>
        <v>#REF!</v>
      </c>
      <c r="AG873" s="166">
        <f t="shared" si="876"/>
        <v>28.4</v>
      </c>
      <c r="AH873" s="15">
        <f t="shared" si="877"/>
        <v>40345.269741985925</v>
      </c>
      <c r="AI873" s="15">
        <f t="shared" si="878"/>
        <v>77608.415888524236</v>
      </c>
      <c r="AJ873" s="49">
        <f t="shared" si="906"/>
        <v>117953.68563051015</v>
      </c>
      <c r="AK873" s="1">
        <v>4</v>
      </c>
      <c r="AL873" s="1"/>
      <c r="AM873" s="166">
        <f t="shared" si="879"/>
        <v>32.373802222571918</v>
      </c>
      <c r="AN873" s="15">
        <f t="shared" si="880"/>
        <v>40345.269741985925</v>
      </c>
      <c r="AO873" s="15">
        <f t="shared" si="881"/>
        <v>97469.749971319019</v>
      </c>
      <c r="AP873" s="49">
        <f t="shared" si="907"/>
        <v>137815.01971330494</v>
      </c>
      <c r="AQ873" s="1">
        <v>3</v>
      </c>
      <c r="AR873" s="1"/>
      <c r="AS873" s="166">
        <f t="shared" si="882"/>
        <v>26.34116627634662</v>
      </c>
      <c r="AT873" s="15">
        <f t="shared" si="883"/>
        <v>30789.949874686718</v>
      </c>
      <c r="AU873" s="15">
        <f t="shared" si="884"/>
        <v>76489.583322106686</v>
      </c>
      <c r="AV873" s="49">
        <f t="shared" si="908"/>
        <v>107279.5331967934</v>
      </c>
      <c r="AW873" s="127">
        <v>3</v>
      </c>
      <c r="AX873" s="127"/>
      <c r="AY873" s="227">
        <f t="shared" si="885"/>
        <v>22.717632158590291</v>
      </c>
      <c r="AZ873" s="15">
        <f t="shared" si="886"/>
        <v>30789.949874686718</v>
      </c>
      <c r="BA873" s="15">
        <f t="shared" si="887"/>
        <v>67349.398698589182</v>
      </c>
      <c r="BB873" s="44">
        <f t="shared" si="909"/>
        <v>98139.3485732759</v>
      </c>
      <c r="BC873" s="239">
        <v>6</v>
      </c>
      <c r="BD873" s="227">
        <f t="shared" si="888"/>
        <v>34.132463157894762</v>
      </c>
      <c r="BE873" s="15">
        <f t="shared" si="889"/>
        <v>57391.786666666667</v>
      </c>
      <c r="BF873" s="15">
        <f t="shared" si="890"/>
        <v>96791.205944737711</v>
      </c>
      <c r="BG873" s="49">
        <f t="shared" si="891"/>
        <v>154182.99261140439</v>
      </c>
      <c r="BH873" s="48">
        <v>2</v>
      </c>
      <c r="BI873" s="166">
        <f t="shared" si="892"/>
        <v>16.41603208556149</v>
      </c>
      <c r="BJ873" s="15">
        <f t="shared" si="893"/>
        <v>21060.539083557953</v>
      </c>
      <c r="BK873" s="15">
        <f t="shared" si="894"/>
        <v>45977.87190966912</v>
      </c>
      <c r="BL873" s="49">
        <f t="shared" si="910"/>
        <v>67038.410993227066</v>
      </c>
      <c r="BM873" s="97">
        <v>6</v>
      </c>
      <c r="BN873" s="222">
        <f t="shared" si="895"/>
        <v>30.401518309859142</v>
      </c>
      <c r="BO873" s="99">
        <f t="shared" si="896"/>
        <v>62290.417136414879</v>
      </c>
      <c r="BP873" s="99">
        <f t="shared" si="897"/>
        <v>84994.723550645591</v>
      </c>
      <c r="BQ873" s="100">
        <f t="shared" si="911"/>
        <v>147285.14068706048</v>
      </c>
      <c r="BR873" s="406">
        <f t="shared" si="898"/>
        <v>48</v>
      </c>
      <c r="BS873" s="406">
        <f t="shared" si="899"/>
        <v>4</v>
      </c>
      <c r="BT873" s="406"/>
      <c r="BV873" s="407">
        <f t="shared" si="900"/>
        <v>0.33333333333333331</v>
      </c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</row>
    <row r="874" spans="1:147" ht="18" hidden="1" x14ac:dyDescent="0.35">
      <c r="A874" s="43" t="s">
        <v>302</v>
      </c>
      <c r="B874" s="208">
        <v>1202</v>
      </c>
      <c r="C874" s="1">
        <v>11</v>
      </c>
      <c r="D874" s="1"/>
      <c r="E874" s="1">
        <f t="shared" si="860"/>
        <v>78.97999999999999</v>
      </c>
      <c r="F874" s="15">
        <f t="shared" si="861"/>
        <v>107063.75613747955</v>
      </c>
      <c r="G874" s="15">
        <f t="shared" si="862"/>
        <v>243566.00028332105</v>
      </c>
      <c r="H874" s="15">
        <f t="shared" si="901"/>
        <v>350629.75642080058</v>
      </c>
      <c r="I874" s="1">
        <v>8</v>
      </c>
      <c r="J874" s="1"/>
      <c r="K874" s="3">
        <f t="shared" si="863"/>
        <v>56.962596426208634</v>
      </c>
      <c r="L874" s="15">
        <f t="shared" si="864"/>
        <v>77852.837944664032</v>
      </c>
      <c r="M874" s="15">
        <f t="shared" si="865"/>
        <v>174341.5651436077</v>
      </c>
      <c r="N874" s="44">
        <f t="shared" si="902"/>
        <v>252194.40308827173</v>
      </c>
      <c r="O874" s="128">
        <v>8</v>
      </c>
      <c r="P874" s="128"/>
      <c r="Q874" s="166">
        <f t="shared" si="866"/>
        <v>52.01144866976999</v>
      </c>
      <c r="R874" s="15">
        <f t="shared" si="867"/>
        <v>77852.837944664032</v>
      </c>
      <c r="S874" s="422">
        <f t="shared" si="868"/>
        <v>160074.66846391762</v>
      </c>
      <c r="T874" s="49">
        <f t="shared" si="903"/>
        <v>237927.50640858166</v>
      </c>
      <c r="U874" s="128">
        <v>9</v>
      </c>
      <c r="V874" s="166">
        <f t="shared" si="869"/>
        <v>64.284830487715197</v>
      </c>
      <c r="W874" s="15">
        <f t="shared" si="870"/>
        <v>87443.441860465115</v>
      </c>
      <c r="X874" s="15">
        <f t="shared" si="871"/>
        <v>211678.30325650465</v>
      </c>
      <c r="Y874" s="49">
        <f t="shared" si="904"/>
        <v>299121.74511696975</v>
      </c>
      <c r="Z874" s="128">
        <v>10</v>
      </c>
      <c r="AA874" s="166">
        <f t="shared" si="872"/>
        <v>68.940432194127297</v>
      </c>
      <c r="AB874" s="15">
        <f t="shared" si="873"/>
        <v>97159.379844961237</v>
      </c>
      <c r="AC874" s="15">
        <f t="shared" si="874"/>
        <v>212579.15434222497</v>
      </c>
      <c r="AD874" s="49">
        <f t="shared" si="905"/>
        <v>309738.53418718622</v>
      </c>
      <c r="AE874" s="128">
        <v>11</v>
      </c>
      <c r="AF874" s="227" t="e">
        <f t="shared" si="875"/>
        <v>#REF!</v>
      </c>
      <c r="AG874" s="166">
        <f t="shared" si="876"/>
        <v>78.099999999999994</v>
      </c>
      <c r="AH874" s="15">
        <f t="shared" si="877"/>
        <v>110949.4917904613</v>
      </c>
      <c r="AI874" s="15">
        <f t="shared" si="878"/>
        <v>213423.14369344164</v>
      </c>
      <c r="AJ874" s="49">
        <f t="shared" si="906"/>
        <v>324372.63548390294</v>
      </c>
      <c r="AK874" s="1">
        <v>13</v>
      </c>
      <c r="AL874" s="1"/>
      <c r="AM874" s="166">
        <f t="shared" si="879"/>
        <v>105.21485722335873</v>
      </c>
      <c r="AN874" s="15">
        <f t="shared" si="880"/>
        <v>131122.12666145427</v>
      </c>
      <c r="AO874" s="15">
        <f t="shared" si="881"/>
        <v>316776.68740678683</v>
      </c>
      <c r="AP874" s="49">
        <f t="shared" si="907"/>
        <v>447898.8140682411</v>
      </c>
      <c r="AQ874" s="1">
        <v>8</v>
      </c>
      <c r="AR874" s="1"/>
      <c r="AS874" s="166">
        <f t="shared" si="882"/>
        <v>70.243110070257657</v>
      </c>
      <c r="AT874" s="15">
        <f t="shared" si="883"/>
        <v>82106.532999164585</v>
      </c>
      <c r="AU874" s="15">
        <f t="shared" si="884"/>
        <v>203972.22219228451</v>
      </c>
      <c r="AV874" s="49">
        <f t="shared" si="908"/>
        <v>286078.75519144908</v>
      </c>
      <c r="AW874" s="127">
        <v>5</v>
      </c>
      <c r="AX874" s="127"/>
      <c r="AY874" s="227">
        <f t="shared" si="885"/>
        <v>37.862720264317154</v>
      </c>
      <c r="AZ874" s="15">
        <f t="shared" si="886"/>
        <v>51316.583124477867</v>
      </c>
      <c r="BA874" s="15">
        <f t="shared" si="887"/>
        <v>112248.99783098199</v>
      </c>
      <c r="BB874" s="44">
        <f t="shared" si="909"/>
        <v>163565.58095545985</v>
      </c>
      <c r="BC874" s="239">
        <v>6</v>
      </c>
      <c r="BD874" s="227">
        <f t="shared" si="888"/>
        <v>34.132463157894762</v>
      </c>
      <c r="BE874" s="15">
        <f t="shared" si="889"/>
        <v>57391.786666666667</v>
      </c>
      <c r="BF874" s="15">
        <f t="shared" si="890"/>
        <v>96791.205944737711</v>
      </c>
      <c r="BG874" s="49">
        <f t="shared" si="891"/>
        <v>154182.99261140439</v>
      </c>
      <c r="BH874" s="48">
        <v>6</v>
      </c>
      <c r="BI874" s="166">
        <f t="shared" si="892"/>
        <v>49.24809625668447</v>
      </c>
      <c r="BJ874" s="15">
        <f t="shared" si="893"/>
        <v>63181.617250673859</v>
      </c>
      <c r="BK874" s="15">
        <f t="shared" si="894"/>
        <v>137933.61572900738</v>
      </c>
      <c r="BL874" s="49">
        <f t="shared" si="910"/>
        <v>201115.23297968123</v>
      </c>
      <c r="BM874" s="246">
        <v>24</v>
      </c>
      <c r="BN874" s="247">
        <f t="shared" si="895"/>
        <v>121.60607323943657</v>
      </c>
      <c r="BO874" s="248">
        <f t="shared" si="896"/>
        <v>249161.66854565952</v>
      </c>
      <c r="BP874" s="248">
        <f t="shared" si="897"/>
        <v>339978.89420258236</v>
      </c>
      <c r="BQ874" s="249">
        <f t="shared" si="911"/>
        <v>589140.56274824194</v>
      </c>
      <c r="BR874" s="406">
        <f t="shared" si="898"/>
        <v>119</v>
      </c>
      <c r="BS874" s="406">
        <f t="shared" si="899"/>
        <v>9.9166666666666661</v>
      </c>
      <c r="BT874" s="406"/>
      <c r="BV874" s="407">
        <f t="shared" si="900"/>
        <v>0.58680555555555558</v>
      </c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</row>
    <row r="875" spans="1:147" ht="18" hidden="1" x14ac:dyDescent="0.35">
      <c r="A875" s="43" t="s">
        <v>302</v>
      </c>
      <c r="B875" s="208">
        <v>1203</v>
      </c>
      <c r="C875" s="1">
        <v>2</v>
      </c>
      <c r="D875" s="1"/>
      <c r="E875" s="1">
        <f t="shared" si="860"/>
        <v>14.36</v>
      </c>
      <c r="F875" s="15">
        <f t="shared" si="861"/>
        <v>19466.137479541736</v>
      </c>
      <c r="G875" s="15">
        <f t="shared" si="862"/>
        <v>44284.727324240193</v>
      </c>
      <c r="H875" s="15">
        <f t="shared" si="901"/>
        <v>63750.864803781929</v>
      </c>
      <c r="I875" s="1">
        <v>3</v>
      </c>
      <c r="J875" s="1"/>
      <c r="K875" s="3">
        <f t="shared" si="863"/>
        <v>21.36097365982824</v>
      </c>
      <c r="L875" s="15">
        <f t="shared" si="864"/>
        <v>29194.814229249012</v>
      </c>
      <c r="M875" s="15">
        <f t="shared" si="865"/>
        <v>65378.086928852892</v>
      </c>
      <c r="N875" s="44">
        <f t="shared" si="902"/>
        <v>94572.9011581019</v>
      </c>
      <c r="O875" s="128">
        <v>2</v>
      </c>
      <c r="P875" s="128"/>
      <c r="Q875" s="166">
        <f t="shared" si="866"/>
        <v>13.002862167442498</v>
      </c>
      <c r="R875" s="15">
        <f t="shared" si="867"/>
        <v>19463.209486166008</v>
      </c>
      <c r="S875" s="422">
        <f t="shared" si="868"/>
        <v>40018.667115979406</v>
      </c>
      <c r="T875" s="49">
        <f t="shared" si="903"/>
        <v>59481.876602145414</v>
      </c>
      <c r="U875" s="128">
        <v>2</v>
      </c>
      <c r="V875" s="166">
        <f t="shared" si="869"/>
        <v>14.285517886158932</v>
      </c>
      <c r="W875" s="15">
        <f t="shared" si="870"/>
        <v>19431.875968992248</v>
      </c>
      <c r="X875" s="15">
        <f t="shared" si="871"/>
        <v>47039.622945889918</v>
      </c>
      <c r="Y875" s="49">
        <f t="shared" si="904"/>
        <v>66471.498914882162</v>
      </c>
      <c r="Z875" s="128">
        <v>3</v>
      </c>
      <c r="AA875" s="166">
        <f t="shared" si="872"/>
        <v>20.682129658238189</v>
      </c>
      <c r="AB875" s="15">
        <f t="shared" si="873"/>
        <v>29147.813953488374</v>
      </c>
      <c r="AC875" s="15">
        <f t="shared" si="874"/>
        <v>63773.746302667489</v>
      </c>
      <c r="AD875" s="49">
        <f t="shared" si="905"/>
        <v>92921.560256155863</v>
      </c>
      <c r="AE875" s="128">
        <v>3</v>
      </c>
      <c r="AF875" s="227" t="e">
        <f t="shared" si="875"/>
        <v>#REF!</v>
      </c>
      <c r="AG875" s="166">
        <f t="shared" si="876"/>
        <v>21.299999999999997</v>
      </c>
      <c r="AH875" s="15">
        <f t="shared" si="877"/>
        <v>30258.952306489446</v>
      </c>
      <c r="AI875" s="15">
        <f t="shared" si="878"/>
        <v>58206.31191639317</v>
      </c>
      <c r="AJ875" s="49">
        <f t="shared" si="906"/>
        <v>88465.264222882615</v>
      </c>
      <c r="AK875" s="1">
        <v>2</v>
      </c>
      <c r="AL875" s="1"/>
      <c r="AM875" s="166">
        <f t="shared" si="879"/>
        <v>16.186901111285959</v>
      </c>
      <c r="AN875" s="15">
        <f t="shared" si="880"/>
        <v>20172.634870992963</v>
      </c>
      <c r="AO875" s="15">
        <f t="shared" si="881"/>
        <v>48734.87498565951</v>
      </c>
      <c r="AP875" s="49">
        <f t="shared" si="907"/>
        <v>68907.509856652468</v>
      </c>
      <c r="AQ875" s="1">
        <v>3</v>
      </c>
      <c r="AR875" s="1"/>
      <c r="AS875" s="166">
        <f t="shared" si="882"/>
        <v>26.34116627634662</v>
      </c>
      <c r="AT875" s="15">
        <f t="shared" si="883"/>
        <v>30789.949874686718</v>
      </c>
      <c r="AU875" s="15">
        <f t="shared" si="884"/>
        <v>76489.583322106686</v>
      </c>
      <c r="AV875" s="49">
        <f t="shared" si="908"/>
        <v>107279.5331967934</v>
      </c>
      <c r="AW875" s="127">
        <v>3</v>
      </c>
      <c r="AX875" s="127"/>
      <c r="AY875" s="227">
        <f t="shared" si="885"/>
        <v>22.717632158590291</v>
      </c>
      <c r="AZ875" s="15">
        <f t="shared" si="886"/>
        <v>30789.949874686718</v>
      </c>
      <c r="BA875" s="15">
        <f t="shared" si="887"/>
        <v>67349.398698589182</v>
      </c>
      <c r="BB875" s="44">
        <f t="shared" si="909"/>
        <v>98139.3485732759</v>
      </c>
      <c r="BC875" s="239">
        <v>2</v>
      </c>
      <c r="BD875" s="227">
        <f t="shared" si="888"/>
        <v>11.377487719298255</v>
      </c>
      <c r="BE875" s="15">
        <f t="shared" si="889"/>
        <v>19130.595555555556</v>
      </c>
      <c r="BF875" s="15">
        <f t="shared" si="890"/>
        <v>32263.73531491257</v>
      </c>
      <c r="BG875" s="49">
        <f t="shared" si="891"/>
        <v>51394.330870468126</v>
      </c>
      <c r="BH875" s="48">
        <v>1</v>
      </c>
      <c r="BI875" s="166">
        <f t="shared" si="892"/>
        <v>8.2080160427807449</v>
      </c>
      <c r="BJ875" s="15">
        <f t="shared" si="893"/>
        <v>10530.269541778976</v>
      </c>
      <c r="BK875" s="15">
        <f t="shared" si="894"/>
        <v>22988.93595483456</v>
      </c>
      <c r="BL875" s="49">
        <f t="shared" si="910"/>
        <v>33519.205496613533</v>
      </c>
      <c r="BM875" s="97">
        <v>3</v>
      </c>
      <c r="BN875" s="222">
        <f t="shared" si="895"/>
        <v>15.200759154929571</v>
      </c>
      <c r="BO875" s="99">
        <f t="shared" si="896"/>
        <v>31145.208568207439</v>
      </c>
      <c r="BP875" s="99">
        <f t="shared" si="897"/>
        <v>42497.361775322795</v>
      </c>
      <c r="BQ875" s="100">
        <f t="shared" si="911"/>
        <v>73642.570343530242</v>
      </c>
      <c r="BR875" s="406">
        <f t="shared" si="898"/>
        <v>29</v>
      </c>
      <c r="BS875" s="406">
        <f t="shared" si="899"/>
        <v>2.4166666666666665</v>
      </c>
      <c r="BT875" s="406"/>
      <c r="BV875" s="407">
        <f t="shared" si="900"/>
        <v>0.1944444444444445</v>
      </c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</row>
    <row r="876" spans="1:147" ht="18" hidden="1" x14ac:dyDescent="0.35">
      <c r="A876" s="43" t="s">
        <v>302</v>
      </c>
      <c r="B876" s="208">
        <v>1204</v>
      </c>
      <c r="C876" s="1">
        <v>1</v>
      </c>
      <c r="D876" s="1"/>
      <c r="E876" s="1">
        <f t="shared" si="860"/>
        <v>7.18</v>
      </c>
      <c r="F876" s="15">
        <f t="shared" si="861"/>
        <v>9733.068739770868</v>
      </c>
      <c r="G876" s="15">
        <f t="shared" si="862"/>
        <v>22142.363662120097</v>
      </c>
      <c r="H876" s="15">
        <f t="shared" si="901"/>
        <v>31875.432401890965</v>
      </c>
      <c r="I876" s="1">
        <v>2</v>
      </c>
      <c r="J876" s="1"/>
      <c r="K876" s="3">
        <f t="shared" si="863"/>
        <v>14.240649106552159</v>
      </c>
      <c r="L876" s="15">
        <f t="shared" si="864"/>
        <v>19463.209486166008</v>
      </c>
      <c r="M876" s="15">
        <f t="shared" si="865"/>
        <v>43585.391285901926</v>
      </c>
      <c r="N876" s="44">
        <f t="shared" si="902"/>
        <v>63048.600772067934</v>
      </c>
      <c r="O876" s="128">
        <v>1</v>
      </c>
      <c r="P876" s="128"/>
      <c r="Q876" s="166">
        <f t="shared" si="866"/>
        <v>6.5014310837212488</v>
      </c>
      <c r="R876" s="15">
        <f t="shared" si="867"/>
        <v>9731.604743083004</v>
      </c>
      <c r="S876" s="422">
        <f t="shared" si="868"/>
        <v>20009.333557989703</v>
      </c>
      <c r="T876" s="49">
        <f t="shared" si="903"/>
        <v>29740.938301072707</v>
      </c>
      <c r="U876" s="128">
        <v>3</v>
      </c>
      <c r="V876" s="166">
        <f t="shared" si="869"/>
        <v>21.428276829238399</v>
      </c>
      <c r="W876" s="15">
        <f t="shared" si="870"/>
        <v>29147.813953488374</v>
      </c>
      <c r="X876" s="15">
        <f t="shared" si="871"/>
        <v>70559.434418834877</v>
      </c>
      <c r="Y876" s="49">
        <f t="shared" si="904"/>
        <v>99707.248372323258</v>
      </c>
      <c r="Z876" s="128">
        <v>1</v>
      </c>
      <c r="AA876" s="166">
        <f t="shared" si="872"/>
        <v>6.8940432194127297</v>
      </c>
      <c r="AB876" s="15">
        <f t="shared" si="873"/>
        <v>9715.937984496124</v>
      </c>
      <c r="AC876" s="15">
        <f t="shared" si="874"/>
        <v>21257.915434222497</v>
      </c>
      <c r="AD876" s="49">
        <f t="shared" si="905"/>
        <v>30973.853418718623</v>
      </c>
      <c r="AE876" s="128">
        <v>2</v>
      </c>
      <c r="AF876" s="227" t="e">
        <f t="shared" si="875"/>
        <v>#REF!</v>
      </c>
      <c r="AG876" s="166">
        <f t="shared" si="876"/>
        <v>14.2</v>
      </c>
      <c r="AH876" s="15">
        <f t="shared" si="877"/>
        <v>20172.634870992963</v>
      </c>
      <c r="AI876" s="15">
        <f t="shared" si="878"/>
        <v>38804.207944262118</v>
      </c>
      <c r="AJ876" s="49">
        <f t="shared" si="906"/>
        <v>58976.842815255077</v>
      </c>
      <c r="AK876" s="1">
        <v>2</v>
      </c>
      <c r="AL876" s="1"/>
      <c r="AM876" s="166">
        <f t="shared" si="879"/>
        <v>16.186901111285959</v>
      </c>
      <c r="AN876" s="15">
        <f t="shared" si="880"/>
        <v>20172.634870992963</v>
      </c>
      <c r="AO876" s="15">
        <f t="shared" si="881"/>
        <v>48734.87498565951</v>
      </c>
      <c r="AP876" s="49">
        <f t="shared" si="907"/>
        <v>68907.509856652468</v>
      </c>
      <c r="AQ876" s="1">
        <v>1</v>
      </c>
      <c r="AR876" s="1"/>
      <c r="AS876" s="166">
        <f t="shared" si="882"/>
        <v>8.7803887587822071</v>
      </c>
      <c r="AT876" s="15">
        <f t="shared" si="883"/>
        <v>10263.316624895573</v>
      </c>
      <c r="AU876" s="15">
        <f t="shared" si="884"/>
        <v>25496.527774035563</v>
      </c>
      <c r="AV876" s="49">
        <f t="shared" si="908"/>
        <v>35759.844398931134</v>
      </c>
      <c r="AW876" s="127">
        <v>2</v>
      </c>
      <c r="AX876" s="127"/>
      <c r="AY876" s="227">
        <f t="shared" si="885"/>
        <v>15.145088105726861</v>
      </c>
      <c r="AZ876" s="15">
        <f t="shared" si="886"/>
        <v>20526.633249791146</v>
      </c>
      <c r="BA876" s="15">
        <f t="shared" si="887"/>
        <v>44899.599132392796</v>
      </c>
      <c r="BB876" s="44">
        <f t="shared" si="909"/>
        <v>65426.232382183938</v>
      </c>
      <c r="BC876" s="239">
        <v>2</v>
      </c>
      <c r="BD876" s="227">
        <f t="shared" si="888"/>
        <v>11.377487719298255</v>
      </c>
      <c r="BE876" s="15">
        <f t="shared" si="889"/>
        <v>19130.595555555556</v>
      </c>
      <c r="BF876" s="15">
        <f t="shared" si="890"/>
        <v>32263.73531491257</v>
      </c>
      <c r="BG876" s="49">
        <f t="shared" si="891"/>
        <v>51394.330870468126</v>
      </c>
      <c r="BH876" s="48">
        <v>2</v>
      </c>
      <c r="BI876" s="166">
        <f t="shared" si="892"/>
        <v>16.41603208556149</v>
      </c>
      <c r="BJ876" s="15">
        <f t="shared" si="893"/>
        <v>21060.539083557953</v>
      </c>
      <c r="BK876" s="15">
        <f t="shared" si="894"/>
        <v>45977.87190966912</v>
      </c>
      <c r="BL876" s="49">
        <f t="shared" si="910"/>
        <v>67038.410993227066</v>
      </c>
      <c r="BM876" s="97">
        <v>2</v>
      </c>
      <c r="BN876" s="222">
        <f t="shared" si="895"/>
        <v>10.133839436619715</v>
      </c>
      <c r="BO876" s="99">
        <f t="shared" si="896"/>
        <v>20763.47237880496</v>
      </c>
      <c r="BP876" s="99">
        <f t="shared" si="897"/>
        <v>28331.574516881868</v>
      </c>
      <c r="BQ876" s="100">
        <f t="shared" si="911"/>
        <v>49095.046895686828</v>
      </c>
      <c r="BR876" s="406">
        <f t="shared" si="898"/>
        <v>21</v>
      </c>
      <c r="BS876" s="406">
        <f t="shared" si="899"/>
        <v>1.75</v>
      </c>
      <c r="BT876" s="406"/>
      <c r="BV876" s="407">
        <f t="shared" si="900"/>
        <v>0.125</v>
      </c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</row>
    <row r="877" spans="1:147" ht="18" hidden="1" x14ac:dyDescent="0.35">
      <c r="A877" s="43" t="s">
        <v>302</v>
      </c>
      <c r="B877" s="208">
        <v>1301</v>
      </c>
      <c r="C877" s="1">
        <v>9</v>
      </c>
      <c r="D877" s="1"/>
      <c r="E877" s="1">
        <f t="shared" si="860"/>
        <v>64.62</v>
      </c>
      <c r="F877" s="15">
        <f t="shared" si="861"/>
        <v>87597.618657937812</v>
      </c>
      <c r="G877" s="15">
        <f t="shared" si="862"/>
        <v>199281.2729590809</v>
      </c>
      <c r="H877" s="15">
        <f t="shared" si="901"/>
        <v>286878.89161701873</v>
      </c>
      <c r="I877" s="1">
        <v>7</v>
      </c>
      <c r="J877" s="1"/>
      <c r="K877" s="3">
        <f t="shared" si="863"/>
        <v>49.842271872932557</v>
      </c>
      <c r="L877" s="15">
        <f t="shared" si="864"/>
        <v>68121.233201581024</v>
      </c>
      <c r="M877" s="15">
        <f t="shared" si="865"/>
        <v>152548.86950065673</v>
      </c>
      <c r="N877" s="44">
        <f t="shared" si="902"/>
        <v>220670.10270223775</v>
      </c>
      <c r="O877" s="128">
        <v>11</v>
      </c>
      <c r="P877" s="128"/>
      <c r="Q877" s="166">
        <f t="shared" si="866"/>
        <v>71.515741920933735</v>
      </c>
      <c r="R877" s="15">
        <f t="shared" si="867"/>
        <v>107047.65217391304</v>
      </c>
      <c r="S877" s="422">
        <f t="shared" si="868"/>
        <v>220102.66913788673</v>
      </c>
      <c r="T877" s="49">
        <f t="shared" si="903"/>
        <v>327150.32131179975</v>
      </c>
      <c r="U877" s="128">
        <v>11</v>
      </c>
      <c r="V877" s="166">
        <f t="shared" si="869"/>
        <v>78.570348373874126</v>
      </c>
      <c r="W877" s="15">
        <f t="shared" si="870"/>
        <v>106875.31782945736</v>
      </c>
      <c r="X877" s="15">
        <f t="shared" si="871"/>
        <v>258717.92620239456</v>
      </c>
      <c r="Y877" s="49">
        <f t="shared" si="904"/>
        <v>365593.24403185194</v>
      </c>
      <c r="Z877" s="128">
        <v>6</v>
      </c>
      <c r="AA877" s="166">
        <f t="shared" si="872"/>
        <v>41.364259316476378</v>
      </c>
      <c r="AB877" s="15">
        <f t="shared" si="873"/>
        <v>58295.627906976748</v>
      </c>
      <c r="AC877" s="15">
        <f t="shared" si="874"/>
        <v>127547.49260533498</v>
      </c>
      <c r="AD877" s="49">
        <f t="shared" si="905"/>
        <v>185843.12051231173</v>
      </c>
      <c r="AE877" s="128">
        <v>8</v>
      </c>
      <c r="AF877" s="227" t="e">
        <f t="shared" si="875"/>
        <v>#REF!</v>
      </c>
      <c r="AG877" s="166">
        <f t="shared" si="876"/>
        <v>56.8</v>
      </c>
      <c r="AH877" s="15">
        <f t="shared" si="877"/>
        <v>80690.53948397185</v>
      </c>
      <c r="AI877" s="15">
        <f t="shared" si="878"/>
        <v>155216.83177704847</v>
      </c>
      <c r="AJ877" s="49">
        <f t="shared" si="906"/>
        <v>235907.37126102031</v>
      </c>
      <c r="AK877" s="1">
        <v>7</v>
      </c>
      <c r="AL877" s="1"/>
      <c r="AM877" s="166">
        <f t="shared" si="879"/>
        <v>56.654153889500854</v>
      </c>
      <c r="AN877" s="15">
        <f t="shared" si="880"/>
        <v>70604.222048475363</v>
      </c>
      <c r="AO877" s="15">
        <f t="shared" si="881"/>
        <v>170572.06244980829</v>
      </c>
      <c r="AP877" s="49">
        <f t="shared" si="907"/>
        <v>241176.28449828364</v>
      </c>
      <c r="AQ877" s="1">
        <v>6</v>
      </c>
      <c r="AR877" s="1"/>
      <c r="AS877" s="166">
        <f t="shared" si="882"/>
        <v>52.682332552693239</v>
      </c>
      <c r="AT877" s="15">
        <f t="shared" si="883"/>
        <v>61579.899749373435</v>
      </c>
      <c r="AU877" s="15">
        <f t="shared" si="884"/>
        <v>152979.16664421337</v>
      </c>
      <c r="AV877" s="49">
        <f t="shared" si="908"/>
        <v>214559.06639358681</v>
      </c>
      <c r="AW877" s="127">
        <v>8</v>
      </c>
      <c r="AX877" s="127"/>
      <c r="AY877" s="227">
        <f t="shared" si="885"/>
        <v>60.580352422907445</v>
      </c>
      <c r="AZ877" s="15">
        <f t="shared" si="886"/>
        <v>82106.532999164585</v>
      </c>
      <c r="BA877" s="15">
        <f t="shared" si="887"/>
        <v>179598.39652957118</v>
      </c>
      <c r="BB877" s="44">
        <f t="shared" si="909"/>
        <v>261704.92952873575</v>
      </c>
      <c r="BC877" s="239">
        <v>9</v>
      </c>
      <c r="BD877" s="227">
        <f t="shared" si="888"/>
        <v>51.19869473684215</v>
      </c>
      <c r="BE877" s="15">
        <f t="shared" si="889"/>
        <v>86087.679999999993</v>
      </c>
      <c r="BF877" s="15">
        <f t="shared" si="890"/>
        <v>145186.80891710657</v>
      </c>
      <c r="BG877" s="49">
        <f t="shared" si="891"/>
        <v>231274.48891710656</v>
      </c>
      <c r="BH877" s="48">
        <v>9</v>
      </c>
      <c r="BI877" s="166">
        <f t="shared" si="892"/>
        <v>73.872144385026701</v>
      </c>
      <c r="BJ877" s="15">
        <f t="shared" si="893"/>
        <v>94772.425876010791</v>
      </c>
      <c r="BK877" s="15">
        <f t="shared" si="894"/>
        <v>206900.42359351105</v>
      </c>
      <c r="BL877" s="49">
        <f t="shared" si="910"/>
        <v>301672.84946952184</v>
      </c>
      <c r="BM877" s="97">
        <v>7</v>
      </c>
      <c r="BN877" s="222">
        <f t="shared" si="895"/>
        <v>35.468438028169004</v>
      </c>
      <c r="BO877" s="99">
        <f t="shared" si="896"/>
        <v>72672.153325817359</v>
      </c>
      <c r="BP877" s="99">
        <f t="shared" si="897"/>
        <v>99160.51080908654</v>
      </c>
      <c r="BQ877" s="100">
        <f t="shared" si="911"/>
        <v>171832.6641349039</v>
      </c>
      <c r="BR877" s="406">
        <f t="shared" si="898"/>
        <v>98</v>
      </c>
      <c r="BS877" s="406">
        <f t="shared" si="899"/>
        <v>8.1666666666666661</v>
      </c>
      <c r="BT877" s="406"/>
      <c r="BV877" s="407">
        <f t="shared" si="900"/>
        <v>-0.16666666666666657</v>
      </c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</row>
    <row r="878" spans="1:147" ht="18" hidden="1" x14ac:dyDescent="0.35">
      <c r="A878" s="43" t="s">
        <v>302</v>
      </c>
      <c r="B878" s="208">
        <v>1302</v>
      </c>
      <c r="C878" s="1">
        <v>5</v>
      </c>
      <c r="D878" s="1"/>
      <c r="E878" s="1">
        <f t="shared" si="860"/>
        <v>35.9</v>
      </c>
      <c r="F878" s="15">
        <f t="shared" si="861"/>
        <v>48665.34369885434</v>
      </c>
      <c r="G878" s="15">
        <f t="shared" si="862"/>
        <v>110711.81831060049</v>
      </c>
      <c r="H878" s="15">
        <f t="shared" si="901"/>
        <v>159377.16200945483</v>
      </c>
      <c r="I878" s="1">
        <v>3</v>
      </c>
      <c r="J878" s="1"/>
      <c r="K878" s="3">
        <f t="shared" si="863"/>
        <v>21.36097365982824</v>
      </c>
      <c r="L878" s="15">
        <f t="shared" si="864"/>
        <v>29194.814229249012</v>
      </c>
      <c r="M878" s="15">
        <f t="shared" si="865"/>
        <v>65378.086928852892</v>
      </c>
      <c r="N878" s="44">
        <f t="shared" si="902"/>
        <v>94572.9011581019</v>
      </c>
      <c r="O878" s="128">
        <v>4</v>
      </c>
      <c r="P878" s="128"/>
      <c r="Q878" s="166">
        <f t="shared" si="866"/>
        <v>26.005724334884995</v>
      </c>
      <c r="R878" s="15">
        <f t="shared" si="867"/>
        <v>38926.418972332016</v>
      </c>
      <c r="S878" s="422">
        <f t="shared" si="868"/>
        <v>80037.334231958812</v>
      </c>
      <c r="T878" s="49">
        <f t="shared" si="903"/>
        <v>118963.75320429083</v>
      </c>
      <c r="U878" s="128">
        <v>6</v>
      </c>
      <c r="V878" s="166">
        <f t="shared" si="869"/>
        <v>42.856553658476798</v>
      </c>
      <c r="W878" s="15">
        <f t="shared" si="870"/>
        <v>58295.627906976748</v>
      </c>
      <c r="X878" s="15">
        <f t="shared" si="871"/>
        <v>141118.86883766975</v>
      </c>
      <c r="Y878" s="49">
        <f t="shared" si="904"/>
        <v>199414.49674464652</v>
      </c>
      <c r="Z878" s="128">
        <v>3</v>
      </c>
      <c r="AA878" s="166">
        <f t="shared" si="872"/>
        <v>20.682129658238189</v>
      </c>
      <c r="AB878" s="15">
        <f t="shared" si="873"/>
        <v>29147.813953488374</v>
      </c>
      <c r="AC878" s="15">
        <f t="shared" si="874"/>
        <v>63773.746302667489</v>
      </c>
      <c r="AD878" s="49">
        <f t="shared" si="905"/>
        <v>92921.560256155863</v>
      </c>
      <c r="AE878" s="128">
        <v>5</v>
      </c>
      <c r="AF878" s="227" t="e">
        <f t="shared" si="875"/>
        <v>#REF!</v>
      </c>
      <c r="AG878" s="166">
        <f t="shared" si="876"/>
        <v>35.5</v>
      </c>
      <c r="AH878" s="15">
        <f t="shared" si="877"/>
        <v>50431.587177482405</v>
      </c>
      <c r="AI878" s="15">
        <f t="shared" si="878"/>
        <v>97010.519860655302</v>
      </c>
      <c r="AJ878" s="49">
        <f t="shared" si="906"/>
        <v>147442.10703813771</v>
      </c>
      <c r="AK878" s="1">
        <v>8</v>
      </c>
      <c r="AL878" s="1"/>
      <c r="AM878" s="166">
        <f t="shared" si="879"/>
        <v>64.747604445143836</v>
      </c>
      <c r="AN878" s="15">
        <f t="shared" si="880"/>
        <v>80690.53948397185</v>
      </c>
      <c r="AO878" s="15">
        <f t="shared" si="881"/>
        <v>194939.49994263804</v>
      </c>
      <c r="AP878" s="49">
        <f t="shared" si="907"/>
        <v>275630.03942660987</v>
      </c>
      <c r="AQ878" s="1">
        <v>0</v>
      </c>
      <c r="AR878" s="1"/>
      <c r="AS878" s="166">
        <f t="shared" si="882"/>
        <v>0</v>
      </c>
      <c r="AT878" s="15">
        <f t="shared" si="883"/>
        <v>0</v>
      </c>
      <c r="AU878" s="15">
        <f t="shared" si="884"/>
        <v>0</v>
      </c>
      <c r="AV878" s="49">
        <f t="shared" si="908"/>
        <v>0</v>
      </c>
      <c r="AW878" s="127">
        <v>4</v>
      </c>
      <c r="AX878" s="127"/>
      <c r="AY878" s="227">
        <f t="shared" si="885"/>
        <v>30.290176211453723</v>
      </c>
      <c r="AZ878" s="15">
        <f t="shared" si="886"/>
        <v>41053.266499582292</v>
      </c>
      <c r="BA878" s="15">
        <f t="shared" si="887"/>
        <v>89799.198264785591</v>
      </c>
      <c r="BB878" s="44">
        <f t="shared" si="909"/>
        <v>130852.46476436788</v>
      </c>
      <c r="BC878" s="239">
        <v>6</v>
      </c>
      <c r="BD878" s="227">
        <f t="shared" si="888"/>
        <v>34.132463157894762</v>
      </c>
      <c r="BE878" s="15">
        <f t="shared" si="889"/>
        <v>57391.786666666667</v>
      </c>
      <c r="BF878" s="15">
        <f t="shared" si="890"/>
        <v>96791.205944737711</v>
      </c>
      <c r="BG878" s="49">
        <f t="shared" si="891"/>
        <v>154182.99261140439</v>
      </c>
      <c r="BH878" s="48">
        <v>6</v>
      </c>
      <c r="BI878" s="166">
        <f t="shared" si="892"/>
        <v>49.24809625668447</v>
      </c>
      <c r="BJ878" s="15">
        <f t="shared" si="893"/>
        <v>63181.617250673859</v>
      </c>
      <c r="BK878" s="15">
        <f t="shared" si="894"/>
        <v>137933.61572900738</v>
      </c>
      <c r="BL878" s="49">
        <f t="shared" si="910"/>
        <v>201115.23297968123</v>
      </c>
      <c r="BM878" s="97">
        <v>3</v>
      </c>
      <c r="BN878" s="222">
        <f t="shared" si="895"/>
        <v>15.200759154929571</v>
      </c>
      <c r="BO878" s="99">
        <f t="shared" si="896"/>
        <v>31145.208568207439</v>
      </c>
      <c r="BP878" s="99">
        <f t="shared" si="897"/>
        <v>42497.361775322795</v>
      </c>
      <c r="BQ878" s="100">
        <f t="shared" si="911"/>
        <v>73642.570343530242</v>
      </c>
      <c r="BR878" s="406">
        <f t="shared" si="898"/>
        <v>53</v>
      </c>
      <c r="BS878" s="406">
        <f t="shared" si="899"/>
        <v>4.416666666666667</v>
      </c>
      <c r="BT878" s="406"/>
      <c r="BV878" s="407">
        <f t="shared" si="900"/>
        <v>-0.47222222222222232</v>
      </c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</row>
    <row r="879" spans="1:147" ht="16.2" hidden="1" thickBot="1" x14ac:dyDescent="0.35">
      <c r="C879" s="8">
        <f>SUM(C847:C878)</f>
        <v>156</v>
      </c>
      <c r="D879" s="8"/>
      <c r="E879" s="8">
        <f t="shared" ref="E879:Q879" si="912">SUM(E847:E878)</f>
        <v>1120.08</v>
      </c>
      <c r="F879" s="40">
        <f t="shared" si="912"/>
        <v>1518358.7234042555</v>
      </c>
      <c r="G879" s="40">
        <f t="shared" si="912"/>
        <v>3454208.7312907358</v>
      </c>
      <c r="H879" s="40">
        <f t="shared" si="912"/>
        <v>4972567.454694991</v>
      </c>
      <c r="I879" s="8">
        <f t="shared" si="912"/>
        <v>137</v>
      </c>
      <c r="J879" s="8"/>
      <c r="K879" s="8">
        <f t="shared" si="912"/>
        <v>975.48446379882273</v>
      </c>
      <c r="L879" s="40">
        <f t="shared" si="912"/>
        <v>1333229.8498023718</v>
      </c>
      <c r="M879" s="40">
        <f t="shared" si="912"/>
        <v>2985599.3030842808</v>
      </c>
      <c r="N879" s="61">
        <f t="shared" si="912"/>
        <v>4318829.1528866524</v>
      </c>
      <c r="O879" s="50">
        <f t="shared" si="912"/>
        <v>162</v>
      </c>
      <c r="P879" s="453"/>
      <c r="Q879" s="215">
        <f t="shared" si="912"/>
        <v>1053.2318355628422</v>
      </c>
      <c r="R879" s="62">
        <f>SUM(R847:R878)</f>
        <v>1576519.968379447</v>
      </c>
      <c r="S879" s="429">
        <f>SUM(S847:S878)</f>
        <v>3241512.0363943307</v>
      </c>
      <c r="T879" s="63">
        <f>SUM(T847:T878)</f>
        <v>4818032.0047737788</v>
      </c>
      <c r="U879" s="50">
        <f t="shared" ref="U879:V879" si="913">SUM(U847:U878)</f>
        <v>176</v>
      </c>
      <c r="V879" s="51">
        <f t="shared" si="913"/>
        <v>1257.125573981986</v>
      </c>
      <c r="W879" s="62">
        <f>SUM(W847:W878)</f>
        <v>1710005.0852713177</v>
      </c>
      <c r="X879" s="62">
        <f>SUM(X847:X878)</f>
        <v>4139486.8192383125</v>
      </c>
      <c r="Y879" s="63">
        <f>SUM(Y847:Y878)</f>
        <v>5849491.9045096301</v>
      </c>
      <c r="Z879" s="50">
        <f t="shared" ref="Z879:AA879" si="914">SUM(Z847:Z878)</f>
        <v>155</v>
      </c>
      <c r="AA879" s="51">
        <f t="shared" si="914"/>
        <v>1068.576699008973</v>
      </c>
      <c r="AB879" s="62">
        <f>SUM(AB847:AB878)</f>
        <v>1505970.3875968992</v>
      </c>
      <c r="AC879" s="62">
        <f>SUM(AC847:AC878)</f>
        <v>3294976.892304488</v>
      </c>
      <c r="AD879" s="63">
        <f>SUM(AD847:AD878)</f>
        <v>4800947.2799013872</v>
      </c>
      <c r="AE879" s="50">
        <f t="shared" ref="AE879:AG879" si="915">SUM(AE847:AE878)</f>
        <v>187</v>
      </c>
      <c r="AF879" s="228" t="e">
        <f t="shared" si="915"/>
        <v>#REF!</v>
      </c>
      <c r="AG879" s="230">
        <f t="shared" si="915"/>
        <v>1327.7</v>
      </c>
      <c r="AH879" s="62">
        <f>SUM(AH847:AH878)</f>
        <v>1886141.3604378426</v>
      </c>
      <c r="AI879" s="62">
        <f>SUM(AI847:AI878)</f>
        <v>3628193.4427885078</v>
      </c>
      <c r="AJ879" s="63">
        <f>SUM(AJ847:AJ878)</f>
        <v>5514334.8032263508</v>
      </c>
      <c r="AK879" s="50">
        <f t="shared" ref="AK879:AM879" si="916">SUM(AK847:AK878)</f>
        <v>205</v>
      </c>
      <c r="AL879" s="66"/>
      <c r="AM879" s="51">
        <f t="shared" si="916"/>
        <v>1659.1573639068108</v>
      </c>
      <c r="AN879" s="62">
        <f>SUM(AN847:AN878)</f>
        <v>2067695.0742767795</v>
      </c>
      <c r="AO879" s="62">
        <f>SUM(AO847:AO878)</f>
        <v>4995324.6860300992</v>
      </c>
      <c r="AP879" s="63">
        <f>SUM(AP847:AP878)</f>
        <v>7063019.760306878</v>
      </c>
      <c r="AQ879" s="50">
        <f t="shared" ref="AQ879:AS879" si="917">SUM(AQ847:AQ878)</f>
        <v>149</v>
      </c>
      <c r="AR879" s="66"/>
      <c r="AS879" s="51">
        <f t="shared" si="917"/>
        <v>1308.277925058549</v>
      </c>
      <c r="AT879" s="62">
        <f>SUM(AT847:AT878)</f>
        <v>1529234.1771094408</v>
      </c>
      <c r="AU879" s="62">
        <f>SUM(AU847:AU878)</f>
        <v>3798982.6383312992</v>
      </c>
      <c r="AV879" s="63">
        <f>SUM(AV847:AV878)</f>
        <v>5328216.8154407395</v>
      </c>
      <c r="AW879" s="8">
        <f t="shared" ref="AW879:AY879" si="918">SUM(AW847:AW878)</f>
        <v>163</v>
      </c>
      <c r="AX879" s="8"/>
      <c r="AY879" s="8">
        <f t="shared" si="918"/>
        <v>1234.3246806167392</v>
      </c>
      <c r="AZ879" s="40">
        <f>SUM(AZ847:AZ878)</f>
        <v>1672920.6098579788</v>
      </c>
      <c r="BA879" s="40">
        <f>SUM(BA847:BA878)</f>
        <v>3659317.3292900133</v>
      </c>
      <c r="BB879" s="61">
        <f>SUM(BB847:BB878)</f>
        <v>5332237.9391479902</v>
      </c>
      <c r="BC879" s="50">
        <f t="shared" ref="BC879:BD879" si="919">SUM(BC847:BC878)</f>
        <v>200</v>
      </c>
      <c r="BD879" s="51">
        <f t="shared" si="919"/>
        <v>1137.7487719298251</v>
      </c>
      <c r="BE879" s="62">
        <f>SUM(BE847:BE878)</f>
        <v>1913059.555555555</v>
      </c>
      <c r="BF879" s="62">
        <f>SUM(BF847:BF878)</f>
        <v>3226373.5314912582</v>
      </c>
      <c r="BG879" s="63">
        <f>SUM(BG847:BG878)</f>
        <v>5139433.0870468142</v>
      </c>
      <c r="BH879" s="50">
        <f t="shared" ref="BH879:BI879" si="920">SUM(BH847:BH878)</f>
        <v>164</v>
      </c>
      <c r="BI879" s="230">
        <f t="shared" si="920"/>
        <v>1346.1146310160423</v>
      </c>
      <c r="BJ879" s="62">
        <f>SUM(BJ847:BJ878)</f>
        <v>1726964.2048517521</v>
      </c>
      <c r="BK879" s="62">
        <f>SUM(BK847:BK878)</f>
        <v>3770185.4965928677</v>
      </c>
      <c r="BL879" s="63">
        <f>SUM(BL847:BL878)</f>
        <v>5497149.7014446193</v>
      </c>
      <c r="BM879" s="66">
        <f>SUM(BM847:BM878)</f>
        <v>253</v>
      </c>
      <c r="BN879" s="230">
        <f t="shared" ref="BN879" si="921">SUM(BN847:BN878)</f>
        <v>1281.9306887323937</v>
      </c>
      <c r="BO879" s="62">
        <f>SUM(BO847:BO878)</f>
        <v>2626579.2559188278</v>
      </c>
      <c r="BP879" s="62">
        <f>SUM(BP847:BP878)</f>
        <v>3583944.1763855568</v>
      </c>
      <c r="BQ879" s="63">
        <f>SUM(BQ847:BQ878)</f>
        <v>6210523.4323043842</v>
      </c>
      <c r="BR879" s="406"/>
      <c r="BS879" s="406"/>
      <c r="BT879" s="406"/>
      <c r="BV879" s="406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</row>
    <row r="880" spans="1:147" ht="16.2" hidden="1" thickTop="1" x14ac:dyDescent="0.3"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421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406"/>
      <c r="BS880" s="406"/>
      <c r="BT880" s="406"/>
      <c r="BV880" s="406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</row>
    <row r="881" spans="1:147" ht="16.2" hidden="1" thickBot="1" x14ac:dyDescent="0.35"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421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406"/>
      <c r="BS881" s="406"/>
      <c r="BT881" s="406"/>
      <c r="BV881" s="406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</row>
    <row r="882" spans="1:147" ht="29.4" hidden="1" thickTop="1" x14ac:dyDescent="0.35">
      <c r="B882" s="2"/>
      <c r="C882" s="45" t="s">
        <v>0</v>
      </c>
      <c r="D882" s="46"/>
      <c r="E882" s="46"/>
      <c r="F882" s="46"/>
      <c r="G882" s="46"/>
      <c r="H882" s="47"/>
      <c r="I882" s="45" t="s">
        <v>1</v>
      </c>
      <c r="J882" s="46"/>
      <c r="K882" s="46"/>
      <c r="L882" s="46"/>
      <c r="M882" s="46"/>
      <c r="N882" s="47"/>
      <c r="O882" s="45" t="s">
        <v>2</v>
      </c>
      <c r="P882" s="46"/>
      <c r="Q882" s="46"/>
      <c r="R882" s="46"/>
      <c r="S882" s="426"/>
      <c r="T882" s="47"/>
      <c r="U882" s="45" t="s">
        <v>3</v>
      </c>
      <c r="V882" s="46"/>
      <c r="W882" s="46"/>
      <c r="X882" s="46"/>
      <c r="Y882" s="47"/>
      <c r="Z882" s="45" t="s">
        <v>4</v>
      </c>
      <c r="AA882" s="46"/>
      <c r="AB882" s="46"/>
      <c r="AC882" s="46"/>
      <c r="AD882" s="47"/>
      <c r="AE882" s="45" t="s">
        <v>5</v>
      </c>
      <c r="AF882" s="46"/>
      <c r="AG882" s="46"/>
      <c r="AH882" s="46"/>
      <c r="AI882" s="46"/>
      <c r="AJ882" s="47"/>
      <c r="AK882" s="45" t="s">
        <v>6</v>
      </c>
      <c r="AL882" s="46"/>
      <c r="AM882" s="46"/>
      <c r="AN882" s="46"/>
      <c r="AO882" s="46"/>
      <c r="AP882" s="47"/>
      <c r="AQ882" s="45" t="s">
        <v>7</v>
      </c>
      <c r="AR882" s="46"/>
      <c r="AS882" s="46"/>
      <c r="AT882" s="46"/>
      <c r="AU882" s="46"/>
      <c r="AV882" s="47"/>
      <c r="AW882" s="45" t="s">
        <v>8</v>
      </c>
      <c r="AX882" s="46"/>
      <c r="AY882" s="46"/>
      <c r="AZ882" s="46"/>
      <c r="BA882" s="46"/>
      <c r="BB882" s="47"/>
      <c r="BC882" s="45" t="s">
        <v>9</v>
      </c>
      <c r="BD882" s="46"/>
      <c r="BE882" s="46"/>
      <c r="BF882" s="46"/>
      <c r="BG882" s="46"/>
      <c r="BH882" s="45" t="s">
        <v>10</v>
      </c>
      <c r="BI882" s="46"/>
      <c r="BJ882" s="46"/>
      <c r="BK882" s="46"/>
      <c r="BL882" s="47"/>
      <c r="BM882" s="46" t="s">
        <v>11</v>
      </c>
      <c r="BN882" s="46"/>
      <c r="BO882" s="46"/>
      <c r="BP882" s="46"/>
      <c r="BQ882" s="47"/>
      <c r="BR882" s="404" t="s">
        <v>365</v>
      </c>
      <c r="BS882" s="404" t="s">
        <v>364</v>
      </c>
      <c r="BT882" s="404"/>
      <c r="BU882" s="405"/>
      <c r="BV882" s="404" t="s">
        <v>363</v>
      </c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</row>
    <row r="883" spans="1:147" ht="16.2" hidden="1" thickBot="1" x14ac:dyDescent="0.35">
      <c r="C883" s="11"/>
      <c r="H883" s="12"/>
      <c r="I883" s="11"/>
      <c r="N883" s="12"/>
      <c r="O883" s="11"/>
      <c r="T883" s="12"/>
      <c r="U883" s="11"/>
      <c r="Y883" s="12"/>
      <c r="Z883" s="11"/>
      <c r="AD883" s="12"/>
      <c r="AE883" s="11"/>
      <c r="AJ883" s="12"/>
      <c r="AK883" s="11"/>
      <c r="AP883" s="12"/>
      <c r="AQ883" s="11"/>
      <c r="AV883" s="12"/>
      <c r="AW883" s="11"/>
      <c r="BB883" s="12"/>
      <c r="BC883" s="11"/>
      <c r="BH883" s="11"/>
      <c r="BL883" s="12"/>
      <c r="BQ883" s="12"/>
      <c r="BR883" s="406"/>
      <c r="BS883" s="406"/>
      <c r="BT883" s="406"/>
      <c r="BV883" s="406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</row>
    <row r="884" spans="1:147" ht="16.2" hidden="1" thickBot="1" x14ac:dyDescent="0.35">
      <c r="C884" s="59" t="s">
        <v>44</v>
      </c>
      <c r="D884" s="64"/>
      <c r="E884" s="58" t="s">
        <v>45</v>
      </c>
      <c r="F884" s="58" t="s">
        <v>47</v>
      </c>
      <c r="G884" s="58" t="s">
        <v>48</v>
      </c>
      <c r="H884" s="60" t="s">
        <v>49</v>
      </c>
      <c r="I884" s="59" t="s">
        <v>44</v>
      </c>
      <c r="J884" s="64"/>
      <c r="K884" s="58" t="s">
        <v>45</v>
      </c>
      <c r="L884" s="58" t="s">
        <v>47</v>
      </c>
      <c r="M884" s="58" t="s">
        <v>48</v>
      </c>
      <c r="N884" s="60" t="s">
        <v>49</v>
      </c>
      <c r="O884" s="59" t="s">
        <v>44</v>
      </c>
      <c r="P884" s="64"/>
      <c r="Q884" s="58" t="s">
        <v>45</v>
      </c>
      <c r="R884" s="58" t="s">
        <v>47</v>
      </c>
      <c r="S884" s="430" t="s">
        <v>48</v>
      </c>
      <c r="T884" s="60" t="s">
        <v>49</v>
      </c>
      <c r="U884" s="59" t="s">
        <v>44</v>
      </c>
      <c r="V884" s="58" t="s">
        <v>45</v>
      </c>
      <c r="W884" s="58" t="s">
        <v>47</v>
      </c>
      <c r="X884" s="58" t="s">
        <v>48</v>
      </c>
      <c r="Y884" s="60" t="s">
        <v>49</v>
      </c>
      <c r="Z884" s="59" t="s">
        <v>44</v>
      </c>
      <c r="AA884" s="58" t="s">
        <v>45</v>
      </c>
      <c r="AB884" s="58" t="s">
        <v>47</v>
      </c>
      <c r="AC884" s="58" t="s">
        <v>48</v>
      </c>
      <c r="AD884" s="60" t="s">
        <v>49</v>
      </c>
      <c r="AE884" s="59" t="s">
        <v>44</v>
      </c>
      <c r="AF884" s="229" t="s">
        <v>336</v>
      </c>
      <c r="AG884" s="58" t="s">
        <v>45</v>
      </c>
      <c r="AH884" s="58" t="s">
        <v>47</v>
      </c>
      <c r="AI884" s="58" t="s">
        <v>48</v>
      </c>
      <c r="AJ884" s="60" t="s">
        <v>49</v>
      </c>
      <c r="AK884" s="59" t="s">
        <v>44</v>
      </c>
      <c r="AL884" s="64"/>
      <c r="AM884" s="58" t="s">
        <v>45</v>
      </c>
      <c r="AN884" s="58" t="s">
        <v>47</v>
      </c>
      <c r="AO884" s="58" t="s">
        <v>48</v>
      </c>
      <c r="AP884" s="60" t="s">
        <v>49</v>
      </c>
      <c r="AQ884" s="59" t="s">
        <v>44</v>
      </c>
      <c r="AR884" s="64"/>
      <c r="AS884" s="58" t="s">
        <v>45</v>
      </c>
      <c r="AT884" s="58" t="s">
        <v>47</v>
      </c>
      <c r="AU884" s="58" t="s">
        <v>48</v>
      </c>
      <c r="AV884" s="60" t="s">
        <v>49</v>
      </c>
      <c r="AW884" s="59" t="s">
        <v>44</v>
      </c>
      <c r="AX884" s="64"/>
      <c r="AY884" s="58" t="s">
        <v>45</v>
      </c>
      <c r="AZ884" s="58" t="s">
        <v>47</v>
      </c>
      <c r="BA884" s="58" t="s">
        <v>48</v>
      </c>
      <c r="BB884" s="60" t="s">
        <v>49</v>
      </c>
      <c r="BC884" s="59" t="s">
        <v>44</v>
      </c>
      <c r="BD884" s="58" t="s">
        <v>45</v>
      </c>
      <c r="BE884" s="58" t="s">
        <v>47</v>
      </c>
      <c r="BF884" s="58" t="s">
        <v>48</v>
      </c>
      <c r="BG884" s="238" t="s">
        <v>49</v>
      </c>
      <c r="BH884" s="59" t="s">
        <v>44</v>
      </c>
      <c r="BI884" s="58" t="s">
        <v>45</v>
      </c>
      <c r="BJ884" s="58" t="s">
        <v>47</v>
      </c>
      <c r="BK884" s="58" t="s">
        <v>48</v>
      </c>
      <c r="BL884" s="60" t="s">
        <v>49</v>
      </c>
      <c r="BM884" s="64" t="s">
        <v>44</v>
      </c>
      <c r="BN884" s="58" t="s">
        <v>45</v>
      </c>
      <c r="BO884" s="58" t="s">
        <v>47</v>
      </c>
      <c r="BP884" s="58" t="s">
        <v>48</v>
      </c>
      <c r="BQ884" s="60" t="s">
        <v>49</v>
      </c>
      <c r="BR884" s="406"/>
      <c r="BS884" s="406"/>
      <c r="BT884" s="406"/>
      <c r="BV884" s="406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</row>
    <row r="885" spans="1:147" ht="18" hidden="1" x14ac:dyDescent="0.35">
      <c r="A885" s="43" t="s">
        <v>303</v>
      </c>
      <c r="B885" s="208">
        <v>201</v>
      </c>
      <c r="C885" s="1">
        <v>1</v>
      </c>
      <c r="D885" s="1"/>
      <c r="E885" s="1">
        <f t="shared" ref="E885:E914" si="922">+C885*$G$969</f>
        <v>7.18</v>
      </c>
      <c r="F885" s="56">
        <f t="shared" ref="F885:F914" si="923">+C885*$E$841*$G$970</f>
        <v>9733.068739770868</v>
      </c>
      <c r="G885" s="15">
        <f t="shared" ref="G885:G914" si="924">+E885*$E$840</f>
        <v>22142.363662120097</v>
      </c>
      <c r="H885" s="49">
        <f>+G885+F885</f>
        <v>31875.432401890965</v>
      </c>
      <c r="I885" s="1">
        <v>1</v>
      </c>
      <c r="J885" s="1"/>
      <c r="K885" s="3">
        <f t="shared" ref="K885:K914" si="925">+I885*$M$969</f>
        <v>7.1203245532760793</v>
      </c>
      <c r="L885" s="56">
        <f t="shared" ref="L885:L914" si="926">+I885*$M$959*$L$841</f>
        <v>9731.604743083004</v>
      </c>
      <c r="M885" s="15">
        <f t="shared" ref="M885:M914" si="927">+K885*$L$840</f>
        <v>21792.695642950963</v>
      </c>
      <c r="N885" s="49">
        <f>+M885+L885</f>
        <v>31524.300386033967</v>
      </c>
      <c r="O885" s="1">
        <v>0</v>
      </c>
      <c r="P885" s="1"/>
      <c r="Q885" s="1">
        <f t="shared" ref="Q885:Q914" si="928">+O885*$S$969</f>
        <v>0</v>
      </c>
      <c r="R885" s="56">
        <f>+O885*$Q$841*$S$970</f>
        <v>0</v>
      </c>
      <c r="S885" s="422">
        <f t="shared" ref="S885:S914" si="929">+Q885*$Q$840</f>
        <v>0</v>
      </c>
      <c r="T885" s="49">
        <f>+S885+R885</f>
        <v>0</v>
      </c>
      <c r="U885" s="1">
        <v>2</v>
      </c>
      <c r="V885" s="1">
        <f t="shared" ref="V885:V914" si="930">+U885*$X$969</f>
        <v>14.285517886158932</v>
      </c>
      <c r="W885" s="56">
        <f t="shared" ref="W885:W914" si="931">+U885*$V$841*$X$970</f>
        <v>19431.875968992248</v>
      </c>
      <c r="X885" s="15">
        <f t="shared" ref="X885:X914" si="932">+V885*$V$840</f>
        <v>47039.622945889918</v>
      </c>
      <c r="Y885" s="49">
        <f>+X885+W885</f>
        <v>66471.498914882162</v>
      </c>
      <c r="Z885" s="1">
        <v>0</v>
      </c>
      <c r="AA885" s="1">
        <f t="shared" ref="AA885:AA914" si="933">+Z885*$AC$969</f>
        <v>0</v>
      </c>
      <c r="AB885" s="56">
        <f t="shared" ref="AB885:AB914" si="934">+Z885*$AA$841*$AC$970</f>
        <v>0</v>
      </c>
      <c r="AC885" s="15">
        <f t="shared" ref="AC885:AC914" si="935">+AA885*$AA$840</f>
        <v>0</v>
      </c>
      <c r="AD885" s="49">
        <f>+AC885+AB885</f>
        <v>0</v>
      </c>
      <c r="AE885" s="1">
        <v>0</v>
      </c>
      <c r="AF885" s="227" t="e">
        <f t="shared" ref="AF885:AF914" si="936">+AE885*(1+$AI$971)</f>
        <v>#REF!</v>
      </c>
      <c r="AG885" s="166">
        <f t="shared" ref="AG885:AG914" si="937">+AE885*$AI$969</f>
        <v>0</v>
      </c>
      <c r="AH885" s="15">
        <f t="shared" ref="AH885:AH914" si="938">+AE885*$AG$841*$AI$970</f>
        <v>0</v>
      </c>
      <c r="AI885" s="15">
        <f t="shared" ref="AI885:AI914" si="939">+AG885*$AG$840</f>
        <v>0</v>
      </c>
      <c r="AJ885" s="49">
        <f>+AI885+AH885</f>
        <v>0</v>
      </c>
      <c r="AK885" s="1">
        <v>1</v>
      </c>
      <c r="AL885" s="1"/>
      <c r="AM885" s="166">
        <f>+AK885*$AO$969</f>
        <v>8.0934505556429794</v>
      </c>
      <c r="AN885" s="56">
        <f t="shared" ref="AN885:AN914" si="940">+AK885*$AM$841*$AO$970</f>
        <v>10086.317435496481</v>
      </c>
      <c r="AO885" s="15">
        <f t="shared" ref="AO885:AO914" si="941">+AM885*$AM$840</f>
        <v>24367.437492829755</v>
      </c>
      <c r="AP885" s="49">
        <f>+AO885+AN885</f>
        <v>34453.754928326234</v>
      </c>
      <c r="AQ885" s="127">
        <v>1</v>
      </c>
      <c r="AR885" s="127"/>
      <c r="AS885" s="227">
        <f t="shared" ref="AS885:AS914" si="942">+AQ885*$AU$969</f>
        <v>8.7803887587822071</v>
      </c>
      <c r="AT885" s="56">
        <f t="shared" ref="AT885:AT914" si="943">+AQ885*$AT$841*$AU$970</f>
        <v>10263.316624895573</v>
      </c>
      <c r="AU885" s="15">
        <f t="shared" ref="AU885:AU914" si="944">+AS885*$AT$840</f>
        <v>25496.527774035563</v>
      </c>
      <c r="AV885" s="49">
        <f>+AU885+AT885</f>
        <v>35759.844398931134</v>
      </c>
      <c r="AW885" s="127">
        <v>1</v>
      </c>
      <c r="AX885" s="127"/>
      <c r="AY885" s="227">
        <f t="shared" ref="AY885:AY914" si="945">+AW885*$BA$969</f>
        <v>7.5725440528634307</v>
      </c>
      <c r="AZ885" s="56">
        <f t="shared" ref="AZ885:AZ914" si="946">+AW885*$AY$841*$BA$970</f>
        <v>10263.316624895573</v>
      </c>
      <c r="BA885" s="15">
        <f t="shared" ref="BA885:BA914" si="947">+AY885*$AY$840</f>
        <v>22449.799566196398</v>
      </c>
      <c r="BB885" s="49">
        <f>+BA885+AZ885</f>
        <v>32713.116191091969</v>
      </c>
      <c r="BC885" s="127">
        <v>0</v>
      </c>
      <c r="BD885" s="227">
        <f t="shared" ref="BD885:BD914" si="948">+BC885*$BF$969</f>
        <v>0</v>
      </c>
      <c r="BE885" s="56">
        <f t="shared" ref="BE885:BE914" si="949">+BC885*$BC$720*$BF$959</f>
        <v>0</v>
      </c>
      <c r="BF885" s="15">
        <f t="shared" ref="BF885:BF914" si="950">+BD885*$BC$719</f>
        <v>0</v>
      </c>
      <c r="BG885" s="44">
        <f>+BF885+BE885</f>
        <v>0</v>
      </c>
      <c r="BH885" s="48">
        <v>1</v>
      </c>
      <c r="BI885" s="166">
        <f t="shared" ref="BI885:BI914" si="951">+BH885*$BK$969</f>
        <v>8.2080160427807449</v>
      </c>
      <c r="BJ885" s="15">
        <f t="shared" ref="BJ885:BJ914" si="952">+BH885*$BK$970*$BI$841</f>
        <v>10530.269541778976</v>
      </c>
      <c r="BK885" s="15">
        <f t="shared" ref="BK885:BK914" si="953">+BI885*$BH$719</f>
        <v>22988.93595483456</v>
      </c>
      <c r="BL885" s="49">
        <f>+BK885+BJ885</f>
        <v>33519.205496613533</v>
      </c>
      <c r="BM885" s="97">
        <v>1</v>
      </c>
      <c r="BN885" s="222">
        <f t="shared" ref="BN885:BN914" si="954">+BM885*$BP$969</f>
        <v>5.0669197183098573</v>
      </c>
      <c r="BO885" s="99">
        <f t="shared" ref="BO885:BO914" si="955">+BM885*$BP$970*$BN$841</f>
        <v>10381.73618940248</v>
      </c>
      <c r="BP885" s="99">
        <f t="shared" ref="BP885:BP914" si="956">+BN885*$BN$840</f>
        <v>14165.787258440934</v>
      </c>
      <c r="BQ885" s="100">
        <f>+BP885+BO885</f>
        <v>24547.523447843414</v>
      </c>
      <c r="BR885" s="406">
        <f t="shared" ref="BR885:BR914" si="957">+BM885+BH885+BC885+AW885+AQ885+AK885+Z885+C885+I885+O885+U885+AE885</f>
        <v>9</v>
      </c>
      <c r="BS885" s="406">
        <f t="shared" ref="BS885:BS914" si="958">+BR885/12</f>
        <v>0.75</v>
      </c>
      <c r="BT885" s="406"/>
      <c r="BV885" s="407">
        <f t="shared" ref="BV885:BV914" si="959">(+BM885-BS885)/BM885</f>
        <v>0.25</v>
      </c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</row>
    <row r="886" spans="1:147" ht="18" hidden="1" x14ac:dyDescent="0.35">
      <c r="A886" s="43" t="s">
        <v>303</v>
      </c>
      <c r="B886" s="208">
        <v>202</v>
      </c>
      <c r="C886" s="1">
        <v>4</v>
      </c>
      <c r="D886" s="1"/>
      <c r="E886" s="1">
        <f t="shared" si="922"/>
        <v>28.72</v>
      </c>
      <c r="F886" s="15">
        <f t="shared" si="923"/>
        <v>38932.274959083472</v>
      </c>
      <c r="G886" s="15">
        <f t="shared" si="924"/>
        <v>88569.454648480387</v>
      </c>
      <c r="H886" s="15">
        <f t="shared" ref="H886:H914" si="960">+G886+F886</f>
        <v>127501.72960756386</v>
      </c>
      <c r="I886" s="1">
        <v>3</v>
      </c>
      <c r="J886" s="1"/>
      <c r="K886" s="3">
        <f t="shared" si="925"/>
        <v>21.36097365982824</v>
      </c>
      <c r="L886" s="15">
        <f t="shared" si="926"/>
        <v>29194.814229249012</v>
      </c>
      <c r="M886" s="15">
        <f t="shared" si="927"/>
        <v>65378.086928852892</v>
      </c>
      <c r="N886" s="15">
        <f t="shared" ref="N886:N914" si="961">+M886+L886</f>
        <v>94572.9011581019</v>
      </c>
      <c r="O886" s="1">
        <v>3</v>
      </c>
      <c r="P886" s="1"/>
      <c r="Q886" s="167">
        <f t="shared" si="928"/>
        <v>19.504293251163745</v>
      </c>
      <c r="R886" s="15">
        <f t="shared" ref="R886:R914" si="962">+O886*$Q$841*$S$970</f>
        <v>29194.814229249012</v>
      </c>
      <c r="S886" s="422">
        <f t="shared" si="929"/>
        <v>60028.000673969102</v>
      </c>
      <c r="T886" s="15">
        <f t="shared" ref="T886:T914" si="963">+S886+R886</f>
        <v>89222.81490321811</v>
      </c>
      <c r="U886" s="1">
        <v>4</v>
      </c>
      <c r="V886" s="167">
        <f t="shared" si="930"/>
        <v>28.571035772317863</v>
      </c>
      <c r="W886" s="15">
        <f t="shared" si="931"/>
        <v>38863.751937984496</v>
      </c>
      <c r="X886" s="15">
        <f t="shared" si="932"/>
        <v>94079.245891779836</v>
      </c>
      <c r="Y886" s="15">
        <f t="shared" ref="Y886:Y914" si="964">+X886+W886</f>
        <v>132942.99782976432</v>
      </c>
      <c r="Z886" s="1">
        <v>3</v>
      </c>
      <c r="AA886" s="167">
        <f t="shared" si="933"/>
        <v>20.682129658238189</v>
      </c>
      <c r="AB886" s="15">
        <f t="shared" si="934"/>
        <v>29147.813953488374</v>
      </c>
      <c r="AC886" s="15">
        <f t="shared" si="935"/>
        <v>63773.746302667489</v>
      </c>
      <c r="AD886" s="15">
        <f t="shared" ref="AD886:AD914" si="965">+AC886+AB886</f>
        <v>92921.560256155863</v>
      </c>
      <c r="AE886" s="1">
        <v>2</v>
      </c>
      <c r="AF886" s="227" t="e">
        <f t="shared" si="936"/>
        <v>#REF!</v>
      </c>
      <c r="AG886" s="166">
        <f t="shared" si="937"/>
        <v>14.2</v>
      </c>
      <c r="AH886" s="15">
        <f t="shared" si="938"/>
        <v>20172.634870992963</v>
      </c>
      <c r="AI886" s="15">
        <f t="shared" si="939"/>
        <v>38804.207944262118</v>
      </c>
      <c r="AJ886" s="15">
        <f t="shared" ref="AJ886:AJ914" si="966">+AI886+AH886</f>
        <v>58976.842815255077</v>
      </c>
      <c r="AK886" s="1">
        <v>4</v>
      </c>
      <c r="AL886" s="1"/>
      <c r="AM886" s="166">
        <f t="shared" ref="AM886:AM914" si="967">+AK886*$AO$969</f>
        <v>32.373802222571918</v>
      </c>
      <c r="AN886" s="15">
        <f t="shared" si="940"/>
        <v>40345.269741985925</v>
      </c>
      <c r="AO886" s="15">
        <f t="shared" si="941"/>
        <v>97469.749971319019</v>
      </c>
      <c r="AP886" s="15">
        <f t="shared" ref="AP886:AP914" si="968">+AO886+AN886</f>
        <v>137815.01971330494</v>
      </c>
      <c r="AQ886" s="127">
        <v>4</v>
      </c>
      <c r="AR886" s="127"/>
      <c r="AS886" s="227">
        <f t="shared" si="942"/>
        <v>35.121555035128829</v>
      </c>
      <c r="AT886" s="15">
        <f t="shared" si="943"/>
        <v>41053.266499582292</v>
      </c>
      <c r="AU886" s="15">
        <f t="shared" si="944"/>
        <v>101986.11109614225</v>
      </c>
      <c r="AV886" s="15">
        <f t="shared" ref="AV886:AV914" si="969">+AU886+AT886</f>
        <v>143039.37759572454</v>
      </c>
      <c r="AW886" s="127">
        <v>3</v>
      </c>
      <c r="AX886" s="127"/>
      <c r="AY886" s="227">
        <f t="shared" si="945"/>
        <v>22.717632158590291</v>
      </c>
      <c r="AZ886" s="15">
        <f t="shared" si="946"/>
        <v>30789.949874686718</v>
      </c>
      <c r="BA886" s="15">
        <f t="shared" si="947"/>
        <v>67349.398698589182</v>
      </c>
      <c r="BB886" s="15">
        <f t="shared" ref="BB886:BB914" si="970">+BA886+AZ886</f>
        <v>98139.3485732759</v>
      </c>
      <c r="BC886" s="127">
        <v>2</v>
      </c>
      <c r="BD886" s="227">
        <f t="shared" si="948"/>
        <v>11.377487719298255</v>
      </c>
      <c r="BE886" s="15">
        <f t="shared" si="949"/>
        <v>19130.595555555556</v>
      </c>
      <c r="BF886" s="15">
        <f t="shared" si="950"/>
        <v>32263.73531491257</v>
      </c>
      <c r="BG886" s="44">
        <f t="shared" ref="BG886:BG914" si="971">+BF886+BE886</f>
        <v>51394.330870468126</v>
      </c>
      <c r="BH886" s="48">
        <v>1</v>
      </c>
      <c r="BI886" s="166">
        <f t="shared" si="951"/>
        <v>8.2080160427807449</v>
      </c>
      <c r="BJ886" s="15">
        <f t="shared" si="952"/>
        <v>10530.269541778976</v>
      </c>
      <c r="BK886" s="15">
        <f t="shared" si="953"/>
        <v>22988.93595483456</v>
      </c>
      <c r="BL886" s="49">
        <f t="shared" ref="BL886:BL914" si="972">+BK886+BJ886</f>
        <v>33519.205496613533</v>
      </c>
      <c r="BM886" s="97">
        <v>2</v>
      </c>
      <c r="BN886" s="222">
        <f t="shared" si="954"/>
        <v>10.133839436619715</v>
      </c>
      <c r="BO886" s="99">
        <f t="shared" si="955"/>
        <v>20763.47237880496</v>
      </c>
      <c r="BP886" s="99">
        <f t="shared" si="956"/>
        <v>28331.574516881868</v>
      </c>
      <c r="BQ886" s="100">
        <f t="shared" ref="BQ886:BQ914" si="973">+BP886+BO886</f>
        <v>49095.046895686828</v>
      </c>
      <c r="BR886" s="406">
        <f t="shared" si="957"/>
        <v>35</v>
      </c>
      <c r="BS886" s="406">
        <f t="shared" si="958"/>
        <v>2.9166666666666665</v>
      </c>
      <c r="BT886" s="406"/>
      <c r="BV886" s="407">
        <f t="shared" si="959"/>
        <v>-0.45833333333333326</v>
      </c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</row>
    <row r="887" spans="1:147" ht="18" hidden="1" x14ac:dyDescent="0.35">
      <c r="A887" s="43" t="s">
        <v>303</v>
      </c>
      <c r="B887" s="208">
        <v>203</v>
      </c>
      <c r="C887" s="1">
        <v>11</v>
      </c>
      <c r="D887" s="1"/>
      <c r="E887" s="1">
        <f t="shared" si="922"/>
        <v>78.97999999999999</v>
      </c>
      <c r="F887" s="15">
        <f t="shared" si="923"/>
        <v>107063.75613747955</v>
      </c>
      <c r="G887" s="15">
        <f t="shared" si="924"/>
        <v>243566.00028332105</v>
      </c>
      <c r="H887" s="15">
        <f t="shared" si="960"/>
        <v>350629.75642080058</v>
      </c>
      <c r="I887" s="1">
        <v>9</v>
      </c>
      <c r="J887" s="1"/>
      <c r="K887" s="3">
        <f t="shared" si="925"/>
        <v>64.082920979484712</v>
      </c>
      <c r="L887" s="15">
        <f t="shared" si="926"/>
        <v>87584.44268774704</v>
      </c>
      <c r="M887" s="15">
        <f t="shared" si="927"/>
        <v>196134.26078655865</v>
      </c>
      <c r="N887" s="15">
        <f t="shared" si="961"/>
        <v>283718.70347430569</v>
      </c>
      <c r="O887" s="1">
        <v>10</v>
      </c>
      <c r="P887" s="1"/>
      <c r="Q887" s="167">
        <f t="shared" si="928"/>
        <v>65.014310837212491</v>
      </c>
      <c r="R887" s="15">
        <f t="shared" si="962"/>
        <v>97316.047430830047</v>
      </c>
      <c r="S887" s="422">
        <f t="shared" si="929"/>
        <v>200093.33557989704</v>
      </c>
      <c r="T887" s="15">
        <f t="shared" si="963"/>
        <v>297409.38301072712</v>
      </c>
      <c r="U887" s="1">
        <v>11</v>
      </c>
      <c r="V887" s="167">
        <f t="shared" si="930"/>
        <v>78.570348373874126</v>
      </c>
      <c r="W887" s="15">
        <f t="shared" si="931"/>
        <v>106875.31782945736</v>
      </c>
      <c r="X887" s="15">
        <f t="shared" si="932"/>
        <v>258717.92620239456</v>
      </c>
      <c r="Y887" s="15">
        <f t="shared" si="964"/>
        <v>365593.24403185194</v>
      </c>
      <c r="Z887" s="1">
        <v>10</v>
      </c>
      <c r="AA887" s="167">
        <f t="shared" si="933"/>
        <v>68.940432194127297</v>
      </c>
      <c r="AB887" s="15">
        <f t="shared" si="934"/>
        <v>97159.379844961237</v>
      </c>
      <c r="AC887" s="15">
        <f t="shared" si="935"/>
        <v>212579.15434222497</v>
      </c>
      <c r="AD887" s="15">
        <f t="shared" si="965"/>
        <v>309738.53418718622</v>
      </c>
      <c r="AE887" s="1">
        <v>9</v>
      </c>
      <c r="AF887" s="227" t="e">
        <f t="shared" si="936"/>
        <v>#REF!</v>
      </c>
      <c r="AG887" s="166">
        <f t="shared" si="937"/>
        <v>63.9</v>
      </c>
      <c r="AH887" s="15">
        <f t="shared" si="938"/>
        <v>90776.856919468337</v>
      </c>
      <c r="AI887" s="15">
        <f t="shared" si="939"/>
        <v>174618.93574917954</v>
      </c>
      <c r="AJ887" s="15">
        <f t="shared" si="966"/>
        <v>265395.79266864789</v>
      </c>
      <c r="AK887" s="1">
        <v>7</v>
      </c>
      <c r="AL887" s="1"/>
      <c r="AM887" s="166">
        <f t="shared" si="967"/>
        <v>56.654153889500854</v>
      </c>
      <c r="AN887" s="15">
        <f t="shared" si="940"/>
        <v>70604.222048475363</v>
      </c>
      <c r="AO887" s="15">
        <f t="shared" si="941"/>
        <v>170572.06244980829</v>
      </c>
      <c r="AP887" s="15">
        <f t="shared" si="968"/>
        <v>241176.28449828364</v>
      </c>
      <c r="AQ887" s="127">
        <v>8</v>
      </c>
      <c r="AR887" s="127"/>
      <c r="AS887" s="227">
        <f t="shared" si="942"/>
        <v>70.243110070257657</v>
      </c>
      <c r="AT887" s="15">
        <f t="shared" si="943"/>
        <v>82106.532999164585</v>
      </c>
      <c r="AU887" s="15">
        <f t="shared" si="944"/>
        <v>203972.22219228451</v>
      </c>
      <c r="AV887" s="15">
        <f t="shared" si="969"/>
        <v>286078.75519144908</v>
      </c>
      <c r="AW887" s="127">
        <v>10</v>
      </c>
      <c r="AX887" s="127"/>
      <c r="AY887" s="227">
        <f t="shared" si="945"/>
        <v>75.725440528634309</v>
      </c>
      <c r="AZ887" s="15">
        <f t="shared" si="946"/>
        <v>102633.16624895573</v>
      </c>
      <c r="BA887" s="15">
        <f t="shared" si="947"/>
        <v>224497.99566196397</v>
      </c>
      <c r="BB887" s="15">
        <f t="shared" si="970"/>
        <v>327131.16191091971</v>
      </c>
      <c r="BC887" s="127">
        <v>13</v>
      </c>
      <c r="BD887" s="227">
        <f t="shared" si="948"/>
        <v>73.95367017543866</v>
      </c>
      <c r="BE887" s="15">
        <f t="shared" si="949"/>
        <v>124348.8711111111</v>
      </c>
      <c r="BF887" s="15">
        <f t="shared" si="950"/>
        <v>209714.27954693171</v>
      </c>
      <c r="BG887" s="44">
        <f t="shared" si="971"/>
        <v>334063.15065804281</v>
      </c>
      <c r="BH887" s="48">
        <v>4</v>
      </c>
      <c r="BI887" s="166">
        <f t="shared" si="951"/>
        <v>32.83206417112298</v>
      </c>
      <c r="BJ887" s="15">
        <f t="shared" si="952"/>
        <v>42121.078167115906</v>
      </c>
      <c r="BK887" s="15">
        <f t="shared" si="953"/>
        <v>91955.74381933824</v>
      </c>
      <c r="BL887" s="49">
        <f t="shared" si="972"/>
        <v>134076.82198645413</v>
      </c>
      <c r="BM887" s="250">
        <v>25</v>
      </c>
      <c r="BN887" s="245">
        <f t="shared" si="954"/>
        <v>126.67299295774643</v>
      </c>
      <c r="BO887" s="243">
        <f t="shared" si="955"/>
        <v>259543.40473506198</v>
      </c>
      <c r="BP887" s="243">
        <f t="shared" si="956"/>
        <v>354144.68146102334</v>
      </c>
      <c r="BQ887" s="244">
        <f t="shared" si="973"/>
        <v>613688.08619608532</v>
      </c>
      <c r="BR887" s="406">
        <f t="shared" si="957"/>
        <v>127</v>
      </c>
      <c r="BS887" s="406">
        <f t="shared" si="958"/>
        <v>10.583333333333334</v>
      </c>
      <c r="BT887" s="406"/>
      <c r="BV887" s="407">
        <f t="shared" si="959"/>
        <v>0.57666666666666666</v>
      </c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</row>
    <row r="888" spans="1:147" ht="18" hidden="1" x14ac:dyDescent="0.35">
      <c r="A888" s="43" t="s">
        <v>303</v>
      </c>
      <c r="B888" s="208">
        <v>301</v>
      </c>
      <c r="C888" s="1">
        <v>1</v>
      </c>
      <c r="D888" s="1"/>
      <c r="E888" s="1">
        <f t="shared" si="922"/>
        <v>7.18</v>
      </c>
      <c r="F888" s="15">
        <f t="shared" si="923"/>
        <v>9733.068739770868</v>
      </c>
      <c r="G888" s="15">
        <f t="shared" si="924"/>
        <v>22142.363662120097</v>
      </c>
      <c r="H888" s="15">
        <f t="shared" si="960"/>
        <v>31875.432401890965</v>
      </c>
      <c r="I888" s="1">
        <v>3</v>
      </c>
      <c r="J888" s="1"/>
      <c r="K888" s="3">
        <f t="shared" si="925"/>
        <v>21.36097365982824</v>
      </c>
      <c r="L888" s="15">
        <f t="shared" si="926"/>
        <v>29194.814229249012</v>
      </c>
      <c r="M888" s="15">
        <f t="shared" si="927"/>
        <v>65378.086928852892</v>
      </c>
      <c r="N888" s="15">
        <f t="shared" si="961"/>
        <v>94572.9011581019</v>
      </c>
      <c r="O888" s="1">
        <v>5</v>
      </c>
      <c r="P888" s="1"/>
      <c r="Q888" s="167">
        <f t="shared" si="928"/>
        <v>32.507155418606246</v>
      </c>
      <c r="R888" s="15">
        <f t="shared" si="962"/>
        <v>48658.023715415024</v>
      </c>
      <c r="S888" s="422">
        <f t="shared" si="929"/>
        <v>100046.66778994852</v>
      </c>
      <c r="T888" s="15">
        <f t="shared" si="963"/>
        <v>148704.69150536356</v>
      </c>
      <c r="U888" s="1">
        <v>4</v>
      </c>
      <c r="V888" s="167">
        <f t="shared" si="930"/>
        <v>28.571035772317863</v>
      </c>
      <c r="W888" s="15">
        <f t="shared" si="931"/>
        <v>38863.751937984496</v>
      </c>
      <c r="X888" s="15">
        <f t="shared" si="932"/>
        <v>94079.245891779836</v>
      </c>
      <c r="Y888" s="15">
        <f t="shared" si="964"/>
        <v>132942.99782976432</v>
      </c>
      <c r="Z888" s="1">
        <v>1</v>
      </c>
      <c r="AA888" s="167">
        <f t="shared" si="933"/>
        <v>6.8940432194127297</v>
      </c>
      <c r="AB888" s="15">
        <f t="shared" si="934"/>
        <v>9715.937984496124</v>
      </c>
      <c r="AC888" s="15">
        <f t="shared" si="935"/>
        <v>21257.915434222497</v>
      </c>
      <c r="AD888" s="15">
        <f t="shared" si="965"/>
        <v>30973.853418718623</v>
      </c>
      <c r="AE888" s="1">
        <v>2</v>
      </c>
      <c r="AF888" s="227" t="e">
        <f t="shared" si="936"/>
        <v>#REF!</v>
      </c>
      <c r="AG888" s="166">
        <f t="shared" si="937"/>
        <v>14.2</v>
      </c>
      <c r="AH888" s="15">
        <f t="shared" si="938"/>
        <v>20172.634870992963</v>
      </c>
      <c r="AI888" s="15">
        <f t="shared" si="939"/>
        <v>38804.207944262118</v>
      </c>
      <c r="AJ888" s="15">
        <f t="shared" si="966"/>
        <v>58976.842815255077</v>
      </c>
      <c r="AK888" s="1">
        <v>3</v>
      </c>
      <c r="AL888" s="1"/>
      <c r="AM888" s="166">
        <f t="shared" si="967"/>
        <v>24.280351666928937</v>
      </c>
      <c r="AN888" s="15">
        <f t="shared" si="940"/>
        <v>30258.952306489446</v>
      </c>
      <c r="AO888" s="15">
        <f t="shared" si="941"/>
        <v>73102.312478489257</v>
      </c>
      <c r="AP888" s="15">
        <f t="shared" si="968"/>
        <v>103361.2647849787</v>
      </c>
      <c r="AQ888" s="127">
        <v>2</v>
      </c>
      <c r="AR888" s="127"/>
      <c r="AS888" s="227">
        <f t="shared" si="942"/>
        <v>17.560777517564414</v>
      </c>
      <c r="AT888" s="15">
        <f t="shared" si="943"/>
        <v>20526.633249791146</v>
      </c>
      <c r="AU888" s="15">
        <f t="shared" si="944"/>
        <v>50993.055548071126</v>
      </c>
      <c r="AV888" s="15">
        <f t="shared" si="969"/>
        <v>71519.688797862269</v>
      </c>
      <c r="AW888" s="127">
        <v>2</v>
      </c>
      <c r="AX888" s="127"/>
      <c r="AY888" s="227">
        <f t="shared" si="945"/>
        <v>15.145088105726861</v>
      </c>
      <c r="AZ888" s="15">
        <f t="shared" si="946"/>
        <v>20526.633249791146</v>
      </c>
      <c r="BA888" s="15">
        <f t="shared" si="947"/>
        <v>44899.599132392796</v>
      </c>
      <c r="BB888" s="15">
        <f t="shared" si="970"/>
        <v>65426.232382183938</v>
      </c>
      <c r="BC888" s="127">
        <v>4</v>
      </c>
      <c r="BD888" s="227">
        <f t="shared" si="948"/>
        <v>22.75497543859651</v>
      </c>
      <c r="BE888" s="15">
        <f t="shared" si="949"/>
        <v>38261.191111111111</v>
      </c>
      <c r="BF888" s="15">
        <f t="shared" si="950"/>
        <v>64527.47062982514</v>
      </c>
      <c r="BG888" s="44">
        <f t="shared" si="971"/>
        <v>102788.66174093625</v>
      </c>
      <c r="BH888" s="48">
        <v>2</v>
      </c>
      <c r="BI888" s="166">
        <f t="shared" si="951"/>
        <v>16.41603208556149</v>
      </c>
      <c r="BJ888" s="15">
        <f t="shared" si="952"/>
        <v>21060.539083557953</v>
      </c>
      <c r="BK888" s="15">
        <f t="shared" si="953"/>
        <v>45977.87190966912</v>
      </c>
      <c r="BL888" s="49">
        <f t="shared" si="972"/>
        <v>67038.410993227066</v>
      </c>
      <c r="BM888" s="97">
        <v>4</v>
      </c>
      <c r="BN888" s="222">
        <f t="shared" si="954"/>
        <v>20.267678873239429</v>
      </c>
      <c r="BO888" s="99">
        <f t="shared" si="955"/>
        <v>41526.944757609919</v>
      </c>
      <c r="BP888" s="99">
        <f t="shared" si="956"/>
        <v>56663.149033763737</v>
      </c>
      <c r="BQ888" s="100">
        <f t="shared" si="973"/>
        <v>98190.093791373656</v>
      </c>
      <c r="BR888" s="406">
        <f t="shared" si="957"/>
        <v>33</v>
      </c>
      <c r="BS888" s="406">
        <f t="shared" si="958"/>
        <v>2.75</v>
      </c>
      <c r="BT888" s="406"/>
      <c r="BV888" s="407">
        <f t="shared" si="959"/>
        <v>0.3125</v>
      </c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</row>
    <row r="889" spans="1:147" ht="18" hidden="1" x14ac:dyDescent="0.35">
      <c r="A889" s="43" t="s">
        <v>303</v>
      </c>
      <c r="B889" s="208">
        <v>302</v>
      </c>
      <c r="C889" s="1">
        <v>5</v>
      </c>
      <c r="D889" s="1"/>
      <c r="E889" s="1">
        <f t="shared" si="922"/>
        <v>35.9</v>
      </c>
      <c r="F889" s="15">
        <f t="shared" si="923"/>
        <v>48665.34369885434</v>
      </c>
      <c r="G889" s="15">
        <f t="shared" si="924"/>
        <v>110711.81831060049</v>
      </c>
      <c r="H889" s="15">
        <f t="shared" si="960"/>
        <v>159377.16200945483</v>
      </c>
      <c r="I889" s="1">
        <v>3</v>
      </c>
      <c r="J889" s="1"/>
      <c r="K889" s="3">
        <f t="shared" si="925"/>
        <v>21.36097365982824</v>
      </c>
      <c r="L889" s="15">
        <f t="shared" si="926"/>
        <v>29194.814229249012</v>
      </c>
      <c r="M889" s="15">
        <f t="shared" si="927"/>
        <v>65378.086928852892</v>
      </c>
      <c r="N889" s="15">
        <f t="shared" si="961"/>
        <v>94572.9011581019</v>
      </c>
      <c r="O889" s="1">
        <v>6</v>
      </c>
      <c r="P889" s="1"/>
      <c r="Q889" s="167">
        <f t="shared" si="928"/>
        <v>39.008586502327489</v>
      </c>
      <c r="R889" s="15">
        <f t="shared" si="962"/>
        <v>58389.628458498024</v>
      </c>
      <c r="S889" s="422">
        <f t="shared" si="929"/>
        <v>120056.0013479382</v>
      </c>
      <c r="T889" s="15">
        <f t="shared" si="963"/>
        <v>178445.62980643622</v>
      </c>
      <c r="U889" s="1">
        <v>6</v>
      </c>
      <c r="V889" s="167">
        <f t="shared" si="930"/>
        <v>42.856553658476798</v>
      </c>
      <c r="W889" s="15">
        <f t="shared" si="931"/>
        <v>58295.627906976748</v>
      </c>
      <c r="X889" s="15">
        <f t="shared" si="932"/>
        <v>141118.86883766975</v>
      </c>
      <c r="Y889" s="15">
        <f t="shared" si="964"/>
        <v>199414.49674464652</v>
      </c>
      <c r="Z889" s="1">
        <v>5</v>
      </c>
      <c r="AA889" s="167">
        <f t="shared" si="933"/>
        <v>34.470216097063648</v>
      </c>
      <c r="AB889" s="15">
        <f t="shared" si="934"/>
        <v>48579.689922480618</v>
      </c>
      <c r="AC889" s="15">
        <f t="shared" si="935"/>
        <v>106289.57717111248</v>
      </c>
      <c r="AD889" s="15">
        <f t="shared" si="965"/>
        <v>154869.26709359311</v>
      </c>
      <c r="AE889" s="1">
        <v>5</v>
      </c>
      <c r="AF889" s="227" t="e">
        <f t="shared" si="936"/>
        <v>#REF!</v>
      </c>
      <c r="AG889" s="166">
        <f t="shared" si="937"/>
        <v>35.5</v>
      </c>
      <c r="AH889" s="15">
        <f t="shared" si="938"/>
        <v>50431.587177482405</v>
      </c>
      <c r="AI889" s="15">
        <f t="shared" si="939"/>
        <v>97010.519860655302</v>
      </c>
      <c r="AJ889" s="15">
        <f t="shared" si="966"/>
        <v>147442.10703813771</v>
      </c>
      <c r="AK889" s="1">
        <v>5</v>
      </c>
      <c r="AL889" s="1"/>
      <c r="AM889" s="166">
        <f t="shared" si="967"/>
        <v>40.467252778214899</v>
      </c>
      <c r="AN889" s="15">
        <f t="shared" si="940"/>
        <v>50431.587177482405</v>
      </c>
      <c r="AO889" s="15">
        <f t="shared" si="941"/>
        <v>121837.18746414878</v>
      </c>
      <c r="AP889" s="15">
        <f t="shared" si="968"/>
        <v>172268.77464163117</v>
      </c>
      <c r="AQ889" s="127">
        <v>3</v>
      </c>
      <c r="AR889" s="127"/>
      <c r="AS889" s="227">
        <f t="shared" si="942"/>
        <v>26.34116627634662</v>
      </c>
      <c r="AT889" s="15">
        <f t="shared" si="943"/>
        <v>30789.949874686718</v>
      </c>
      <c r="AU889" s="15">
        <f t="shared" si="944"/>
        <v>76489.583322106686</v>
      </c>
      <c r="AV889" s="15">
        <f t="shared" si="969"/>
        <v>107279.5331967934</v>
      </c>
      <c r="AW889" s="127">
        <v>6</v>
      </c>
      <c r="AX889" s="127"/>
      <c r="AY889" s="227">
        <f t="shared" si="945"/>
        <v>45.435264317180582</v>
      </c>
      <c r="AZ889" s="15">
        <f t="shared" si="946"/>
        <v>61579.899749373435</v>
      </c>
      <c r="BA889" s="15">
        <f t="shared" si="947"/>
        <v>134698.79739717836</v>
      </c>
      <c r="BB889" s="15">
        <f t="shared" si="970"/>
        <v>196278.6971465518</v>
      </c>
      <c r="BC889" s="127">
        <v>6</v>
      </c>
      <c r="BD889" s="227">
        <f t="shared" si="948"/>
        <v>34.132463157894762</v>
      </c>
      <c r="BE889" s="15">
        <f t="shared" si="949"/>
        <v>57391.786666666667</v>
      </c>
      <c r="BF889" s="15">
        <f t="shared" si="950"/>
        <v>96791.205944737711</v>
      </c>
      <c r="BG889" s="44">
        <f t="shared" si="971"/>
        <v>154182.99261140439</v>
      </c>
      <c r="BH889" s="48">
        <v>3</v>
      </c>
      <c r="BI889" s="166">
        <f t="shared" si="951"/>
        <v>24.624048128342235</v>
      </c>
      <c r="BJ889" s="15">
        <f t="shared" si="952"/>
        <v>31590.808625336929</v>
      </c>
      <c r="BK889" s="15">
        <f t="shared" si="953"/>
        <v>68966.807864503688</v>
      </c>
      <c r="BL889" s="49">
        <f t="shared" si="972"/>
        <v>100557.61648984061</v>
      </c>
      <c r="BM889" s="97">
        <v>9</v>
      </c>
      <c r="BN889" s="222">
        <f t="shared" si="954"/>
        <v>45.602277464788713</v>
      </c>
      <c r="BO889" s="99">
        <f t="shared" si="955"/>
        <v>93435.625704622318</v>
      </c>
      <c r="BP889" s="99">
        <f t="shared" si="956"/>
        <v>127492.08532596839</v>
      </c>
      <c r="BQ889" s="100">
        <f t="shared" si="973"/>
        <v>220927.7110305907</v>
      </c>
      <c r="BR889" s="406">
        <f t="shared" si="957"/>
        <v>62</v>
      </c>
      <c r="BS889" s="406">
        <f t="shared" si="958"/>
        <v>5.166666666666667</v>
      </c>
      <c r="BT889" s="406"/>
      <c r="BV889" s="407">
        <f t="shared" si="959"/>
        <v>0.42592592592592587</v>
      </c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</row>
    <row r="890" spans="1:147" ht="18" hidden="1" x14ac:dyDescent="0.35">
      <c r="A890" s="43" t="s">
        <v>303</v>
      </c>
      <c r="B890" s="208">
        <v>303</v>
      </c>
      <c r="C890" s="1">
        <v>5</v>
      </c>
      <c r="D890" s="1"/>
      <c r="E890" s="1">
        <f t="shared" si="922"/>
        <v>35.9</v>
      </c>
      <c r="F890" s="15">
        <f t="shared" si="923"/>
        <v>48665.34369885434</v>
      </c>
      <c r="G890" s="15">
        <f t="shared" si="924"/>
        <v>110711.81831060049</v>
      </c>
      <c r="H890" s="15">
        <f t="shared" si="960"/>
        <v>159377.16200945483</v>
      </c>
      <c r="I890" s="1">
        <v>4</v>
      </c>
      <c r="J890" s="1"/>
      <c r="K890" s="3">
        <f t="shared" si="925"/>
        <v>28.481298213104317</v>
      </c>
      <c r="L890" s="15">
        <f t="shared" si="926"/>
        <v>38926.418972332016</v>
      </c>
      <c r="M890" s="15">
        <f t="shared" si="927"/>
        <v>87170.782571803851</v>
      </c>
      <c r="N890" s="15">
        <f t="shared" si="961"/>
        <v>126097.20154413587</v>
      </c>
      <c r="O890" s="1">
        <v>5</v>
      </c>
      <c r="P890" s="1"/>
      <c r="Q890" s="167">
        <f t="shared" si="928"/>
        <v>32.507155418606246</v>
      </c>
      <c r="R890" s="15">
        <f t="shared" si="962"/>
        <v>48658.023715415024</v>
      </c>
      <c r="S890" s="422">
        <f t="shared" si="929"/>
        <v>100046.66778994852</v>
      </c>
      <c r="T890" s="15">
        <f t="shared" si="963"/>
        <v>148704.69150536356</v>
      </c>
      <c r="U890" s="1">
        <v>5</v>
      </c>
      <c r="V890" s="167">
        <f t="shared" si="930"/>
        <v>35.713794715397327</v>
      </c>
      <c r="W890" s="15">
        <f t="shared" si="931"/>
        <v>48579.689922480618</v>
      </c>
      <c r="X890" s="15">
        <f t="shared" si="932"/>
        <v>117599.05736472478</v>
      </c>
      <c r="Y890" s="15">
        <f t="shared" si="964"/>
        <v>166178.74728720539</v>
      </c>
      <c r="Z890" s="1">
        <v>4</v>
      </c>
      <c r="AA890" s="167">
        <f t="shared" si="933"/>
        <v>27.576172877650919</v>
      </c>
      <c r="AB890" s="15">
        <f t="shared" si="934"/>
        <v>38863.751937984496</v>
      </c>
      <c r="AC890" s="15">
        <f t="shared" si="935"/>
        <v>85031.66173688999</v>
      </c>
      <c r="AD890" s="15">
        <f t="shared" si="965"/>
        <v>123895.41367487449</v>
      </c>
      <c r="AE890" s="1">
        <v>4</v>
      </c>
      <c r="AF890" s="227" t="e">
        <f t="shared" si="936"/>
        <v>#REF!</v>
      </c>
      <c r="AG890" s="166">
        <f t="shared" si="937"/>
        <v>28.4</v>
      </c>
      <c r="AH890" s="15">
        <f t="shared" si="938"/>
        <v>40345.269741985925</v>
      </c>
      <c r="AI890" s="15">
        <f t="shared" si="939"/>
        <v>77608.415888524236</v>
      </c>
      <c r="AJ890" s="15">
        <f t="shared" si="966"/>
        <v>117953.68563051015</v>
      </c>
      <c r="AK890" s="1">
        <v>4</v>
      </c>
      <c r="AL890" s="1"/>
      <c r="AM890" s="166">
        <f t="shared" si="967"/>
        <v>32.373802222571918</v>
      </c>
      <c r="AN890" s="15">
        <f t="shared" si="940"/>
        <v>40345.269741985925</v>
      </c>
      <c r="AO890" s="15">
        <f t="shared" si="941"/>
        <v>97469.749971319019</v>
      </c>
      <c r="AP890" s="15">
        <f t="shared" si="968"/>
        <v>137815.01971330494</v>
      </c>
      <c r="AQ890" s="127">
        <v>3</v>
      </c>
      <c r="AR890" s="127"/>
      <c r="AS890" s="227">
        <f t="shared" si="942"/>
        <v>26.34116627634662</v>
      </c>
      <c r="AT890" s="15">
        <f t="shared" si="943"/>
        <v>30789.949874686718</v>
      </c>
      <c r="AU890" s="15">
        <f t="shared" si="944"/>
        <v>76489.583322106686</v>
      </c>
      <c r="AV890" s="15">
        <f t="shared" si="969"/>
        <v>107279.5331967934</v>
      </c>
      <c r="AW890" s="127">
        <v>4</v>
      </c>
      <c r="AX890" s="127"/>
      <c r="AY890" s="227">
        <f t="shared" si="945"/>
        <v>30.290176211453723</v>
      </c>
      <c r="AZ890" s="15">
        <f t="shared" si="946"/>
        <v>41053.266499582292</v>
      </c>
      <c r="BA890" s="15">
        <f t="shared" si="947"/>
        <v>89799.198264785591</v>
      </c>
      <c r="BB890" s="15">
        <f t="shared" si="970"/>
        <v>130852.46476436788</v>
      </c>
      <c r="BC890" s="127">
        <v>6</v>
      </c>
      <c r="BD890" s="227">
        <f t="shared" si="948"/>
        <v>34.132463157894762</v>
      </c>
      <c r="BE890" s="15">
        <f t="shared" si="949"/>
        <v>57391.786666666667</v>
      </c>
      <c r="BF890" s="15">
        <f t="shared" si="950"/>
        <v>96791.205944737711</v>
      </c>
      <c r="BG890" s="44">
        <f t="shared" si="971"/>
        <v>154182.99261140439</v>
      </c>
      <c r="BH890" s="48">
        <v>6</v>
      </c>
      <c r="BI890" s="166">
        <f t="shared" si="951"/>
        <v>49.24809625668447</v>
      </c>
      <c r="BJ890" s="15">
        <f t="shared" si="952"/>
        <v>63181.617250673859</v>
      </c>
      <c r="BK890" s="15">
        <f t="shared" si="953"/>
        <v>137933.61572900738</v>
      </c>
      <c r="BL890" s="49">
        <f t="shared" si="972"/>
        <v>201115.23297968123</v>
      </c>
      <c r="BM890" s="97">
        <v>6</v>
      </c>
      <c r="BN890" s="222">
        <f t="shared" si="954"/>
        <v>30.401518309859142</v>
      </c>
      <c r="BO890" s="99">
        <f t="shared" si="955"/>
        <v>62290.417136414879</v>
      </c>
      <c r="BP890" s="99">
        <f t="shared" si="956"/>
        <v>84994.723550645591</v>
      </c>
      <c r="BQ890" s="100">
        <f t="shared" si="973"/>
        <v>147285.14068706048</v>
      </c>
      <c r="BR890" s="406">
        <f t="shared" si="957"/>
        <v>56</v>
      </c>
      <c r="BS890" s="406">
        <f t="shared" si="958"/>
        <v>4.666666666666667</v>
      </c>
      <c r="BT890" s="406"/>
      <c r="BV890" s="407">
        <f t="shared" si="959"/>
        <v>0.22222222222222218</v>
      </c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</row>
    <row r="891" spans="1:147" ht="18" hidden="1" x14ac:dyDescent="0.35">
      <c r="A891" s="43" t="s">
        <v>303</v>
      </c>
      <c r="B891" s="208">
        <v>401</v>
      </c>
      <c r="C891" s="1">
        <v>5</v>
      </c>
      <c r="D891" s="1"/>
      <c r="E891" s="1">
        <f t="shared" si="922"/>
        <v>35.9</v>
      </c>
      <c r="F891" s="15">
        <f t="shared" si="923"/>
        <v>48665.34369885434</v>
      </c>
      <c r="G891" s="15">
        <f t="shared" si="924"/>
        <v>110711.81831060049</v>
      </c>
      <c r="H891" s="15">
        <f t="shared" si="960"/>
        <v>159377.16200945483</v>
      </c>
      <c r="I891" s="1">
        <v>4</v>
      </c>
      <c r="J891" s="1"/>
      <c r="K891" s="3">
        <f t="shared" si="925"/>
        <v>28.481298213104317</v>
      </c>
      <c r="L891" s="15">
        <f t="shared" si="926"/>
        <v>38926.418972332016</v>
      </c>
      <c r="M891" s="15">
        <f t="shared" si="927"/>
        <v>87170.782571803851</v>
      </c>
      <c r="N891" s="15">
        <f t="shared" si="961"/>
        <v>126097.20154413587</v>
      </c>
      <c r="O891" s="1">
        <v>4</v>
      </c>
      <c r="P891" s="1"/>
      <c r="Q891" s="167">
        <f t="shared" si="928"/>
        <v>26.005724334884995</v>
      </c>
      <c r="R891" s="15">
        <f t="shared" si="962"/>
        <v>38926.418972332016</v>
      </c>
      <c r="S891" s="422">
        <f t="shared" si="929"/>
        <v>80037.334231958812</v>
      </c>
      <c r="T891" s="15">
        <f t="shared" si="963"/>
        <v>118963.75320429083</v>
      </c>
      <c r="U891" s="1">
        <v>4</v>
      </c>
      <c r="V891" s="167">
        <f t="shared" si="930"/>
        <v>28.571035772317863</v>
      </c>
      <c r="W891" s="15">
        <f t="shared" si="931"/>
        <v>38863.751937984496</v>
      </c>
      <c r="X891" s="15">
        <f t="shared" si="932"/>
        <v>94079.245891779836</v>
      </c>
      <c r="Y891" s="15">
        <f t="shared" si="964"/>
        <v>132942.99782976432</v>
      </c>
      <c r="Z891" s="1">
        <v>3</v>
      </c>
      <c r="AA891" s="167">
        <f t="shared" si="933"/>
        <v>20.682129658238189</v>
      </c>
      <c r="AB891" s="15">
        <f t="shared" si="934"/>
        <v>29147.813953488374</v>
      </c>
      <c r="AC891" s="15">
        <f t="shared" si="935"/>
        <v>63773.746302667489</v>
      </c>
      <c r="AD891" s="15">
        <f t="shared" si="965"/>
        <v>92921.560256155863</v>
      </c>
      <c r="AE891" s="1">
        <v>4</v>
      </c>
      <c r="AF891" s="227" t="e">
        <f t="shared" si="936"/>
        <v>#REF!</v>
      </c>
      <c r="AG891" s="166">
        <f t="shared" si="937"/>
        <v>28.4</v>
      </c>
      <c r="AH891" s="15">
        <f t="shared" si="938"/>
        <v>40345.269741985925</v>
      </c>
      <c r="AI891" s="15">
        <f t="shared" si="939"/>
        <v>77608.415888524236</v>
      </c>
      <c r="AJ891" s="15">
        <f t="shared" si="966"/>
        <v>117953.68563051015</v>
      </c>
      <c r="AK891" s="1">
        <v>4</v>
      </c>
      <c r="AL891" s="1"/>
      <c r="AM891" s="166">
        <f t="shared" si="967"/>
        <v>32.373802222571918</v>
      </c>
      <c r="AN891" s="15">
        <f t="shared" si="940"/>
        <v>40345.269741985925</v>
      </c>
      <c r="AO891" s="15">
        <f t="shared" si="941"/>
        <v>97469.749971319019</v>
      </c>
      <c r="AP891" s="15">
        <f t="shared" si="968"/>
        <v>137815.01971330494</v>
      </c>
      <c r="AQ891" s="127">
        <v>3</v>
      </c>
      <c r="AR891" s="127"/>
      <c r="AS891" s="227">
        <f t="shared" si="942"/>
        <v>26.34116627634662</v>
      </c>
      <c r="AT891" s="15">
        <f t="shared" si="943"/>
        <v>30789.949874686718</v>
      </c>
      <c r="AU891" s="15">
        <f t="shared" si="944"/>
        <v>76489.583322106686</v>
      </c>
      <c r="AV891" s="15">
        <f t="shared" si="969"/>
        <v>107279.5331967934</v>
      </c>
      <c r="AW891" s="127">
        <v>4</v>
      </c>
      <c r="AX891" s="127"/>
      <c r="AY891" s="227">
        <f t="shared" si="945"/>
        <v>30.290176211453723</v>
      </c>
      <c r="AZ891" s="15">
        <f t="shared" si="946"/>
        <v>41053.266499582292</v>
      </c>
      <c r="BA891" s="15">
        <f t="shared" si="947"/>
        <v>89799.198264785591</v>
      </c>
      <c r="BB891" s="15">
        <f t="shared" si="970"/>
        <v>130852.46476436788</v>
      </c>
      <c r="BC891" s="127">
        <v>3</v>
      </c>
      <c r="BD891" s="227">
        <f t="shared" si="948"/>
        <v>17.066231578947381</v>
      </c>
      <c r="BE891" s="15">
        <f t="shared" si="949"/>
        <v>28695.893333333333</v>
      </c>
      <c r="BF891" s="15">
        <f t="shared" si="950"/>
        <v>48395.602972368855</v>
      </c>
      <c r="BG891" s="44">
        <f t="shared" si="971"/>
        <v>77091.496305702196</v>
      </c>
      <c r="BH891" s="48">
        <v>2</v>
      </c>
      <c r="BI891" s="166">
        <f t="shared" si="951"/>
        <v>16.41603208556149</v>
      </c>
      <c r="BJ891" s="15">
        <f t="shared" si="952"/>
        <v>21060.539083557953</v>
      </c>
      <c r="BK891" s="15">
        <f t="shared" si="953"/>
        <v>45977.87190966912</v>
      </c>
      <c r="BL891" s="49">
        <f t="shared" si="972"/>
        <v>67038.410993227066</v>
      </c>
      <c r="BM891" s="97">
        <v>7</v>
      </c>
      <c r="BN891" s="222">
        <f t="shared" si="954"/>
        <v>35.468438028169004</v>
      </c>
      <c r="BO891" s="99">
        <f t="shared" si="955"/>
        <v>72672.153325817359</v>
      </c>
      <c r="BP891" s="99">
        <f t="shared" si="956"/>
        <v>99160.51080908654</v>
      </c>
      <c r="BQ891" s="100">
        <f t="shared" si="973"/>
        <v>171832.6641349039</v>
      </c>
      <c r="BR891" s="406">
        <f t="shared" si="957"/>
        <v>47</v>
      </c>
      <c r="BS891" s="406">
        <f t="shared" si="958"/>
        <v>3.9166666666666665</v>
      </c>
      <c r="BT891" s="406"/>
      <c r="BV891" s="407">
        <f t="shared" si="959"/>
        <v>0.44047619047619052</v>
      </c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</row>
    <row r="892" spans="1:147" ht="18" hidden="1" x14ac:dyDescent="0.35">
      <c r="A892" s="43" t="s">
        <v>303</v>
      </c>
      <c r="B892" s="208">
        <v>402</v>
      </c>
      <c r="C892" s="1">
        <v>7</v>
      </c>
      <c r="D892" s="1"/>
      <c r="E892" s="1">
        <f t="shared" si="922"/>
        <v>50.26</v>
      </c>
      <c r="F892" s="15">
        <f t="shared" si="923"/>
        <v>68131.481178396076</v>
      </c>
      <c r="G892" s="15">
        <f t="shared" si="924"/>
        <v>154996.54563484067</v>
      </c>
      <c r="H892" s="15">
        <f t="shared" si="960"/>
        <v>223128.02681323676</v>
      </c>
      <c r="I892" s="1">
        <v>6</v>
      </c>
      <c r="J892" s="1"/>
      <c r="K892" s="3">
        <f t="shared" si="925"/>
        <v>42.721947319656479</v>
      </c>
      <c r="L892" s="15">
        <f t="shared" si="926"/>
        <v>58389.628458498024</v>
      </c>
      <c r="M892" s="15">
        <f t="shared" si="927"/>
        <v>130756.17385770578</v>
      </c>
      <c r="N892" s="15">
        <f t="shared" si="961"/>
        <v>189145.8023162038</v>
      </c>
      <c r="O892" s="1">
        <v>5</v>
      </c>
      <c r="P892" s="1"/>
      <c r="Q892" s="167">
        <f t="shared" si="928"/>
        <v>32.507155418606246</v>
      </c>
      <c r="R892" s="15">
        <f t="shared" si="962"/>
        <v>48658.023715415024</v>
      </c>
      <c r="S892" s="422">
        <f t="shared" si="929"/>
        <v>100046.66778994852</v>
      </c>
      <c r="T892" s="15">
        <f t="shared" si="963"/>
        <v>148704.69150536356</v>
      </c>
      <c r="U892" s="1">
        <v>4</v>
      </c>
      <c r="V892" s="167">
        <f t="shared" si="930"/>
        <v>28.571035772317863</v>
      </c>
      <c r="W892" s="15">
        <f t="shared" si="931"/>
        <v>38863.751937984496</v>
      </c>
      <c r="X892" s="15">
        <f t="shared" si="932"/>
        <v>94079.245891779836</v>
      </c>
      <c r="Y892" s="15">
        <f t="shared" si="964"/>
        <v>132942.99782976432</v>
      </c>
      <c r="Z892" s="1">
        <v>4</v>
      </c>
      <c r="AA892" s="167">
        <f t="shared" si="933"/>
        <v>27.576172877650919</v>
      </c>
      <c r="AB892" s="15">
        <f t="shared" si="934"/>
        <v>38863.751937984496</v>
      </c>
      <c r="AC892" s="15">
        <f t="shared" si="935"/>
        <v>85031.66173688999</v>
      </c>
      <c r="AD892" s="15">
        <f t="shared" si="965"/>
        <v>123895.41367487449</v>
      </c>
      <c r="AE892" s="1">
        <v>6</v>
      </c>
      <c r="AF892" s="227" t="e">
        <f t="shared" si="936"/>
        <v>#REF!</v>
      </c>
      <c r="AG892" s="166">
        <f t="shared" si="937"/>
        <v>42.599999999999994</v>
      </c>
      <c r="AH892" s="15">
        <f t="shared" si="938"/>
        <v>60517.904612978891</v>
      </c>
      <c r="AI892" s="15">
        <f t="shared" si="939"/>
        <v>116412.62383278634</v>
      </c>
      <c r="AJ892" s="15">
        <f t="shared" si="966"/>
        <v>176930.52844576523</v>
      </c>
      <c r="AK892" s="1">
        <v>5</v>
      </c>
      <c r="AL892" s="1"/>
      <c r="AM892" s="166">
        <f t="shared" si="967"/>
        <v>40.467252778214899</v>
      </c>
      <c r="AN892" s="15">
        <f t="shared" si="940"/>
        <v>50431.587177482405</v>
      </c>
      <c r="AO892" s="15">
        <f t="shared" si="941"/>
        <v>121837.18746414878</v>
      </c>
      <c r="AP892" s="15">
        <f t="shared" si="968"/>
        <v>172268.77464163117</v>
      </c>
      <c r="AQ892" s="127">
        <v>3</v>
      </c>
      <c r="AR892" s="127"/>
      <c r="AS892" s="227">
        <f t="shared" si="942"/>
        <v>26.34116627634662</v>
      </c>
      <c r="AT892" s="15">
        <f t="shared" si="943"/>
        <v>30789.949874686718</v>
      </c>
      <c r="AU892" s="15">
        <f t="shared" si="944"/>
        <v>76489.583322106686</v>
      </c>
      <c r="AV892" s="15">
        <f t="shared" si="969"/>
        <v>107279.5331967934</v>
      </c>
      <c r="AW892" s="127">
        <v>5</v>
      </c>
      <c r="AX892" s="127"/>
      <c r="AY892" s="227">
        <f t="shared" si="945"/>
        <v>37.862720264317154</v>
      </c>
      <c r="AZ892" s="15">
        <f t="shared" si="946"/>
        <v>51316.583124477867</v>
      </c>
      <c r="BA892" s="15">
        <f t="shared" si="947"/>
        <v>112248.99783098199</v>
      </c>
      <c r="BB892" s="15">
        <f t="shared" si="970"/>
        <v>163565.58095545985</v>
      </c>
      <c r="BC892" s="127">
        <v>6</v>
      </c>
      <c r="BD892" s="227">
        <f t="shared" si="948"/>
        <v>34.132463157894762</v>
      </c>
      <c r="BE892" s="15">
        <f t="shared" si="949"/>
        <v>57391.786666666667</v>
      </c>
      <c r="BF892" s="15">
        <f t="shared" si="950"/>
        <v>96791.205944737711</v>
      </c>
      <c r="BG892" s="44">
        <f t="shared" si="971"/>
        <v>154182.99261140439</v>
      </c>
      <c r="BH892" s="48">
        <v>4</v>
      </c>
      <c r="BI892" s="166">
        <f t="shared" si="951"/>
        <v>32.83206417112298</v>
      </c>
      <c r="BJ892" s="15">
        <f t="shared" si="952"/>
        <v>42121.078167115906</v>
      </c>
      <c r="BK892" s="15">
        <f t="shared" si="953"/>
        <v>91955.74381933824</v>
      </c>
      <c r="BL892" s="49">
        <f t="shared" si="972"/>
        <v>134076.82198645413</v>
      </c>
      <c r="BM892" s="97">
        <v>8</v>
      </c>
      <c r="BN892" s="222">
        <f t="shared" si="954"/>
        <v>40.535357746478859</v>
      </c>
      <c r="BO892" s="99">
        <f t="shared" si="955"/>
        <v>83053.889515219838</v>
      </c>
      <c r="BP892" s="99">
        <f t="shared" si="956"/>
        <v>113326.29806752747</v>
      </c>
      <c r="BQ892" s="100">
        <f t="shared" si="973"/>
        <v>196380.18758274731</v>
      </c>
      <c r="BR892" s="406">
        <f t="shared" si="957"/>
        <v>63</v>
      </c>
      <c r="BS892" s="406">
        <f t="shared" si="958"/>
        <v>5.25</v>
      </c>
      <c r="BT892" s="406"/>
      <c r="BV892" s="407">
        <f t="shared" si="959"/>
        <v>0.34375</v>
      </c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</row>
    <row r="893" spans="1:147" ht="18" hidden="1" x14ac:dyDescent="0.35">
      <c r="A893" s="43" t="s">
        <v>303</v>
      </c>
      <c r="B893" s="208">
        <v>403</v>
      </c>
      <c r="C893" s="1">
        <v>9</v>
      </c>
      <c r="D893" s="1"/>
      <c r="E893" s="1">
        <f t="shared" si="922"/>
        <v>64.62</v>
      </c>
      <c r="F893" s="15">
        <f t="shared" si="923"/>
        <v>87597.618657937812</v>
      </c>
      <c r="G893" s="15">
        <f t="shared" si="924"/>
        <v>199281.2729590809</v>
      </c>
      <c r="H893" s="15">
        <f t="shared" si="960"/>
        <v>286878.89161701873</v>
      </c>
      <c r="I893" s="1">
        <v>5</v>
      </c>
      <c r="J893" s="1"/>
      <c r="K893" s="3">
        <f t="shared" si="925"/>
        <v>35.601622766380395</v>
      </c>
      <c r="L893" s="15">
        <f t="shared" si="926"/>
        <v>48658.023715415024</v>
      </c>
      <c r="M893" s="15">
        <f t="shared" si="927"/>
        <v>108963.47821475481</v>
      </c>
      <c r="N893" s="15">
        <f t="shared" si="961"/>
        <v>157621.50193016982</v>
      </c>
      <c r="O893" s="1">
        <v>6</v>
      </c>
      <c r="P893" s="1"/>
      <c r="Q893" s="167">
        <f t="shared" si="928"/>
        <v>39.008586502327489</v>
      </c>
      <c r="R893" s="15">
        <f t="shared" si="962"/>
        <v>58389.628458498024</v>
      </c>
      <c r="S893" s="422">
        <f t="shared" si="929"/>
        <v>120056.0013479382</v>
      </c>
      <c r="T893" s="15">
        <f t="shared" si="963"/>
        <v>178445.62980643622</v>
      </c>
      <c r="U893" s="1">
        <v>8</v>
      </c>
      <c r="V893" s="167">
        <f t="shared" si="930"/>
        <v>57.142071544635726</v>
      </c>
      <c r="W893" s="15">
        <f t="shared" si="931"/>
        <v>77727.503875968992</v>
      </c>
      <c r="X893" s="15">
        <f t="shared" si="932"/>
        <v>188158.49178355967</v>
      </c>
      <c r="Y893" s="15">
        <f t="shared" si="964"/>
        <v>265885.99565952865</v>
      </c>
      <c r="Z893" s="1">
        <v>8</v>
      </c>
      <c r="AA893" s="167">
        <f t="shared" si="933"/>
        <v>55.152345755301837</v>
      </c>
      <c r="AB893" s="15">
        <f t="shared" si="934"/>
        <v>77727.503875968992</v>
      </c>
      <c r="AC893" s="15">
        <f t="shared" si="935"/>
        <v>170063.32347377998</v>
      </c>
      <c r="AD893" s="15">
        <f t="shared" si="965"/>
        <v>247790.82734974899</v>
      </c>
      <c r="AE893" s="1">
        <v>7</v>
      </c>
      <c r="AF893" s="227" t="e">
        <f t="shared" si="936"/>
        <v>#REF!</v>
      </c>
      <c r="AG893" s="166">
        <f t="shared" si="937"/>
        <v>49.699999999999996</v>
      </c>
      <c r="AH893" s="15">
        <f t="shared" si="938"/>
        <v>70604.222048475363</v>
      </c>
      <c r="AI893" s="15">
        <f t="shared" si="939"/>
        <v>135814.72780491741</v>
      </c>
      <c r="AJ893" s="15">
        <f t="shared" si="966"/>
        <v>206418.94985339278</v>
      </c>
      <c r="AK893" s="1">
        <v>7</v>
      </c>
      <c r="AL893" s="1"/>
      <c r="AM893" s="166">
        <f t="shared" si="967"/>
        <v>56.654153889500854</v>
      </c>
      <c r="AN893" s="15">
        <f t="shared" si="940"/>
        <v>70604.222048475363</v>
      </c>
      <c r="AO893" s="15">
        <f t="shared" si="941"/>
        <v>170572.06244980829</v>
      </c>
      <c r="AP893" s="15">
        <f t="shared" si="968"/>
        <v>241176.28449828364</v>
      </c>
      <c r="AQ893" s="127">
        <v>7</v>
      </c>
      <c r="AR893" s="127"/>
      <c r="AS893" s="227">
        <f t="shared" si="942"/>
        <v>61.462721311475448</v>
      </c>
      <c r="AT893" s="15">
        <f t="shared" si="943"/>
        <v>71843.216374269017</v>
      </c>
      <c r="AU893" s="15">
        <f t="shared" si="944"/>
        <v>178475.69441824895</v>
      </c>
      <c r="AV893" s="15">
        <f t="shared" si="969"/>
        <v>250318.91079251797</v>
      </c>
      <c r="AW893" s="127">
        <v>7</v>
      </c>
      <c r="AX893" s="127"/>
      <c r="AY893" s="227">
        <f t="shared" si="945"/>
        <v>53.007808370044017</v>
      </c>
      <c r="AZ893" s="15">
        <f t="shared" si="946"/>
        <v>71843.216374269017</v>
      </c>
      <c r="BA893" s="15">
        <f t="shared" si="947"/>
        <v>157148.59696337479</v>
      </c>
      <c r="BB893" s="15">
        <f t="shared" si="970"/>
        <v>228991.81333764381</v>
      </c>
      <c r="BC893" s="127">
        <v>6</v>
      </c>
      <c r="BD893" s="227">
        <f t="shared" si="948"/>
        <v>34.132463157894762</v>
      </c>
      <c r="BE893" s="15">
        <f t="shared" si="949"/>
        <v>57391.786666666667</v>
      </c>
      <c r="BF893" s="15">
        <f t="shared" si="950"/>
        <v>96791.205944737711</v>
      </c>
      <c r="BG893" s="44">
        <f t="shared" si="971"/>
        <v>154182.99261140439</v>
      </c>
      <c r="BH893" s="48">
        <v>2</v>
      </c>
      <c r="BI893" s="166">
        <f t="shared" si="951"/>
        <v>16.41603208556149</v>
      </c>
      <c r="BJ893" s="15">
        <f t="shared" si="952"/>
        <v>21060.539083557953</v>
      </c>
      <c r="BK893" s="15">
        <f t="shared" si="953"/>
        <v>45977.87190966912</v>
      </c>
      <c r="BL893" s="49">
        <f t="shared" si="972"/>
        <v>67038.410993227066</v>
      </c>
      <c r="BM893" s="97">
        <v>4</v>
      </c>
      <c r="BN893" s="222">
        <f t="shared" si="954"/>
        <v>20.267678873239429</v>
      </c>
      <c r="BO893" s="99">
        <f t="shared" si="955"/>
        <v>41526.944757609919</v>
      </c>
      <c r="BP893" s="99">
        <f t="shared" si="956"/>
        <v>56663.149033763737</v>
      </c>
      <c r="BQ893" s="100">
        <f t="shared" si="973"/>
        <v>98190.093791373656</v>
      </c>
      <c r="BR893" s="406">
        <f t="shared" si="957"/>
        <v>76</v>
      </c>
      <c r="BS893" s="406">
        <f t="shared" si="958"/>
        <v>6.333333333333333</v>
      </c>
      <c r="BT893" s="406"/>
      <c r="BV893" s="407">
        <f t="shared" si="959"/>
        <v>-0.58333333333333326</v>
      </c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</row>
    <row r="894" spans="1:147" ht="18" hidden="1" x14ac:dyDescent="0.35">
      <c r="A894" s="43" t="s">
        <v>303</v>
      </c>
      <c r="B894" s="208">
        <v>501</v>
      </c>
      <c r="C894" s="1">
        <v>3</v>
      </c>
      <c r="D894" s="1"/>
      <c r="E894" s="1">
        <f t="shared" si="922"/>
        <v>21.54</v>
      </c>
      <c r="F894" s="15">
        <f t="shared" si="923"/>
        <v>29199.206219312604</v>
      </c>
      <c r="G894" s="15">
        <f t="shared" si="924"/>
        <v>66427.090986360301</v>
      </c>
      <c r="H894" s="15">
        <f t="shared" si="960"/>
        <v>95626.297205672905</v>
      </c>
      <c r="I894" s="1">
        <v>1</v>
      </c>
      <c r="J894" s="1"/>
      <c r="K894" s="3">
        <f t="shared" si="925"/>
        <v>7.1203245532760793</v>
      </c>
      <c r="L894" s="15">
        <f t="shared" si="926"/>
        <v>9731.604743083004</v>
      </c>
      <c r="M894" s="15">
        <f t="shared" si="927"/>
        <v>21792.695642950963</v>
      </c>
      <c r="N894" s="15">
        <f t="shared" si="961"/>
        <v>31524.300386033967</v>
      </c>
      <c r="O894" s="1">
        <v>4</v>
      </c>
      <c r="P894" s="1"/>
      <c r="Q894" s="167">
        <f t="shared" si="928"/>
        <v>26.005724334884995</v>
      </c>
      <c r="R894" s="15">
        <f t="shared" si="962"/>
        <v>38926.418972332016</v>
      </c>
      <c r="S894" s="422">
        <f t="shared" si="929"/>
        <v>80037.334231958812</v>
      </c>
      <c r="T894" s="15">
        <f t="shared" si="963"/>
        <v>118963.75320429083</v>
      </c>
      <c r="U894" s="1">
        <v>2</v>
      </c>
      <c r="V894" s="167">
        <f t="shared" si="930"/>
        <v>14.285517886158932</v>
      </c>
      <c r="W894" s="15">
        <f t="shared" si="931"/>
        <v>19431.875968992248</v>
      </c>
      <c r="X894" s="15">
        <f t="shared" si="932"/>
        <v>47039.622945889918</v>
      </c>
      <c r="Y894" s="15">
        <f t="shared" si="964"/>
        <v>66471.498914882162</v>
      </c>
      <c r="Z894" s="1">
        <v>2</v>
      </c>
      <c r="AA894" s="167">
        <f t="shared" si="933"/>
        <v>13.788086438825459</v>
      </c>
      <c r="AB894" s="15">
        <f t="shared" si="934"/>
        <v>19431.875968992248</v>
      </c>
      <c r="AC894" s="15">
        <f t="shared" si="935"/>
        <v>42515.830868444995</v>
      </c>
      <c r="AD894" s="15">
        <f t="shared" si="965"/>
        <v>61947.706837437247</v>
      </c>
      <c r="AE894" s="1">
        <v>2</v>
      </c>
      <c r="AF894" s="227" t="e">
        <f t="shared" si="936"/>
        <v>#REF!</v>
      </c>
      <c r="AG894" s="166">
        <f t="shared" si="937"/>
        <v>14.2</v>
      </c>
      <c r="AH894" s="15">
        <f t="shared" si="938"/>
        <v>20172.634870992963</v>
      </c>
      <c r="AI894" s="15">
        <f t="shared" si="939"/>
        <v>38804.207944262118</v>
      </c>
      <c r="AJ894" s="15">
        <f t="shared" si="966"/>
        <v>58976.842815255077</v>
      </c>
      <c r="AK894" s="1">
        <v>1</v>
      </c>
      <c r="AL894" s="1"/>
      <c r="AM894" s="166">
        <f t="shared" si="967"/>
        <v>8.0934505556429794</v>
      </c>
      <c r="AN894" s="15">
        <f t="shared" si="940"/>
        <v>10086.317435496481</v>
      </c>
      <c r="AO894" s="15">
        <f t="shared" si="941"/>
        <v>24367.437492829755</v>
      </c>
      <c r="AP894" s="15">
        <f t="shared" si="968"/>
        <v>34453.754928326234</v>
      </c>
      <c r="AQ894" s="127">
        <v>1</v>
      </c>
      <c r="AR894" s="127"/>
      <c r="AS894" s="227">
        <f t="shared" si="942"/>
        <v>8.7803887587822071</v>
      </c>
      <c r="AT894" s="15">
        <f t="shared" si="943"/>
        <v>10263.316624895573</v>
      </c>
      <c r="AU894" s="15">
        <f t="shared" si="944"/>
        <v>25496.527774035563</v>
      </c>
      <c r="AV894" s="15">
        <f t="shared" si="969"/>
        <v>35759.844398931134</v>
      </c>
      <c r="AW894" s="127">
        <v>3</v>
      </c>
      <c r="AX894" s="127"/>
      <c r="AY894" s="227">
        <f t="shared" si="945"/>
        <v>22.717632158590291</v>
      </c>
      <c r="AZ894" s="15">
        <f t="shared" si="946"/>
        <v>30789.949874686718</v>
      </c>
      <c r="BA894" s="15">
        <f t="shared" si="947"/>
        <v>67349.398698589182</v>
      </c>
      <c r="BB894" s="15">
        <f t="shared" si="970"/>
        <v>98139.3485732759</v>
      </c>
      <c r="BC894" s="127">
        <v>3</v>
      </c>
      <c r="BD894" s="227">
        <f t="shared" si="948"/>
        <v>17.066231578947381</v>
      </c>
      <c r="BE894" s="15">
        <f t="shared" si="949"/>
        <v>28695.893333333333</v>
      </c>
      <c r="BF894" s="15">
        <f t="shared" si="950"/>
        <v>48395.602972368855</v>
      </c>
      <c r="BG894" s="44">
        <f t="shared" si="971"/>
        <v>77091.496305702196</v>
      </c>
      <c r="BH894" s="48">
        <v>1</v>
      </c>
      <c r="BI894" s="166">
        <f t="shared" si="951"/>
        <v>8.2080160427807449</v>
      </c>
      <c r="BJ894" s="15">
        <f t="shared" si="952"/>
        <v>10530.269541778976</v>
      </c>
      <c r="BK894" s="15">
        <f t="shared" si="953"/>
        <v>22988.93595483456</v>
      </c>
      <c r="BL894" s="49">
        <f t="shared" si="972"/>
        <v>33519.205496613533</v>
      </c>
      <c r="BM894" s="97">
        <v>3</v>
      </c>
      <c r="BN894" s="222">
        <f t="shared" si="954"/>
        <v>15.200759154929571</v>
      </c>
      <c r="BO894" s="99">
        <f t="shared" si="955"/>
        <v>31145.208568207439</v>
      </c>
      <c r="BP894" s="99">
        <f t="shared" si="956"/>
        <v>42497.361775322795</v>
      </c>
      <c r="BQ894" s="100">
        <f t="shared" si="973"/>
        <v>73642.570343530242</v>
      </c>
      <c r="BR894" s="406">
        <f t="shared" si="957"/>
        <v>26</v>
      </c>
      <c r="BS894" s="406">
        <f t="shared" si="958"/>
        <v>2.1666666666666665</v>
      </c>
      <c r="BT894" s="406"/>
      <c r="BV894" s="407">
        <f t="shared" si="959"/>
        <v>0.27777777777777785</v>
      </c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</row>
    <row r="895" spans="1:147" ht="18" hidden="1" x14ac:dyDescent="0.35">
      <c r="A895" s="43" t="s">
        <v>303</v>
      </c>
      <c r="B895" s="208">
        <v>502</v>
      </c>
      <c r="C895" s="1">
        <v>1</v>
      </c>
      <c r="D895" s="1"/>
      <c r="E895" s="1">
        <f t="shared" si="922"/>
        <v>7.18</v>
      </c>
      <c r="F895" s="15">
        <f t="shared" si="923"/>
        <v>9733.068739770868</v>
      </c>
      <c r="G895" s="15">
        <f t="shared" si="924"/>
        <v>22142.363662120097</v>
      </c>
      <c r="H895" s="15">
        <f t="shared" si="960"/>
        <v>31875.432401890965</v>
      </c>
      <c r="I895" s="1">
        <v>1</v>
      </c>
      <c r="J895" s="1"/>
      <c r="K895" s="3">
        <f t="shared" si="925"/>
        <v>7.1203245532760793</v>
      </c>
      <c r="L895" s="15">
        <f t="shared" si="926"/>
        <v>9731.604743083004</v>
      </c>
      <c r="M895" s="15">
        <f t="shared" si="927"/>
        <v>21792.695642950963</v>
      </c>
      <c r="N895" s="15">
        <f t="shared" si="961"/>
        <v>31524.300386033967</v>
      </c>
      <c r="O895" s="1">
        <v>1</v>
      </c>
      <c r="P895" s="1"/>
      <c r="Q895" s="167">
        <f t="shared" si="928"/>
        <v>6.5014310837212488</v>
      </c>
      <c r="R895" s="15">
        <f t="shared" si="962"/>
        <v>9731.604743083004</v>
      </c>
      <c r="S895" s="422">
        <f t="shared" si="929"/>
        <v>20009.333557989703</v>
      </c>
      <c r="T895" s="15">
        <f t="shared" si="963"/>
        <v>29740.938301072707</v>
      </c>
      <c r="U895" s="1">
        <v>1</v>
      </c>
      <c r="V895" s="167">
        <f t="shared" si="930"/>
        <v>7.1427589430794658</v>
      </c>
      <c r="W895" s="15">
        <f t="shared" si="931"/>
        <v>9715.937984496124</v>
      </c>
      <c r="X895" s="15">
        <f t="shared" si="932"/>
        <v>23519.811472944959</v>
      </c>
      <c r="Y895" s="15">
        <f t="shared" si="964"/>
        <v>33235.749457441081</v>
      </c>
      <c r="Z895" s="1">
        <v>1</v>
      </c>
      <c r="AA895" s="167">
        <f t="shared" si="933"/>
        <v>6.8940432194127297</v>
      </c>
      <c r="AB895" s="15">
        <f t="shared" si="934"/>
        <v>9715.937984496124</v>
      </c>
      <c r="AC895" s="15">
        <f t="shared" si="935"/>
        <v>21257.915434222497</v>
      </c>
      <c r="AD895" s="15">
        <f t="shared" si="965"/>
        <v>30973.853418718623</v>
      </c>
      <c r="AE895" s="1">
        <v>1</v>
      </c>
      <c r="AF895" s="227" t="e">
        <f t="shared" si="936"/>
        <v>#REF!</v>
      </c>
      <c r="AG895" s="166">
        <f t="shared" si="937"/>
        <v>7.1</v>
      </c>
      <c r="AH895" s="15">
        <f t="shared" si="938"/>
        <v>10086.317435496481</v>
      </c>
      <c r="AI895" s="15">
        <f t="shared" si="939"/>
        <v>19402.103972131059</v>
      </c>
      <c r="AJ895" s="15">
        <f t="shared" si="966"/>
        <v>29488.421407627538</v>
      </c>
      <c r="AK895" s="1">
        <v>2</v>
      </c>
      <c r="AL895" s="1"/>
      <c r="AM895" s="166">
        <f t="shared" si="967"/>
        <v>16.186901111285959</v>
      </c>
      <c r="AN895" s="15">
        <f t="shared" si="940"/>
        <v>20172.634870992963</v>
      </c>
      <c r="AO895" s="15">
        <f t="shared" si="941"/>
        <v>48734.87498565951</v>
      </c>
      <c r="AP895" s="15">
        <f t="shared" si="968"/>
        <v>68907.509856652468</v>
      </c>
      <c r="AQ895" s="127">
        <v>1</v>
      </c>
      <c r="AR895" s="127"/>
      <c r="AS895" s="227">
        <f t="shared" si="942"/>
        <v>8.7803887587822071</v>
      </c>
      <c r="AT895" s="15">
        <f t="shared" si="943"/>
        <v>10263.316624895573</v>
      </c>
      <c r="AU895" s="15">
        <f t="shared" si="944"/>
        <v>25496.527774035563</v>
      </c>
      <c r="AV895" s="15">
        <f t="shared" si="969"/>
        <v>35759.844398931134</v>
      </c>
      <c r="AW895" s="127">
        <v>0</v>
      </c>
      <c r="AX895" s="127"/>
      <c r="AY895" s="227">
        <f t="shared" si="945"/>
        <v>0</v>
      </c>
      <c r="AZ895" s="15">
        <f t="shared" si="946"/>
        <v>0</v>
      </c>
      <c r="BA895" s="15">
        <f t="shared" si="947"/>
        <v>0</v>
      </c>
      <c r="BB895" s="15">
        <f t="shared" si="970"/>
        <v>0</v>
      </c>
      <c r="BC895" s="127">
        <v>2</v>
      </c>
      <c r="BD895" s="227">
        <f t="shared" si="948"/>
        <v>11.377487719298255</v>
      </c>
      <c r="BE895" s="15">
        <f t="shared" si="949"/>
        <v>19130.595555555556</v>
      </c>
      <c r="BF895" s="15">
        <f t="shared" si="950"/>
        <v>32263.73531491257</v>
      </c>
      <c r="BG895" s="44">
        <f t="shared" si="971"/>
        <v>51394.330870468126</v>
      </c>
      <c r="BH895" s="48">
        <v>1</v>
      </c>
      <c r="BI895" s="166">
        <f t="shared" si="951"/>
        <v>8.2080160427807449</v>
      </c>
      <c r="BJ895" s="15">
        <f t="shared" si="952"/>
        <v>10530.269541778976</v>
      </c>
      <c r="BK895" s="15">
        <f t="shared" si="953"/>
        <v>22988.93595483456</v>
      </c>
      <c r="BL895" s="49">
        <f t="shared" si="972"/>
        <v>33519.205496613533</v>
      </c>
      <c r="BM895" s="97">
        <v>2</v>
      </c>
      <c r="BN895" s="222">
        <f t="shared" si="954"/>
        <v>10.133839436619715</v>
      </c>
      <c r="BO895" s="99">
        <f t="shared" si="955"/>
        <v>20763.47237880496</v>
      </c>
      <c r="BP895" s="99">
        <f t="shared" si="956"/>
        <v>28331.574516881868</v>
      </c>
      <c r="BQ895" s="100">
        <f t="shared" si="973"/>
        <v>49095.046895686828</v>
      </c>
      <c r="BR895" s="406">
        <f t="shared" si="957"/>
        <v>14</v>
      </c>
      <c r="BS895" s="406">
        <f t="shared" si="958"/>
        <v>1.1666666666666667</v>
      </c>
      <c r="BT895" s="406"/>
      <c r="BV895" s="407">
        <f t="shared" si="959"/>
        <v>0.41666666666666663</v>
      </c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</row>
    <row r="896" spans="1:147" ht="18" hidden="1" x14ac:dyDescent="0.35">
      <c r="A896" s="43" t="s">
        <v>303</v>
      </c>
      <c r="B896" s="208">
        <v>503</v>
      </c>
      <c r="C896" s="1">
        <v>2</v>
      </c>
      <c r="D896" s="1"/>
      <c r="E896" s="1">
        <f t="shared" si="922"/>
        <v>14.36</v>
      </c>
      <c r="F896" s="15">
        <f t="shared" si="923"/>
        <v>19466.137479541736</v>
      </c>
      <c r="G896" s="15">
        <f t="shared" si="924"/>
        <v>44284.727324240193</v>
      </c>
      <c r="H896" s="15">
        <f t="shared" si="960"/>
        <v>63750.864803781929</v>
      </c>
      <c r="I896" s="1">
        <v>1</v>
      </c>
      <c r="J896" s="1"/>
      <c r="K896" s="3">
        <f t="shared" si="925"/>
        <v>7.1203245532760793</v>
      </c>
      <c r="L896" s="15">
        <f t="shared" si="926"/>
        <v>9731.604743083004</v>
      </c>
      <c r="M896" s="15">
        <f t="shared" si="927"/>
        <v>21792.695642950963</v>
      </c>
      <c r="N896" s="15">
        <f t="shared" si="961"/>
        <v>31524.300386033967</v>
      </c>
      <c r="O896" s="1">
        <v>1</v>
      </c>
      <c r="P896" s="1"/>
      <c r="Q896" s="167">
        <f t="shared" si="928"/>
        <v>6.5014310837212488</v>
      </c>
      <c r="R896" s="15">
        <f t="shared" si="962"/>
        <v>9731.604743083004</v>
      </c>
      <c r="S896" s="422">
        <f t="shared" si="929"/>
        <v>20009.333557989703</v>
      </c>
      <c r="T896" s="15">
        <f t="shared" si="963"/>
        <v>29740.938301072707</v>
      </c>
      <c r="U896" s="1">
        <v>2</v>
      </c>
      <c r="V896" s="167">
        <f t="shared" si="930"/>
        <v>14.285517886158932</v>
      </c>
      <c r="W896" s="15">
        <f t="shared" si="931"/>
        <v>19431.875968992248</v>
      </c>
      <c r="X896" s="15">
        <f t="shared" si="932"/>
        <v>47039.622945889918</v>
      </c>
      <c r="Y896" s="15">
        <f t="shared" si="964"/>
        <v>66471.498914882162</v>
      </c>
      <c r="Z896" s="1">
        <v>0</v>
      </c>
      <c r="AA896" s="167">
        <f t="shared" si="933"/>
        <v>0</v>
      </c>
      <c r="AB896" s="15">
        <f t="shared" si="934"/>
        <v>0</v>
      </c>
      <c r="AC896" s="15">
        <f t="shared" si="935"/>
        <v>0</v>
      </c>
      <c r="AD896" s="15">
        <f t="shared" si="965"/>
        <v>0</v>
      </c>
      <c r="AE896" s="1">
        <v>1</v>
      </c>
      <c r="AF896" s="227" t="e">
        <f t="shared" si="936"/>
        <v>#REF!</v>
      </c>
      <c r="AG896" s="166">
        <f t="shared" si="937"/>
        <v>7.1</v>
      </c>
      <c r="AH896" s="15">
        <f t="shared" si="938"/>
        <v>10086.317435496481</v>
      </c>
      <c r="AI896" s="15">
        <f t="shared" si="939"/>
        <v>19402.103972131059</v>
      </c>
      <c r="AJ896" s="15">
        <f t="shared" si="966"/>
        <v>29488.421407627538</v>
      </c>
      <c r="AK896" s="1">
        <v>2</v>
      </c>
      <c r="AL896" s="1"/>
      <c r="AM896" s="166">
        <f t="shared" si="967"/>
        <v>16.186901111285959</v>
      </c>
      <c r="AN896" s="15">
        <f t="shared" si="940"/>
        <v>20172.634870992963</v>
      </c>
      <c r="AO896" s="15">
        <f t="shared" si="941"/>
        <v>48734.87498565951</v>
      </c>
      <c r="AP896" s="15">
        <f t="shared" si="968"/>
        <v>68907.509856652468</v>
      </c>
      <c r="AQ896" s="127">
        <v>2</v>
      </c>
      <c r="AR896" s="127"/>
      <c r="AS896" s="227">
        <f t="shared" si="942"/>
        <v>17.560777517564414</v>
      </c>
      <c r="AT896" s="15">
        <f t="shared" si="943"/>
        <v>20526.633249791146</v>
      </c>
      <c r="AU896" s="15">
        <f t="shared" si="944"/>
        <v>50993.055548071126</v>
      </c>
      <c r="AV896" s="15">
        <f t="shared" si="969"/>
        <v>71519.688797862269</v>
      </c>
      <c r="AW896" s="127">
        <v>2</v>
      </c>
      <c r="AX896" s="127"/>
      <c r="AY896" s="227">
        <f t="shared" si="945"/>
        <v>15.145088105726861</v>
      </c>
      <c r="AZ896" s="15">
        <f t="shared" si="946"/>
        <v>20526.633249791146</v>
      </c>
      <c r="BA896" s="15">
        <f t="shared" si="947"/>
        <v>44899.599132392796</v>
      </c>
      <c r="BB896" s="15">
        <f t="shared" si="970"/>
        <v>65426.232382183938</v>
      </c>
      <c r="BC896" s="127">
        <v>3</v>
      </c>
      <c r="BD896" s="227">
        <f t="shared" si="948"/>
        <v>17.066231578947381</v>
      </c>
      <c r="BE896" s="15">
        <f t="shared" si="949"/>
        <v>28695.893333333333</v>
      </c>
      <c r="BF896" s="15">
        <f t="shared" si="950"/>
        <v>48395.602972368855</v>
      </c>
      <c r="BG896" s="44">
        <f t="shared" si="971"/>
        <v>77091.496305702196</v>
      </c>
      <c r="BH896" s="48">
        <v>1</v>
      </c>
      <c r="BI896" s="166">
        <f t="shared" si="951"/>
        <v>8.2080160427807449</v>
      </c>
      <c r="BJ896" s="15">
        <f t="shared" si="952"/>
        <v>10530.269541778976</v>
      </c>
      <c r="BK896" s="15">
        <f t="shared" si="953"/>
        <v>22988.93595483456</v>
      </c>
      <c r="BL896" s="49">
        <f t="shared" si="972"/>
        <v>33519.205496613533</v>
      </c>
      <c r="BM896" s="97">
        <v>6</v>
      </c>
      <c r="BN896" s="222">
        <f t="shared" si="954"/>
        <v>30.401518309859142</v>
      </c>
      <c r="BO896" s="99">
        <f t="shared" si="955"/>
        <v>62290.417136414879</v>
      </c>
      <c r="BP896" s="99">
        <f t="shared" si="956"/>
        <v>84994.723550645591</v>
      </c>
      <c r="BQ896" s="100">
        <f t="shared" si="973"/>
        <v>147285.14068706048</v>
      </c>
      <c r="BR896" s="406">
        <f t="shared" si="957"/>
        <v>23</v>
      </c>
      <c r="BS896" s="406">
        <f t="shared" si="958"/>
        <v>1.9166666666666667</v>
      </c>
      <c r="BT896" s="406"/>
      <c r="BV896" s="407">
        <f t="shared" si="959"/>
        <v>0.68055555555555547</v>
      </c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</row>
    <row r="897" spans="1:147" ht="18" hidden="1" x14ac:dyDescent="0.35">
      <c r="A897" s="43" t="s">
        <v>303</v>
      </c>
      <c r="B897" s="208">
        <v>601</v>
      </c>
      <c r="C897" s="1">
        <v>5</v>
      </c>
      <c r="D897" s="1"/>
      <c r="E897" s="1">
        <f t="shared" si="922"/>
        <v>35.9</v>
      </c>
      <c r="F897" s="15">
        <f t="shared" si="923"/>
        <v>48665.34369885434</v>
      </c>
      <c r="G897" s="15">
        <f t="shared" si="924"/>
        <v>110711.81831060049</v>
      </c>
      <c r="H897" s="15">
        <f t="shared" si="960"/>
        <v>159377.16200945483</v>
      </c>
      <c r="I897" s="1">
        <v>5</v>
      </c>
      <c r="J897" s="1"/>
      <c r="K897" s="3">
        <f t="shared" si="925"/>
        <v>35.601622766380395</v>
      </c>
      <c r="L897" s="15">
        <f t="shared" si="926"/>
        <v>48658.023715415024</v>
      </c>
      <c r="M897" s="15">
        <f t="shared" si="927"/>
        <v>108963.47821475481</v>
      </c>
      <c r="N897" s="15">
        <f t="shared" si="961"/>
        <v>157621.50193016982</v>
      </c>
      <c r="O897" s="1">
        <v>6</v>
      </c>
      <c r="P897" s="1"/>
      <c r="Q897" s="167">
        <f t="shared" si="928"/>
        <v>39.008586502327489</v>
      </c>
      <c r="R897" s="15">
        <f t="shared" si="962"/>
        <v>58389.628458498024</v>
      </c>
      <c r="S897" s="422">
        <f t="shared" si="929"/>
        <v>120056.0013479382</v>
      </c>
      <c r="T897" s="15">
        <f t="shared" si="963"/>
        <v>178445.62980643622</v>
      </c>
      <c r="U897" s="1">
        <v>6</v>
      </c>
      <c r="V897" s="167">
        <f t="shared" si="930"/>
        <v>42.856553658476798</v>
      </c>
      <c r="W897" s="15">
        <f t="shared" si="931"/>
        <v>58295.627906976748</v>
      </c>
      <c r="X897" s="15">
        <f t="shared" si="932"/>
        <v>141118.86883766975</v>
      </c>
      <c r="Y897" s="15">
        <f t="shared" si="964"/>
        <v>199414.49674464652</v>
      </c>
      <c r="Z897" s="1">
        <v>5</v>
      </c>
      <c r="AA897" s="167">
        <f t="shared" si="933"/>
        <v>34.470216097063648</v>
      </c>
      <c r="AB897" s="15">
        <f t="shared" si="934"/>
        <v>48579.689922480618</v>
      </c>
      <c r="AC897" s="15">
        <f t="shared" si="935"/>
        <v>106289.57717111248</v>
      </c>
      <c r="AD897" s="15">
        <f t="shared" si="965"/>
        <v>154869.26709359311</v>
      </c>
      <c r="AE897" s="1">
        <v>6</v>
      </c>
      <c r="AF897" s="227" t="e">
        <f t="shared" si="936"/>
        <v>#REF!</v>
      </c>
      <c r="AG897" s="166">
        <f t="shared" si="937"/>
        <v>42.599999999999994</v>
      </c>
      <c r="AH897" s="15">
        <f t="shared" si="938"/>
        <v>60517.904612978891</v>
      </c>
      <c r="AI897" s="15">
        <f t="shared" si="939"/>
        <v>116412.62383278634</v>
      </c>
      <c r="AJ897" s="15">
        <f t="shared" si="966"/>
        <v>176930.52844576523</v>
      </c>
      <c r="AK897" s="1">
        <v>7</v>
      </c>
      <c r="AL897" s="1"/>
      <c r="AM897" s="166">
        <f t="shared" si="967"/>
        <v>56.654153889500854</v>
      </c>
      <c r="AN897" s="15">
        <f t="shared" si="940"/>
        <v>70604.222048475363</v>
      </c>
      <c r="AO897" s="15">
        <f t="shared" si="941"/>
        <v>170572.06244980829</v>
      </c>
      <c r="AP897" s="15">
        <f t="shared" si="968"/>
        <v>241176.28449828364</v>
      </c>
      <c r="AQ897" s="127">
        <v>6</v>
      </c>
      <c r="AR897" s="127"/>
      <c r="AS897" s="227">
        <f t="shared" si="942"/>
        <v>52.682332552693239</v>
      </c>
      <c r="AT897" s="15">
        <f t="shared" si="943"/>
        <v>61579.899749373435</v>
      </c>
      <c r="AU897" s="15">
        <f t="shared" si="944"/>
        <v>152979.16664421337</v>
      </c>
      <c r="AV897" s="15">
        <f t="shared" si="969"/>
        <v>214559.06639358681</v>
      </c>
      <c r="AW897" s="127">
        <v>7</v>
      </c>
      <c r="AX897" s="127"/>
      <c r="AY897" s="227">
        <f t="shared" si="945"/>
        <v>53.007808370044017</v>
      </c>
      <c r="AZ897" s="15">
        <f t="shared" si="946"/>
        <v>71843.216374269017</v>
      </c>
      <c r="BA897" s="15">
        <f t="shared" si="947"/>
        <v>157148.59696337479</v>
      </c>
      <c r="BB897" s="15">
        <f t="shared" si="970"/>
        <v>228991.81333764381</v>
      </c>
      <c r="BC897" s="127">
        <v>6</v>
      </c>
      <c r="BD897" s="227">
        <f t="shared" si="948"/>
        <v>34.132463157894762</v>
      </c>
      <c r="BE897" s="15">
        <f t="shared" si="949"/>
        <v>57391.786666666667</v>
      </c>
      <c r="BF897" s="15">
        <f t="shared" si="950"/>
        <v>96791.205944737711</v>
      </c>
      <c r="BG897" s="44">
        <f t="shared" si="971"/>
        <v>154182.99261140439</v>
      </c>
      <c r="BH897" s="48">
        <v>2</v>
      </c>
      <c r="BI897" s="166">
        <f t="shared" si="951"/>
        <v>16.41603208556149</v>
      </c>
      <c r="BJ897" s="15">
        <f t="shared" si="952"/>
        <v>21060.539083557953</v>
      </c>
      <c r="BK897" s="15">
        <f t="shared" si="953"/>
        <v>45977.87190966912</v>
      </c>
      <c r="BL897" s="49">
        <f t="shared" si="972"/>
        <v>67038.410993227066</v>
      </c>
      <c r="BM897" s="250">
        <v>12</v>
      </c>
      <c r="BN897" s="245">
        <f t="shared" si="954"/>
        <v>60.803036619718284</v>
      </c>
      <c r="BO897" s="243">
        <f t="shared" si="955"/>
        <v>124580.83427282976</v>
      </c>
      <c r="BP897" s="243">
        <f t="shared" si="956"/>
        <v>169989.44710129118</v>
      </c>
      <c r="BQ897" s="244">
        <f>+BP897+BO897</f>
        <v>294570.28137412097</v>
      </c>
      <c r="BR897" s="406">
        <f t="shared" si="957"/>
        <v>73</v>
      </c>
      <c r="BS897" s="406">
        <f t="shared" si="958"/>
        <v>6.083333333333333</v>
      </c>
      <c r="BT897" s="406"/>
      <c r="BV897" s="407">
        <f t="shared" si="959"/>
        <v>0.49305555555555558</v>
      </c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</row>
    <row r="898" spans="1:147" ht="18" hidden="1" x14ac:dyDescent="0.35">
      <c r="A898" s="43" t="s">
        <v>303</v>
      </c>
      <c r="B898" s="208">
        <v>602</v>
      </c>
      <c r="C898" s="1">
        <v>6</v>
      </c>
      <c r="D898" s="1"/>
      <c r="E898" s="1">
        <f t="shared" si="922"/>
        <v>43.08</v>
      </c>
      <c r="F898" s="15">
        <f t="shared" si="923"/>
        <v>58398.412438625208</v>
      </c>
      <c r="G898" s="15">
        <f t="shared" si="924"/>
        <v>132854.1819727206</v>
      </c>
      <c r="H898" s="15">
        <f t="shared" si="960"/>
        <v>191252.59441134581</v>
      </c>
      <c r="I898" s="1">
        <v>5</v>
      </c>
      <c r="J898" s="1"/>
      <c r="K898" s="3">
        <f t="shared" si="925"/>
        <v>35.601622766380395</v>
      </c>
      <c r="L898" s="15">
        <f t="shared" si="926"/>
        <v>48658.023715415024</v>
      </c>
      <c r="M898" s="15">
        <f t="shared" si="927"/>
        <v>108963.47821475481</v>
      </c>
      <c r="N898" s="15">
        <f t="shared" si="961"/>
        <v>157621.50193016982</v>
      </c>
      <c r="O898" s="1">
        <v>7</v>
      </c>
      <c r="P898" s="1"/>
      <c r="Q898" s="167">
        <f t="shared" si="928"/>
        <v>45.51001758604874</v>
      </c>
      <c r="R898" s="15">
        <f t="shared" si="962"/>
        <v>68121.233201581024</v>
      </c>
      <c r="S898" s="422">
        <f t="shared" si="929"/>
        <v>140065.33490592791</v>
      </c>
      <c r="T898" s="15">
        <f t="shared" si="963"/>
        <v>208186.56810750894</v>
      </c>
      <c r="U898" s="1">
        <v>10</v>
      </c>
      <c r="V898" s="167">
        <f t="shared" si="930"/>
        <v>71.427589430794654</v>
      </c>
      <c r="W898" s="15">
        <f t="shared" si="931"/>
        <v>97159.379844961237</v>
      </c>
      <c r="X898" s="15">
        <f t="shared" si="932"/>
        <v>235198.11472944956</v>
      </c>
      <c r="Y898" s="15">
        <f t="shared" si="964"/>
        <v>332357.49457441078</v>
      </c>
      <c r="Z898" s="1">
        <v>6</v>
      </c>
      <c r="AA898" s="167">
        <f t="shared" si="933"/>
        <v>41.364259316476378</v>
      </c>
      <c r="AB898" s="15">
        <f t="shared" si="934"/>
        <v>58295.627906976748</v>
      </c>
      <c r="AC898" s="15">
        <f t="shared" si="935"/>
        <v>127547.49260533498</v>
      </c>
      <c r="AD898" s="15">
        <f t="shared" si="965"/>
        <v>185843.12051231173</v>
      </c>
      <c r="AE898" s="1">
        <v>11</v>
      </c>
      <c r="AF898" s="227" t="e">
        <f t="shared" si="936"/>
        <v>#REF!</v>
      </c>
      <c r="AG898" s="166">
        <f t="shared" si="937"/>
        <v>78.099999999999994</v>
      </c>
      <c r="AH898" s="15">
        <f t="shared" si="938"/>
        <v>110949.4917904613</v>
      </c>
      <c r="AI898" s="15">
        <f t="shared" si="939"/>
        <v>213423.14369344164</v>
      </c>
      <c r="AJ898" s="15">
        <f t="shared" si="966"/>
        <v>324372.63548390294</v>
      </c>
      <c r="AK898" s="1">
        <v>13</v>
      </c>
      <c r="AL898" s="1"/>
      <c r="AM898" s="166">
        <f t="shared" si="967"/>
        <v>105.21485722335873</v>
      </c>
      <c r="AN898" s="15">
        <f t="shared" si="940"/>
        <v>131122.12666145427</v>
      </c>
      <c r="AO898" s="15">
        <f t="shared" si="941"/>
        <v>316776.68740678683</v>
      </c>
      <c r="AP898" s="15">
        <f t="shared" si="968"/>
        <v>447898.8140682411</v>
      </c>
      <c r="AQ898" s="127">
        <v>15</v>
      </c>
      <c r="AR898" s="127"/>
      <c r="AS898" s="227">
        <f t="shared" si="942"/>
        <v>131.70583138173311</v>
      </c>
      <c r="AT898" s="15">
        <f t="shared" si="943"/>
        <v>153949.74937343359</v>
      </c>
      <c r="AU898" s="15">
        <f t="shared" si="944"/>
        <v>382447.91661053349</v>
      </c>
      <c r="AV898" s="15">
        <f t="shared" si="969"/>
        <v>536397.66598396702</v>
      </c>
      <c r="AW898" s="127">
        <v>7</v>
      </c>
      <c r="AX898" s="127"/>
      <c r="AY898" s="227">
        <f t="shared" si="945"/>
        <v>53.007808370044017</v>
      </c>
      <c r="AZ898" s="15">
        <f t="shared" si="946"/>
        <v>71843.216374269017</v>
      </c>
      <c r="BA898" s="15">
        <f t="shared" si="947"/>
        <v>157148.59696337479</v>
      </c>
      <c r="BB898" s="15">
        <f t="shared" si="970"/>
        <v>228991.81333764381</v>
      </c>
      <c r="BC898" s="127">
        <v>14</v>
      </c>
      <c r="BD898" s="227">
        <f t="shared" si="948"/>
        <v>79.642414035087782</v>
      </c>
      <c r="BE898" s="15">
        <f t="shared" si="949"/>
        <v>133914.1688888889</v>
      </c>
      <c r="BF898" s="15">
        <f t="shared" si="950"/>
        <v>225846.14720438799</v>
      </c>
      <c r="BG898" s="44">
        <f t="shared" si="971"/>
        <v>359760.3160932769</v>
      </c>
      <c r="BH898" s="48">
        <v>6</v>
      </c>
      <c r="BI898" s="166">
        <f t="shared" si="951"/>
        <v>49.24809625668447</v>
      </c>
      <c r="BJ898" s="15">
        <f t="shared" si="952"/>
        <v>63181.617250673859</v>
      </c>
      <c r="BK898" s="15">
        <f t="shared" si="953"/>
        <v>137933.61572900738</v>
      </c>
      <c r="BL898" s="49">
        <f t="shared" si="972"/>
        <v>201115.23297968123</v>
      </c>
      <c r="BM898" s="250">
        <v>18</v>
      </c>
      <c r="BN898" s="245">
        <f t="shared" si="954"/>
        <v>91.204554929577426</v>
      </c>
      <c r="BO898" s="243">
        <f t="shared" si="955"/>
        <v>186871.25140924464</v>
      </c>
      <c r="BP898" s="243">
        <f t="shared" si="956"/>
        <v>254984.17065193679</v>
      </c>
      <c r="BQ898" s="244">
        <f t="shared" si="973"/>
        <v>441855.42206118139</v>
      </c>
      <c r="BR898" s="406">
        <f t="shared" si="957"/>
        <v>118</v>
      </c>
      <c r="BS898" s="406">
        <f t="shared" si="958"/>
        <v>9.8333333333333339</v>
      </c>
      <c r="BT898" s="406"/>
      <c r="BV898" s="407">
        <f t="shared" si="959"/>
        <v>0.45370370370370366</v>
      </c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</row>
    <row r="899" spans="1:147" ht="18" hidden="1" x14ac:dyDescent="0.35">
      <c r="A899" s="43" t="s">
        <v>303</v>
      </c>
      <c r="B899" s="208">
        <v>603</v>
      </c>
      <c r="C899" s="1">
        <v>3</v>
      </c>
      <c r="D899" s="1"/>
      <c r="E899" s="1">
        <f t="shared" si="922"/>
        <v>21.54</v>
      </c>
      <c r="F899" s="15">
        <f t="shared" si="923"/>
        <v>29199.206219312604</v>
      </c>
      <c r="G899" s="15">
        <f t="shared" si="924"/>
        <v>66427.090986360301</v>
      </c>
      <c r="H899" s="15">
        <f t="shared" si="960"/>
        <v>95626.297205672905</v>
      </c>
      <c r="I899" s="1">
        <v>3</v>
      </c>
      <c r="J899" s="1"/>
      <c r="K899" s="3">
        <f t="shared" si="925"/>
        <v>21.36097365982824</v>
      </c>
      <c r="L899" s="15">
        <f t="shared" si="926"/>
        <v>29194.814229249012</v>
      </c>
      <c r="M899" s="15">
        <f t="shared" si="927"/>
        <v>65378.086928852892</v>
      </c>
      <c r="N899" s="15">
        <f t="shared" si="961"/>
        <v>94572.9011581019</v>
      </c>
      <c r="O899" s="1">
        <v>4</v>
      </c>
      <c r="P899" s="1"/>
      <c r="Q899" s="167">
        <f t="shared" si="928"/>
        <v>26.005724334884995</v>
      </c>
      <c r="R899" s="15">
        <f t="shared" si="962"/>
        <v>38926.418972332016</v>
      </c>
      <c r="S899" s="422">
        <f t="shared" si="929"/>
        <v>80037.334231958812</v>
      </c>
      <c r="T899" s="15">
        <f t="shared" si="963"/>
        <v>118963.75320429083</v>
      </c>
      <c r="U899" s="1">
        <v>4</v>
      </c>
      <c r="V899" s="167">
        <f t="shared" si="930"/>
        <v>28.571035772317863</v>
      </c>
      <c r="W899" s="15">
        <f t="shared" si="931"/>
        <v>38863.751937984496</v>
      </c>
      <c r="X899" s="15">
        <f t="shared" si="932"/>
        <v>94079.245891779836</v>
      </c>
      <c r="Y899" s="15">
        <f t="shared" si="964"/>
        <v>132942.99782976432</v>
      </c>
      <c r="Z899" s="1">
        <v>2</v>
      </c>
      <c r="AA899" s="167">
        <f t="shared" si="933"/>
        <v>13.788086438825459</v>
      </c>
      <c r="AB899" s="15">
        <f t="shared" si="934"/>
        <v>19431.875968992248</v>
      </c>
      <c r="AC899" s="15">
        <f t="shared" si="935"/>
        <v>42515.830868444995</v>
      </c>
      <c r="AD899" s="15">
        <f t="shared" si="965"/>
        <v>61947.706837437247</v>
      </c>
      <c r="AE899" s="1">
        <v>5</v>
      </c>
      <c r="AF899" s="227" t="e">
        <f t="shared" si="936"/>
        <v>#REF!</v>
      </c>
      <c r="AG899" s="166">
        <f t="shared" si="937"/>
        <v>35.5</v>
      </c>
      <c r="AH899" s="15">
        <f t="shared" si="938"/>
        <v>50431.587177482405</v>
      </c>
      <c r="AI899" s="15">
        <f t="shared" si="939"/>
        <v>97010.519860655302</v>
      </c>
      <c r="AJ899" s="15">
        <f t="shared" si="966"/>
        <v>147442.10703813771</v>
      </c>
      <c r="AK899" s="1">
        <v>6</v>
      </c>
      <c r="AL899" s="1"/>
      <c r="AM899" s="166">
        <f t="shared" si="967"/>
        <v>48.560703333857873</v>
      </c>
      <c r="AN899" s="15">
        <f t="shared" si="940"/>
        <v>60517.904612978891</v>
      </c>
      <c r="AO899" s="15">
        <f t="shared" si="941"/>
        <v>146204.62495697851</v>
      </c>
      <c r="AP899" s="15">
        <f t="shared" si="968"/>
        <v>206722.52956995741</v>
      </c>
      <c r="AQ899" s="127">
        <v>4</v>
      </c>
      <c r="AR899" s="127"/>
      <c r="AS899" s="227">
        <f t="shared" si="942"/>
        <v>35.121555035128829</v>
      </c>
      <c r="AT899" s="15">
        <f t="shared" si="943"/>
        <v>41053.266499582292</v>
      </c>
      <c r="AU899" s="15">
        <f t="shared" si="944"/>
        <v>101986.11109614225</v>
      </c>
      <c r="AV899" s="15">
        <f t="shared" si="969"/>
        <v>143039.37759572454</v>
      </c>
      <c r="AW899" s="127">
        <v>6</v>
      </c>
      <c r="AX899" s="127"/>
      <c r="AY899" s="227">
        <f t="shared" si="945"/>
        <v>45.435264317180582</v>
      </c>
      <c r="AZ899" s="15">
        <f t="shared" si="946"/>
        <v>61579.899749373435</v>
      </c>
      <c r="BA899" s="15">
        <f t="shared" si="947"/>
        <v>134698.79739717836</v>
      </c>
      <c r="BB899" s="15">
        <f t="shared" si="970"/>
        <v>196278.6971465518</v>
      </c>
      <c r="BC899" s="127">
        <v>7</v>
      </c>
      <c r="BD899" s="227">
        <f t="shared" si="948"/>
        <v>39.821207017543891</v>
      </c>
      <c r="BE899" s="15">
        <f t="shared" si="949"/>
        <v>66957.084444444452</v>
      </c>
      <c r="BF899" s="15">
        <f t="shared" si="950"/>
        <v>112923.073602194</v>
      </c>
      <c r="BG899" s="44">
        <f t="shared" si="971"/>
        <v>179880.15804663845</v>
      </c>
      <c r="BH899" s="48">
        <v>7</v>
      </c>
      <c r="BI899" s="166">
        <f t="shared" si="951"/>
        <v>57.456112299465218</v>
      </c>
      <c r="BJ899" s="15">
        <f t="shared" si="952"/>
        <v>73711.886792452831</v>
      </c>
      <c r="BK899" s="15">
        <f t="shared" si="953"/>
        <v>160922.55168384194</v>
      </c>
      <c r="BL899" s="49">
        <f t="shared" si="972"/>
        <v>234634.43847629477</v>
      </c>
      <c r="BM899" s="97">
        <v>0</v>
      </c>
      <c r="BN899" s="222">
        <f t="shared" si="954"/>
        <v>0</v>
      </c>
      <c r="BO899" s="99">
        <f t="shared" si="955"/>
        <v>0</v>
      </c>
      <c r="BP899" s="99">
        <f t="shared" si="956"/>
        <v>0</v>
      </c>
      <c r="BQ899" s="100">
        <f t="shared" si="973"/>
        <v>0</v>
      </c>
      <c r="BR899" s="406">
        <f t="shared" si="957"/>
        <v>51</v>
      </c>
      <c r="BS899" s="406">
        <f t="shared" si="958"/>
        <v>4.25</v>
      </c>
      <c r="BT899" s="406"/>
      <c r="BV899" s="40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</row>
    <row r="900" spans="1:147" ht="18" hidden="1" x14ac:dyDescent="0.35">
      <c r="A900" s="43" t="s">
        <v>303</v>
      </c>
      <c r="B900" s="208">
        <v>701</v>
      </c>
      <c r="C900" s="1">
        <v>9</v>
      </c>
      <c r="D900" s="1"/>
      <c r="E900" s="1">
        <f t="shared" si="922"/>
        <v>64.62</v>
      </c>
      <c r="F900" s="15">
        <f t="shared" si="923"/>
        <v>87597.618657937812</v>
      </c>
      <c r="G900" s="15">
        <f t="shared" si="924"/>
        <v>199281.2729590809</v>
      </c>
      <c r="H900" s="15">
        <f t="shared" si="960"/>
        <v>286878.89161701873</v>
      </c>
      <c r="I900" s="1">
        <v>7</v>
      </c>
      <c r="J900" s="1"/>
      <c r="K900" s="3">
        <f t="shared" si="925"/>
        <v>49.842271872932557</v>
      </c>
      <c r="L900" s="15">
        <f t="shared" si="926"/>
        <v>68121.233201581024</v>
      </c>
      <c r="M900" s="15">
        <f t="shared" si="927"/>
        <v>152548.86950065673</v>
      </c>
      <c r="N900" s="15">
        <f t="shared" si="961"/>
        <v>220670.10270223775</v>
      </c>
      <c r="O900" s="1">
        <v>8</v>
      </c>
      <c r="P900" s="1"/>
      <c r="Q900" s="167">
        <f t="shared" si="928"/>
        <v>52.01144866976999</v>
      </c>
      <c r="R900" s="15">
        <f t="shared" si="962"/>
        <v>77852.837944664032</v>
      </c>
      <c r="S900" s="422">
        <f t="shared" si="929"/>
        <v>160074.66846391762</v>
      </c>
      <c r="T900" s="15">
        <f t="shared" si="963"/>
        <v>237927.50640858166</v>
      </c>
      <c r="U900" s="1">
        <v>8</v>
      </c>
      <c r="V900" s="167">
        <f t="shared" si="930"/>
        <v>57.142071544635726</v>
      </c>
      <c r="W900" s="15">
        <f t="shared" si="931"/>
        <v>77727.503875968992</v>
      </c>
      <c r="X900" s="15">
        <f t="shared" si="932"/>
        <v>188158.49178355967</v>
      </c>
      <c r="Y900" s="15">
        <f t="shared" si="964"/>
        <v>265885.99565952865</v>
      </c>
      <c r="Z900" s="1">
        <v>8</v>
      </c>
      <c r="AA900" s="167">
        <f t="shared" si="933"/>
        <v>55.152345755301837</v>
      </c>
      <c r="AB900" s="15">
        <f t="shared" si="934"/>
        <v>77727.503875968992</v>
      </c>
      <c r="AC900" s="15">
        <f t="shared" si="935"/>
        <v>170063.32347377998</v>
      </c>
      <c r="AD900" s="15">
        <f t="shared" si="965"/>
        <v>247790.82734974899</v>
      </c>
      <c r="AE900" s="1">
        <v>8</v>
      </c>
      <c r="AF900" s="227" t="e">
        <f t="shared" si="936"/>
        <v>#REF!</v>
      </c>
      <c r="AG900" s="166">
        <f t="shared" si="937"/>
        <v>56.8</v>
      </c>
      <c r="AH900" s="15">
        <f t="shared" si="938"/>
        <v>80690.53948397185</v>
      </c>
      <c r="AI900" s="15">
        <f t="shared" si="939"/>
        <v>155216.83177704847</v>
      </c>
      <c r="AJ900" s="15">
        <f t="shared" si="966"/>
        <v>235907.37126102031</v>
      </c>
      <c r="AK900" s="1">
        <v>11</v>
      </c>
      <c r="AL900" s="1"/>
      <c r="AM900" s="166">
        <f t="shared" si="967"/>
        <v>89.027956112072772</v>
      </c>
      <c r="AN900" s="15">
        <f t="shared" si="940"/>
        <v>110949.4917904613</v>
      </c>
      <c r="AO900" s="15">
        <f t="shared" si="941"/>
        <v>268041.81242112728</v>
      </c>
      <c r="AP900" s="15">
        <f t="shared" si="968"/>
        <v>378991.30421158858</v>
      </c>
      <c r="AQ900" s="127">
        <v>6</v>
      </c>
      <c r="AR900" s="127"/>
      <c r="AS900" s="227">
        <f t="shared" si="942"/>
        <v>52.682332552693239</v>
      </c>
      <c r="AT900" s="15">
        <f t="shared" si="943"/>
        <v>61579.899749373435</v>
      </c>
      <c r="AU900" s="15">
        <f t="shared" si="944"/>
        <v>152979.16664421337</v>
      </c>
      <c r="AV900" s="15">
        <f t="shared" si="969"/>
        <v>214559.06639358681</v>
      </c>
      <c r="AW900" s="127">
        <v>10</v>
      </c>
      <c r="AX900" s="127"/>
      <c r="AY900" s="227">
        <f t="shared" si="945"/>
        <v>75.725440528634309</v>
      </c>
      <c r="AZ900" s="15">
        <f t="shared" si="946"/>
        <v>102633.16624895573</v>
      </c>
      <c r="BA900" s="15">
        <f t="shared" si="947"/>
        <v>224497.99566196397</v>
      </c>
      <c r="BB900" s="15">
        <f t="shared" si="970"/>
        <v>327131.16191091971</v>
      </c>
      <c r="BC900" s="127">
        <v>11</v>
      </c>
      <c r="BD900" s="227">
        <f t="shared" si="948"/>
        <v>62.576182456140401</v>
      </c>
      <c r="BE900" s="15">
        <f t="shared" si="949"/>
        <v>105218.27555555556</v>
      </c>
      <c r="BF900" s="15">
        <f t="shared" si="950"/>
        <v>177450.54423201914</v>
      </c>
      <c r="BG900" s="44">
        <f t="shared" si="971"/>
        <v>282668.8197875747</v>
      </c>
      <c r="BH900" s="48">
        <v>6</v>
      </c>
      <c r="BI900" s="166">
        <f t="shared" si="951"/>
        <v>49.24809625668447</v>
      </c>
      <c r="BJ900" s="15">
        <f t="shared" si="952"/>
        <v>63181.617250673859</v>
      </c>
      <c r="BK900" s="15">
        <f t="shared" si="953"/>
        <v>137933.61572900738</v>
      </c>
      <c r="BL900" s="49">
        <f t="shared" si="972"/>
        <v>201115.23297968123</v>
      </c>
      <c r="BM900" s="97">
        <v>17</v>
      </c>
      <c r="BN900" s="222">
        <f t="shared" si="954"/>
        <v>86.137635211267579</v>
      </c>
      <c r="BO900" s="99">
        <f t="shared" si="955"/>
        <v>176489.51521984214</v>
      </c>
      <c r="BP900" s="99">
        <f t="shared" si="956"/>
        <v>240818.3833934959</v>
      </c>
      <c r="BQ900" s="100">
        <f t="shared" si="973"/>
        <v>417307.89861333801</v>
      </c>
      <c r="BR900" s="406">
        <f t="shared" si="957"/>
        <v>109</v>
      </c>
      <c r="BS900" s="406">
        <f t="shared" si="958"/>
        <v>9.0833333333333339</v>
      </c>
      <c r="BT900" s="406"/>
      <c r="BV900" s="407">
        <f t="shared" si="959"/>
        <v>0.46568627450980388</v>
      </c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</row>
    <row r="901" spans="1:147" ht="18" hidden="1" x14ac:dyDescent="0.35">
      <c r="A901" s="43" t="s">
        <v>303</v>
      </c>
      <c r="B901" s="208">
        <v>702</v>
      </c>
      <c r="C901" s="1">
        <v>0</v>
      </c>
      <c r="D901" s="1"/>
      <c r="E901" s="1">
        <f t="shared" si="922"/>
        <v>0</v>
      </c>
      <c r="F901" s="15">
        <f t="shared" si="923"/>
        <v>0</v>
      </c>
      <c r="G901" s="15">
        <f t="shared" si="924"/>
        <v>0</v>
      </c>
      <c r="H901" s="15">
        <f t="shared" si="960"/>
        <v>0</v>
      </c>
      <c r="I901" s="1">
        <v>1</v>
      </c>
      <c r="J901" s="1"/>
      <c r="K901" s="3">
        <f t="shared" si="925"/>
        <v>7.1203245532760793</v>
      </c>
      <c r="L901" s="15">
        <f t="shared" si="926"/>
        <v>9731.604743083004</v>
      </c>
      <c r="M901" s="15">
        <f t="shared" si="927"/>
        <v>21792.695642950963</v>
      </c>
      <c r="N901" s="15">
        <f t="shared" si="961"/>
        <v>31524.300386033967</v>
      </c>
      <c r="O901" s="1">
        <v>4</v>
      </c>
      <c r="P901" s="1"/>
      <c r="Q901" s="167">
        <f t="shared" si="928"/>
        <v>26.005724334884995</v>
      </c>
      <c r="R901" s="15">
        <f t="shared" si="962"/>
        <v>38926.418972332016</v>
      </c>
      <c r="S901" s="422">
        <f t="shared" si="929"/>
        <v>80037.334231958812</v>
      </c>
      <c r="T901" s="15">
        <f t="shared" si="963"/>
        <v>118963.75320429083</v>
      </c>
      <c r="U901" s="1">
        <v>6</v>
      </c>
      <c r="V901" s="167">
        <f t="shared" si="930"/>
        <v>42.856553658476798</v>
      </c>
      <c r="W901" s="15">
        <f t="shared" si="931"/>
        <v>58295.627906976748</v>
      </c>
      <c r="X901" s="15">
        <f t="shared" si="932"/>
        <v>141118.86883766975</v>
      </c>
      <c r="Y901" s="15">
        <f t="shared" si="964"/>
        <v>199414.49674464652</v>
      </c>
      <c r="Z901" s="1">
        <v>5</v>
      </c>
      <c r="AA901" s="167">
        <f t="shared" si="933"/>
        <v>34.470216097063648</v>
      </c>
      <c r="AB901" s="15">
        <f t="shared" si="934"/>
        <v>48579.689922480618</v>
      </c>
      <c r="AC901" s="15">
        <f t="shared" si="935"/>
        <v>106289.57717111248</v>
      </c>
      <c r="AD901" s="15">
        <f t="shared" si="965"/>
        <v>154869.26709359311</v>
      </c>
      <c r="AE901" s="1">
        <v>2</v>
      </c>
      <c r="AF901" s="227" t="e">
        <f t="shared" si="936"/>
        <v>#REF!</v>
      </c>
      <c r="AG901" s="166">
        <f t="shared" si="937"/>
        <v>14.2</v>
      </c>
      <c r="AH901" s="15">
        <f t="shared" si="938"/>
        <v>20172.634870992963</v>
      </c>
      <c r="AI901" s="15">
        <f t="shared" si="939"/>
        <v>38804.207944262118</v>
      </c>
      <c r="AJ901" s="15">
        <f t="shared" si="966"/>
        <v>58976.842815255077</v>
      </c>
      <c r="AK901" s="1">
        <v>6</v>
      </c>
      <c r="AL901" s="1"/>
      <c r="AM901" s="166">
        <f t="shared" si="967"/>
        <v>48.560703333857873</v>
      </c>
      <c r="AN901" s="15">
        <f t="shared" si="940"/>
        <v>60517.904612978891</v>
      </c>
      <c r="AO901" s="15">
        <f t="shared" si="941"/>
        <v>146204.62495697851</v>
      </c>
      <c r="AP901" s="15">
        <f t="shared" si="968"/>
        <v>206722.52956995741</v>
      </c>
      <c r="AQ901" s="127">
        <v>1</v>
      </c>
      <c r="AR901" s="127"/>
      <c r="AS901" s="227">
        <f t="shared" si="942"/>
        <v>8.7803887587822071</v>
      </c>
      <c r="AT901" s="15">
        <f t="shared" si="943"/>
        <v>10263.316624895573</v>
      </c>
      <c r="AU901" s="15">
        <f t="shared" si="944"/>
        <v>25496.527774035563</v>
      </c>
      <c r="AV901" s="15">
        <f t="shared" si="969"/>
        <v>35759.844398931134</v>
      </c>
      <c r="AW901" s="127">
        <v>0</v>
      </c>
      <c r="AX901" s="127"/>
      <c r="AY901" s="227">
        <f t="shared" si="945"/>
        <v>0</v>
      </c>
      <c r="AZ901" s="15">
        <f t="shared" si="946"/>
        <v>0</v>
      </c>
      <c r="BA901" s="15">
        <f t="shared" si="947"/>
        <v>0</v>
      </c>
      <c r="BB901" s="15">
        <f t="shared" si="970"/>
        <v>0</v>
      </c>
      <c r="BC901" s="127">
        <v>1</v>
      </c>
      <c r="BD901" s="227">
        <f t="shared" si="948"/>
        <v>5.6887438596491275</v>
      </c>
      <c r="BE901" s="15">
        <f t="shared" si="949"/>
        <v>9565.2977777777778</v>
      </c>
      <c r="BF901" s="15">
        <f t="shared" si="950"/>
        <v>16131.867657456285</v>
      </c>
      <c r="BG901" s="44">
        <f t="shared" si="971"/>
        <v>25697.165435234063</v>
      </c>
      <c r="BH901" s="48">
        <v>0</v>
      </c>
      <c r="BI901" s="166">
        <f t="shared" si="951"/>
        <v>0</v>
      </c>
      <c r="BJ901" s="15">
        <f t="shared" si="952"/>
        <v>0</v>
      </c>
      <c r="BK901" s="15">
        <f t="shared" si="953"/>
        <v>0</v>
      </c>
      <c r="BL901" s="49">
        <f t="shared" si="972"/>
        <v>0</v>
      </c>
      <c r="BM901" s="97">
        <v>0</v>
      </c>
      <c r="BN901" s="222">
        <f t="shared" si="954"/>
        <v>0</v>
      </c>
      <c r="BO901" s="99">
        <f t="shared" si="955"/>
        <v>0</v>
      </c>
      <c r="BP901" s="99">
        <f t="shared" si="956"/>
        <v>0</v>
      </c>
      <c r="BQ901" s="100">
        <f t="shared" si="973"/>
        <v>0</v>
      </c>
      <c r="BR901" s="406">
        <f t="shared" si="957"/>
        <v>26</v>
      </c>
      <c r="BS901" s="406">
        <f t="shared" si="958"/>
        <v>2.1666666666666665</v>
      </c>
      <c r="BT901" s="406"/>
      <c r="BV901" s="40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</row>
    <row r="902" spans="1:147" ht="18" hidden="1" x14ac:dyDescent="0.35">
      <c r="A902" s="43" t="s">
        <v>303</v>
      </c>
      <c r="B902" s="208">
        <v>703</v>
      </c>
      <c r="C902" s="1">
        <v>3</v>
      </c>
      <c r="D902" s="1"/>
      <c r="E902" s="1">
        <f t="shared" si="922"/>
        <v>21.54</v>
      </c>
      <c r="F902" s="15">
        <f t="shared" si="923"/>
        <v>29199.206219312604</v>
      </c>
      <c r="G902" s="15">
        <f t="shared" si="924"/>
        <v>66427.090986360301</v>
      </c>
      <c r="H902" s="15">
        <f t="shared" si="960"/>
        <v>95626.297205672905</v>
      </c>
      <c r="I902" s="1">
        <v>5</v>
      </c>
      <c r="J902" s="1"/>
      <c r="K902" s="3">
        <f t="shared" si="925"/>
        <v>35.601622766380395</v>
      </c>
      <c r="L902" s="15">
        <f t="shared" si="926"/>
        <v>48658.023715415024</v>
      </c>
      <c r="M902" s="15">
        <f t="shared" si="927"/>
        <v>108963.47821475481</v>
      </c>
      <c r="N902" s="15">
        <f t="shared" si="961"/>
        <v>157621.50193016982</v>
      </c>
      <c r="O902" s="1">
        <v>5</v>
      </c>
      <c r="P902" s="1"/>
      <c r="Q902" s="167">
        <f t="shared" si="928"/>
        <v>32.507155418606246</v>
      </c>
      <c r="R902" s="15">
        <f t="shared" si="962"/>
        <v>48658.023715415024</v>
      </c>
      <c r="S902" s="422">
        <f t="shared" si="929"/>
        <v>100046.66778994852</v>
      </c>
      <c r="T902" s="15">
        <f t="shared" si="963"/>
        <v>148704.69150536356</v>
      </c>
      <c r="U902" s="1">
        <v>3</v>
      </c>
      <c r="V902" s="167">
        <f t="shared" si="930"/>
        <v>21.428276829238399</v>
      </c>
      <c r="W902" s="15">
        <f t="shared" si="931"/>
        <v>29147.813953488374</v>
      </c>
      <c r="X902" s="15">
        <f t="shared" si="932"/>
        <v>70559.434418834877</v>
      </c>
      <c r="Y902" s="15">
        <f t="shared" si="964"/>
        <v>99707.248372323258</v>
      </c>
      <c r="Z902" s="1">
        <v>1</v>
      </c>
      <c r="AA902" s="167">
        <f t="shared" si="933"/>
        <v>6.8940432194127297</v>
      </c>
      <c r="AB902" s="15">
        <f t="shared" si="934"/>
        <v>9715.937984496124</v>
      </c>
      <c r="AC902" s="15">
        <f t="shared" si="935"/>
        <v>21257.915434222497</v>
      </c>
      <c r="AD902" s="15">
        <f t="shared" si="965"/>
        <v>30973.853418718623</v>
      </c>
      <c r="AE902" s="1">
        <v>0</v>
      </c>
      <c r="AF902" s="227" t="e">
        <f t="shared" si="936"/>
        <v>#REF!</v>
      </c>
      <c r="AG902" s="166">
        <f t="shared" si="937"/>
        <v>0</v>
      </c>
      <c r="AH902" s="15">
        <f t="shared" si="938"/>
        <v>0</v>
      </c>
      <c r="AI902" s="15">
        <f t="shared" si="939"/>
        <v>0</v>
      </c>
      <c r="AJ902" s="15">
        <f t="shared" si="966"/>
        <v>0</v>
      </c>
      <c r="AK902" s="1">
        <v>0</v>
      </c>
      <c r="AL902" s="1"/>
      <c r="AM902" s="166">
        <f t="shared" si="967"/>
        <v>0</v>
      </c>
      <c r="AN902" s="15">
        <f t="shared" si="940"/>
        <v>0</v>
      </c>
      <c r="AO902" s="15">
        <f t="shared" si="941"/>
        <v>0</v>
      </c>
      <c r="AP902" s="15">
        <f t="shared" si="968"/>
        <v>0</v>
      </c>
      <c r="AQ902" s="127">
        <v>0</v>
      </c>
      <c r="AR902" s="127"/>
      <c r="AS902" s="227">
        <f t="shared" si="942"/>
        <v>0</v>
      </c>
      <c r="AT902" s="15">
        <f t="shared" si="943"/>
        <v>0</v>
      </c>
      <c r="AU902" s="15">
        <f t="shared" si="944"/>
        <v>0</v>
      </c>
      <c r="AV902" s="15">
        <f t="shared" si="969"/>
        <v>0</v>
      </c>
      <c r="AW902" s="127">
        <v>0</v>
      </c>
      <c r="AX902" s="127"/>
      <c r="AY902" s="227">
        <f t="shared" si="945"/>
        <v>0</v>
      </c>
      <c r="AZ902" s="15">
        <f t="shared" si="946"/>
        <v>0</v>
      </c>
      <c r="BA902" s="15">
        <f t="shared" si="947"/>
        <v>0</v>
      </c>
      <c r="BB902" s="15">
        <f t="shared" si="970"/>
        <v>0</v>
      </c>
      <c r="BC902" s="127">
        <v>0</v>
      </c>
      <c r="BD902" s="227">
        <f t="shared" si="948"/>
        <v>0</v>
      </c>
      <c r="BE902" s="15">
        <f t="shared" si="949"/>
        <v>0</v>
      </c>
      <c r="BF902" s="15">
        <f t="shared" si="950"/>
        <v>0</v>
      </c>
      <c r="BG902" s="44">
        <f t="shared" si="971"/>
        <v>0</v>
      </c>
      <c r="BH902" s="48">
        <v>1</v>
      </c>
      <c r="BI902" s="166">
        <f t="shared" si="951"/>
        <v>8.2080160427807449</v>
      </c>
      <c r="BJ902" s="15">
        <f t="shared" si="952"/>
        <v>10530.269541778976</v>
      </c>
      <c r="BK902" s="15">
        <f t="shared" si="953"/>
        <v>22988.93595483456</v>
      </c>
      <c r="BL902" s="49">
        <f t="shared" si="972"/>
        <v>33519.205496613533</v>
      </c>
      <c r="BM902" s="97">
        <v>3</v>
      </c>
      <c r="BN902" s="222">
        <f t="shared" si="954"/>
        <v>15.200759154929571</v>
      </c>
      <c r="BO902" s="99">
        <f t="shared" si="955"/>
        <v>31145.208568207439</v>
      </c>
      <c r="BP902" s="99">
        <f t="shared" si="956"/>
        <v>42497.361775322795</v>
      </c>
      <c r="BQ902" s="100">
        <f t="shared" si="973"/>
        <v>73642.570343530242</v>
      </c>
      <c r="BR902" s="406">
        <f t="shared" si="957"/>
        <v>21</v>
      </c>
      <c r="BS902" s="406">
        <f t="shared" si="958"/>
        <v>1.75</v>
      </c>
      <c r="BT902" s="406"/>
      <c r="BV902" s="407">
        <f t="shared" si="959"/>
        <v>0.41666666666666669</v>
      </c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</row>
    <row r="903" spans="1:147" ht="18" hidden="1" x14ac:dyDescent="0.35">
      <c r="A903" s="43" t="s">
        <v>303</v>
      </c>
      <c r="B903" s="208">
        <v>801</v>
      </c>
      <c r="C903" s="1">
        <v>0</v>
      </c>
      <c r="D903" s="1"/>
      <c r="E903" s="1">
        <f t="shared" si="922"/>
        <v>0</v>
      </c>
      <c r="F903" s="15">
        <f t="shared" si="923"/>
        <v>0</v>
      </c>
      <c r="G903" s="15">
        <f t="shared" si="924"/>
        <v>0</v>
      </c>
      <c r="H903" s="15">
        <f t="shared" si="960"/>
        <v>0</v>
      </c>
      <c r="I903" s="1">
        <v>0</v>
      </c>
      <c r="J903" s="1"/>
      <c r="K903" s="3">
        <f t="shared" si="925"/>
        <v>0</v>
      </c>
      <c r="L903" s="15">
        <f t="shared" si="926"/>
        <v>0</v>
      </c>
      <c r="M903" s="15">
        <f t="shared" si="927"/>
        <v>0</v>
      </c>
      <c r="N903" s="15">
        <f t="shared" si="961"/>
        <v>0</v>
      </c>
      <c r="O903" s="1">
        <v>0</v>
      </c>
      <c r="P903" s="1"/>
      <c r="Q903" s="167">
        <f t="shared" si="928"/>
        <v>0</v>
      </c>
      <c r="R903" s="15">
        <f t="shared" si="962"/>
        <v>0</v>
      </c>
      <c r="S903" s="422">
        <f t="shared" si="929"/>
        <v>0</v>
      </c>
      <c r="T903" s="15">
        <f t="shared" si="963"/>
        <v>0</v>
      </c>
      <c r="U903" s="1">
        <v>0</v>
      </c>
      <c r="V903" s="167">
        <f t="shared" si="930"/>
        <v>0</v>
      </c>
      <c r="W903" s="15">
        <f t="shared" si="931"/>
        <v>0</v>
      </c>
      <c r="X903" s="15">
        <f t="shared" si="932"/>
        <v>0</v>
      </c>
      <c r="Y903" s="15">
        <f t="shared" si="964"/>
        <v>0</v>
      </c>
      <c r="Z903" s="1">
        <v>0</v>
      </c>
      <c r="AA903" s="167">
        <f t="shared" si="933"/>
        <v>0</v>
      </c>
      <c r="AB903" s="15">
        <f t="shared" si="934"/>
        <v>0</v>
      </c>
      <c r="AC903" s="15">
        <f t="shared" si="935"/>
        <v>0</v>
      </c>
      <c r="AD903" s="15">
        <f t="shared" si="965"/>
        <v>0</v>
      </c>
      <c r="AE903" s="1">
        <v>0</v>
      </c>
      <c r="AF903" s="227" t="e">
        <f t="shared" si="936"/>
        <v>#REF!</v>
      </c>
      <c r="AG903" s="166">
        <f t="shared" si="937"/>
        <v>0</v>
      </c>
      <c r="AH903" s="15">
        <f t="shared" si="938"/>
        <v>0</v>
      </c>
      <c r="AI903" s="15">
        <f t="shared" si="939"/>
        <v>0</v>
      </c>
      <c r="AJ903" s="15">
        <f t="shared" si="966"/>
        <v>0</v>
      </c>
      <c r="AK903" s="1">
        <v>0</v>
      </c>
      <c r="AL903" s="1"/>
      <c r="AM903" s="166">
        <f t="shared" si="967"/>
        <v>0</v>
      </c>
      <c r="AN903" s="15">
        <f t="shared" si="940"/>
        <v>0</v>
      </c>
      <c r="AO903" s="15">
        <f t="shared" si="941"/>
        <v>0</v>
      </c>
      <c r="AP903" s="15">
        <f t="shared" si="968"/>
        <v>0</v>
      </c>
      <c r="AQ903" s="127">
        <v>0</v>
      </c>
      <c r="AR903" s="127"/>
      <c r="AS903" s="227">
        <f t="shared" si="942"/>
        <v>0</v>
      </c>
      <c r="AT903" s="15">
        <f t="shared" si="943"/>
        <v>0</v>
      </c>
      <c r="AU903" s="15">
        <f t="shared" si="944"/>
        <v>0</v>
      </c>
      <c r="AV903" s="15">
        <f t="shared" si="969"/>
        <v>0</v>
      </c>
      <c r="AW903" s="127">
        <v>0</v>
      </c>
      <c r="AX903" s="127"/>
      <c r="AY903" s="227">
        <f t="shared" si="945"/>
        <v>0</v>
      </c>
      <c r="AZ903" s="15">
        <f t="shared" si="946"/>
        <v>0</v>
      </c>
      <c r="BA903" s="15">
        <f t="shared" si="947"/>
        <v>0</v>
      </c>
      <c r="BB903" s="15">
        <f t="shared" si="970"/>
        <v>0</v>
      </c>
      <c r="BC903" s="127">
        <v>0</v>
      </c>
      <c r="BD903" s="227">
        <f t="shared" si="948"/>
        <v>0</v>
      </c>
      <c r="BE903" s="15">
        <f t="shared" si="949"/>
        <v>0</v>
      </c>
      <c r="BF903" s="15">
        <f t="shared" si="950"/>
        <v>0</v>
      </c>
      <c r="BG903" s="44">
        <f t="shared" si="971"/>
        <v>0</v>
      </c>
      <c r="BH903" s="48">
        <v>0</v>
      </c>
      <c r="BI903" s="166">
        <f t="shared" si="951"/>
        <v>0</v>
      </c>
      <c r="BJ903" s="15">
        <f t="shared" si="952"/>
        <v>0</v>
      </c>
      <c r="BK903" s="15">
        <f t="shared" si="953"/>
        <v>0</v>
      </c>
      <c r="BL903" s="49">
        <f t="shared" si="972"/>
        <v>0</v>
      </c>
      <c r="BM903" s="97">
        <v>0</v>
      </c>
      <c r="BN903" s="222">
        <f t="shared" si="954"/>
        <v>0</v>
      </c>
      <c r="BO903" s="99">
        <f t="shared" si="955"/>
        <v>0</v>
      </c>
      <c r="BP903" s="99">
        <f t="shared" si="956"/>
        <v>0</v>
      </c>
      <c r="BQ903" s="100">
        <f t="shared" si="973"/>
        <v>0</v>
      </c>
      <c r="BR903" s="406">
        <f t="shared" si="957"/>
        <v>0</v>
      </c>
      <c r="BS903" s="406">
        <f t="shared" si="958"/>
        <v>0</v>
      </c>
      <c r="BT903" s="406"/>
      <c r="BV903" s="40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</row>
    <row r="904" spans="1:147" ht="18" hidden="1" x14ac:dyDescent="0.35">
      <c r="A904" s="43" t="s">
        <v>303</v>
      </c>
      <c r="B904" s="208">
        <v>802</v>
      </c>
      <c r="C904" s="1">
        <v>10</v>
      </c>
      <c r="D904" s="1"/>
      <c r="E904" s="1">
        <f t="shared" si="922"/>
        <v>71.8</v>
      </c>
      <c r="F904" s="15">
        <f t="shared" si="923"/>
        <v>97330.68739770868</v>
      </c>
      <c r="G904" s="15">
        <f t="shared" si="924"/>
        <v>221423.63662120097</v>
      </c>
      <c r="H904" s="15">
        <f t="shared" si="960"/>
        <v>318754.32401890965</v>
      </c>
      <c r="I904" s="1">
        <v>7</v>
      </c>
      <c r="J904" s="1"/>
      <c r="K904" s="3">
        <f t="shared" si="925"/>
        <v>49.842271872932557</v>
      </c>
      <c r="L904" s="15">
        <f t="shared" si="926"/>
        <v>68121.233201581024</v>
      </c>
      <c r="M904" s="15">
        <f t="shared" si="927"/>
        <v>152548.86950065673</v>
      </c>
      <c r="N904" s="15">
        <f t="shared" si="961"/>
        <v>220670.10270223775</v>
      </c>
      <c r="O904" s="1">
        <v>8</v>
      </c>
      <c r="P904" s="1"/>
      <c r="Q904" s="167">
        <f t="shared" si="928"/>
        <v>52.01144866976999</v>
      </c>
      <c r="R904" s="15">
        <f t="shared" si="962"/>
        <v>77852.837944664032</v>
      </c>
      <c r="S904" s="422">
        <f t="shared" si="929"/>
        <v>160074.66846391762</v>
      </c>
      <c r="T904" s="15">
        <f t="shared" si="963"/>
        <v>237927.50640858166</v>
      </c>
      <c r="U904" s="1">
        <v>9</v>
      </c>
      <c r="V904" s="167">
        <f t="shared" si="930"/>
        <v>64.284830487715197</v>
      </c>
      <c r="W904" s="15">
        <f t="shared" si="931"/>
        <v>87443.441860465115</v>
      </c>
      <c r="X904" s="15">
        <f t="shared" si="932"/>
        <v>211678.30325650465</v>
      </c>
      <c r="Y904" s="15">
        <f t="shared" si="964"/>
        <v>299121.74511696975</v>
      </c>
      <c r="Z904" s="1">
        <v>7</v>
      </c>
      <c r="AA904" s="167">
        <f t="shared" si="933"/>
        <v>48.258302535889108</v>
      </c>
      <c r="AB904" s="15">
        <f t="shared" si="934"/>
        <v>68011.56589147287</v>
      </c>
      <c r="AC904" s="15">
        <f t="shared" si="935"/>
        <v>148805.40803955749</v>
      </c>
      <c r="AD904" s="15">
        <f t="shared" si="965"/>
        <v>216816.97393103037</v>
      </c>
      <c r="AE904" s="1">
        <v>8</v>
      </c>
      <c r="AF904" s="227" t="e">
        <f t="shared" si="936"/>
        <v>#REF!</v>
      </c>
      <c r="AG904" s="166">
        <f t="shared" si="937"/>
        <v>56.8</v>
      </c>
      <c r="AH904" s="15">
        <f t="shared" si="938"/>
        <v>80690.53948397185</v>
      </c>
      <c r="AI904" s="15">
        <f t="shared" si="939"/>
        <v>155216.83177704847</v>
      </c>
      <c r="AJ904" s="15">
        <f t="shared" si="966"/>
        <v>235907.37126102031</v>
      </c>
      <c r="AK904" s="1">
        <v>9</v>
      </c>
      <c r="AL904" s="1"/>
      <c r="AM904" s="166">
        <f t="shared" si="967"/>
        <v>72.84105500078681</v>
      </c>
      <c r="AN904" s="15">
        <f t="shared" si="940"/>
        <v>90776.856919468337</v>
      </c>
      <c r="AO904" s="15">
        <f t="shared" si="941"/>
        <v>219306.93743546779</v>
      </c>
      <c r="AP904" s="15">
        <f t="shared" si="968"/>
        <v>310083.79435493611</v>
      </c>
      <c r="AQ904" s="127">
        <v>8</v>
      </c>
      <c r="AR904" s="127"/>
      <c r="AS904" s="227">
        <f t="shared" si="942"/>
        <v>70.243110070257657</v>
      </c>
      <c r="AT904" s="15">
        <f t="shared" si="943"/>
        <v>82106.532999164585</v>
      </c>
      <c r="AU904" s="15">
        <f t="shared" si="944"/>
        <v>203972.22219228451</v>
      </c>
      <c r="AV904" s="15">
        <f t="shared" si="969"/>
        <v>286078.75519144908</v>
      </c>
      <c r="AW904" s="127">
        <v>7</v>
      </c>
      <c r="AX904" s="127"/>
      <c r="AY904" s="227">
        <f t="shared" si="945"/>
        <v>53.007808370044017</v>
      </c>
      <c r="AZ904" s="15">
        <f t="shared" si="946"/>
        <v>71843.216374269017</v>
      </c>
      <c r="BA904" s="15">
        <f t="shared" si="947"/>
        <v>157148.59696337479</v>
      </c>
      <c r="BB904" s="15">
        <f t="shared" si="970"/>
        <v>228991.81333764381</v>
      </c>
      <c r="BC904" s="127">
        <v>11</v>
      </c>
      <c r="BD904" s="227">
        <f t="shared" si="948"/>
        <v>62.576182456140401</v>
      </c>
      <c r="BE904" s="15">
        <f t="shared" si="949"/>
        <v>105218.27555555556</v>
      </c>
      <c r="BF904" s="15">
        <f t="shared" si="950"/>
        <v>177450.54423201914</v>
      </c>
      <c r="BG904" s="44">
        <f t="shared" si="971"/>
        <v>282668.8197875747</v>
      </c>
      <c r="BH904" s="48">
        <v>4</v>
      </c>
      <c r="BI904" s="166">
        <f t="shared" si="951"/>
        <v>32.83206417112298</v>
      </c>
      <c r="BJ904" s="15">
        <f t="shared" si="952"/>
        <v>42121.078167115906</v>
      </c>
      <c r="BK904" s="15">
        <f t="shared" si="953"/>
        <v>91955.74381933824</v>
      </c>
      <c r="BL904" s="49">
        <f t="shared" si="972"/>
        <v>134076.82198645413</v>
      </c>
      <c r="BM904" s="97">
        <v>0</v>
      </c>
      <c r="BN904" s="222">
        <f t="shared" si="954"/>
        <v>0</v>
      </c>
      <c r="BO904" s="99">
        <f t="shared" si="955"/>
        <v>0</v>
      </c>
      <c r="BP904" s="99">
        <f t="shared" si="956"/>
        <v>0</v>
      </c>
      <c r="BQ904" s="100">
        <f t="shared" si="973"/>
        <v>0</v>
      </c>
      <c r="BR904" s="406">
        <f t="shared" si="957"/>
        <v>88</v>
      </c>
      <c r="BS904" s="406">
        <f t="shared" si="958"/>
        <v>7.333333333333333</v>
      </c>
      <c r="BT904" s="406"/>
      <c r="BV904" s="40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</row>
    <row r="905" spans="1:147" ht="18" hidden="1" x14ac:dyDescent="0.35">
      <c r="A905" s="43" t="s">
        <v>303</v>
      </c>
      <c r="B905" s="208">
        <v>901</v>
      </c>
      <c r="C905" s="1">
        <v>1</v>
      </c>
      <c r="D905" s="1"/>
      <c r="E905" s="1">
        <f t="shared" si="922"/>
        <v>7.18</v>
      </c>
      <c r="F905" s="15">
        <f t="shared" si="923"/>
        <v>9733.068739770868</v>
      </c>
      <c r="G905" s="15">
        <f t="shared" si="924"/>
        <v>22142.363662120097</v>
      </c>
      <c r="H905" s="15">
        <f t="shared" si="960"/>
        <v>31875.432401890965</v>
      </c>
      <c r="I905" s="1">
        <v>1</v>
      </c>
      <c r="J905" s="1"/>
      <c r="K905" s="3">
        <f t="shared" si="925"/>
        <v>7.1203245532760793</v>
      </c>
      <c r="L905" s="15">
        <f t="shared" si="926"/>
        <v>9731.604743083004</v>
      </c>
      <c r="M905" s="15">
        <f t="shared" si="927"/>
        <v>21792.695642950963</v>
      </c>
      <c r="N905" s="15">
        <f t="shared" si="961"/>
        <v>31524.300386033967</v>
      </c>
      <c r="O905" s="1">
        <v>0</v>
      </c>
      <c r="P905" s="1"/>
      <c r="Q905" s="167">
        <f t="shared" si="928"/>
        <v>0</v>
      </c>
      <c r="R905" s="15">
        <f t="shared" si="962"/>
        <v>0</v>
      </c>
      <c r="S905" s="422">
        <f t="shared" si="929"/>
        <v>0</v>
      </c>
      <c r="T905" s="15">
        <f t="shared" si="963"/>
        <v>0</v>
      </c>
      <c r="U905" s="1">
        <v>1</v>
      </c>
      <c r="V905" s="167">
        <f t="shared" si="930"/>
        <v>7.1427589430794658</v>
      </c>
      <c r="W905" s="15">
        <f t="shared" si="931"/>
        <v>9715.937984496124</v>
      </c>
      <c r="X905" s="15">
        <f t="shared" si="932"/>
        <v>23519.811472944959</v>
      </c>
      <c r="Y905" s="15">
        <f t="shared" si="964"/>
        <v>33235.749457441081</v>
      </c>
      <c r="Z905" s="1">
        <v>0</v>
      </c>
      <c r="AA905" s="167">
        <f t="shared" si="933"/>
        <v>0</v>
      </c>
      <c r="AB905" s="15">
        <f t="shared" si="934"/>
        <v>0</v>
      </c>
      <c r="AC905" s="15">
        <f t="shared" si="935"/>
        <v>0</v>
      </c>
      <c r="AD905" s="15">
        <f t="shared" si="965"/>
        <v>0</v>
      </c>
      <c r="AE905" s="1">
        <v>7</v>
      </c>
      <c r="AF905" s="227" t="e">
        <f t="shared" si="936"/>
        <v>#REF!</v>
      </c>
      <c r="AG905" s="166">
        <f t="shared" si="937"/>
        <v>49.699999999999996</v>
      </c>
      <c r="AH905" s="15">
        <f t="shared" si="938"/>
        <v>70604.222048475363</v>
      </c>
      <c r="AI905" s="15">
        <f t="shared" si="939"/>
        <v>135814.72780491741</v>
      </c>
      <c r="AJ905" s="15">
        <f t="shared" si="966"/>
        <v>206418.94985339278</v>
      </c>
      <c r="AK905" s="1">
        <v>14</v>
      </c>
      <c r="AL905" s="1"/>
      <c r="AM905" s="166">
        <f t="shared" si="967"/>
        <v>113.30830777900171</v>
      </c>
      <c r="AN905" s="15">
        <f t="shared" si="940"/>
        <v>141208.44409695073</v>
      </c>
      <c r="AO905" s="15">
        <f t="shared" si="941"/>
        <v>341144.12489961658</v>
      </c>
      <c r="AP905" s="15">
        <f t="shared" si="968"/>
        <v>482352.56899656728</v>
      </c>
      <c r="AQ905" s="127">
        <v>9</v>
      </c>
      <c r="AR905" s="127"/>
      <c r="AS905" s="227">
        <f t="shared" si="942"/>
        <v>79.023498829039866</v>
      </c>
      <c r="AT905" s="15">
        <f t="shared" si="943"/>
        <v>92369.849624060153</v>
      </c>
      <c r="AU905" s="15">
        <f t="shared" si="944"/>
        <v>229468.74996632009</v>
      </c>
      <c r="AV905" s="15">
        <f t="shared" si="969"/>
        <v>321838.59959038021</v>
      </c>
      <c r="AW905" s="127">
        <v>9</v>
      </c>
      <c r="AX905" s="127"/>
      <c r="AY905" s="227">
        <f t="shared" si="945"/>
        <v>68.152896475770874</v>
      </c>
      <c r="AZ905" s="15">
        <f t="shared" si="946"/>
        <v>92369.849624060153</v>
      </c>
      <c r="BA905" s="15">
        <f t="shared" si="947"/>
        <v>202048.19609576758</v>
      </c>
      <c r="BB905" s="15">
        <f t="shared" si="970"/>
        <v>294418.04571982776</v>
      </c>
      <c r="BC905" s="127">
        <v>13</v>
      </c>
      <c r="BD905" s="227">
        <f t="shared" si="948"/>
        <v>73.95367017543866</v>
      </c>
      <c r="BE905" s="15">
        <f t="shared" si="949"/>
        <v>124348.8711111111</v>
      </c>
      <c r="BF905" s="15">
        <f t="shared" si="950"/>
        <v>209714.27954693171</v>
      </c>
      <c r="BG905" s="44">
        <f t="shared" si="971"/>
        <v>334063.15065804281</v>
      </c>
      <c r="BH905" s="48">
        <v>7</v>
      </c>
      <c r="BI905" s="166">
        <f t="shared" si="951"/>
        <v>57.456112299465218</v>
      </c>
      <c r="BJ905" s="15">
        <f t="shared" si="952"/>
        <v>73711.886792452831</v>
      </c>
      <c r="BK905" s="15">
        <f t="shared" si="953"/>
        <v>160922.55168384194</v>
      </c>
      <c r="BL905" s="49">
        <f t="shared" si="972"/>
        <v>234634.43847629477</v>
      </c>
      <c r="BM905" s="250">
        <v>18</v>
      </c>
      <c r="BN905" s="245">
        <f t="shared" si="954"/>
        <v>91.204554929577426</v>
      </c>
      <c r="BO905" s="243">
        <f t="shared" si="955"/>
        <v>186871.25140924464</v>
      </c>
      <c r="BP905" s="243">
        <f t="shared" si="956"/>
        <v>254984.17065193679</v>
      </c>
      <c r="BQ905" s="244">
        <f t="shared" si="973"/>
        <v>441855.42206118139</v>
      </c>
      <c r="BR905" s="406">
        <f t="shared" si="957"/>
        <v>80</v>
      </c>
      <c r="BS905" s="406">
        <f t="shared" si="958"/>
        <v>6.666666666666667</v>
      </c>
      <c r="BT905" s="406"/>
      <c r="BV905" s="407">
        <f t="shared" si="959"/>
        <v>0.62962962962962954</v>
      </c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</row>
    <row r="906" spans="1:147" ht="18" hidden="1" x14ac:dyDescent="0.35">
      <c r="A906" s="43" t="s">
        <v>303</v>
      </c>
      <c r="B906" s="208">
        <v>902</v>
      </c>
      <c r="C906" s="1">
        <v>6</v>
      </c>
      <c r="D906" s="1"/>
      <c r="E906" s="1">
        <f t="shared" si="922"/>
        <v>43.08</v>
      </c>
      <c r="F906" s="15">
        <f t="shared" si="923"/>
        <v>58398.412438625208</v>
      </c>
      <c r="G906" s="15">
        <f t="shared" si="924"/>
        <v>132854.1819727206</v>
      </c>
      <c r="H906" s="15">
        <f t="shared" si="960"/>
        <v>191252.59441134581</v>
      </c>
      <c r="I906" s="1">
        <v>5</v>
      </c>
      <c r="J906" s="1"/>
      <c r="K906" s="3">
        <f t="shared" si="925"/>
        <v>35.601622766380395</v>
      </c>
      <c r="L906" s="15">
        <f t="shared" si="926"/>
        <v>48658.023715415024</v>
      </c>
      <c r="M906" s="15">
        <f t="shared" si="927"/>
        <v>108963.47821475481</v>
      </c>
      <c r="N906" s="15">
        <f t="shared" si="961"/>
        <v>157621.50193016982</v>
      </c>
      <c r="O906" s="1">
        <v>3</v>
      </c>
      <c r="P906" s="1"/>
      <c r="Q906" s="167">
        <f t="shared" si="928"/>
        <v>19.504293251163745</v>
      </c>
      <c r="R906" s="15">
        <f t="shared" si="962"/>
        <v>29194.814229249012</v>
      </c>
      <c r="S906" s="422">
        <f t="shared" si="929"/>
        <v>60028.000673969102</v>
      </c>
      <c r="T906" s="15">
        <f t="shared" si="963"/>
        <v>89222.81490321811</v>
      </c>
      <c r="U906" s="1">
        <v>6</v>
      </c>
      <c r="V906" s="167">
        <f t="shared" si="930"/>
        <v>42.856553658476798</v>
      </c>
      <c r="W906" s="15">
        <f t="shared" si="931"/>
        <v>58295.627906976748</v>
      </c>
      <c r="X906" s="15">
        <f t="shared" si="932"/>
        <v>141118.86883766975</v>
      </c>
      <c r="Y906" s="15">
        <f t="shared" si="964"/>
        <v>199414.49674464652</v>
      </c>
      <c r="Z906" s="1">
        <v>3</v>
      </c>
      <c r="AA906" s="167">
        <f t="shared" si="933"/>
        <v>20.682129658238189</v>
      </c>
      <c r="AB906" s="15">
        <f t="shared" si="934"/>
        <v>29147.813953488374</v>
      </c>
      <c r="AC906" s="15">
        <f t="shared" si="935"/>
        <v>63773.746302667489</v>
      </c>
      <c r="AD906" s="15">
        <f t="shared" si="965"/>
        <v>92921.560256155863</v>
      </c>
      <c r="AE906" s="1">
        <v>5</v>
      </c>
      <c r="AF906" s="227" t="e">
        <f t="shared" si="936"/>
        <v>#REF!</v>
      </c>
      <c r="AG906" s="166">
        <f t="shared" si="937"/>
        <v>35.5</v>
      </c>
      <c r="AH906" s="15">
        <f t="shared" si="938"/>
        <v>50431.587177482405</v>
      </c>
      <c r="AI906" s="15">
        <f t="shared" si="939"/>
        <v>97010.519860655302</v>
      </c>
      <c r="AJ906" s="15">
        <f t="shared" si="966"/>
        <v>147442.10703813771</v>
      </c>
      <c r="AK906" s="1">
        <v>6</v>
      </c>
      <c r="AL906" s="1"/>
      <c r="AM906" s="166">
        <f t="shared" si="967"/>
        <v>48.560703333857873</v>
      </c>
      <c r="AN906" s="15">
        <f t="shared" si="940"/>
        <v>60517.904612978891</v>
      </c>
      <c r="AO906" s="15">
        <f t="shared" si="941"/>
        <v>146204.62495697851</v>
      </c>
      <c r="AP906" s="15">
        <f t="shared" si="968"/>
        <v>206722.52956995741</v>
      </c>
      <c r="AQ906" s="127">
        <v>4</v>
      </c>
      <c r="AR906" s="127"/>
      <c r="AS906" s="227">
        <f t="shared" si="942"/>
        <v>35.121555035128829</v>
      </c>
      <c r="AT906" s="15">
        <f t="shared" si="943"/>
        <v>41053.266499582292</v>
      </c>
      <c r="AU906" s="15">
        <f t="shared" si="944"/>
        <v>101986.11109614225</v>
      </c>
      <c r="AV906" s="15">
        <f t="shared" si="969"/>
        <v>143039.37759572454</v>
      </c>
      <c r="AW906" s="127">
        <v>4</v>
      </c>
      <c r="AX906" s="127"/>
      <c r="AY906" s="227">
        <f t="shared" si="945"/>
        <v>30.290176211453723</v>
      </c>
      <c r="AZ906" s="15">
        <f t="shared" si="946"/>
        <v>41053.266499582292</v>
      </c>
      <c r="BA906" s="15">
        <f t="shared" si="947"/>
        <v>89799.198264785591</v>
      </c>
      <c r="BB906" s="15">
        <f t="shared" si="970"/>
        <v>130852.46476436788</v>
      </c>
      <c r="BC906" s="127">
        <v>8</v>
      </c>
      <c r="BD906" s="227">
        <f t="shared" si="948"/>
        <v>45.50995087719302</v>
      </c>
      <c r="BE906" s="15">
        <f t="shared" si="949"/>
        <v>76522.382222222222</v>
      </c>
      <c r="BF906" s="15">
        <f t="shared" si="950"/>
        <v>129054.94125965028</v>
      </c>
      <c r="BG906" s="44">
        <f t="shared" si="971"/>
        <v>205577.3234818725</v>
      </c>
      <c r="BH906" s="48">
        <v>7</v>
      </c>
      <c r="BI906" s="166">
        <f t="shared" si="951"/>
        <v>57.456112299465218</v>
      </c>
      <c r="BJ906" s="15">
        <f t="shared" si="952"/>
        <v>73711.886792452831</v>
      </c>
      <c r="BK906" s="15">
        <f t="shared" si="953"/>
        <v>160922.55168384194</v>
      </c>
      <c r="BL906" s="49">
        <f t="shared" si="972"/>
        <v>234634.43847629477</v>
      </c>
      <c r="BM906" s="97">
        <v>0</v>
      </c>
      <c r="BN906" s="222">
        <f t="shared" si="954"/>
        <v>0</v>
      </c>
      <c r="BO906" s="99">
        <f t="shared" si="955"/>
        <v>0</v>
      </c>
      <c r="BP906" s="99">
        <f t="shared" si="956"/>
        <v>0</v>
      </c>
      <c r="BQ906" s="100">
        <f t="shared" si="973"/>
        <v>0</v>
      </c>
      <c r="BR906" s="406">
        <f t="shared" si="957"/>
        <v>57</v>
      </c>
      <c r="BS906" s="406">
        <f t="shared" si="958"/>
        <v>4.75</v>
      </c>
      <c r="BT906" s="406"/>
      <c r="BV906" s="40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</row>
    <row r="907" spans="1:147" ht="18" hidden="1" x14ac:dyDescent="0.35">
      <c r="A907" s="43" t="s">
        <v>303</v>
      </c>
      <c r="B907" s="208">
        <v>1001</v>
      </c>
      <c r="C907" s="1">
        <v>3</v>
      </c>
      <c r="D907" s="1"/>
      <c r="E907" s="1">
        <f t="shared" si="922"/>
        <v>21.54</v>
      </c>
      <c r="F907" s="15">
        <f t="shared" si="923"/>
        <v>29199.206219312604</v>
      </c>
      <c r="G907" s="15">
        <f t="shared" si="924"/>
        <v>66427.090986360301</v>
      </c>
      <c r="H907" s="15">
        <f t="shared" si="960"/>
        <v>95626.297205672905</v>
      </c>
      <c r="I907" s="1">
        <v>4</v>
      </c>
      <c r="J907" s="1"/>
      <c r="K907" s="3">
        <f t="shared" si="925"/>
        <v>28.481298213104317</v>
      </c>
      <c r="L907" s="15">
        <f t="shared" si="926"/>
        <v>38926.418972332016</v>
      </c>
      <c r="M907" s="15">
        <f t="shared" si="927"/>
        <v>87170.782571803851</v>
      </c>
      <c r="N907" s="15">
        <f t="shared" si="961"/>
        <v>126097.20154413587</v>
      </c>
      <c r="O907" s="1">
        <v>4</v>
      </c>
      <c r="P907" s="1"/>
      <c r="Q907" s="167">
        <f t="shared" si="928"/>
        <v>26.005724334884995</v>
      </c>
      <c r="R907" s="15">
        <f t="shared" si="962"/>
        <v>38926.418972332016</v>
      </c>
      <c r="S907" s="422">
        <f t="shared" si="929"/>
        <v>80037.334231958812</v>
      </c>
      <c r="T907" s="15">
        <f t="shared" si="963"/>
        <v>118963.75320429083</v>
      </c>
      <c r="U907" s="1">
        <v>3</v>
      </c>
      <c r="V907" s="167">
        <f t="shared" si="930"/>
        <v>21.428276829238399</v>
      </c>
      <c r="W907" s="15">
        <f t="shared" si="931"/>
        <v>29147.813953488374</v>
      </c>
      <c r="X907" s="15">
        <f t="shared" si="932"/>
        <v>70559.434418834877</v>
      </c>
      <c r="Y907" s="15">
        <f t="shared" si="964"/>
        <v>99707.248372323258</v>
      </c>
      <c r="Z907" s="1">
        <v>1</v>
      </c>
      <c r="AA907" s="167">
        <f t="shared" si="933"/>
        <v>6.8940432194127297</v>
      </c>
      <c r="AB907" s="15">
        <f t="shared" si="934"/>
        <v>9715.937984496124</v>
      </c>
      <c r="AC907" s="15">
        <f t="shared" si="935"/>
        <v>21257.915434222497</v>
      </c>
      <c r="AD907" s="15">
        <f t="shared" si="965"/>
        <v>30973.853418718623</v>
      </c>
      <c r="AE907" s="1">
        <v>0</v>
      </c>
      <c r="AF907" s="227" t="e">
        <f t="shared" si="936"/>
        <v>#REF!</v>
      </c>
      <c r="AG907" s="166">
        <f t="shared" si="937"/>
        <v>0</v>
      </c>
      <c r="AH907" s="15">
        <f t="shared" si="938"/>
        <v>0</v>
      </c>
      <c r="AI907" s="15">
        <f t="shared" si="939"/>
        <v>0</v>
      </c>
      <c r="AJ907" s="15">
        <f t="shared" si="966"/>
        <v>0</v>
      </c>
      <c r="AK907" s="1">
        <v>0</v>
      </c>
      <c r="AL907" s="1"/>
      <c r="AM907" s="166">
        <f t="shared" si="967"/>
        <v>0</v>
      </c>
      <c r="AN907" s="15">
        <f t="shared" si="940"/>
        <v>0</v>
      </c>
      <c r="AO907" s="15">
        <f t="shared" si="941"/>
        <v>0</v>
      </c>
      <c r="AP907" s="15">
        <f t="shared" si="968"/>
        <v>0</v>
      </c>
      <c r="AQ907" s="127">
        <v>0</v>
      </c>
      <c r="AR907" s="127"/>
      <c r="AS907" s="227">
        <f t="shared" si="942"/>
        <v>0</v>
      </c>
      <c r="AT907" s="15">
        <f t="shared" si="943"/>
        <v>0</v>
      </c>
      <c r="AU907" s="15">
        <f t="shared" si="944"/>
        <v>0</v>
      </c>
      <c r="AV907" s="15">
        <f t="shared" si="969"/>
        <v>0</v>
      </c>
      <c r="AW907" s="127">
        <v>0</v>
      </c>
      <c r="AX907" s="127"/>
      <c r="AY907" s="227">
        <f t="shared" si="945"/>
        <v>0</v>
      </c>
      <c r="AZ907" s="15">
        <f t="shared" si="946"/>
        <v>0</v>
      </c>
      <c r="BA907" s="15">
        <f t="shared" si="947"/>
        <v>0</v>
      </c>
      <c r="BB907" s="15">
        <f t="shared" si="970"/>
        <v>0</v>
      </c>
      <c r="BC907" s="127">
        <v>4</v>
      </c>
      <c r="BD907" s="227">
        <f t="shared" si="948"/>
        <v>22.75497543859651</v>
      </c>
      <c r="BE907" s="15">
        <f t="shared" si="949"/>
        <v>38261.191111111111</v>
      </c>
      <c r="BF907" s="15">
        <f t="shared" si="950"/>
        <v>64527.47062982514</v>
      </c>
      <c r="BG907" s="44">
        <f t="shared" si="971"/>
        <v>102788.66174093625</v>
      </c>
      <c r="BH907" s="48">
        <v>3</v>
      </c>
      <c r="BI907" s="166">
        <f t="shared" si="951"/>
        <v>24.624048128342235</v>
      </c>
      <c r="BJ907" s="15">
        <f t="shared" si="952"/>
        <v>31590.808625336929</v>
      </c>
      <c r="BK907" s="15">
        <f t="shared" si="953"/>
        <v>68966.807864503688</v>
      </c>
      <c r="BL907" s="49">
        <f t="shared" si="972"/>
        <v>100557.61648984061</v>
      </c>
      <c r="BM907" s="97">
        <v>6</v>
      </c>
      <c r="BN907" s="222">
        <f t="shared" si="954"/>
        <v>30.401518309859142</v>
      </c>
      <c r="BO907" s="99">
        <f t="shared" si="955"/>
        <v>62290.417136414879</v>
      </c>
      <c r="BP907" s="99">
        <f t="shared" si="956"/>
        <v>84994.723550645591</v>
      </c>
      <c r="BQ907" s="100">
        <f t="shared" si="973"/>
        <v>147285.14068706048</v>
      </c>
      <c r="BR907" s="406">
        <f t="shared" si="957"/>
        <v>28</v>
      </c>
      <c r="BS907" s="406">
        <f t="shared" si="958"/>
        <v>2.3333333333333335</v>
      </c>
      <c r="BT907" s="406"/>
      <c r="BV907" s="407">
        <f t="shared" si="959"/>
        <v>0.61111111111111105</v>
      </c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</row>
    <row r="908" spans="1:147" ht="18" hidden="1" x14ac:dyDescent="0.35">
      <c r="A908" s="43" t="s">
        <v>303</v>
      </c>
      <c r="B908" s="208">
        <v>1002</v>
      </c>
      <c r="C908" s="1">
        <v>3</v>
      </c>
      <c r="D908" s="1"/>
      <c r="E908" s="1">
        <f t="shared" si="922"/>
        <v>21.54</v>
      </c>
      <c r="F908" s="15">
        <f t="shared" si="923"/>
        <v>29199.206219312604</v>
      </c>
      <c r="G908" s="15">
        <f t="shared" si="924"/>
        <v>66427.090986360301</v>
      </c>
      <c r="H908" s="15">
        <f t="shared" si="960"/>
        <v>95626.297205672905</v>
      </c>
      <c r="I908" s="1">
        <v>2</v>
      </c>
      <c r="J908" s="1"/>
      <c r="K908" s="3">
        <f t="shared" si="925"/>
        <v>14.240649106552159</v>
      </c>
      <c r="L908" s="15">
        <f t="shared" si="926"/>
        <v>19463.209486166008</v>
      </c>
      <c r="M908" s="15">
        <f t="shared" si="927"/>
        <v>43585.391285901926</v>
      </c>
      <c r="N908" s="15">
        <f t="shared" si="961"/>
        <v>63048.600772067934</v>
      </c>
      <c r="O908" s="1">
        <v>3</v>
      </c>
      <c r="P908" s="1"/>
      <c r="Q908" s="167">
        <f t="shared" si="928"/>
        <v>19.504293251163745</v>
      </c>
      <c r="R908" s="15">
        <f t="shared" si="962"/>
        <v>29194.814229249012</v>
      </c>
      <c r="S908" s="422">
        <f t="shared" si="929"/>
        <v>60028.000673969102</v>
      </c>
      <c r="T908" s="15">
        <f t="shared" si="963"/>
        <v>89222.81490321811</v>
      </c>
      <c r="U908" s="1">
        <v>2</v>
      </c>
      <c r="V908" s="167">
        <f t="shared" si="930"/>
        <v>14.285517886158932</v>
      </c>
      <c r="W908" s="15">
        <f t="shared" si="931"/>
        <v>19431.875968992248</v>
      </c>
      <c r="X908" s="15">
        <f t="shared" si="932"/>
        <v>47039.622945889918</v>
      </c>
      <c r="Y908" s="15">
        <f t="shared" si="964"/>
        <v>66471.498914882162</v>
      </c>
      <c r="Z908" s="1">
        <v>2</v>
      </c>
      <c r="AA908" s="167">
        <f t="shared" si="933"/>
        <v>13.788086438825459</v>
      </c>
      <c r="AB908" s="15">
        <f t="shared" si="934"/>
        <v>19431.875968992248</v>
      </c>
      <c r="AC908" s="15">
        <f t="shared" si="935"/>
        <v>42515.830868444995</v>
      </c>
      <c r="AD908" s="15">
        <f t="shared" si="965"/>
        <v>61947.706837437247</v>
      </c>
      <c r="AE908" s="1">
        <v>3</v>
      </c>
      <c r="AF908" s="227" t="e">
        <f t="shared" si="936"/>
        <v>#REF!</v>
      </c>
      <c r="AG908" s="166">
        <f t="shared" si="937"/>
        <v>21.299999999999997</v>
      </c>
      <c r="AH908" s="15">
        <f t="shared" si="938"/>
        <v>30258.952306489446</v>
      </c>
      <c r="AI908" s="15">
        <f t="shared" si="939"/>
        <v>58206.31191639317</v>
      </c>
      <c r="AJ908" s="15">
        <f t="shared" si="966"/>
        <v>88465.264222882615</v>
      </c>
      <c r="AK908" s="1">
        <v>2</v>
      </c>
      <c r="AL908" s="1"/>
      <c r="AM908" s="166">
        <f t="shared" si="967"/>
        <v>16.186901111285959</v>
      </c>
      <c r="AN908" s="15">
        <f t="shared" si="940"/>
        <v>20172.634870992963</v>
      </c>
      <c r="AO908" s="15">
        <f t="shared" si="941"/>
        <v>48734.87498565951</v>
      </c>
      <c r="AP908" s="15">
        <f t="shared" si="968"/>
        <v>68907.509856652468</v>
      </c>
      <c r="AQ908" s="127">
        <v>3</v>
      </c>
      <c r="AR908" s="127"/>
      <c r="AS908" s="227">
        <f t="shared" si="942"/>
        <v>26.34116627634662</v>
      </c>
      <c r="AT908" s="15">
        <f t="shared" si="943"/>
        <v>30789.949874686718</v>
      </c>
      <c r="AU908" s="15">
        <f t="shared" si="944"/>
        <v>76489.583322106686</v>
      </c>
      <c r="AV908" s="15">
        <f t="shared" si="969"/>
        <v>107279.5331967934</v>
      </c>
      <c r="AW908" s="127">
        <v>2</v>
      </c>
      <c r="AX908" s="127"/>
      <c r="AY908" s="227">
        <f t="shared" si="945"/>
        <v>15.145088105726861</v>
      </c>
      <c r="AZ908" s="15">
        <f t="shared" si="946"/>
        <v>20526.633249791146</v>
      </c>
      <c r="BA908" s="15">
        <f t="shared" si="947"/>
        <v>44899.599132392796</v>
      </c>
      <c r="BB908" s="15">
        <f t="shared" si="970"/>
        <v>65426.232382183938</v>
      </c>
      <c r="BC908" s="127">
        <v>4</v>
      </c>
      <c r="BD908" s="227">
        <f t="shared" si="948"/>
        <v>22.75497543859651</v>
      </c>
      <c r="BE908" s="15">
        <f t="shared" si="949"/>
        <v>38261.191111111111</v>
      </c>
      <c r="BF908" s="15">
        <f t="shared" si="950"/>
        <v>64527.47062982514</v>
      </c>
      <c r="BG908" s="44">
        <f t="shared" si="971"/>
        <v>102788.66174093625</v>
      </c>
      <c r="BH908" s="48">
        <v>1</v>
      </c>
      <c r="BI908" s="166">
        <f t="shared" si="951"/>
        <v>8.2080160427807449</v>
      </c>
      <c r="BJ908" s="15">
        <f t="shared" si="952"/>
        <v>10530.269541778976</v>
      </c>
      <c r="BK908" s="15">
        <f t="shared" si="953"/>
        <v>22988.93595483456</v>
      </c>
      <c r="BL908" s="49">
        <f t="shared" si="972"/>
        <v>33519.205496613533</v>
      </c>
      <c r="BM908" s="250">
        <v>34</v>
      </c>
      <c r="BN908" s="245">
        <f t="shared" si="954"/>
        <v>172.27527042253516</v>
      </c>
      <c r="BO908" s="243">
        <f t="shared" si="955"/>
        <v>352979.03043968428</v>
      </c>
      <c r="BP908" s="243">
        <f t="shared" si="956"/>
        <v>481636.76678699179</v>
      </c>
      <c r="BQ908" s="244">
        <f t="shared" si="973"/>
        <v>834615.79722667602</v>
      </c>
      <c r="BR908" s="406">
        <f t="shared" si="957"/>
        <v>61</v>
      </c>
      <c r="BS908" s="406">
        <f t="shared" si="958"/>
        <v>5.083333333333333</v>
      </c>
      <c r="BT908" s="406"/>
      <c r="BV908" s="407">
        <f t="shared" si="959"/>
        <v>0.85049019607843146</v>
      </c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</row>
    <row r="909" spans="1:147" ht="18" hidden="1" x14ac:dyDescent="0.35">
      <c r="A909" s="43" t="s">
        <v>303</v>
      </c>
      <c r="B909" s="208">
        <v>1101</v>
      </c>
      <c r="C909" s="1">
        <v>6</v>
      </c>
      <c r="D909" s="1"/>
      <c r="E909" s="1">
        <f t="shared" si="922"/>
        <v>43.08</v>
      </c>
      <c r="F909" s="15">
        <f t="shared" si="923"/>
        <v>58398.412438625208</v>
      </c>
      <c r="G909" s="15">
        <f t="shared" si="924"/>
        <v>132854.1819727206</v>
      </c>
      <c r="H909" s="15">
        <f t="shared" si="960"/>
        <v>191252.59441134581</v>
      </c>
      <c r="I909" s="1">
        <v>7</v>
      </c>
      <c r="J909" s="1"/>
      <c r="K909" s="3">
        <f t="shared" si="925"/>
        <v>49.842271872932557</v>
      </c>
      <c r="L909" s="15">
        <f t="shared" si="926"/>
        <v>68121.233201581024</v>
      </c>
      <c r="M909" s="15">
        <f t="shared" si="927"/>
        <v>152548.86950065673</v>
      </c>
      <c r="N909" s="15">
        <f t="shared" si="961"/>
        <v>220670.10270223775</v>
      </c>
      <c r="O909" s="1">
        <v>6</v>
      </c>
      <c r="P909" s="1"/>
      <c r="Q909" s="167">
        <f t="shared" si="928"/>
        <v>39.008586502327489</v>
      </c>
      <c r="R909" s="15">
        <f t="shared" si="962"/>
        <v>58389.628458498024</v>
      </c>
      <c r="S909" s="422">
        <f t="shared" si="929"/>
        <v>120056.0013479382</v>
      </c>
      <c r="T909" s="15">
        <f t="shared" si="963"/>
        <v>178445.62980643622</v>
      </c>
      <c r="U909" s="1">
        <v>7</v>
      </c>
      <c r="V909" s="167">
        <f t="shared" si="930"/>
        <v>49.999312601556262</v>
      </c>
      <c r="W909" s="15">
        <f t="shared" si="931"/>
        <v>68011.56589147287</v>
      </c>
      <c r="X909" s="15">
        <f t="shared" si="932"/>
        <v>164638.68031061473</v>
      </c>
      <c r="Y909" s="15">
        <f t="shared" si="964"/>
        <v>232650.24620208761</v>
      </c>
      <c r="Z909" s="1">
        <v>6</v>
      </c>
      <c r="AA909" s="167">
        <f t="shared" si="933"/>
        <v>41.364259316476378</v>
      </c>
      <c r="AB909" s="15">
        <f t="shared" si="934"/>
        <v>58295.627906976748</v>
      </c>
      <c r="AC909" s="15">
        <f t="shared" si="935"/>
        <v>127547.49260533498</v>
      </c>
      <c r="AD909" s="15">
        <f t="shared" si="965"/>
        <v>185843.12051231173</v>
      </c>
      <c r="AE909" s="1">
        <v>6</v>
      </c>
      <c r="AF909" s="227" t="e">
        <f t="shared" si="936"/>
        <v>#REF!</v>
      </c>
      <c r="AG909" s="166">
        <f t="shared" si="937"/>
        <v>42.599999999999994</v>
      </c>
      <c r="AH909" s="15">
        <f t="shared" si="938"/>
        <v>60517.904612978891</v>
      </c>
      <c r="AI909" s="15">
        <f t="shared" si="939"/>
        <v>116412.62383278634</v>
      </c>
      <c r="AJ909" s="15">
        <f t="shared" si="966"/>
        <v>176930.52844576523</v>
      </c>
      <c r="AK909" s="1">
        <v>7</v>
      </c>
      <c r="AL909" s="1"/>
      <c r="AM909" s="166">
        <f t="shared" si="967"/>
        <v>56.654153889500854</v>
      </c>
      <c r="AN909" s="15">
        <f t="shared" si="940"/>
        <v>70604.222048475363</v>
      </c>
      <c r="AO909" s="15">
        <f t="shared" si="941"/>
        <v>170572.06244980829</v>
      </c>
      <c r="AP909" s="15">
        <f t="shared" si="968"/>
        <v>241176.28449828364</v>
      </c>
      <c r="AQ909" s="127">
        <v>7</v>
      </c>
      <c r="AR909" s="127"/>
      <c r="AS909" s="227">
        <f t="shared" si="942"/>
        <v>61.462721311475448</v>
      </c>
      <c r="AT909" s="15">
        <f t="shared" si="943"/>
        <v>71843.216374269017</v>
      </c>
      <c r="AU909" s="15">
        <f t="shared" si="944"/>
        <v>178475.69441824895</v>
      </c>
      <c r="AV909" s="15">
        <f t="shared" si="969"/>
        <v>250318.91079251797</v>
      </c>
      <c r="AW909" s="127">
        <v>6</v>
      </c>
      <c r="AX909" s="127"/>
      <c r="AY909" s="227">
        <f t="shared" si="945"/>
        <v>45.435264317180582</v>
      </c>
      <c r="AZ909" s="15">
        <f t="shared" si="946"/>
        <v>61579.899749373435</v>
      </c>
      <c r="BA909" s="15">
        <f t="shared" si="947"/>
        <v>134698.79739717836</v>
      </c>
      <c r="BB909" s="15">
        <f t="shared" si="970"/>
        <v>196278.6971465518</v>
      </c>
      <c r="BC909" s="127">
        <v>8</v>
      </c>
      <c r="BD909" s="227">
        <f t="shared" si="948"/>
        <v>45.50995087719302</v>
      </c>
      <c r="BE909" s="15">
        <f t="shared" si="949"/>
        <v>76522.382222222222</v>
      </c>
      <c r="BF909" s="15">
        <f t="shared" si="950"/>
        <v>129054.94125965028</v>
      </c>
      <c r="BG909" s="44">
        <f t="shared" si="971"/>
        <v>205577.3234818725</v>
      </c>
      <c r="BH909" s="48">
        <v>5</v>
      </c>
      <c r="BI909" s="166">
        <f t="shared" si="951"/>
        <v>41.040080213903721</v>
      </c>
      <c r="BJ909" s="15">
        <f t="shared" si="952"/>
        <v>52651.347708894886</v>
      </c>
      <c r="BK909" s="15">
        <f t="shared" si="953"/>
        <v>114944.67977417279</v>
      </c>
      <c r="BL909" s="49">
        <f t="shared" si="972"/>
        <v>167596.02748306768</v>
      </c>
      <c r="BM909" s="97">
        <v>11</v>
      </c>
      <c r="BN909" s="222">
        <f t="shared" si="954"/>
        <v>55.73611690140843</v>
      </c>
      <c r="BO909" s="99">
        <f t="shared" si="955"/>
        <v>114199.09808342728</v>
      </c>
      <c r="BP909" s="99">
        <f t="shared" si="956"/>
        <v>155823.65984285026</v>
      </c>
      <c r="BQ909" s="100">
        <f t="shared" si="973"/>
        <v>270022.75792627753</v>
      </c>
      <c r="BR909" s="406">
        <f t="shared" si="957"/>
        <v>82</v>
      </c>
      <c r="BS909" s="406">
        <f t="shared" si="958"/>
        <v>6.833333333333333</v>
      </c>
      <c r="BT909" s="406"/>
      <c r="BV909" s="407">
        <f t="shared" si="959"/>
        <v>0.37878787878787884</v>
      </c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</row>
    <row r="910" spans="1:147" ht="18" hidden="1" x14ac:dyDescent="0.35">
      <c r="A910" s="43" t="s">
        <v>303</v>
      </c>
      <c r="B910" s="208">
        <v>1102</v>
      </c>
      <c r="C910" s="1">
        <v>2</v>
      </c>
      <c r="D910" s="1"/>
      <c r="E910" s="1">
        <f t="shared" si="922"/>
        <v>14.36</v>
      </c>
      <c r="F910" s="15">
        <f t="shared" si="923"/>
        <v>19466.137479541736</v>
      </c>
      <c r="G910" s="15">
        <f t="shared" si="924"/>
        <v>44284.727324240193</v>
      </c>
      <c r="H910" s="15">
        <f t="shared" si="960"/>
        <v>63750.864803781929</v>
      </c>
      <c r="I910" s="1">
        <v>2</v>
      </c>
      <c r="J910" s="1"/>
      <c r="K910" s="3">
        <f t="shared" si="925"/>
        <v>14.240649106552159</v>
      </c>
      <c r="L910" s="15">
        <f t="shared" si="926"/>
        <v>19463.209486166008</v>
      </c>
      <c r="M910" s="15">
        <f t="shared" si="927"/>
        <v>43585.391285901926</v>
      </c>
      <c r="N910" s="15">
        <f t="shared" si="961"/>
        <v>63048.600772067934</v>
      </c>
      <c r="O910" s="1">
        <v>4</v>
      </c>
      <c r="P910" s="1"/>
      <c r="Q910" s="167">
        <f t="shared" si="928"/>
        <v>26.005724334884995</v>
      </c>
      <c r="R910" s="15">
        <f t="shared" si="962"/>
        <v>38926.418972332016</v>
      </c>
      <c r="S910" s="422">
        <f t="shared" si="929"/>
        <v>80037.334231958812</v>
      </c>
      <c r="T910" s="15">
        <f t="shared" si="963"/>
        <v>118963.75320429083</v>
      </c>
      <c r="U910" s="1">
        <v>5</v>
      </c>
      <c r="V910" s="167">
        <f t="shared" si="930"/>
        <v>35.713794715397327</v>
      </c>
      <c r="W910" s="15">
        <f t="shared" si="931"/>
        <v>48579.689922480618</v>
      </c>
      <c r="X910" s="15">
        <f t="shared" si="932"/>
        <v>117599.05736472478</v>
      </c>
      <c r="Y910" s="15">
        <f t="shared" si="964"/>
        <v>166178.74728720539</v>
      </c>
      <c r="Z910" s="1">
        <v>4</v>
      </c>
      <c r="AA910" s="167">
        <f t="shared" si="933"/>
        <v>27.576172877650919</v>
      </c>
      <c r="AB910" s="15">
        <f t="shared" si="934"/>
        <v>38863.751937984496</v>
      </c>
      <c r="AC910" s="15">
        <f t="shared" si="935"/>
        <v>85031.66173688999</v>
      </c>
      <c r="AD910" s="15">
        <f t="shared" si="965"/>
        <v>123895.41367487449</v>
      </c>
      <c r="AE910" s="1">
        <v>5</v>
      </c>
      <c r="AF910" s="227" t="e">
        <f t="shared" si="936"/>
        <v>#REF!</v>
      </c>
      <c r="AG910" s="166">
        <f t="shared" si="937"/>
        <v>35.5</v>
      </c>
      <c r="AH910" s="15">
        <f t="shared" si="938"/>
        <v>50431.587177482405</v>
      </c>
      <c r="AI910" s="15">
        <f t="shared" si="939"/>
        <v>97010.519860655302</v>
      </c>
      <c r="AJ910" s="15">
        <f t="shared" si="966"/>
        <v>147442.10703813771</v>
      </c>
      <c r="AK910" s="1">
        <v>5</v>
      </c>
      <c r="AL910" s="1"/>
      <c r="AM910" s="166">
        <f t="shared" si="967"/>
        <v>40.467252778214899</v>
      </c>
      <c r="AN910" s="15">
        <f t="shared" si="940"/>
        <v>50431.587177482405</v>
      </c>
      <c r="AO910" s="15">
        <f t="shared" si="941"/>
        <v>121837.18746414878</v>
      </c>
      <c r="AP910" s="15">
        <f t="shared" si="968"/>
        <v>172268.77464163117</v>
      </c>
      <c r="AQ910" s="127">
        <v>4</v>
      </c>
      <c r="AR910" s="127"/>
      <c r="AS910" s="227">
        <f t="shared" si="942"/>
        <v>35.121555035128829</v>
      </c>
      <c r="AT910" s="15">
        <f t="shared" si="943"/>
        <v>41053.266499582292</v>
      </c>
      <c r="AU910" s="15">
        <f t="shared" si="944"/>
        <v>101986.11109614225</v>
      </c>
      <c r="AV910" s="15">
        <f t="shared" si="969"/>
        <v>143039.37759572454</v>
      </c>
      <c r="AW910" s="127">
        <v>2</v>
      </c>
      <c r="AX910" s="127"/>
      <c r="AY910" s="227">
        <f t="shared" si="945"/>
        <v>15.145088105726861</v>
      </c>
      <c r="AZ910" s="15">
        <f t="shared" si="946"/>
        <v>20526.633249791146</v>
      </c>
      <c r="BA910" s="15">
        <f t="shared" si="947"/>
        <v>44899.599132392796</v>
      </c>
      <c r="BB910" s="15">
        <f t="shared" si="970"/>
        <v>65426.232382183938</v>
      </c>
      <c r="BC910" s="127">
        <v>1</v>
      </c>
      <c r="BD910" s="227">
        <f t="shared" si="948"/>
        <v>5.6887438596491275</v>
      </c>
      <c r="BE910" s="15">
        <f t="shared" si="949"/>
        <v>9565.2977777777778</v>
      </c>
      <c r="BF910" s="15">
        <f t="shared" si="950"/>
        <v>16131.867657456285</v>
      </c>
      <c r="BG910" s="44">
        <f t="shared" si="971"/>
        <v>25697.165435234063</v>
      </c>
      <c r="BH910" s="48">
        <v>1</v>
      </c>
      <c r="BI910" s="166">
        <f t="shared" si="951"/>
        <v>8.2080160427807449</v>
      </c>
      <c r="BJ910" s="15">
        <f t="shared" si="952"/>
        <v>10530.269541778976</v>
      </c>
      <c r="BK910" s="15">
        <f t="shared" si="953"/>
        <v>22988.93595483456</v>
      </c>
      <c r="BL910" s="49">
        <f t="shared" si="972"/>
        <v>33519.205496613533</v>
      </c>
      <c r="BM910" s="97">
        <v>1</v>
      </c>
      <c r="BN910" s="222">
        <f t="shared" si="954"/>
        <v>5.0669197183098573</v>
      </c>
      <c r="BO910" s="99">
        <f t="shared" si="955"/>
        <v>10381.73618940248</v>
      </c>
      <c r="BP910" s="99">
        <f t="shared" si="956"/>
        <v>14165.787258440934</v>
      </c>
      <c r="BQ910" s="100">
        <f t="shared" si="973"/>
        <v>24547.523447843414</v>
      </c>
      <c r="BR910" s="406">
        <f t="shared" si="957"/>
        <v>36</v>
      </c>
      <c r="BS910" s="406">
        <f t="shared" si="958"/>
        <v>3</v>
      </c>
      <c r="BT910" s="406"/>
      <c r="BV910" s="407">
        <f t="shared" si="959"/>
        <v>-2</v>
      </c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</row>
    <row r="911" spans="1:147" ht="18" hidden="1" x14ac:dyDescent="0.35">
      <c r="A911" s="43" t="s">
        <v>303</v>
      </c>
      <c r="B911" s="208">
        <v>1201</v>
      </c>
      <c r="C911" s="1">
        <v>3</v>
      </c>
      <c r="D911" s="1"/>
      <c r="E911" s="1">
        <f t="shared" si="922"/>
        <v>21.54</v>
      </c>
      <c r="F911" s="15">
        <f t="shared" si="923"/>
        <v>29199.206219312604</v>
      </c>
      <c r="G911" s="15">
        <f t="shared" si="924"/>
        <v>66427.090986360301</v>
      </c>
      <c r="H911" s="15">
        <f t="shared" si="960"/>
        <v>95626.297205672905</v>
      </c>
      <c r="I911" s="1">
        <v>4</v>
      </c>
      <c r="J911" s="1"/>
      <c r="K911" s="3">
        <f t="shared" si="925"/>
        <v>28.481298213104317</v>
      </c>
      <c r="L911" s="15">
        <f t="shared" si="926"/>
        <v>38926.418972332016</v>
      </c>
      <c r="M911" s="15">
        <f t="shared" si="927"/>
        <v>87170.782571803851</v>
      </c>
      <c r="N911" s="15">
        <f t="shared" si="961"/>
        <v>126097.20154413587</v>
      </c>
      <c r="O911" s="1">
        <v>4</v>
      </c>
      <c r="P911" s="1"/>
      <c r="Q911" s="167">
        <f t="shared" si="928"/>
        <v>26.005724334884995</v>
      </c>
      <c r="R911" s="15">
        <f t="shared" si="962"/>
        <v>38926.418972332016</v>
      </c>
      <c r="S911" s="422">
        <f t="shared" si="929"/>
        <v>80037.334231958812</v>
      </c>
      <c r="T911" s="15">
        <f t="shared" si="963"/>
        <v>118963.75320429083</v>
      </c>
      <c r="U911" s="1">
        <v>6</v>
      </c>
      <c r="V911" s="167">
        <f t="shared" si="930"/>
        <v>42.856553658476798</v>
      </c>
      <c r="W911" s="15">
        <f t="shared" si="931"/>
        <v>58295.627906976748</v>
      </c>
      <c r="X911" s="15">
        <f t="shared" si="932"/>
        <v>141118.86883766975</v>
      </c>
      <c r="Y911" s="15">
        <f t="shared" si="964"/>
        <v>199414.49674464652</v>
      </c>
      <c r="Z911" s="1">
        <v>4</v>
      </c>
      <c r="AA911" s="167">
        <f t="shared" si="933"/>
        <v>27.576172877650919</v>
      </c>
      <c r="AB911" s="15">
        <f t="shared" si="934"/>
        <v>38863.751937984496</v>
      </c>
      <c r="AC911" s="15">
        <f t="shared" si="935"/>
        <v>85031.66173688999</v>
      </c>
      <c r="AD911" s="15">
        <f t="shared" si="965"/>
        <v>123895.41367487449</v>
      </c>
      <c r="AE911" s="1">
        <v>1</v>
      </c>
      <c r="AF911" s="227" t="e">
        <f t="shared" si="936"/>
        <v>#REF!</v>
      </c>
      <c r="AG911" s="166">
        <f t="shared" si="937"/>
        <v>7.1</v>
      </c>
      <c r="AH911" s="15">
        <f t="shared" si="938"/>
        <v>10086.317435496481</v>
      </c>
      <c r="AI911" s="15">
        <f t="shared" si="939"/>
        <v>19402.103972131059</v>
      </c>
      <c r="AJ911" s="15">
        <f t="shared" si="966"/>
        <v>29488.421407627538</v>
      </c>
      <c r="AK911" s="1">
        <v>2</v>
      </c>
      <c r="AL911" s="1"/>
      <c r="AM911" s="166">
        <f t="shared" si="967"/>
        <v>16.186901111285959</v>
      </c>
      <c r="AN911" s="15">
        <f t="shared" si="940"/>
        <v>20172.634870992963</v>
      </c>
      <c r="AO911" s="15">
        <f t="shared" si="941"/>
        <v>48734.87498565951</v>
      </c>
      <c r="AP911" s="15">
        <f t="shared" si="968"/>
        <v>68907.509856652468</v>
      </c>
      <c r="AQ911" s="127">
        <v>2</v>
      </c>
      <c r="AR911" s="127"/>
      <c r="AS911" s="227">
        <f t="shared" si="942"/>
        <v>17.560777517564414</v>
      </c>
      <c r="AT911" s="15">
        <f t="shared" si="943"/>
        <v>20526.633249791146</v>
      </c>
      <c r="AU911" s="15">
        <f t="shared" si="944"/>
        <v>50993.055548071126</v>
      </c>
      <c r="AV911" s="15">
        <f t="shared" si="969"/>
        <v>71519.688797862269</v>
      </c>
      <c r="AW911" s="127">
        <v>2</v>
      </c>
      <c r="AX911" s="127"/>
      <c r="AY911" s="227">
        <f t="shared" si="945"/>
        <v>15.145088105726861</v>
      </c>
      <c r="AZ911" s="15">
        <f t="shared" si="946"/>
        <v>20526.633249791146</v>
      </c>
      <c r="BA911" s="15">
        <f t="shared" si="947"/>
        <v>44899.599132392796</v>
      </c>
      <c r="BB911" s="15">
        <f t="shared" si="970"/>
        <v>65426.232382183938</v>
      </c>
      <c r="BC911" s="127">
        <v>2</v>
      </c>
      <c r="BD911" s="227">
        <f t="shared" si="948"/>
        <v>11.377487719298255</v>
      </c>
      <c r="BE911" s="15">
        <f t="shared" si="949"/>
        <v>19130.595555555556</v>
      </c>
      <c r="BF911" s="15">
        <f t="shared" si="950"/>
        <v>32263.73531491257</v>
      </c>
      <c r="BG911" s="44">
        <f t="shared" si="971"/>
        <v>51394.330870468126</v>
      </c>
      <c r="BH911" s="48">
        <v>3</v>
      </c>
      <c r="BI911" s="166">
        <f t="shared" si="951"/>
        <v>24.624048128342235</v>
      </c>
      <c r="BJ911" s="15">
        <f t="shared" si="952"/>
        <v>31590.808625336929</v>
      </c>
      <c r="BK911" s="15">
        <f t="shared" si="953"/>
        <v>68966.807864503688</v>
      </c>
      <c r="BL911" s="49">
        <f t="shared" si="972"/>
        <v>100557.61648984061</v>
      </c>
      <c r="BM911" s="97">
        <v>7</v>
      </c>
      <c r="BN911" s="222">
        <f t="shared" si="954"/>
        <v>35.468438028169004</v>
      </c>
      <c r="BO911" s="99">
        <f t="shared" si="955"/>
        <v>72672.153325817359</v>
      </c>
      <c r="BP911" s="99">
        <f t="shared" si="956"/>
        <v>99160.51080908654</v>
      </c>
      <c r="BQ911" s="100">
        <f t="shared" si="973"/>
        <v>171832.6641349039</v>
      </c>
      <c r="BR911" s="406">
        <f t="shared" si="957"/>
        <v>40</v>
      </c>
      <c r="BS911" s="406">
        <f t="shared" si="958"/>
        <v>3.3333333333333335</v>
      </c>
      <c r="BT911" s="406"/>
      <c r="BV911" s="407">
        <f t="shared" si="959"/>
        <v>0.52380952380952384</v>
      </c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</row>
    <row r="912" spans="1:147" ht="18" hidden="1" x14ac:dyDescent="0.35">
      <c r="A912" s="43" t="s">
        <v>303</v>
      </c>
      <c r="B912" s="208">
        <v>1202</v>
      </c>
      <c r="C912" s="1">
        <v>6</v>
      </c>
      <c r="D912" s="1"/>
      <c r="E912" s="1">
        <f t="shared" si="922"/>
        <v>43.08</v>
      </c>
      <c r="F912" s="15">
        <f t="shared" si="923"/>
        <v>58398.412438625208</v>
      </c>
      <c r="G912" s="15">
        <f t="shared" si="924"/>
        <v>132854.1819727206</v>
      </c>
      <c r="H912" s="15">
        <f t="shared" si="960"/>
        <v>191252.59441134581</v>
      </c>
      <c r="I912" s="1">
        <v>6</v>
      </c>
      <c r="J912" s="1"/>
      <c r="K912" s="3">
        <f t="shared" si="925"/>
        <v>42.721947319656479</v>
      </c>
      <c r="L912" s="15">
        <f t="shared" si="926"/>
        <v>58389.628458498024</v>
      </c>
      <c r="M912" s="15">
        <f t="shared" si="927"/>
        <v>130756.17385770578</v>
      </c>
      <c r="N912" s="15">
        <f t="shared" si="961"/>
        <v>189145.8023162038</v>
      </c>
      <c r="O912" s="1">
        <v>6</v>
      </c>
      <c r="P912" s="1"/>
      <c r="Q912" s="167">
        <f t="shared" si="928"/>
        <v>39.008586502327489</v>
      </c>
      <c r="R912" s="15">
        <f t="shared" si="962"/>
        <v>58389.628458498024</v>
      </c>
      <c r="S912" s="422">
        <f t="shared" si="929"/>
        <v>120056.0013479382</v>
      </c>
      <c r="T912" s="15">
        <f t="shared" si="963"/>
        <v>178445.62980643622</v>
      </c>
      <c r="U912" s="1">
        <v>6</v>
      </c>
      <c r="V912" s="167">
        <f t="shared" si="930"/>
        <v>42.856553658476798</v>
      </c>
      <c r="W912" s="15">
        <f t="shared" si="931"/>
        <v>58295.627906976748</v>
      </c>
      <c r="X912" s="15">
        <f t="shared" si="932"/>
        <v>141118.86883766975</v>
      </c>
      <c r="Y912" s="15">
        <f t="shared" si="964"/>
        <v>199414.49674464652</v>
      </c>
      <c r="Z912" s="1">
        <v>5</v>
      </c>
      <c r="AA912" s="167">
        <f t="shared" si="933"/>
        <v>34.470216097063648</v>
      </c>
      <c r="AB912" s="15">
        <f t="shared" si="934"/>
        <v>48579.689922480618</v>
      </c>
      <c r="AC912" s="15">
        <f t="shared" si="935"/>
        <v>106289.57717111248</v>
      </c>
      <c r="AD912" s="15">
        <f t="shared" si="965"/>
        <v>154869.26709359311</v>
      </c>
      <c r="AE912" s="1">
        <v>5</v>
      </c>
      <c r="AF912" s="227" t="e">
        <f t="shared" si="936"/>
        <v>#REF!</v>
      </c>
      <c r="AG912" s="166">
        <f t="shared" si="937"/>
        <v>35.5</v>
      </c>
      <c r="AH912" s="15">
        <f t="shared" si="938"/>
        <v>50431.587177482405</v>
      </c>
      <c r="AI912" s="15">
        <f t="shared" si="939"/>
        <v>97010.519860655302</v>
      </c>
      <c r="AJ912" s="15">
        <f t="shared" si="966"/>
        <v>147442.10703813771</v>
      </c>
      <c r="AK912" s="1">
        <v>5</v>
      </c>
      <c r="AL912" s="1"/>
      <c r="AM912" s="166">
        <f t="shared" si="967"/>
        <v>40.467252778214899</v>
      </c>
      <c r="AN912" s="15">
        <f t="shared" si="940"/>
        <v>50431.587177482405</v>
      </c>
      <c r="AO912" s="15">
        <f t="shared" si="941"/>
        <v>121837.18746414878</v>
      </c>
      <c r="AP912" s="15">
        <f t="shared" si="968"/>
        <v>172268.77464163117</v>
      </c>
      <c r="AQ912" s="127">
        <v>6</v>
      </c>
      <c r="AR912" s="127"/>
      <c r="AS912" s="227">
        <f t="shared" si="942"/>
        <v>52.682332552693239</v>
      </c>
      <c r="AT912" s="15">
        <f t="shared" si="943"/>
        <v>61579.899749373435</v>
      </c>
      <c r="AU912" s="15">
        <f t="shared" si="944"/>
        <v>152979.16664421337</v>
      </c>
      <c r="AV912" s="15">
        <f t="shared" si="969"/>
        <v>214559.06639358681</v>
      </c>
      <c r="AW912" s="127">
        <v>6</v>
      </c>
      <c r="AX912" s="127"/>
      <c r="AY912" s="227">
        <f t="shared" si="945"/>
        <v>45.435264317180582</v>
      </c>
      <c r="AZ912" s="15">
        <f t="shared" si="946"/>
        <v>61579.899749373435</v>
      </c>
      <c r="BA912" s="15">
        <f t="shared" si="947"/>
        <v>134698.79739717836</v>
      </c>
      <c r="BB912" s="15">
        <f t="shared" si="970"/>
        <v>196278.6971465518</v>
      </c>
      <c r="BC912" s="127">
        <v>7</v>
      </c>
      <c r="BD912" s="227">
        <f t="shared" si="948"/>
        <v>39.821207017543891</v>
      </c>
      <c r="BE912" s="15">
        <f t="shared" si="949"/>
        <v>66957.084444444452</v>
      </c>
      <c r="BF912" s="15">
        <f t="shared" si="950"/>
        <v>112923.073602194</v>
      </c>
      <c r="BG912" s="44">
        <f t="shared" si="971"/>
        <v>179880.15804663845</v>
      </c>
      <c r="BH912" s="48">
        <v>4</v>
      </c>
      <c r="BI912" s="166">
        <f t="shared" si="951"/>
        <v>32.83206417112298</v>
      </c>
      <c r="BJ912" s="15">
        <f t="shared" si="952"/>
        <v>42121.078167115906</v>
      </c>
      <c r="BK912" s="15">
        <f t="shared" si="953"/>
        <v>91955.74381933824</v>
      </c>
      <c r="BL912" s="49">
        <f t="shared" si="972"/>
        <v>134076.82198645413</v>
      </c>
      <c r="BM912" s="97">
        <v>12</v>
      </c>
      <c r="BN912" s="222">
        <f t="shared" si="954"/>
        <v>60.803036619718284</v>
      </c>
      <c r="BO912" s="99">
        <f t="shared" si="955"/>
        <v>124580.83427282976</v>
      </c>
      <c r="BP912" s="99">
        <f t="shared" si="956"/>
        <v>169989.44710129118</v>
      </c>
      <c r="BQ912" s="100">
        <f t="shared" si="973"/>
        <v>294570.28137412097</v>
      </c>
      <c r="BR912" s="406">
        <f t="shared" si="957"/>
        <v>74</v>
      </c>
      <c r="BS912" s="406">
        <f t="shared" si="958"/>
        <v>6.166666666666667</v>
      </c>
      <c r="BT912" s="406"/>
      <c r="BV912" s="407">
        <f t="shared" si="959"/>
        <v>0.4861111111111111</v>
      </c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</row>
    <row r="913" spans="1:147" ht="18" hidden="1" x14ac:dyDescent="0.35">
      <c r="A913" s="43" t="s">
        <v>303</v>
      </c>
      <c r="B913" s="208">
        <v>1301</v>
      </c>
      <c r="C913" s="1">
        <v>8</v>
      </c>
      <c r="D913" s="1"/>
      <c r="E913" s="1">
        <f t="shared" si="922"/>
        <v>57.44</v>
      </c>
      <c r="F913" s="15">
        <f t="shared" si="923"/>
        <v>77864.549918166944</v>
      </c>
      <c r="G913" s="15">
        <f t="shared" si="924"/>
        <v>177138.90929696077</v>
      </c>
      <c r="H913" s="15">
        <f t="shared" si="960"/>
        <v>255003.45921512772</v>
      </c>
      <c r="I913" s="1">
        <v>6</v>
      </c>
      <c r="J913" s="1"/>
      <c r="K913" s="3">
        <f t="shared" si="925"/>
        <v>42.721947319656479</v>
      </c>
      <c r="L913" s="15">
        <f t="shared" si="926"/>
        <v>58389.628458498024</v>
      </c>
      <c r="M913" s="15">
        <f t="shared" si="927"/>
        <v>130756.17385770578</v>
      </c>
      <c r="N913" s="15">
        <f t="shared" si="961"/>
        <v>189145.8023162038</v>
      </c>
      <c r="O913" s="1">
        <v>9</v>
      </c>
      <c r="P913" s="1"/>
      <c r="Q913" s="167">
        <f t="shared" si="928"/>
        <v>58.512879753491241</v>
      </c>
      <c r="R913" s="15">
        <f t="shared" si="962"/>
        <v>87584.44268774704</v>
      </c>
      <c r="S913" s="422">
        <f t="shared" si="929"/>
        <v>180084.00202190733</v>
      </c>
      <c r="T913" s="15">
        <f t="shared" si="963"/>
        <v>267668.44470965437</v>
      </c>
      <c r="U913" s="1">
        <v>7</v>
      </c>
      <c r="V913" s="167">
        <f t="shared" si="930"/>
        <v>49.999312601556262</v>
      </c>
      <c r="W913" s="15">
        <f t="shared" si="931"/>
        <v>68011.56589147287</v>
      </c>
      <c r="X913" s="15">
        <f t="shared" si="932"/>
        <v>164638.68031061473</v>
      </c>
      <c r="Y913" s="15">
        <f t="shared" si="964"/>
        <v>232650.24620208761</v>
      </c>
      <c r="Z913" s="1">
        <v>8</v>
      </c>
      <c r="AA913" s="167">
        <f t="shared" si="933"/>
        <v>55.152345755301837</v>
      </c>
      <c r="AB913" s="15">
        <f t="shared" si="934"/>
        <v>77727.503875968992</v>
      </c>
      <c r="AC913" s="15">
        <f t="shared" si="935"/>
        <v>170063.32347377998</v>
      </c>
      <c r="AD913" s="15">
        <f t="shared" si="965"/>
        <v>247790.82734974899</v>
      </c>
      <c r="AE913" s="1">
        <v>9</v>
      </c>
      <c r="AF913" s="227" t="e">
        <f t="shared" si="936"/>
        <v>#REF!</v>
      </c>
      <c r="AG913" s="166">
        <f t="shared" si="937"/>
        <v>63.9</v>
      </c>
      <c r="AH913" s="15">
        <f t="shared" si="938"/>
        <v>90776.856919468337</v>
      </c>
      <c r="AI913" s="15">
        <f t="shared" si="939"/>
        <v>174618.93574917954</v>
      </c>
      <c r="AJ913" s="15">
        <f t="shared" si="966"/>
        <v>265395.79266864789</v>
      </c>
      <c r="AK913" s="1">
        <v>10</v>
      </c>
      <c r="AL913" s="1"/>
      <c r="AM913" s="166">
        <f t="shared" si="967"/>
        <v>80.934505556429798</v>
      </c>
      <c r="AN913" s="15">
        <f t="shared" si="940"/>
        <v>100863.17435496481</v>
      </c>
      <c r="AO913" s="15">
        <f t="shared" si="941"/>
        <v>243674.37492829756</v>
      </c>
      <c r="AP913" s="15">
        <f t="shared" si="968"/>
        <v>344537.54928326234</v>
      </c>
      <c r="AQ913" s="127">
        <v>11</v>
      </c>
      <c r="AR913" s="127"/>
      <c r="AS913" s="227">
        <f t="shared" si="942"/>
        <v>96.584276346604284</v>
      </c>
      <c r="AT913" s="15">
        <f t="shared" si="943"/>
        <v>112896.4828738513</v>
      </c>
      <c r="AU913" s="15">
        <f t="shared" si="944"/>
        <v>280461.80551439122</v>
      </c>
      <c r="AV913" s="15">
        <f t="shared" si="969"/>
        <v>393358.28838824254</v>
      </c>
      <c r="AW913" s="127">
        <v>11</v>
      </c>
      <c r="AX913" s="127"/>
      <c r="AY913" s="227">
        <f t="shared" si="945"/>
        <v>83.297984581497744</v>
      </c>
      <c r="AZ913" s="15">
        <f t="shared" si="946"/>
        <v>112896.4828738513</v>
      </c>
      <c r="BA913" s="15">
        <f t="shared" si="947"/>
        <v>246947.79522816039</v>
      </c>
      <c r="BB913" s="15">
        <f t="shared" si="970"/>
        <v>359844.27810201171</v>
      </c>
      <c r="BC913" s="127">
        <v>12</v>
      </c>
      <c r="BD913" s="227">
        <f t="shared" si="948"/>
        <v>68.264926315789523</v>
      </c>
      <c r="BE913" s="15">
        <f t="shared" si="949"/>
        <v>114783.57333333333</v>
      </c>
      <c r="BF913" s="15">
        <f t="shared" si="950"/>
        <v>193582.41188947542</v>
      </c>
      <c r="BG913" s="44">
        <f t="shared" si="971"/>
        <v>308365.98522280878</v>
      </c>
      <c r="BH913" s="48">
        <v>6</v>
      </c>
      <c r="BI913" s="166">
        <f t="shared" si="951"/>
        <v>49.24809625668447</v>
      </c>
      <c r="BJ913" s="15">
        <f t="shared" si="952"/>
        <v>63181.617250673859</v>
      </c>
      <c r="BK913" s="15">
        <f t="shared" si="953"/>
        <v>137933.61572900738</v>
      </c>
      <c r="BL913" s="49">
        <f t="shared" si="972"/>
        <v>201115.23297968123</v>
      </c>
      <c r="BM913" s="97">
        <v>17</v>
      </c>
      <c r="BN913" s="222">
        <f t="shared" si="954"/>
        <v>86.137635211267579</v>
      </c>
      <c r="BO913" s="99">
        <f t="shared" si="955"/>
        <v>176489.51521984214</v>
      </c>
      <c r="BP913" s="99">
        <f t="shared" si="956"/>
        <v>240818.3833934959</v>
      </c>
      <c r="BQ913" s="100">
        <f t="shared" si="973"/>
        <v>417307.89861333801</v>
      </c>
      <c r="BR913" s="406">
        <f t="shared" si="957"/>
        <v>114</v>
      </c>
      <c r="BS913" s="406">
        <f t="shared" si="958"/>
        <v>9.5</v>
      </c>
      <c r="BT913" s="406"/>
      <c r="BV913" s="407">
        <f t="shared" si="959"/>
        <v>0.44117647058823528</v>
      </c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</row>
    <row r="914" spans="1:147" ht="18" hidden="1" x14ac:dyDescent="0.35">
      <c r="A914" s="43" t="s">
        <v>303</v>
      </c>
      <c r="B914" s="208">
        <v>1302</v>
      </c>
      <c r="C914" s="1">
        <v>12</v>
      </c>
      <c r="D914" s="1"/>
      <c r="E914" s="1">
        <f t="shared" si="922"/>
        <v>86.16</v>
      </c>
      <c r="F914" s="15">
        <f t="shared" si="923"/>
        <v>116796.82487725042</v>
      </c>
      <c r="G914" s="15">
        <f t="shared" si="924"/>
        <v>265708.3639454412</v>
      </c>
      <c r="H914" s="15">
        <f t="shared" si="960"/>
        <v>382505.18882269162</v>
      </c>
      <c r="I914" s="1">
        <v>6</v>
      </c>
      <c r="J914" s="1"/>
      <c r="K914" s="3">
        <f t="shared" si="925"/>
        <v>42.721947319656479</v>
      </c>
      <c r="L914" s="15">
        <f t="shared" si="926"/>
        <v>58389.628458498024</v>
      </c>
      <c r="M914" s="15">
        <f t="shared" si="927"/>
        <v>130756.17385770578</v>
      </c>
      <c r="N914" s="15">
        <f t="shared" si="961"/>
        <v>189145.8023162038</v>
      </c>
      <c r="O914" s="1">
        <v>9</v>
      </c>
      <c r="P914" s="1"/>
      <c r="Q914" s="167">
        <f t="shared" si="928"/>
        <v>58.512879753491241</v>
      </c>
      <c r="R914" s="15">
        <f t="shared" si="962"/>
        <v>87584.44268774704</v>
      </c>
      <c r="S914" s="422">
        <f t="shared" si="929"/>
        <v>180084.00202190733</v>
      </c>
      <c r="T914" s="15">
        <f t="shared" si="963"/>
        <v>267668.44470965437</v>
      </c>
      <c r="U914" s="1">
        <v>9</v>
      </c>
      <c r="V914" s="167">
        <f t="shared" si="930"/>
        <v>64.284830487715197</v>
      </c>
      <c r="W914" s="15">
        <f t="shared" si="931"/>
        <v>87443.441860465115</v>
      </c>
      <c r="X914" s="15">
        <f t="shared" si="932"/>
        <v>211678.30325650465</v>
      </c>
      <c r="Y914" s="15">
        <f t="shared" si="964"/>
        <v>299121.74511696975</v>
      </c>
      <c r="Z914" s="1">
        <v>9</v>
      </c>
      <c r="AA914" s="167">
        <f t="shared" si="933"/>
        <v>62.046388974714567</v>
      </c>
      <c r="AB914" s="15">
        <f t="shared" si="934"/>
        <v>87443.441860465115</v>
      </c>
      <c r="AC914" s="15">
        <f t="shared" si="935"/>
        <v>191321.23890800247</v>
      </c>
      <c r="AD914" s="15">
        <f t="shared" si="965"/>
        <v>278764.6807684676</v>
      </c>
      <c r="AE914" s="1">
        <v>10</v>
      </c>
      <c r="AF914" s="227" t="e">
        <f t="shared" si="936"/>
        <v>#REF!</v>
      </c>
      <c r="AG914" s="166">
        <f t="shared" si="937"/>
        <v>71</v>
      </c>
      <c r="AH914" s="15">
        <f t="shared" si="938"/>
        <v>100863.17435496481</v>
      </c>
      <c r="AI914" s="15">
        <f t="shared" si="939"/>
        <v>194021.0397213106</v>
      </c>
      <c r="AJ914" s="15">
        <f t="shared" si="966"/>
        <v>294884.21407627541</v>
      </c>
      <c r="AK914" s="1">
        <v>7</v>
      </c>
      <c r="AL914" s="1"/>
      <c r="AM914" s="166">
        <f t="shared" si="967"/>
        <v>56.654153889500854</v>
      </c>
      <c r="AN914" s="15">
        <f t="shared" si="940"/>
        <v>70604.222048475363</v>
      </c>
      <c r="AO914" s="15">
        <f t="shared" si="941"/>
        <v>170572.06244980829</v>
      </c>
      <c r="AP914" s="15">
        <f t="shared" si="968"/>
        <v>241176.28449828364</v>
      </c>
      <c r="AQ914" s="127">
        <v>8</v>
      </c>
      <c r="AR914" s="127"/>
      <c r="AS914" s="227">
        <f t="shared" si="942"/>
        <v>70.243110070257657</v>
      </c>
      <c r="AT914" s="15">
        <f t="shared" si="943"/>
        <v>82106.532999164585</v>
      </c>
      <c r="AU914" s="15">
        <f t="shared" si="944"/>
        <v>203972.22219228451</v>
      </c>
      <c r="AV914" s="15">
        <f t="shared" si="969"/>
        <v>286078.75519144908</v>
      </c>
      <c r="AW914" s="127">
        <v>12</v>
      </c>
      <c r="AX914" s="127"/>
      <c r="AY914" s="227">
        <f t="shared" si="945"/>
        <v>90.870528634361165</v>
      </c>
      <c r="AZ914" s="15">
        <f t="shared" si="946"/>
        <v>123159.79949874687</v>
      </c>
      <c r="BA914" s="15">
        <f t="shared" si="947"/>
        <v>269397.59479435673</v>
      </c>
      <c r="BB914" s="15">
        <f t="shared" si="970"/>
        <v>392557.3942931036</v>
      </c>
      <c r="BC914" s="127">
        <v>14</v>
      </c>
      <c r="BD914" s="227">
        <f t="shared" si="948"/>
        <v>79.642414035087782</v>
      </c>
      <c r="BE914" s="15">
        <f t="shared" si="949"/>
        <v>133914.1688888889</v>
      </c>
      <c r="BF914" s="15">
        <f t="shared" si="950"/>
        <v>225846.14720438799</v>
      </c>
      <c r="BG914" s="44">
        <f t="shared" si="971"/>
        <v>359760.3160932769</v>
      </c>
      <c r="BH914" s="48">
        <v>5</v>
      </c>
      <c r="BI914" s="166">
        <f t="shared" si="951"/>
        <v>41.040080213903721</v>
      </c>
      <c r="BJ914" s="15">
        <f t="shared" si="952"/>
        <v>52651.347708894886</v>
      </c>
      <c r="BK914" s="15">
        <f t="shared" si="953"/>
        <v>114944.67977417279</v>
      </c>
      <c r="BL914" s="49">
        <f t="shared" si="972"/>
        <v>167596.02748306768</v>
      </c>
      <c r="BM914" s="97">
        <v>14</v>
      </c>
      <c r="BN914" s="222">
        <f t="shared" si="954"/>
        <v>70.936876056338008</v>
      </c>
      <c r="BO914" s="99">
        <f t="shared" si="955"/>
        <v>145344.30665163472</v>
      </c>
      <c r="BP914" s="99">
        <f t="shared" si="956"/>
        <v>198321.02161817308</v>
      </c>
      <c r="BQ914" s="100">
        <f t="shared" si="973"/>
        <v>343665.3282698078</v>
      </c>
      <c r="BR914" s="406">
        <f t="shared" si="957"/>
        <v>115</v>
      </c>
      <c r="BS914" s="406">
        <f t="shared" si="958"/>
        <v>9.5833333333333339</v>
      </c>
      <c r="BT914" s="406"/>
      <c r="BV914" s="407">
        <f t="shared" si="959"/>
        <v>0.31547619047619041</v>
      </c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</row>
    <row r="915" spans="1:147" ht="16.2" hidden="1" thickBot="1" x14ac:dyDescent="0.35">
      <c r="C915" s="8">
        <f>SUM(C885:C914)</f>
        <v>140</v>
      </c>
      <c r="D915" s="8"/>
      <c r="E915" s="8">
        <f t="shared" ref="E915:AH915" si="974">SUM(E885:E914)</f>
        <v>1005.1999999999999</v>
      </c>
      <c r="F915" s="40">
        <f t="shared" si="974"/>
        <v>1362629.6235679216</v>
      </c>
      <c r="G915" s="40">
        <f t="shared" si="974"/>
        <v>3099930.9126968146</v>
      </c>
      <c r="H915" s="40">
        <f t="shared" si="974"/>
        <v>4462560.5362647353</v>
      </c>
      <c r="I915" s="8">
        <f t="shared" si="974"/>
        <v>117</v>
      </c>
      <c r="J915" s="8"/>
      <c r="K915" s="8">
        <f t="shared" si="974"/>
        <v>833.07797273330118</v>
      </c>
      <c r="L915" s="40">
        <f t="shared" si="974"/>
        <v>1138597.7549407117</v>
      </c>
      <c r="M915" s="40">
        <f t="shared" si="974"/>
        <v>2549745.3902252614</v>
      </c>
      <c r="N915" s="40">
        <f t="shared" si="974"/>
        <v>3688343.1451659729</v>
      </c>
      <c r="O915" s="8">
        <f t="shared" si="974"/>
        <v>140</v>
      </c>
      <c r="P915" s="8"/>
      <c r="Q915" s="8">
        <f t="shared" si="974"/>
        <v>910.20035172097471</v>
      </c>
      <c r="R915" s="40">
        <f t="shared" si="974"/>
        <v>1362424.6640316208</v>
      </c>
      <c r="S915" s="425">
        <f t="shared" si="974"/>
        <v>2801306.6981185582</v>
      </c>
      <c r="T915" s="40">
        <f t="shared" si="974"/>
        <v>4163731.3621501788</v>
      </c>
      <c r="U915" s="8">
        <f t="shared" si="974"/>
        <v>151</v>
      </c>
      <c r="V915" s="8">
        <f t="shared" si="974"/>
        <v>1078.5566004049992</v>
      </c>
      <c r="W915" s="40">
        <f t="shared" si="974"/>
        <v>1467106.6356589147</v>
      </c>
      <c r="X915" s="40">
        <f t="shared" si="974"/>
        <v>3551491.5324146897</v>
      </c>
      <c r="Y915" s="40">
        <f t="shared" si="974"/>
        <v>5018598.1680736039</v>
      </c>
      <c r="Z915" s="8">
        <f t="shared" si="974"/>
        <v>117</v>
      </c>
      <c r="AA915" s="8">
        <f t="shared" si="974"/>
        <v>806.60305667128932</v>
      </c>
      <c r="AB915" s="40">
        <f t="shared" si="974"/>
        <v>1136764.7441860465</v>
      </c>
      <c r="AC915" s="40">
        <f t="shared" si="974"/>
        <v>2487176.1058040326</v>
      </c>
      <c r="AD915" s="40">
        <f t="shared" si="974"/>
        <v>3623940.8499900787</v>
      </c>
      <c r="AE915" s="8">
        <f t="shared" si="974"/>
        <v>134</v>
      </c>
      <c r="AF915" s="214" t="e">
        <f t="shared" si="974"/>
        <v>#REF!</v>
      </c>
      <c r="AG915" s="214">
        <f t="shared" si="974"/>
        <v>951.4</v>
      </c>
      <c r="AH915" s="40">
        <f t="shared" si="974"/>
        <v>1351566.536356529</v>
      </c>
      <c r="AI915" s="40">
        <f>SUM(AI885:AI914)</f>
        <v>2599881.9322655625</v>
      </c>
      <c r="AJ915" s="40">
        <f t="shared" ref="AJ915:BQ915" si="975">SUM(AJ885:AJ914)</f>
        <v>3951448.4686220903</v>
      </c>
      <c r="AK915" s="8">
        <f t="shared" si="975"/>
        <v>155</v>
      </c>
      <c r="AL915" s="8"/>
      <c r="AM915" s="214">
        <f t="shared" si="975"/>
        <v>1254.4848361246618</v>
      </c>
      <c r="AN915" s="40">
        <f t="shared" si="975"/>
        <v>1563379.202501955</v>
      </c>
      <c r="AO915" s="40">
        <f t="shared" si="975"/>
        <v>3776952.8113886113</v>
      </c>
      <c r="AP915" s="40">
        <f t="shared" si="975"/>
        <v>5340332.0138905663</v>
      </c>
      <c r="AQ915" s="8">
        <f t="shared" si="975"/>
        <v>132</v>
      </c>
      <c r="AR915" s="8"/>
      <c r="AS915" s="8">
        <f t="shared" si="975"/>
        <v>1159.0113161592512</v>
      </c>
      <c r="AT915" s="40">
        <f t="shared" si="975"/>
        <v>1354757.7944862153</v>
      </c>
      <c r="AU915" s="40">
        <f t="shared" si="975"/>
        <v>3365541.6661726939</v>
      </c>
      <c r="AV915" s="40">
        <f t="shared" si="975"/>
        <v>4720299.4606589098</v>
      </c>
      <c r="AW915" s="8">
        <f t="shared" si="975"/>
        <v>138</v>
      </c>
      <c r="AX915" s="8"/>
      <c r="AY915" s="8">
        <f t="shared" si="975"/>
        <v>1045.0110792951532</v>
      </c>
      <c r="AZ915" s="40">
        <f t="shared" si="975"/>
        <v>1416337.6942355889</v>
      </c>
      <c r="BA915" s="40">
        <f t="shared" si="975"/>
        <v>3098072.340135104</v>
      </c>
      <c r="BB915" s="40">
        <f t="shared" si="975"/>
        <v>4514410.0343706915</v>
      </c>
      <c r="BC915" s="8">
        <f t="shared" si="975"/>
        <v>177</v>
      </c>
      <c r="BD915" s="8">
        <f t="shared" si="975"/>
        <v>1006.9076631578953</v>
      </c>
      <c r="BE915" s="40">
        <f t="shared" si="975"/>
        <v>1693057.7066666661</v>
      </c>
      <c r="BF915" s="40">
        <f t="shared" si="975"/>
        <v>2855340.5753697618</v>
      </c>
      <c r="BG915" s="61">
        <f t="shared" si="975"/>
        <v>4548398.2820364302</v>
      </c>
      <c r="BH915" s="50">
        <f t="shared" si="975"/>
        <v>96</v>
      </c>
      <c r="BI915" s="230">
        <f t="shared" si="975"/>
        <v>787.96954010695129</v>
      </c>
      <c r="BJ915" s="62">
        <f t="shared" si="975"/>
        <v>1010905.8760107816</v>
      </c>
      <c r="BK915" s="62">
        <f t="shared" si="975"/>
        <v>2206937.851664118</v>
      </c>
      <c r="BL915" s="63">
        <f t="shared" si="975"/>
        <v>3217843.7276748992</v>
      </c>
      <c r="BM915" s="66">
        <f>SUM(BM885:BM914)</f>
        <v>247</v>
      </c>
      <c r="BN915" s="230">
        <f t="shared" si="975"/>
        <v>1251.5291704225347</v>
      </c>
      <c r="BO915" s="62">
        <f t="shared" si="975"/>
        <v>2564288.838782412</v>
      </c>
      <c r="BP915" s="62">
        <f t="shared" si="975"/>
        <v>3498949.4528349107</v>
      </c>
      <c r="BQ915" s="63">
        <f t="shared" si="975"/>
        <v>6063238.2916173227</v>
      </c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</row>
    <row r="916" spans="1:147" ht="16.2" hidden="1" thickTop="1" x14ac:dyDescent="0.3">
      <c r="C916" s="7"/>
      <c r="D916" s="7"/>
      <c r="E916" s="7"/>
      <c r="F916" s="206"/>
      <c r="G916" s="206"/>
      <c r="H916" s="206"/>
      <c r="I916" s="7"/>
      <c r="J916" s="7"/>
      <c r="K916" s="7"/>
      <c r="L916" s="206"/>
      <c r="M916" s="206"/>
      <c r="N916" s="206"/>
      <c r="O916" s="7"/>
      <c r="P916" s="7"/>
      <c r="Q916" s="7"/>
      <c r="R916" s="206"/>
      <c r="S916" s="431"/>
      <c r="T916" s="206"/>
      <c r="U916" s="7"/>
      <c r="V916" s="7"/>
      <c r="W916" s="206"/>
      <c r="X916" s="206"/>
      <c r="Y916" s="206"/>
      <c r="Z916" s="7"/>
      <c r="AA916" s="7"/>
      <c r="AB916" s="206"/>
      <c r="AC916" s="206"/>
      <c r="AD916" s="206"/>
      <c r="AE916" s="7"/>
      <c r="AF916" s="7"/>
      <c r="AG916" s="7"/>
      <c r="AH916" s="206"/>
      <c r="AI916" s="206"/>
      <c r="AJ916" s="206"/>
      <c r="AK916" s="7"/>
      <c r="AL916" s="7"/>
      <c r="AM916" s="7"/>
      <c r="AN916" s="206"/>
      <c r="AO916" s="206"/>
      <c r="AP916" s="206"/>
      <c r="AQ916" s="7"/>
      <c r="AR916" s="7"/>
      <c r="AS916" s="7"/>
      <c r="AT916" s="206"/>
      <c r="AU916" s="206"/>
      <c r="AV916" s="206"/>
      <c r="AW916" s="176"/>
      <c r="AX916" s="176"/>
      <c r="AY916" s="176"/>
      <c r="AZ916" s="207"/>
      <c r="BA916" s="207"/>
      <c r="BB916" s="207"/>
      <c r="BC916" s="7"/>
      <c r="BD916" s="7"/>
      <c r="BE916" s="206"/>
      <c r="BF916" s="206"/>
      <c r="BG916" s="206"/>
      <c r="BH916" s="7"/>
      <c r="BI916" s="7"/>
      <c r="BJ916" s="206"/>
      <c r="BK916" s="206"/>
      <c r="BL916" s="206"/>
      <c r="BM916" s="7"/>
      <c r="BN916" s="7"/>
      <c r="BO916" s="206"/>
      <c r="BP916" s="206"/>
      <c r="BQ916" s="206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</row>
    <row r="917" spans="1:147" ht="15.6" hidden="1" x14ac:dyDescent="0.3"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421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</row>
    <row r="918" spans="1:147" ht="15.6" hidden="1" x14ac:dyDescent="0.3">
      <c r="C918" s="7"/>
      <c r="D918" s="7"/>
      <c r="E918" s="7"/>
      <c r="F918" s="7" t="s">
        <v>0</v>
      </c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421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Z918">
        <f>520*2</f>
        <v>1040</v>
      </c>
      <c r="CA918">
        <v>520</v>
      </c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</row>
    <row r="919" spans="1:147" ht="15.6" hidden="1" x14ac:dyDescent="0.3">
      <c r="A919" t="str">
        <f>+A44</f>
        <v>2017 TORRE A</v>
      </c>
      <c r="C919" s="33">
        <f t="shared" ref="C919:AE919" si="976">+C44</f>
        <v>186</v>
      </c>
      <c r="D919" s="33"/>
      <c r="E919" s="33">
        <f t="shared" si="976"/>
        <v>632.4000000000002</v>
      </c>
      <c r="F919" s="34">
        <f t="shared" si="976"/>
        <v>1331091.0638297868</v>
      </c>
      <c r="G919" s="34" t="e">
        <f t="shared" si="976"/>
        <v>#REF!</v>
      </c>
      <c r="H919" s="34" t="e">
        <f t="shared" si="976"/>
        <v>#REF!</v>
      </c>
      <c r="I919" s="33">
        <f t="shared" si="976"/>
        <v>183</v>
      </c>
      <c r="J919" s="33"/>
      <c r="K919" s="33">
        <f t="shared" si="976"/>
        <v>622.19999999999993</v>
      </c>
      <c r="L919" s="34">
        <f t="shared" si="976"/>
        <v>1309621.8531228551</v>
      </c>
      <c r="M919" s="34">
        <f t="shared" si="976"/>
        <v>1262704.0759691058</v>
      </c>
      <c r="N919" s="34">
        <f t="shared" si="976"/>
        <v>2572325.9290919611</v>
      </c>
      <c r="O919" s="33">
        <f t="shared" si="976"/>
        <v>187</v>
      </c>
      <c r="P919" s="33"/>
      <c r="Q919" s="33">
        <f t="shared" si="976"/>
        <v>635.79999999999995</v>
      </c>
      <c r="R919" s="34">
        <f t="shared" si="976"/>
        <v>1340522.5954946128</v>
      </c>
      <c r="S919" s="432">
        <f t="shared" si="976"/>
        <v>1405209.1944741837</v>
      </c>
      <c r="T919" s="34">
        <f t="shared" si="976"/>
        <v>2745731.789968797</v>
      </c>
      <c r="U919" s="33">
        <f t="shared" si="976"/>
        <v>231</v>
      </c>
      <c r="V919" s="33">
        <f t="shared" si="976"/>
        <v>785.4000000000002</v>
      </c>
      <c r="W919" s="34">
        <f t="shared" si="976"/>
        <v>1655939.676787463</v>
      </c>
      <c r="X919" s="34">
        <f t="shared" si="976"/>
        <v>1841848.720257076</v>
      </c>
      <c r="Y919" s="34">
        <f t="shared" si="976"/>
        <v>3497788.397044539</v>
      </c>
      <c r="Z919" s="33">
        <f t="shared" si="976"/>
        <v>175</v>
      </c>
      <c r="AA919" s="33">
        <f t="shared" si="976"/>
        <v>595</v>
      </c>
      <c r="AB919" s="34">
        <f t="shared" si="976"/>
        <v>1314376.6804550155</v>
      </c>
      <c r="AC919" s="34">
        <f t="shared" si="976"/>
        <v>1223793.8381493329</v>
      </c>
      <c r="AD919" s="34">
        <f t="shared" si="976"/>
        <v>2538170.5186043489</v>
      </c>
      <c r="AE919" s="33">
        <f t="shared" si="976"/>
        <v>214</v>
      </c>
      <c r="AF919" s="33"/>
      <c r="AG919" s="33">
        <f t="shared" ref="AG919:BQ919" si="977">+AF44</f>
        <v>727.60000000000025</v>
      </c>
      <c r="AH919" s="34">
        <f t="shared" si="977"/>
        <v>1607294.9120992767</v>
      </c>
      <c r="AI919" s="34">
        <f t="shared" si="977"/>
        <v>1533355.6931233588</v>
      </c>
      <c r="AJ919" s="34">
        <f t="shared" si="977"/>
        <v>3140650.605222635</v>
      </c>
      <c r="AK919" s="33">
        <f t="shared" si="977"/>
        <v>202</v>
      </c>
      <c r="AL919" s="33"/>
      <c r="AM919" s="33">
        <f>+AK44</f>
        <v>686.79999999999984</v>
      </c>
      <c r="AN919" s="34">
        <f t="shared" si="977"/>
        <v>1500331.545023696</v>
      </c>
      <c r="AO919" s="34">
        <f t="shared" si="977"/>
        <v>1478645.2503701965</v>
      </c>
      <c r="AP919" s="34">
        <f t="shared" si="977"/>
        <v>2978976.795393893</v>
      </c>
      <c r="AQ919" s="33">
        <f t="shared" si="977"/>
        <v>195</v>
      </c>
      <c r="AR919" s="33"/>
      <c r="AS919" s="33">
        <f>+AQ44</f>
        <v>663.00000000000023</v>
      </c>
      <c r="AT919" s="34">
        <f t="shared" si="977"/>
        <v>1448339.8578199043</v>
      </c>
      <c r="AU919" s="34">
        <f t="shared" si="977"/>
        <v>1366552.8611115844</v>
      </c>
      <c r="AV919" s="34">
        <f t="shared" si="977"/>
        <v>2814892.7189314906</v>
      </c>
      <c r="AW919" s="33">
        <f t="shared" si="977"/>
        <v>238</v>
      </c>
      <c r="AX919" s="33"/>
      <c r="AY919" s="33">
        <f>+AW44</f>
        <v>809.2</v>
      </c>
      <c r="AZ919" s="34">
        <f t="shared" si="977"/>
        <v>1767753.4919124641</v>
      </c>
      <c r="BA919" s="34">
        <f t="shared" si="977"/>
        <v>1902461.6711140345</v>
      </c>
      <c r="BB919" s="34">
        <f t="shared" si="977"/>
        <v>3670215.1630264991</v>
      </c>
      <c r="BC919" s="33">
        <f t="shared" si="977"/>
        <v>267</v>
      </c>
      <c r="BD919" s="33">
        <f t="shared" si="977"/>
        <v>907.79999999999984</v>
      </c>
      <c r="BE919" s="34">
        <f t="shared" si="977"/>
        <v>1983152.0266412941</v>
      </c>
      <c r="BF919" s="34">
        <f t="shared" si="977"/>
        <v>2035104.1093109725</v>
      </c>
      <c r="BG919" s="34">
        <f t="shared" si="977"/>
        <v>4018256.1359522669</v>
      </c>
      <c r="BH919" s="33">
        <f t="shared" si="977"/>
        <v>231</v>
      </c>
      <c r="BI919" s="33">
        <f t="shared" si="977"/>
        <v>785.39999999999986</v>
      </c>
      <c r="BJ919" s="34">
        <f t="shared" si="977"/>
        <v>1715853.5625</v>
      </c>
      <c r="BK919" s="34">
        <f t="shared" si="977"/>
        <v>1660763.2686107203</v>
      </c>
      <c r="BL919" s="34">
        <f t="shared" si="977"/>
        <v>3376616.8311107201</v>
      </c>
      <c r="BM919" s="33">
        <f t="shared" si="977"/>
        <v>254</v>
      </c>
      <c r="BN919" s="33">
        <f t="shared" si="977"/>
        <v>863.60000000000014</v>
      </c>
      <c r="BO919" s="34">
        <f t="shared" si="977"/>
        <v>1886696.125</v>
      </c>
      <c r="BP919" s="34">
        <f t="shared" si="977"/>
        <v>1863063.0761038421</v>
      </c>
      <c r="BQ919" s="34">
        <f t="shared" si="977"/>
        <v>3749759.2011038428</v>
      </c>
      <c r="BS919" s="408">
        <f>+C919+I919+O919+U919+AE919+AW919+BC919+BH919+AQ919+AK919+BM919</f>
        <v>2388</v>
      </c>
      <c r="BT919" s="408"/>
      <c r="BU919" s="409"/>
      <c r="BV919" s="408">
        <f t="shared" ref="BV919:BX921" si="978">+E919+K919+Q919+V919+AG919+AY919+BD919+BI919+AS919+AM919+BN919</f>
        <v>8119.2000000000007</v>
      </c>
      <c r="BW919" s="34">
        <f t="shared" si="978"/>
        <v>17546596.710231353</v>
      </c>
      <c r="BX919" s="34" t="e">
        <f t="shared" si="978"/>
        <v>#REF!</v>
      </c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</row>
    <row r="920" spans="1:147" ht="15.6" hidden="1" x14ac:dyDescent="0.3">
      <c r="A920" t="str">
        <f>+A89</f>
        <v>2017 TORRE B</v>
      </c>
      <c r="C920" s="33">
        <f t="shared" ref="C920:AE920" si="979">+C89</f>
        <v>221</v>
      </c>
      <c r="D920" s="33"/>
      <c r="E920" s="33">
        <f t="shared" si="979"/>
        <v>663</v>
      </c>
      <c r="F920" s="34">
        <f t="shared" si="979"/>
        <v>1581565.1887439941</v>
      </c>
      <c r="G920" s="34" t="e">
        <f t="shared" si="979"/>
        <v>#REF!</v>
      </c>
      <c r="H920" s="34" t="e">
        <f t="shared" si="979"/>
        <v>#REF!</v>
      </c>
      <c r="I920" s="33">
        <f t="shared" si="979"/>
        <v>202</v>
      </c>
      <c r="J920" s="33"/>
      <c r="K920" s="33">
        <f t="shared" si="979"/>
        <v>686.8</v>
      </c>
      <c r="L920" s="34">
        <f t="shared" si="979"/>
        <v>1445593.5209334244</v>
      </c>
      <c r="M920" s="34">
        <f t="shared" si="979"/>
        <v>1393804.4991571554</v>
      </c>
      <c r="N920" s="34">
        <f t="shared" si="979"/>
        <v>2839398.0200905805</v>
      </c>
      <c r="O920" s="33">
        <f t="shared" si="979"/>
        <v>193</v>
      </c>
      <c r="P920" s="33"/>
      <c r="Q920" s="33">
        <f t="shared" si="979"/>
        <v>656.19999999999993</v>
      </c>
      <c r="R920" s="34">
        <f t="shared" si="979"/>
        <v>1383534.0156709109</v>
      </c>
      <c r="S920" s="432">
        <f t="shared" si="979"/>
        <v>1450296.120500094</v>
      </c>
      <c r="T920" s="34">
        <f t="shared" si="979"/>
        <v>2833830.1361710047</v>
      </c>
      <c r="U920" s="33">
        <f t="shared" si="979"/>
        <v>231</v>
      </c>
      <c r="V920" s="33">
        <f t="shared" si="979"/>
        <v>785.4</v>
      </c>
      <c r="W920" s="34">
        <f t="shared" si="979"/>
        <v>1655939.676787463</v>
      </c>
      <c r="X920" s="34">
        <f t="shared" si="979"/>
        <v>1841848.7202570755</v>
      </c>
      <c r="Y920" s="34">
        <f t="shared" si="979"/>
        <v>3497788.3970445385</v>
      </c>
      <c r="Z920" s="33">
        <f t="shared" si="979"/>
        <v>149</v>
      </c>
      <c r="AA920" s="33">
        <f t="shared" si="979"/>
        <v>506.6</v>
      </c>
      <c r="AB920" s="34">
        <f t="shared" si="979"/>
        <v>1119097.8593588418</v>
      </c>
      <c r="AC920" s="34">
        <f t="shared" si="979"/>
        <v>1041973.0393385752</v>
      </c>
      <c r="AD920" s="34">
        <f t="shared" si="979"/>
        <v>2161070.8986974177</v>
      </c>
      <c r="AE920" s="33">
        <f t="shared" si="979"/>
        <v>204</v>
      </c>
      <c r="AF920" s="33"/>
      <c r="AG920" s="33">
        <f t="shared" ref="AG920:BQ920" si="980">+AF89</f>
        <v>693.6</v>
      </c>
      <c r="AH920" s="34">
        <f t="shared" si="980"/>
        <v>1532187.6732161324</v>
      </c>
      <c r="AI920" s="34">
        <f t="shared" si="980"/>
        <v>1461703.5579306786</v>
      </c>
      <c r="AJ920" s="34">
        <f t="shared" si="980"/>
        <v>2993891.231146811</v>
      </c>
      <c r="AK920" s="33">
        <f t="shared" si="980"/>
        <v>168</v>
      </c>
      <c r="AL920" s="33"/>
      <c r="AM920" s="33">
        <f>+AK89</f>
        <v>571.20000000000016</v>
      </c>
      <c r="AN920" s="34">
        <f t="shared" si="980"/>
        <v>1247800.4928909955</v>
      </c>
      <c r="AO920" s="34">
        <f t="shared" si="980"/>
        <v>1229764.3666445198</v>
      </c>
      <c r="AP920" s="34">
        <f t="shared" si="980"/>
        <v>2477564.8595355153</v>
      </c>
      <c r="AQ920" s="33">
        <f t="shared" si="980"/>
        <v>183</v>
      </c>
      <c r="AR920" s="33"/>
      <c r="AS920" s="33">
        <f>+AQ89</f>
        <v>622.20000000000016</v>
      </c>
      <c r="AT920" s="34">
        <f t="shared" si="980"/>
        <v>1359211.2511848344</v>
      </c>
      <c r="AU920" s="34">
        <f t="shared" si="980"/>
        <v>1282457.3004277949</v>
      </c>
      <c r="AV920" s="34">
        <f t="shared" si="980"/>
        <v>2641668.5516126277</v>
      </c>
      <c r="AW920" s="33">
        <f t="shared" si="980"/>
        <v>224</v>
      </c>
      <c r="AX920" s="33"/>
      <c r="AY920" s="33">
        <f>+AW89</f>
        <v>761.59999999999991</v>
      </c>
      <c r="AZ920" s="34">
        <f t="shared" si="980"/>
        <v>1663767.9923882019</v>
      </c>
      <c r="BA920" s="34">
        <f t="shared" si="980"/>
        <v>1790552.1610485031</v>
      </c>
      <c r="BB920" s="34">
        <f t="shared" si="980"/>
        <v>3454320.1534367041</v>
      </c>
      <c r="BC920" s="33">
        <f t="shared" si="980"/>
        <v>210</v>
      </c>
      <c r="BD920" s="33">
        <f t="shared" si="980"/>
        <v>713.99999999999989</v>
      </c>
      <c r="BE920" s="34">
        <f t="shared" si="980"/>
        <v>1559782.4928639391</v>
      </c>
      <c r="BF920" s="34">
        <f t="shared" si="980"/>
        <v>1600643.68148054</v>
      </c>
      <c r="BG920" s="34">
        <f t="shared" si="980"/>
        <v>3160426.1743444791</v>
      </c>
      <c r="BH920" s="33">
        <f t="shared" si="980"/>
        <v>206</v>
      </c>
      <c r="BI920" s="33">
        <f t="shared" si="980"/>
        <v>700.4</v>
      </c>
      <c r="BJ920" s="34">
        <f t="shared" si="980"/>
        <v>1530155.125</v>
      </c>
      <c r="BK920" s="34">
        <f t="shared" si="980"/>
        <v>1481026.9841290407</v>
      </c>
      <c r="BL920" s="34">
        <f t="shared" si="980"/>
        <v>3011182.1091290405</v>
      </c>
      <c r="BM920" s="33">
        <f t="shared" si="980"/>
        <v>202</v>
      </c>
      <c r="BN920" s="33">
        <f t="shared" si="980"/>
        <v>686.8</v>
      </c>
      <c r="BO920" s="34">
        <f t="shared" si="980"/>
        <v>1500443.375</v>
      </c>
      <c r="BP920" s="34">
        <f t="shared" si="980"/>
        <v>1481648.5880825825</v>
      </c>
      <c r="BQ920" s="34">
        <f t="shared" si="980"/>
        <v>2982091.9630825836</v>
      </c>
      <c r="BS920" s="408">
        <f>+C920+I920+O920+U920+AE920+AW920+BC920+BH920+AQ920+AK920+BM920</f>
        <v>2244</v>
      </c>
      <c r="BT920" s="408"/>
      <c r="BU920" s="409"/>
      <c r="BV920" s="408">
        <f t="shared" si="978"/>
        <v>7541.2</v>
      </c>
      <c r="BW920" s="34">
        <f t="shared" si="978"/>
        <v>16459980.804679895</v>
      </c>
      <c r="BX920" s="34" t="e">
        <f t="shared" si="978"/>
        <v>#REF!</v>
      </c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</row>
    <row r="921" spans="1:147" ht="15.6" hidden="1" x14ac:dyDescent="0.3">
      <c r="A921" t="str">
        <f>+A132</f>
        <v>2017 TORRE C</v>
      </c>
      <c r="C921" s="33">
        <f t="shared" ref="C921:AE921" si="981">+C132</f>
        <v>216</v>
      </c>
      <c r="D921" s="33"/>
      <c r="E921" s="33">
        <f t="shared" si="981"/>
        <v>648</v>
      </c>
      <c r="F921" s="34">
        <f t="shared" si="981"/>
        <v>1545783.1708991081</v>
      </c>
      <c r="G921" s="34" t="e">
        <f t="shared" si="981"/>
        <v>#REF!</v>
      </c>
      <c r="H921" s="34" t="e">
        <f t="shared" si="981"/>
        <v>#REF!</v>
      </c>
      <c r="I921" s="33">
        <f t="shared" si="981"/>
        <v>179</v>
      </c>
      <c r="J921" s="33"/>
      <c r="K921" s="33">
        <f t="shared" si="981"/>
        <v>608.6</v>
      </c>
      <c r="L921" s="34">
        <f t="shared" si="981"/>
        <v>1280996.2388469456</v>
      </c>
      <c r="M921" s="34">
        <f t="shared" si="981"/>
        <v>1235103.9868768849</v>
      </c>
      <c r="N921" s="34">
        <f t="shared" si="981"/>
        <v>2516100.225723831</v>
      </c>
      <c r="O921" s="33">
        <f t="shared" si="981"/>
        <v>190</v>
      </c>
      <c r="P921" s="33"/>
      <c r="Q921" s="33">
        <f t="shared" si="981"/>
        <v>646</v>
      </c>
      <c r="R921" s="34">
        <f t="shared" si="981"/>
        <v>1362028.3055827618</v>
      </c>
      <c r="S921" s="432">
        <f t="shared" si="981"/>
        <v>1427752.6574871391</v>
      </c>
      <c r="T921" s="34">
        <f t="shared" si="981"/>
        <v>2789780.9630699009</v>
      </c>
      <c r="U921" s="33">
        <f t="shared" si="981"/>
        <v>256</v>
      </c>
      <c r="V921" s="33">
        <f t="shared" si="981"/>
        <v>870.4</v>
      </c>
      <c r="W921" s="34">
        <f t="shared" si="981"/>
        <v>1835153.9275220369</v>
      </c>
      <c r="X921" s="34">
        <f t="shared" si="981"/>
        <v>2041182.9973411744</v>
      </c>
      <c r="Y921" s="34">
        <f t="shared" si="981"/>
        <v>3876336.9248632118</v>
      </c>
      <c r="Z921" s="33">
        <f t="shared" si="981"/>
        <v>158</v>
      </c>
      <c r="AA921" s="33">
        <f t="shared" si="981"/>
        <v>537.19999999999993</v>
      </c>
      <c r="AB921" s="34">
        <f t="shared" si="981"/>
        <v>1186694.3743536712</v>
      </c>
      <c r="AC921" s="34">
        <f t="shared" si="981"/>
        <v>1104911.0081576835</v>
      </c>
      <c r="AD921" s="34">
        <f t="shared" si="981"/>
        <v>2291605.382511355</v>
      </c>
      <c r="AE921" s="33">
        <f t="shared" si="981"/>
        <v>261</v>
      </c>
      <c r="AF921" s="33"/>
      <c r="AG921" s="33">
        <f t="shared" ref="AG921:BQ921" si="982">+AF132</f>
        <v>887.4</v>
      </c>
      <c r="AH921" s="34">
        <f t="shared" si="982"/>
        <v>1960298.9348500518</v>
      </c>
      <c r="AI921" s="34">
        <f t="shared" si="982"/>
        <v>1870120.7285289564</v>
      </c>
      <c r="AJ921" s="34">
        <f t="shared" si="982"/>
        <v>3830419.663379007</v>
      </c>
      <c r="AK921" s="33">
        <f t="shared" si="982"/>
        <v>204</v>
      </c>
      <c r="AL921" s="33"/>
      <c r="AM921" s="33">
        <f>+AK132</f>
        <v>693.59999999999991</v>
      </c>
      <c r="AN921" s="34">
        <f t="shared" si="982"/>
        <v>1515186.3127962085</v>
      </c>
      <c r="AO921" s="34">
        <f t="shared" si="982"/>
        <v>1493285.3023540599</v>
      </c>
      <c r="AP921" s="34">
        <f t="shared" si="982"/>
        <v>3008471.6151502682</v>
      </c>
      <c r="AQ921" s="33">
        <f t="shared" si="982"/>
        <v>187</v>
      </c>
      <c r="AR921" s="33"/>
      <c r="AS921" s="33">
        <f>+AQ132</f>
        <v>635.79999999999984</v>
      </c>
      <c r="AT921" s="34">
        <f t="shared" si="982"/>
        <v>1388920.7867298576</v>
      </c>
      <c r="AU921" s="34">
        <f t="shared" si="982"/>
        <v>1310489.1539890578</v>
      </c>
      <c r="AV921" s="34">
        <f t="shared" si="982"/>
        <v>2699409.9407189158</v>
      </c>
      <c r="AW921" s="33">
        <f t="shared" si="982"/>
        <v>234</v>
      </c>
      <c r="AX921" s="33"/>
      <c r="AY921" s="33">
        <f>+AW132</f>
        <v>795.59999999999991</v>
      </c>
      <c r="AZ921" s="34">
        <f t="shared" si="982"/>
        <v>1738043.3491912463</v>
      </c>
      <c r="BA921" s="34">
        <f t="shared" si="982"/>
        <v>1870487.5253810254</v>
      </c>
      <c r="BB921" s="34">
        <f t="shared" si="982"/>
        <v>3608530.8745722719</v>
      </c>
      <c r="BC921" s="33">
        <f t="shared" si="982"/>
        <v>214</v>
      </c>
      <c r="BD921" s="33">
        <f t="shared" si="982"/>
        <v>727.59999999999991</v>
      </c>
      <c r="BE921" s="34">
        <f t="shared" si="982"/>
        <v>1589492.635585157</v>
      </c>
      <c r="BF921" s="34">
        <f t="shared" si="982"/>
        <v>1631132.13255636</v>
      </c>
      <c r="BG921" s="34">
        <f t="shared" si="982"/>
        <v>3220624.7681415169</v>
      </c>
      <c r="BH921" s="33">
        <f t="shared" si="982"/>
        <v>192</v>
      </c>
      <c r="BI921" s="33">
        <f t="shared" si="982"/>
        <v>652.80000000000007</v>
      </c>
      <c r="BJ921" s="34">
        <f t="shared" si="982"/>
        <v>1426164</v>
      </c>
      <c r="BK921" s="34">
        <f t="shared" si="982"/>
        <v>1380374.6648193004</v>
      </c>
      <c r="BL921" s="34">
        <f t="shared" si="982"/>
        <v>2806538.6648192992</v>
      </c>
      <c r="BM921" s="33">
        <f t="shared" si="982"/>
        <v>205</v>
      </c>
      <c r="BN921" s="33">
        <f t="shared" si="982"/>
        <v>696.99999999999989</v>
      </c>
      <c r="BO921" s="34">
        <f t="shared" si="982"/>
        <v>1522727.1875</v>
      </c>
      <c r="BP921" s="34">
        <f t="shared" si="982"/>
        <v>1503653.2700838093</v>
      </c>
      <c r="BQ921" s="34">
        <f t="shared" si="982"/>
        <v>3026380.4575838093</v>
      </c>
      <c r="BS921" s="408">
        <f>+C921+I921+O921+U921+AE921+AW921+BC921+BH921+AQ921+AK921+BM921</f>
        <v>2338</v>
      </c>
      <c r="BT921" s="408"/>
      <c r="BU921" s="409"/>
      <c r="BV921" s="408">
        <f t="shared" si="978"/>
        <v>7862.8000000000011</v>
      </c>
      <c r="BW921" s="34">
        <f t="shared" si="978"/>
        <v>17164794.849503376</v>
      </c>
      <c r="BX921" s="34" t="e">
        <f t="shared" si="978"/>
        <v>#REF!</v>
      </c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</row>
    <row r="922" spans="1:147" ht="18" hidden="1" x14ac:dyDescent="0.35">
      <c r="A922" s="84" t="s">
        <v>106</v>
      </c>
      <c r="C922" s="35">
        <f>SUM(C919:C921)</f>
        <v>623</v>
      </c>
      <c r="D922" s="35"/>
      <c r="E922" s="35">
        <f t="shared" ref="E922:BQ922" si="983">SUM(E919:E921)</f>
        <v>1943.4</v>
      </c>
      <c r="F922" s="36">
        <f t="shared" si="983"/>
        <v>4458439.4234728888</v>
      </c>
      <c r="G922" s="36" t="e">
        <f t="shared" si="983"/>
        <v>#REF!</v>
      </c>
      <c r="H922" s="36" t="e">
        <f t="shared" si="983"/>
        <v>#REF!</v>
      </c>
      <c r="I922" s="35">
        <f t="shared" si="983"/>
        <v>564</v>
      </c>
      <c r="J922" s="35"/>
      <c r="K922" s="35">
        <f t="shared" si="983"/>
        <v>1917.6</v>
      </c>
      <c r="L922" s="36">
        <f t="shared" si="983"/>
        <v>4036211.6129032252</v>
      </c>
      <c r="M922" s="36">
        <f t="shared" si="983"/>
        <v>3891612.5620031464</v>
      </c>
      <c r="N922" s="36">
        <f t="shared" si="983"/>
        <v>7927824.174906373</v>
      </c>
      <c r="O922" s="35">
        <f t="shared" si="983"/>
        <v>570</v>
      </c>
      <c r="P922" s="35"/>
      <c r="Q922" s="35">
        <f t="shared" si="983"/>
        <v>1938</v>
      </c>
      <c r="R922" s="36">
        <f t="shared" si="983"/>
        <v>4086084.9167482853</v>
      </c>
      <c r="S922" s="433">
        <f t="shared" si="983"/>
        <v>4283257.9724614173</v>
      </c>
      <c r="T922" s="36">
        <f t="shared" si="983"/>
        <v>8369342.8892097026</v>
      </c>
      <c r="U922" s="35">
        <f t="shared" si="983"/>
        <v>718</v>
      </c>
      <c r="V922" s="35">
        <f t="shared" si="983"/>
        <v>2441.2000000000003</v>
      </c>
      <c r="W922" s="36">
        <f t="shared" si="983"/>
        <v>5147033.2810969632</v>
      </c>
      <c r="X922" s="36">
        <f t="shared" si="983"/>
        <v>5724880.4378553256</v>
      </c>
      <c r="Y922" s="36">
        <f t="shared" si="983"/>
        <v>10871913.718952289</v>
      </c>
      <c r="Z922" s="35">
        <f t="shared" si="983"/>
        <v>482</v>
      </c>
      <c r="AA922" s="35">
        <f t="shared" si="983"/>
        <v>1638.7999999999997</v>
      </c>
      <c r="AB922" s="36">
        <f t="shared" si="983"/>
        <v>3620168.914167529</v>
      </c>
      <c r="AC922" s="36">
        <f t="shared" si="983"/>
        <v>3370677.8856455917</v>
      </c>
      <c r="AD922" s="36">
        <f t="shared" si="983"/>
        <v>6990846.7998131216</v>
      </c>
      <c r="AE922" s="35">
        <f t="shared" si="983"/>
        <v>679</v>
      </c>
      <c r="AF922" s="35"/>
      <c r="AG922" s="35">
        <f t="shared" si="983"/>
        <v>2308.6000000000004</v>
      </c>
      <c r="AH922" s="36">
        <f t="shared" si="983"/>
        <v>5099781.5201654611</v>
      </c>
      <c r="AI922" s="36">
        <f t="shared" si="983"/>
        <v>4865179.9795829933</v>
      </c>
      <c r="AJ922" s="36">
        <f t="shared" si="983"/>
        <v>9964961.4997484535</v>
      </c>
      <c r="AK922" s="35">
        <f t="shared" si="983"/>
        <v>574</v>
      </c>
      <c r="AL922" s="35"/>
      <c r="AM922" s="35">
        <f t="shared" si="983"/>
        <v>1951.6</v>
      </c>
      <c r="AN922" s="36">
        <f t="shared" si="983"/>
        <v>4263318.3507109005</v>
      </c>
      <c r="AO922" s="36">
        <f t="shared" si="983"/>
        <v>4201694.9193687765</v>
      </c>
      <c r="AP922" s="36">
        <f t="shared" si="983"/>
        <v>8465013.2700796761</v>
      </c>
      <c r="AQ922" s="35">
        <f t="shared" si="983"/>
        <v>565</v>
      </c>
      <c r="AR922" s="35"/>
      <c r="AS922" s="35">
        <f t="shared" si="983"/>
        <v>1921</v>
      </c>
      <c r="AT922" s="36">
        <f t="shared" si="983"/>
        <v>4196471.8957345961</v>
      </c>
      <c r="AU922" s="36">
        <f t="shared" si="983"/>
        <v>3959499.3155284375</v>
      </c>
      <c r="AV922" s="36">
        <f t="shared" si="983"/>
        <v>8155971.2112630345</v>
      </c>
      <c r="AW922" s="35">
        <f t="shared" si="983"/>
        <v>696</v>
      </c>
      <c r="AX922" s="35"/>
      <c r="AY922" s="35">
        <f t="shared" si="983"/>
        <v>2366.3999999999996</v>
      </c>
      <c r="AZ922" s="36">
        <f t="shared" si="983"/>
        <v>5169564.8334919121</v>
      </c>
      <c r="BA922" s="36">
        <f t="shared" si="983"/>
        <v>5563501.3575435635</v>
      </c>
      <c r="BB922" s="36">
        <f t="shared" si="983"/>
        <v>10733066.191035476</v>
      </c>
      <c r="BC922" s="35">
        <f t="shared" si="983"/>
        <v>691</v>
      </c>
      <c r="BD922" s="35">
        <f t="shared" si="983"/>
        <v>2349.3999999999996</v>
      </c>
      <c r="BE922" s="36">
        <f t="shared" si="983"/>
        <v>5132427.1550903907</v>
      </c>
      <c r="BF922" s="36">
        <f t="shared" si="983"/>
        <v>5266879.9233478727</v>
      </c>
      <c r="BG922" s="36">
        <f t="shared" si="983"/>
        <v>10399307.078438263</v>
      </c>
      <c r="BH922" s="35">
        <f t="shared" si="983"/>
        <v>629</v>
      </c>
      <c r="BI922" s="35">
        <f t="shared" si="983"/>
        <v>2138.6</v>
      </c>
      <c r="BJ922" s="36">
        <f t="shared" si="983"/>
        <v>4672172.6875</v>
      </c>
      <c r="BK922" s="36">
        <f t="shared" si="983"/>
        <v>4522164.9175590612</v>
      </c>
      <c r="BL922" s="36">
        <f t="shared" si="983"/>
        <v>9194337.6050590612</v>
      </c>
      <c r="BM922" s="35">
        <f t="shared" si="983"/>
        <v>661</v>
      </c>
      <c r="BN922" s="35">
        <f t="shared" si="983"/>
        <v>2247.4</v>
      </c>
      <c r="BO922" s="36">
        <f t="shared" si="983"/>
        <v>4909866.6875</v>
      </c>
      <c r="BP922" s="36">
        <f t="shared" si="983"/>
        <v>4848364.9342702338</v>
      </c>
      <c r="BQ922" s="36">
        <f t="shared" si="983"/>
        <v>9758231.6217702366</v>
      </c>
      <c r="BS922" s="410">
        <f>SUM(BS919:BS921)</f>
        <v>6970</v>
      </c>
      <c r="BT922" s="410"/>
      <c r="BU922" s="411"/>
      <c r="BV922" s="412">
        <f>SUM(BV919:BV921)</f>
        <v>23523.200000000004</v>
      </c>
      <c r="BW922" s="36">
        <f>SUM(BW919:BW921)</f>
        <v>51171372.364414625</v>
      </c>
      <c r="BX922" s="36" t="e">
        <f>SUM(BX919:BX921)</f>
        <v>#REF!</v>
      </c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</row>
    <row r="923" spans="1:147" ht="15.6" hidden="1" x14ac:dyDescent="0.3">
      <c r="C923" s="8"/>
      <c r="D923" s="8"/>
      <c r="E923" s="8"/>
      <c r="F923" s="16"/>
      <c r="G923" s="16"/>
      <c r="H923" s="16"/>
      <c r="I923" s="8"/>
      <c r="J923" s="8"/>
      <c r="K923" s="8"/>
      <c r="L923" s="16"/>
      <c r="M923" s="16"/>
      <c r="N923" s="16"/>
      <c r="O923" s="8"/>
      <c r="P923" s="8"/>
      <c r="Q923" s="8"/>
      <c r="R923" s="16"/>
      <c r="S923" s="423"/>
      <c r="T923" s="16"/>
      <c r="U923" s="8"/>
      <c r="V923" s="8"/>
      <c r="W923" s="16"/>
      <c r="X923" s="16"/>
      <c r="Y923" s="16"/>
      <c r="Z923" s="8"/>
      <c r="AA923" s="8"/>
      <c r="AB923" s="16"/>
      <c r="AC923" s="16"/>
      <c r="AD923" s="16"/>
      <c r="AE923" s="8"/>
      <c r="AF923" s="8"/>
      <c r="AG923" s="8"/>
      <c r="AH923" s="16"/>
      <c r="AI923" s="16"/>
      <c r="AJ923" s="16"/>
      <c r="AK923" s="8"/>
      <c r="AL923" s="8"/>
      <c r="AM923" s="8"/>
      <c r="AN923" s="16"/>
      <c r="AO923" s="16"/>
      <c r="AP923" s="16"/>
      <c r="AQ923" s="8"/>
      <c r="AR923" s="8"/>
      <c r="AS923" s="8"/>
      <c r="AT923" s="16"/>
      <c r="AU923" s="16"/>
      <c r="AV923" s="16"/>
      <c r="AW923" s="8"/>
      <c r="AX923" s="8"/>
      <c r="AY923" s="8"/>
      <c r="AZ923" s="16"/>
      <c r="BA923" s="16"/>
      <c r="BB923" s="16"/>
      <c r="BC923" s="8"/>
      <c r="BD923" s="8"/>
      <c r="BE923" s="16"/>
      <c r="BF923" s="16"/>
      <c r="BG923" s="16"/>
      <c r="BH923" s="8"/>
      <c r="BI923" s="8"/>
      <c r="BJ923" s="16"/>
      <c r="BK923" s="16"/>
      <c r="BL923" s="16"/>
      <c r="BM923" s="8"/>
      <c r="BN923" s="8"/>
      <c r="BO923" s="16"/>
      <c r="BP923" s="16"/>
      <c r="BQ923" s="16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</row>
    <row r="924" spans="1:147" ht="15.6" hidden="1" x14ac:dyDescent="0.3">
      <c r="A924" t="str">
        <f>+A182</f>
        <v>2018 TORRE A</v>
      </c>
      <c r="C924" s="33">
        <f t="shared" ref="C924:AE924" si="984">+C182</f>
        <v>231</v>
      </c>
      <c r="D924" s="33"/>
      <c r="E924" s="33">
        <f t="shared" si="984"/>
        <v>785.4</v>
      </c>
      <c r="F924" s="34">
        <f t="shared" si="984"/>
        <v>1719767.3782108065</v>
      </c>
      <c r="G924" s="34">
        <f t="shared" si="984"/>
        <v>1675473.8041174212</v>
      </c>
      <c r="H924" s="34">
        <f t="shared" si="984"/>
        <v>3395241.1823282279</v>
      </c>
      <c r="I924" s="33">
        <f t="shared" si="984"/>
        <v>215</v>
      </c>
      <c r="J924" s="33"/>
      <c r="K924" s="33">
        <f t="shared" si="984"/>
        <v>731</v>
      </c>
      <c r="L924" s="34">
        <f t="shared" si="984"/>
        <v>1600649.291408326</v>
      </c>
      <c r="M924" s="34">
        <f t="shared" si="984"/>
        <v>1562716.5556882948</v>
      </c>
      <c r="N924" s="34">
        <f t="shared" si="984"/>
        <v>3163365.8470966201</v>
      </c>
      <c r="O924" s="33">
        <f t="shared" si="984"/>
        <v>219</v>
      </c>
      <c r="P924" s="33"/>
      <c r="Q924" s="33">
        <f t="shared" si="984"/>
        <v>744.5999999999998</v>
      </c>
      <c r="R924" s="34">
        <f t="shared" si="984"/>
        <v>1631786.817713697</v>
      </c>
      <c r="S924" s="432">
        <f t="shared" si="984"/>
        <v>1619248.4106262957</v>
      </c>
      <c r="T924" s="34">
        <f t="shared" si="984"/>
        <v>3251035.2283399925</v>
      </c>
      <c r="U924" s="33">
        <f t="shared" si="984"/>
        <v>187</v>
      </c>
      <c r="V924" s="33">
        <f t="shared" si="984"/>
        <v>635.80000000000007</v>
      </c>
      <c r="W924" s="34">
        <f t="shared" si="984"/>
        <v>1393352.2142121524</v>
      </c>
      <c r="X924" s="34">
        <f t="shared" si="984"/>
        <v>1308889.564209905</v>
      </c>
      <c r="Y924" s="34">
        <f t="shared" si="984"/>
        <v>2702241.7784220572</v>
      </c>
      <c r="Z924" s="33">
        <f t="shared" si="984"/>
        <v>196</v>
      </c>
      <c r="AA924" s="33">
        <f t="shared" si="984"/>
        <v>666.39999999999986</v>
      </c>
      <c r="AB924" s="34">
        <f t="shared" si="984"/>
        <v>1517659.0601092894</v>
      </c>
      <c r="AC924" s="34">
        <f t="shared" si="984"/>
        <v>1409998.7779964136</v>
      </c>
      <c r="AD924" s="34">
        <f t="shared" si="984"/>
        <v>2927657.8381057032</v>
      </c>
      <c r="AE924" s="33">
        <f t="shared" si="984"/>
        <v>213</v>
      </c>
      <c r="AF924" s="33"/>
      <c r="AG924" s="33">
        <f t="shared" ref="AG924:BQ924" si="985">+AF182</f>
        <v>724.19999999999993</v>
      </c>
      <c r="AH924" s="34">
        <f t="shared" si="985"/>
        <v>1649292.7540983604</v>
      </c>
      <c r="AI924" s="34">
        <f t="shared" si="985"/>
        <v>1603719.5771326229</v>
      </c>
      <c r="AJ924" s="34">
        <f t="shared" si="985"/>
        <v>3253012.3312309822</v>
      </c>
      <c r="AK924" s="33">
        <f t="shared" si="985"/>
        <v>211</v>
      </c>
      <c r="AL924" s="33"/>
      <c r="AM924" s="33">
        <f>+AK182</f>
        <v>717.4</v>
      </c>
      <c r="AN924" s="34">
        <f t="shared" si="985"/>
        <v>1679441.1995104044</v>
      </c>
      <c r="AO924" s="34">
        <f t="shared" si="985"/>
        <v>1471566.1804263548</v>
      </c>
      <c r="AP924" s="34">
        <f t="shared" si="985"/>
        <v>3151007.3799367584</v>
      </c>
      <c r="AQ924" s="33">
        <f t="shared" si="985"/>
        <v>184</v>
      </c>
      <c r="AR924" s="33"/>
      <c r="AS924" s="33">
        <f>+AQ182</f>
        <v>625.5999999999998</v>
      </c>
      <c r="AT924" s="34">
        <f t="shared" si="985"/>
        <v>1464536.4014687883</v>
      </c>
      <c r="AU924" s="34">
        <f t="shared" si="985"/>
        <v>1236858.4773074884</v>
      </c>
      <c r="AV924" s="34">
        <f t="shared" si="985"/>
        <v>2701394.878776276</v>
      </c>
      <c r="AW924" s="33">
        <f t="shared" si="985"/>
        <v>234</v>
      </c>
      <c r="AX924" s="33"/>
      <c r="AY924" s="33">
        <f>+AW182</f>
        <v>795.59999999999991</v>
      </c>
      <c r="AZ924" s="34">
        <f t="shared" si="985"/>
        <v>1865892.0967741937</v>
      </c>
      <c r="BA924" s="34">
        <f t="shared" si="985"/>
        <v>1595238.7647762378</v>
      </c>
      <c r="BB924" s="34">
        <f t="shared" si="985"/>
        <v>3461130.8615504303</v>
      </c>
      <c r="BC924" s="33">
        <f t="shared" si="985"/>
        <v>235</v>
      </c>
      <c r="BD924" s="33">
        <f t="shared" si="985"/>
        <v>799</v>
      </c>
      <c r="BE924" s="34">
        <f t="shared" si="985"/>
        <v>1873865.9946236557</v>
      </c>
      <c r="BF924" s="34">
        <f t="shared" si="985"/>
        <v>1556225.747370373</v>
      </c>
      <c r="BG924" s="34">
        <f t="shared" si="985"/>
        <v>3430091.7419940289</v>
      </c>
      <c r="BH924" s="33">
        <f t="shared" si="985"/>
        <v>170</v>
      </c>
      <c r="BI924" s="33">
        <f t="shared" si="985"/>
        <v>578</v>
      </c>
      <c r="BJ924" s="34">
        <f t="shared" si="985"/>
        <v>1358489.8701298703</v>
      </c>
      <c r="BK924" s="34">
        <f t="shared" si="985"/>
        <v>1214608.6205722347</v>
      </c>
      <c r="BL924" s="34">
        <f t="shared" si="985"/>
        <v>2573098.4907021048</v>
      </c>
      <c r="BM924" s="33">
        <f t="shared" si="985"/>
        <v>258</v>
      </c>
      <c r="BN924" s="33">
        <f t="shared" si="985"/>
        <v>877.2</v>
      </c>
      <c r="BO924" s="34">
        <f t="shared" si="985"/>
        <v>2061708.1558441557</v>
      </c>
      <c r="BP924" s="34">
        <f t="shared" si="985"/>
        <v>1858220.2281268258</v>
      </c>
      <c r="BQ924" s="34">
        <f t="shared" si="985"/>
        <v>3919928.3839709815</v>
      </c>
      <c r="BS924" s="408">
        <f>+C924+I924+O924+U924+AE924+AW924+BC924+BH924+AQ924+AK924+BM924</f>
        <v>2357</v>
      </c>
      <c r="BT924" s="408"/>
      <c r="BU924" s="409"/>
      <c r="BV924" s="408">
        <f t="shared" ref="BV924:BX926" si="986">+E924+K924+Q924+V924+AG924+AY924+BD924+BI924+AS924+AM924+BN924</f>
        <v>8013.7999999999993</v>
      </c>
      <c r="BW924" s="34">
        <f t="shared" si="986"/>
        <v>18298782.173994415</v>
      </c>
      <c r="BX924" s="34">
        <f t="shared" si="986"/>
        <v>16702765.930354057</v>
      </c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</row>
    <row r="925" spans="1:147" ht="15.6" hidden="1" x14ac:dyDescent="0.3">
      <c r="A925" t="str">
        <f>+A227</f>
        <v>2018 TORRE B</v>
      </c>
      <c r="C925" s="33">
        <f t="shared" ref="C925:AE925" si="987">+C227</f>
        <v>181</v>
      </c>
      <c r="D925" s="33"/>
      <c r="E925" s="33">
        <f t="shared" si="987"/>
        <v>615.4</v>
      </c>
      <c r="F925" s="34">
        <f t="shared" si="987"/>
        <v>1347523.3569530561</v>
      </c>
      <c r="G925" s="34">
        <f t="shared" si="987"/>
        <v>1312817.1365595383</v>
      </c>
      <c r="H925" s="34">
        <f t="shared" si="987"/>
        <v>2660340.4935125941</v>
      </c>
      <c r="I925" s="33">
        <f t="shared" si="987"/>
        <v>198</v>
      </c>
      <c r="J925" s="33"/>
      <c r="K925" s="33">
        <f t="shared" si="987"/>
        <v>673.19999999999993</v>
      </c>
      <c r="L925" s="34">
        <f t="shared" si="987"/>
        <v>1474086.324180691</v>
      </c>
      <c r="M925" s="34">
        <f t="shared" si="987"/>
        <v>1439152.9210524762</v>
      </c>
      <c r="N925" s="34">
        <f t="shared" si="987"/>
        <v>2913239.2452331674</v>
      </c>
      <c r="O925" s="33">
        <f t="shared" si="987"/>
        <v>198</v>
      </c>
      <c r="P925" s="33"/>
      <c r="Q925" s="33">
        <f t="shared" si="987"/>
        <v>673.2</v>
      </c>
      <c r="R925" s="34">
        <f t="shared" si="987"/>
        <v>1475314.1091658087</v>
      </c>
      <c r="S925" s="432">
        <f t="shared" si="987"/>
        <v>1463978.015086788</v>
      </c>
      <c r="T925" s="34">
        <f t="shared" si="987"/>
        <v>2939292.1242525969</v>
      </c>
      <c r="U925" s="33">
        <f t="shared" si="987"/>
        <v>186</v>
      </c>
      <c r="V925" s="33">
        <f t="shared" si="987"/>
        <v>632.4000000000002</v>
      </c>
      <c r="W925" s="34">
        <f t="shared" si="987"/>
        <v>1385901.1328527294</v>
      </c>
      <c r="X925" s="34">
        <f t="shared" si="987"/>
        <v>1301890.1547756277</v>
      </c>
      <c r="Y925" s="34">
        <f t="shared" si="987"/>
        <v>2687791.2876283564</v>
      </c>
      <c r="Z925" s="33">
        <f t="shared" si="987"/>
        <v>184</v>
      </c>
      <c r="AA925" s="33">
        <f t="shared" si="987"/>
        <v>625.6</v>
      </c>
      <c r="AB925" s="34">
        <f t="shared" si="987"/>
        <v>1424741.1584699454</v>
      </c>
      <c r="AC925" s="34">
        <f t="shared" si="987"/>
        <v>1323672.3222007146</v>
      </c>
      <c r="AD925" s="34">
        <f t="shared" si="987"/>
        <v>2748413.4806706598</v>
      </c>
      <c r="AE925" s="33">
        <f t="shared" si="987"/>
        <v>182</v>
      </c>
      <c r="AF925" s="33"/>
      <c r="AG925" s="33">
        <f t="shared" ref="AG925:BQ925" si="988">+AF227</f>
        <v>618.79999999999995</v>
      </c>
      <c r="AH925" s="34">
        <f t="shared" si="988"/>
        <v>1409254.8415300548</v>
      </c>
      <c r="AI925" s="34">
        <f t="shared" si="988"/>
        <v>1370314.3804607387</v>
      </c>
      <c r="AJ925" s="34">
        <f t="shared" si="988"/>
        <v>2779569.2219907939</v>
      </c>
      <c r="AK925" s="33">
        <f t="shared" si="988"/>
        <v>210</v>
      </c>
      <c r="AL925" s="33"/>
      <c r="AM925" s="33">
        <f>+AK227</f>
        <v>713.99999999999989</v>
      </c>
      <c r="AN925" s="34">
        <f t="shared" si="988"/>
        <v>1671481.7625459</v>
      </c>
      <c r="AO925" s="34">
        <f t="shared" si="988"/>
        <v>1464591.9331257564</v>
      </c>
      <c r="AP925" s="34">
        <f t="shared" si="988"/>
        <v>3136073.6956716557</v>
      </c>
      <c r="AQ925" s="33">
        <f t="shared" si="988"/>
        <v>150</v>
      </c>
      <c r="AR925" s="33"/>
      <c r="AS925" s="33">
        <f>+AQ227</f>
        <v>509.99999999999994</v>
      </c>
      <c r="AT925" s="34">
        <f t="shared" si="988"/>
        <v>1193915.5446756422</v>
      </c>
      <c r="AU925" s="34">
        <f t="shared" si="988"/>
        <v>1008308.541283278</v>
      </c>
      <c r="AV925" s="34">
        <f t="shared" si="988"/>
        <v>2202224.0859589209</v>
      </c>
      <c r="AW925" s="33">
        <f t="shared" si="988"/>
        <v>172</v>
      </c>
      <c r="AX925" s="33"/>
      <c r="AY925" s="33">
        <f>+AW227</f>
        <v>584.80000000000007</v>
      </c>
      <c r="AZ925" s="34">
        <f t="shared" si="988"/>
        <v>1371510.4301075272</v>
      </c>
      <c r="BA925" s="34">
        <f t="shared" si="988"/>
        <v>1172568.66470732</v>
      </c>
      <c r="BB925" s="34">
        <f t="shared" si="988"/>
        <v>2544079.0948148463</v>
      </c>
      <c r="BC925" s="33">
        <f t="shared" si="988"/>
        <v>190</v>
      </c>
      <c r="BD925" s="33">
        <f t="shared" si="988"/>
        <v>646</v>
      </c>
      <c r="BE925" s="34">
        <f t="shared" si="988"/>
        <v>1515040.5913978498</v>
      </c>
      <c r="BF925" s="34">
        <f t="shared" si="988"/>
        <v>1258225.0723420037</v>
      </c>
      <c r="BG925" s="34">
        <f t="shared" si="988"/>
        <v>2773265.6637398535</v>
      </c>
      <c r="BH925" s="33">
        <f t="shared" si="988"/>
        <v>151</v>
      </c>
      <c r="BI925" s="33">
        <f t="shared" si="988"/>
        <v>513.4</v>
      </c>
      <c r="BJ925" s="34">
        <f t="shared" si="988"/>
        <v>1206658.6493506492</v>
      </c>
      <c r="BK925" s="34">
        <f t="shared" si="988"/>
        <v>1078858.2453318087</v>
      </c>
      <c r="BL925" s="34">
        <f t="shared" si="988"/>
        <v>2285516.8946824577</v>
      </c>
      <c r="BM925" s="33">
        <f t="shared" si="988"/>
        <v>223</v>
      </c>
      <c r="BN925" s="33">
        <f t="shared" si="988"/>
        <v>758.19999999999993</v>
      </c>
      <c r="BO925" s="34">
        <f t="shared" si="988"/>
        <v>1782019.0649350651</v>
      </c>
      <c r="BP925" s="34">
        <f t="shared" si="988"/>
        <v>1606136.0886522562</v>
      </c>
      <c r="BQ925" s="34">
        <f t="shared" si="988"/>
        <v>3388155.1535873204</v>
      </c>
      <c r="BS925" s="408">
        <f>+C925+I925+O925+U925+AE925+AW925+BC925+BH925+AQ925+AK925+BM925</f>
        <v>2041</v>
      </c>
      <c r="BT925" s="408"/>
      <c r="BU925" s="409"/>
      <c r="BV925" s="408">
        <f t="shared" si="986"/>
        <v>6939.4</v>
      </c>
      <c r="BW925" s="34">
        <f t="shared" si="986"/>
        <v>15832705.807694973</v>
      </c>
      <c r="BX925" s="34">
        <f t="shared" si="986"/>
        <v>14476841.153377594</v>
      </c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</row>
    <row r="926" spans="1:147" ht="15.6" hidden="1" x14ac:dyDescent="0.3">
      <c r="A926" t="str">
        <f>+A270</f>
        <v>2018 TORRE C</v>
      </c>
      <c r="C926" s="33">
        <f t="shared" ref="C926:AE926" si="989">+C270</f>
        <v>187</v>
      </c>
      <c r="D926" s="33"/>
      <c r="E926" s="33">
        <f t="shared" si="989"/>
        <v>635.80000000000007</v>
      </c>
      <c r="F926" s="34">
        <f t="shared" si="989"/>
        <v>1392192.6395039859</v>
      </c>
      <c r="G926" s="34">
        <f t="shared" si="989"/>
        <v>1356335.9366664842</v>
      </c>
      <c r="H926" s="34">
        <f t="shared" si="989"/>
        <v>2748528.5761704701</v>
      </c>
      <c r="I926" s="33">
        <f t="shared" si="989"/>
        <v>180</v>
      </c>
      <c r="J926" s="33"/>
      <c r="K926" s="33">
        <f t="shared" si="989"/>
        <v>611.99999999999989</v>
      </c>
      <c r="L926" s="34">
        <f t="shared" si="989"/>
        <v>1340078.4765279007</v>
      </c>
      <c r="M926" s="34">
        <f t="shared" si="989"/>
        <v>1308320.8373204328</v>
      </c>
      <c r="N926" s="34">
        <f t="shared" si="989"/>
        <v>2648399.313848333</v>
      </c>
      <c r="O926" s="33">
        <f t="shared" si="989"/>
        <v>191</v>
      </c>
      <c r="P926" s="33"/>
      <c r="Q926" s="33">
        <f t="shared" si="989"/>
        <v>649.40000000000009</v>
      </c>
      <c r="R926" s="34">
        <f t="shared" si="989"/>
        <v>1423156.5396498456</v>
      </c>
      <c r="S926" s="432">
        <f t="shared" si="989"/>
        <v>1412221.2165736188</v>
      </c>
      <c r="T926" s="34">
        <f t="shared" si="989"/>
        <v>2835377.7562234649</v>
      </c>
      <c r="U926" s="33">
        <f t="shared" si="989"/>
        <v>198</v>
      </c>
      <c r="V926" s="33">
        <f t="shared" si="989"/>
        <v>673.2</v>
      </c>
      <c r="W926" s="34">
        <f t="shared" si="989"/>
        <v>1475314.1091658087</v>
      </c>
      <c r="X926" s="34">
        <f t="shared" si="989"/>
        <v>1385883.0679869587</v>
      </c>
      <c r="Y926" s="34">
        <f t="shared" si="989"/>
        <v>2861197.1771527678</v>
      </c>
      <c r="Z926" s="33">
        <f t="shared" si="989"/>
        <v>178</v>
      </c>
      <c r="AA926" s="33">
        <f t="shared" si="989"/>
        <v>605.20000000000005</v>
      </c>
      <c r="AB926" s="34">
        <f t="shared" si="989"/>
        <v>1378282.2076502733</v>
      </c>
      <c r="AC926" s="34">
        <f t="shared" si="989"/>
        <v>1280509.0943028654</v>
      </c>
      <c r="AD926" s="34">
        <f t="shared" si="989"/>
        <v>2658791.3019531388</v>
      </c>
      <c r="AE926" s="33">
        <f t="shared" si="989"/>
        <v>183</v>
      </c>
      <c r="AF926" s="33"/>
      <c r="AG926" s="33">
        <f t="shared" ref="AG926:BQ926" si="990">+AF270</f>
        <v>622.20000000000005</v>
      </c>
      <c r="AH926" s="34">
        <f t="shared" si="990"/>
        <v>1416998.0000000005</v>
      </c>
      <c r="AI926" s="34">
        <f t="shared" si="990"/>
        <v>1377843.5803533804</v>
      </c>
      <c r="AJ926" s="34">
        <f t="shared" si="990"/>
        <v>2794841.5803533806</v>
      </c>
      <c r="AK926" s="33">
        <f t="shared" si="990"/>
        <v>172</v>
      </c>
      <c r="AL926" s="33"/>
      <c r="AM926" s="33">
        <f>+AK270</f>
        <v>584.79999999999995</v>
      </c>
      <c r="AN926" s="34">
        <f t="shared" si="990"/>
        <v>1369023.1578947369</v>
      </c>
      <c r="AO926" s="34">
        <f t="shared" si="990"/>
        <v>1199570.5357029999</v>
      </c>
      <c r="AP926" s="34">
        <f t="shared" si="990"/>
        <v>2568593.6935977363</v>
      </c>
      <c r="AQ926" s="33">
        <f t="shared" si="990"/>
        <v>139</v>
      </c>
      <c r="AR926" s="33"/>
      <c r="AS926" s="33">
        <f>+AQ270</f>
        <v>472.59999999999997</v>
      </c>
      <c r="AT926" s="34">
        <f t="shared" si="990"/>
        <v>1106361.7380660956</v>
      </c>
      <c r="AU926" s="34">
        <f t="shared" si="990"/>
        <v>934365.91492250445</v>
      </c>
      <c r="AV926" s="34">
        <f t="shared" si="990"/>
        <v>2040727.6529886001</v>
      </c>
      <c r="AW926" s="33">
        <f t="shared" si="990"/>
        <v>176</v>
      </c>
      <c r="AX926" s="33"/>
      <c r="AY926" s="33">
        <f>+AW270</f>
        <v>598.40000000000009</v>
      </c>
      <c r="AZ926" s="34">
        <f t="shared" si="990"/>
        <v>1403406.0215053763</v>
      </c>
      <c r="BA926" s="34">
        <f t="shared" si="990"/>
        <v>1199837.7034214435</v>
      </c>
      <c r="BB926" s="34">
        <f t="shared" si="990"/>
        <v>2603243.72492682</v>
      </c>
      <c r="BC926" s="33">
        <f t="shared" si="990"/>
        <v>178</v>
      </c>
      <c r="BD926" s="33">
        <f t="shared" si="990"/>
        <v>605.19999999999993</v>
      </c>
      <c r="BE926" s="34">
        <f t="shared" si="990"/>
        <v>1419353.817204301</v>
      </c>
      <c r="BF926" s="34">
        <f t="shared" si="990"/>
        <v>1178758.2256677719</v>
      </c>
      <c r="BG926" s="34">
        <f t="shared" si="990"/>
        <v>2598112.0428720731</v>
      </c>
      <c r="BH926" s="33">
        <f t="shared" si="990"/>
        <v>147</v>
      </c>
      <c r="BI926" s="33">
        <f t="shared" si="990"/>
        <v>499.7999999999999</v>
      </c>
      <c r="BJ926" s="34">
        <f t="shared" si="990"/>
        <v>1174694.1818181819</v>
      </c>
      <c r="BK926" s="34">
        <f t="shared" si="990"/>
        <v>1050279.2189654033</v>
      </c>
      <c r="BL926" s="34">
        <f t="shared" si="990"/>
        <v>2224973.4007835849</v>
      </c>
      <c r="BM926" s="33">
        <f t="shared" si="990"/>
        <v>211</v>
      </c>
      <c r="BN926" s="33">
        <f t="shared" si="990"/>
        <v>717.40000000000009</v>
      </c>
      <c r="BO926" s="34">
        <f t="shared" si="990"/>
        <v>1686125.6623376627</v>
      </c>
      <c r="BP926" s="34">
        <f t="shared" si="990"/>
        <v>1519707.2408324035</v>
      </c>
      <c r="BQ926" s="34">
        <f t="shared" si="990"/>
        <v>3205832.9031700669</v>
      </c>
      <c r="BS926" s="408">
        <f>+C926+I926+O926+U926+AE926+AW926+BC926+BH926+AQ926+AK926+BM926</f>
        <v>1962</v>
      </c>
      <c r="BT926" s="408"/>
      <c r="BU926" s="409"/>
      <c r="BV926" s="408">
        <f t="shared" si="986"/>
        <v>6670.8000000000011</v>
      </c>
      <c r="BW926" s="34">
        <f t="shared" si="986"/>
        <v>15206704.343673894</v>
      </c>
      <c r="BX926" s="34">
        <f t="shared" si="986"/>
        <v>13923123.478413401</v>
      </c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</row>
    <row r="927" spans="1:147" ht="18" hidden="1" x14ac:dyDescent="0.35">
      <c r="A927" s="84" t="s">
        <v>107</v>
      </c>
      <c r="C927" s="35">
        <f t="shared" ref="C927:AM927" si="991">SUM(C924:C926)</f>
        <v>599</v>
      </c>
      <c r="D927" s="35"/>
      <c r="E927" s="35">
        <f t="shared" si="991"/>
        <v>2036.6</v>
      </c>
      <c r="F927" s="36">
        <f t="shared" si="991"/>
        <v>4459483.3746678485</v>
      </c>
      <c r="G927" s="36">
        <f t="shared" si="991"/>
        <v>4344626.8773434432</v>
      </c>
      <c r="H927" s="36">
        <f t="shared" si="991"/>
        <v>8804110.2520112917</v>
      </c>
      <c r="I927" s="35">
        <f t="shared" si="991"/>
        <v>593</v>
      </c>
      <c r="J927" s="35"/>
      <c r="K927" s="35">
        <f t="shared" si="991"/>
        <v>2016.1999999999998</v>
      </c>
      <c r="L927" s="36">
        <f t="shared" si="991"/>
        <v>4414814.0921169175</v>
      </c>
      <c r="M927" s="36">
        <f t="shared" si="991"/>
        <v>4310190.314061204</v>
      </c>
      <c r="N927" s="36">
        <f t="shared" si="991"/>
        <v>8725004.4061781205</v>
      </c>
      <c r="O927" s="35">
        <f t="shared" si="991"/>
        <v>608</v>
      </c>
      <c r="P927" s="35"/>
      <c r="Q927" s="35">
        <f t="shared" si="991"/>
        <v>2067.1999999999998</v>
      </c>
      <c r="R927" s="36">
        <f t="shared" si="991"/>
        <v>4530257.4665293507</v>
      </c>
      <c r="S927" s="433">
        <f t="shared" si="991"/>
        <v>4495447.642286703</v>
      </c>
      <c r="T927" s="36">
        <f t="shared" si="991"/>
        <v>9025705.1088160537</v>
      </c>
      <c r="U927" s="35">
        <f t="shared" si="991"/>
        <v>571</v>
      </c>
      <c r="V927" s="35">
        <f t="shared" si="991"/>
        <v>1941.4000000000003</v>
      </c>
      <c r="W927" s="36">
        <f t="shared" si="991"/>
        <v>4254567.4562306907</v>
      </c>
      <c r="X927" s="36">
        <f t="shared" si="991"/>
        <v>3996662.7869724911</v>
      </c>
      <c r="Y927" s="36">
        <f t="shared" si="991"/>
        <v>8251230.2432031818</v>
      </c>
      <c r="Z927" s="35">
        <f t="shared" si="991"/>
        <v>558</v>
      </c>
      <c r="AA927" s="35">
        <f t="shared" si="991"/>
        <v>1897.2</v>
      </c>
      <c r="AB927" s="36">
        <f t="shared" si="991"/>
        <v>4320682.4262295077</v>
      </c>
      <c r="AC927" s="36">
        <f t="shared" si="991"/>
        <v>4014180.1944999937</v>
      </c>
      <c r="AD927" s="36">
        <f t="shared" si="991"/>
        <v>8334862.6207295023</v>
      </c>
      <c r="AE927" s="35">
        <f t="shared" si="991"/>
        <v>578</v>
      </c>
      <c r="AF927" s="35"/>
      <c r="AG927" s="35">
        <f t="shared" si="991"/>
        <v>1965.2</v>
      </c>
      <c r="AH927" s="36">
        <f t="shared" si="991"/>
        <v>4475545.5956284162</v>
      </c>
      <c r="AI927" s="36">
        <f t="shared" si="991"/>
        <v>4351877.537946742</v>
      </c>
      <c r="AJ927" s="36">
        <f t="shared" si="991"/>
        <v>8827423.1335751563</v>
      </c>
      <c r="AK927" s="35">
        <f t="shared" si="991"/>
        <v>593</v>
      </c>
      <c r="AL927" s="35"/>
      <c r="AM927" s="35">
        <f t="shared" si="991"/>
        <v>2016.1999999999998</v>
      </c>
      <c r="AN927" s="36">
        <f t="shared" ref="AN927:BQ927" si="992">SUM(AN924:AN926)</f>
        <v>4719946.1199510414</v>
      </c>
      <c r="AO927" s="36">
        <f t="shared" si="992"/>
        <v>4135728.6492551109</v>
      </c>
      <c r="AP927" s="36">
        <f t="shared" si="992"/>
        <v>8855674.7692061495</v>
      </c>
      <c r="AQ927" s="35">
        <f t="shared" si="992"/>
        <v>473</v>
      </c>
      <c r="AR927" s="35"/>
      <c r="AS927" s="35">
        <f t="shared" si="992"/>
        <v>1608.1999999999996</v>
      </c>
      <c r="AT927" s="36">
        <f t="shared" si="992"/>
        <v>3764813.6842105258</v>
      </c>
      <c r="AU927" s="36">
        <f t="shared" si="992"/>
        <v>3179532.9335132707</v>
      </c>
      <c r="AV927" s="36">
        <f t="shared" si="992"/>
        <v>6944346.6177237965</v>
      </c>
      <c r="AW927" s="35">
        <f t="shared" si="992"/>
        <v>582</v>
      </c>
      <c r="AX927" s="35"/>
      <c r="AY927" s="35">
        <f t="shared" si="992"/>
        <v>1978.8000000000002</v>
      </c>
      <c r="AZ927" s="36">
        <f t="shared" si="992"/>
        <v>4640808.5483870972</v>
      </c>
      <c r="BA927" s="36">
        <f t="shared" si="992"/>
        <v>3967645.1329050018</v>
      </c>
      <c r="BB927" s="36">
        <f t="shared" si="992"/>
        <v>8608453.6812920962</v>
      </c>
      <c r="BC927" s="35">
        <f t="shared" si="992"/>
        <v>603</v>
      </c>
      <c r="BD927" s="35">
        <f t="shared" si="992"/>
        <v>2050.1999999999998</v>
      </c>
      <c r="BE927" s="36">
        <f t="shared" si="992"/>
        <v>4808260.4032258065</v>
      </c>
      <c r="BF927" s="36">
        <f t="shared" si="992"/>
        <v>3993209.0453801486</v>
      </c>
      <c r="BG927" s="36">
        <f t="shared" si="992"/>
        <v>8801469.4486059546</v>
      </c>
      <c r="BH927" s="35">
        <f t="shared" si="992"/>
        <v>468</v>
      </c>
      <c r="BI927" s="35">
        <f t="shared" si="992"/>
        <v>1591.2</v>
      </c>
      <c r="BJ927" s="36">
        <f t="shared" si="992"/>
        <v>3739842.7012987016</v>
      </c>
      <c r="BK927" s="36">
        <f t="shared" si="992"/>
        <v>3343746.0848694467</v>
      </c>
      <c r="BL927" s="36">
        <f t="shared" si="992"/>
        <v>7083588.7861681469</v>
      </c>
      <c r="BM927" s="35">
        <f t="shared" si="992"/>
        <v>692</v>
      </c>
      <c r="BN927" s="35">
        <f t="shared" si="992"/>
        <v>2352.8000000000002</v>
      </c>
      <c r="BO927" s="36">
        <f t="shared" si="992"/>
        <v>5529852.8831168832</v>
      </c>
      <c r="BP927" s="36">
        <f t="shared" si="992"/>
        <v>4984063.557611485</v>
      </c>
      <c r="BQ927" s="36">
        <f t="shared" si="992"/>
        <v>10513916.44072837</v>
      </c>
      <c r="BS927" s="410">
        <f>SUM(BS924:BS926)</f>
        <v>6360</v>
      </c>
      <c r="BT927" s="410"/>
      <c r="BU927" s="411"/>
      <c r="BV927" s="412">
        <f>SUM(BV924:BV926)</f>
        <v>21624</v>
      </c>
      <c r="BW927" s="36">
        <f>SUM(BW924:BW926)</f>
        <v>49338192.325363278</v>
      </c>
      <c r="BX927" s="36">
        <f>SUM(BX924:BX926)</f>
        <v>45102730.562145054</v>
      </c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</row>
    <row r="928" spans="1:147" ht="15.6" hidden="1" x14ac:dyDescent="0.3"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421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S928" s="413"/>
      <c r="BT928" s="413"/>
      <c r="BU928" s="414"/>
      <c r="BV928" s="413"/>
      <c r="BW928" s="7"/>
      <c r="BX928" s="7"/>
      <c r="BY928" s="7"/>
      <c r="CF928" s="7"/>
      <c r="CG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</row>
    <row r="929" spans="1:147" ht="15.6" hidden="1" x14ac:dyDescent="0.3">
      <c r="A929" t="str">
        <f>+A280</f>
        <v>2019 TORRE A</v>
      </c>
      <c r="C929" s="33">
        <f t="shared" ref="C929:AE929" si="993">+C317</f>
        <v>210</v>
      </c>
      <c r="D929" s="33"/>
      <c r="E929" s="33">
        <f t="shared" si="993"/>
        <v>713.99999999999989</v>
      </c>
      <c r="F929" s="34">
        <f t="shared" si="993"/>
        <v>1677961.8437900122</v>
      </c>
      <c r="G929" s="34">
        <f t="shared" si="993"/>
        <v>1550560.4424008415</v>
      </c>
      <c r="H929" s="34">
        <f t="shared" si="993"/>
        <v>3228522.2861908549</v>
      </c>
      <c r="I929" s="33">
        <f t="shared" si="993"/>
        <v>196</v>
      </c>
      <c r="J929" s="33"/>
      <c r="K929" s="33">
        <f t="shared" si="993"/>
        <v>666.4</v>
      </c>
      <c r="L929" s="34">
        <f t="shared" si="993"/>
        <v>1566097.7208706781</v>
      </c>
      <c r="M929" s="34">
        <f t="shared" si="993"/>
        <v>1463131.7511581127</v>
      </c>
      <c r="N929" s="34">
        <f t="shared" si="993"/>
        <v>3029229.472028791</v>
      </c>
      <c r="O929" s="33">
        <f t="shared" si="993"/>
        <v>211</v>
      </c>
      <c r="P929" s="33"/>
      <c r="Q929" s="33">
        <f t="shared" si="993"/>
        <v>717.39999999999986</v>
      </c>
      <c r="R929" s="34">
        <f t="shared" si="993"/>
        <v>1685741.3710691822</v>
      </c>
      <c r="S929" s="432">
        <f t="shared" si="993"/>
        <v>1556858.7972061944</v>
      </c>
      <c r="T929" s="34">
        <f t="shared" si="993"/>
        <v>3242600.1682753772</v>
      </c>
      <c r="U929" s="33">
        <f t="shared" si="993"/>
        <v>186</v>
      </c>
      <c r="V929" s="33">
        <f t="shared" si="993"/>
        <v>632.4</v>
      </c>
      <c r="W929" s="34">
        <f t="shared" si="993"/>
        <v>1486008.9811320754</v>
      </c>
      <c r="X929" s="34">
        <f t="shared" si="993"/>
        <v>1427861.4849401172</v>
      </c>
      <c r="Y929" s="34">
        <f t="shared" si="993"/>
        <v>2913870.4660721929</v>
      </c>
      <c r="Z929" s="33">
        <f t="shared" si="993"/>
        <v>190</v>
      </c>
      <c r="AA929" s="33">
        <f t="shared" si="993"/>
        <v>645.99999999999977</v>
      </c>
      <c r="AB929" s="34">
        <f t="shared" si="993"/>
        <v>1530351.4724711904</v>
      </c>
      <c r="AC929" s="34">
        <f t="shared" si="993"/>
        <v>1361356.6286453349</v>
      </c>
      <c r="AD929" s="34">
        <f t="shared" si="993"/>
        <v>2891708.1011165259</v>
      </c>
      <c r="AE929" s="33">
        <f t="shared" si="993"/>
        <v>214</v>
      </c>
      <c r="AF929" s="33"/>
      <c r="AG929" s="33">
        <f t="shared" ref="AG929:BQ929" si="994">+AF317</f>
        <v>727.59999999999991</v>
      </c>
      <c r="AH929" s="34">
        <f t="shared" si="994"/>
        <v>1723659.0268886045</v>
      </c>
      <c r="AI929" s="34">
        <f t="shared" si="994"/>
        <v>1582737.7380431863</v>
      </c>
      <c r="AJ929" s="34">
        <f t="shared" si="994"/>
        <v>3306396.7649317905</v>
      </c>
      <c r="AK929" s="33">
        <f t="shared" si="994"/>
        <v>190</v>
      </c>
      <c r="AL929" s="33"/>
      <c r="AM929" s="33">
        <f>+AK317</f>
        <v>645.99999999999989</v>
      </c>
      <c r="AN929" s="34">
        <f t="shared" si="994"/>
        <v>782493.27354260103</v>
      </c>
      <c r="AO929" s="34">
        <f t="shared" si="994"/>
        <v>1407585.2571092441</v>
      </c>
      <c r="AP929" s="34">
        <f t="shared" si="994"/>
        <v>2190078.530651845</v>
      </c>
      <c r="AQ929" s="33">
        <f t="shared" si="994"/>
        <v>179</v>
      </c>
      <c r="AR929" s="33"/>
      <c r="AS929" s="33">
        <f>+AQ317</f>
        <v>608.6</v>
      </c>
      <c r="AT929" s="34">
        <f t="shared" si="994"/>
        <v>762271.5</v>
      </c>
      <c r="AU929" s="34">
        <f t="shared" si="994"/>
        <v>743100.60000000021</v>
      </c>
      <c r="AV929" s="34">
        <f t="shared" si="994"/>
        <v>1505372.1</v>
      </c>
      <c r="AW929" s="33">
        <f t="shared" si="994"/>
        <v>213</v>
      </c>
      <c r="AX929" s="33"/>
      <c r="AY929" s="33">
        <f>+AW317</f>
        <v>724.19999999999993</v>
      </c>
      <c r="AZ929" s="34">
        <f t="shared" si="994"/>
        <v>830881.35203452548</v>
      </c>
      <c r="BA929" s="34">
        <f t="shared" si="994"/>
        <v>1595534.8044924331</v>
      </c>
      <c r="BB929" s="34">
        <f t="shared" si="994"/>
        <v>2426416.1565269581</v>
      </c>
      <c r="BC929" s="33">
        <f t="shared" si="994"/>
        <v>213</v>
      </c>
      <c r="BD929" s="33">
        <f t="shared" si="994"/>
        <v>724.19999999999993</v>
      </c>
      <c r="BE929" s="34">
        <f t="shared" si="994"/>
        <v>830881.35203452525</v>
      </c>
      <c r="BF929" s="34">
        <f t="shared" si="994"/>
        <v>1485204.2550634309</v>
      </c>
      <c r="BG929" s="34">
        <f t="shared" si="994"/>
        <v>2316085.6070979564</v>
      </c>
      <c r="BH929" s="33">
        <f t="shared" si="994"/>
        <v>211</v>
      </c>
      <c r="BI929" s="33">
        <f t="shared" si="994"/>
        <v>717.40000000000009</v>
      </c>
      <c r="BJ929" s="34">
        <f t="shared" si="994"/>
        <v>868133.47480106074</v>
      </c>
      <c r="BK929" s="34">
        <f t="shared" si="994"/>
        <v>1550863.2408800656</v>
      </c>
      <c r="BL929" s="34">
        <f t="shared" si="994"/>
        <v>2418996.7156811263</v>
      </c>
      <c r="BM929" s="33">
        <f t="shared" si="994"/>
        <v>212</v>
      </c>
      <c r="BN929" s="33">
        <f t="shared" si="994"/>
        <v>720.80000000000007</v>
      </c>
      <c r="BO929" s="34">
        <f t="shared" si="994"/>
        <v>1744495.7029177714</v>
      </c>
      <c r="BP929" s="34">
        <f t="shared" si="994"/>
        <v>1633258.0934936083</v>
      </c>
      <c r="BQ929" s="34">
        <f t="shared" si="994"/>
        <v>3377753.7964113811</v>
      </c>
      <c r="BS929" s="408">
        <f>+C929+I929+O929+U929+AE929+AW929+BC929+BH929+AQ929+AK929+BM929</f>
        <v>2235</v>
      </c>
      <c r="BT929" s="408"/>
      <c r="BU929" s="409"/>
      <c r="BV929" s="408">
        <f t="shared" ref="BV929:BX931" si="995">+E929+K929+Q929+V929+AG929+AY929+BD929+BI929+AS929+AM929+BN929</f>
        <v>7599.0000000000009</v>
      </c>
      <c r="BW929" s="34">
        <f t="shared" si="995"/>
        <v>13958625.599081038</v>
      </c>
      <c r="BX929" s="34">
        <f t="shared" si="995"/>
        <v>15996696.464787234</v>
      </c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</row>
    <row r="930" spans="1:147" ht="15.6" hidden="1" x14ac:dyDescent="0.3">
      <c r="A930" t="str">
        <f>+A330</f>
        <v>2019 TORRE B</v>
      </c>
      <c r="C930" s="33">
        <f t="shared" ref="C930:AE930" si="996">+C362</f>
        <v>186</v>
      </c>
      <c r="D930" s="33"/>
      <c r="E930" s="33">
        <f t="shared" si="996"/>
        <v>632.4000000000002</v>
      </c>
      <c r="F930" s="34">
        <f t="shared" si="996"/>
        <v>1486194.7759282968</v>
      </c>
      <c r="G930" s="34">
        <f t="shared" si="996"/>
        <v>1373353.534697888</v>
      </c>
      <c r="H930" s="34">
        <f t="shared" si="996"/>
        <v>2859548.310626185</v>
      </c>
      <c r="I930" s="33">
        <f t="shared" si="996"/>
        <v>165</v>
      </c>
      <c r="J930" s="33"/>
      <c r="K930" s="33">
        <f t="shared" si="996"/>
        <v>561.00000000000011</v>
      </c>
      <c r="L930" s="34">
        <f t="shared" si="996"/>
        <v>1318398.5915492959</v>
      </c>
      <c r="M930" s="34">
        <f t="shared" si="996"/>
        <v>1231718.0558218809</v>
      </c>
      <c r="N930" s="34">
        <f t="shared" si="996"/>
        <v>2550116.6473711762</v>
      </c>
      <c r="O930" s="33">
        <f t="shared" si="996"/>
        <v>177</v>
      </c>
      <c r="P930" s="33"/>
      <c r="Q930" s="33">
        <f t="shared" si="996"/>
        <v>601.79999999999995</v>
      </c>
      <c r="R930" s="34">
        <f t="shared" si="996"/>
        <v>1414105.3207547169</v>
      </c>
      <c r="S930" s="432">
        <f t="shared" si="996"/>
        <v>1305990.5550023525</v>
      </c>
      <c r="T930" s="34">
        <f t="shared" si="996"/>
        <v>2720095.8757570698</v>
      </c>
      <c r="U930" s="33">
        <f t="shared" si="996"/>
        <v>162</v>
      </c>
      <c r="V930" s="33">
        <f t="shared" si="996"/>
        <v>550.80000000000007</v>
      </c>
      <c r="W930" s="34">
        <f t="shared" si="996"/>
        <v>1294265.8867924528</v>
      </c>
      <c r="X930" s="34">
        <f t="shared" si="996"/>
        <v>1243621.2933349407</v>
      </c>
      <c r="Y930" s="34">
        <f t="shared" si="996"/>
        <v>2537887.1801273944</v>
      </c>
      <c r="Z930" s="33">
        <f t="shared" si="996"/>
        <v>148</v>
      </c>
      <c r="AA930" s="33">
        <f t="shared" si="996"/>
        <v>503.2</v>
      </c>
      <c r="AB930" s="34">
        <f t="shared" si="996"/>
        <v>1192063.2522407172</v>
      </c>
      <c r="AC930" s="34">
        <f t="shared" si="996"/>
        <v>1060425.16336584</v>
      </c>
      <c r="AD930" s="34">
        <f t="shared" si="996"/>
        <v>2252488.4156065569</v>
      </c>
      <c r="AE930" s="33">
        <f t="shared" si="996"/>
        <v>170</v>
      </c>
      <c r="AF930" s="33"/>
      <c r="AG930" s="33">
        <f t="shared" ref="AG930:BQ930" si="997">+AF362</f>
        <v>578</v>
      </c>
      <c r="AH930" s="34">
        <f t="shared" si="997"/>
        <v>1369261.8437900131</v>
      </c>
      <c r="AI930" s="34">
        <f t="shared" si="997"/>
        <v>1257315.0255483256</v>
      </c>
      <c r="AJ930" s="34">
        <f t="shared" si="997"/>
        <v>2626576.8693383392</v>
      </c>
      <c r="AK930" s="33">
        <f t="shared" si="997"/>
        <v>166</v>
      </c>
      <c r="AL930" s="33"/>
      <c r="AM930" s="33">
        <f>+AK362</f>
        <v>564.4</v>
      </c>
      <c r="AN930" s="34">
        <f t="shared" si="997"/>
        <v>683652.01793721982</v>
      </c>
      <c r="AO930" s="34">
        <f t="shared" si="997"/>
        <v>1229785.0141059714</v>
      </c>
      <c r="AP930" s="34">
        <f t="shared" si="997"/>
        <v>1913437.0320431909</v>
      </c>
      <c r="AQ930" s="33">
        <f t="shared" si="997"/>
        <v>146</v>
      </c>
      <c r="AR930" s="33"/>
      <c r="AS930" s="33">
        <f>+AQ362</f>
        <v>496.4</v>
      </c>
      <c r="AT930" s="34">
        <f t="shared" si="997"/>
        <v>621741</v>
      </c>
      <c r="AU930" s="34">
        <f t="shared" si="997"/>
        <v>606104.4</v>
      </c>
      <c r="AV930" s="34">
        <f t="shared" si="997"/>
        <v>1227845.3999999999</v>
      </c>
      <c r="AW930" s="33">
        <f t="shared" si="997"/>
        <v>186</v>
      </c>
      <c r="AX930" s="33"/>
      <c r="AY930" s="33">
        <f>+AW362</f>
        <v>632.40000000000009</v>
      </c>
      <c r="AZ930" s="34">
        <f t="shared" si="997"/>
        <v>725558.3637484588</v>
      </c>
      <c r="BA930" s="34">
        <f t="shared" si="997"/>
        <v>1393283.9137821246</v>
      </c>
      <c r="BB930" s="34">
        <f t="shared" si="997"/>
        <v>2118842.2775305831</v>
      </c>
      <c r="BC930" s="33">
        <f t="shared" si="997"/>
        <v>189</v>
      </c>
      <c r="BD930" s="33">
        <f t="shared" si="997"/>
        <v>642.59999999999991</v>
      </c>
      <c r="BE930" s="34">
        <f t="shared" si="997"/>
        <v>737260.91800246621</v>
      </c>
      <c r="BF930" s="34">
        <f t="shared" si="997"/>
        <v>1317857.2967464249</v>
      </c>
      <c r="BG930" s="34">
        <f t="shared" si="997"/>
        <v>0</v>
      </c>
      <c r="BH930" s="33">
        <f t="shared" si="997"/>
        <v>181</v>
      </c>
      <c r="BI930" s="33">
        <f t="shared" si="997"/>
        <v>615.4</v>
      </c>
      <c r="BJ930" s="34">
        <f t="shared" si="997"/>
        <v>744702.17506631289</v>
      </c>
      <c r="BK930" s="34">
        <f t="shared" si="997"/>
        <v>1330361.3582904828</v>
      </c>
      <c r="BL930" s="34">
        <f t="shared" si="997"/>
        <v>2075063.5333567949</v>
      </c>
      <c r="BM930" s="33">
        <f t="shared" si="997"/>
        <v>174</v>
      </c>
      <c r="BN930" s="33">
        <f t="shared" si="997"/>
        <v>591.6</v>
      </c>
      <c r="BO930" s="34">
        <f t="shared" si="997"/>
        <v>1431803.0769230768</v>
      </c>
      <c r="BP930" s="34">
        <f t="shared" si="997"/>
        <v>1340504.2842824904</v>
      </c>
      <c r="BQ930" s="34">
        <f t="shared" si="997"/>
        <v>2772307.3612055676</v>
      </c>
      <c r="BS930" s="408">
        <f>+C930+I930+O930+U930+AE930+AW930+BC930+BH930+AQ930+AK930+BM930</f>
        <v>1902</v>
      </c>
      <c r="BT930" s="408"/>
      <c r="BU930" s="409"/>
      <c r="BV930" s="408">
        <f t="shared" si="995"/>
        <v>6466.7999999999993</v>
      </c>
      <c r="BW930" s="34">
        <f t="shared" si="995"/>
        <v>11826943.970492311</v>
      </c>
      <c r="BX930" s="34">
        <f t="shared" si="995"/>
        <v>13629894.731612882</v>
      </c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</row>
    <row r="931" spans="1:147" ht="15.6" hidden="1" x14ac:dyDescent="0.3">
      <c r="A931" t="str">
        <f>+A373</f>
        <v>2019 TORRE C</v>
      </c>
      <c r="C931" s="33">
        <f t="shared" ref="C931:AE931" si="998">+C403</f>
        <v>174</v>
      </c>
      <c r="D931" s="33"/>
      <c r="E931" s="33">
        <f t="shared" si="998"/>
        <v>591.6</v>
      </c>
      <c r="F931" s="34">
        <f t="shared" si="998"/>
        <v>1390311.2419974389</v>
      </c>
      <c r="G931" s="34">
        <f t="shared" si="998"/>
        <v>1284750.0808464114</v>
      </c>
      <c r="H931" s="34">
        <f t="shared" si="998"/>
        <v>2675061.3228438506</v>
      </c>
      <c r="I931" s="33">
        <f t="shared" si="998"/>
        <v>150</v>
      </c>
      <c r="J931" s="33"/>
      <c r="K931" s="33">
        <f t="shared" si="998"/>
        <v>510</v>
      </c>
      <c r="L931" s="34">
        <f t="shared" si="998"/>
        <v>1198544.1741357232</v>
      </c>
      <c r="M931" s="34">
        <f t="shared" si="998"/>
        <v>1119743.6871108005</v>
      </c>
      <c r="N931" s="34">
        <f t="shared" si="998"/>
        <v>2318287.8612465234</v>
      </c>
      <c r="O931" s="33">
        <f t="shared" si="998"/>
        <v>157</v>
      </c>
      <c r="P931" s="33"/>
      <c r="Q931" s="33">
        <f t="shared" si="998"/>
        <v>533.79999999999995</v>
      </c>
      <c r="R931" s="34">
        <f t="shared" si="998"/>
        <v>1254319.4088050316</v>
      </c>
      <c r="S931" s="432">
        <f t="shared" si="998"/>
        <v>1158421.0007647988</v>
      </c>
      <c r="T931" s="34">
        <f t="shared" si="998"/>
        <v>2412740.4095698297</v>
      </c>
      <c r="U931" s="33">
        <f t="shared" si="998"/>
        <v>158</v>
      </c>
      <c r="V931" s="33">
        <f t="shared" si="998"/>
        <v>537.20000000000005</v>
      </c>
      <c r="W931" s="34">
        <f t="shared" si="998"/>
        <v>1262308.7044025159</v>
      </c>
      <c r="X931" s="34">
        <f t="shared" si="998"/>
        <v>1212914.594734078</v>
      </c>
      <c r="Y931" s="34">
        <f t="shared" si="998"/>
        <v>2475223.2991365939</v>
      </c>
      <c r="Z931" s="33">
        <f t="shared" si="998"/>
        <v>156</v>
      </c>
      <c r="AA931" s="33">
        <f t="shared" si="998"/>
        <v>530.4</v>
      </c>
      <c r="AB931" s="34">
        <f t="shared" si="998"/>
        <v>1256499.1037131886</v>
      </c>
      <c r="AC931" s="34">
        <f t="shared" si="998"/>
        <v>1117745.442466696</v>
      </c>
      <c r="AD931" s="34">
        <f t="shared" si="998"/>
        <v>2374244.546179885</v>
      </c>
      <c r="AE931" s="33">
        <f t="shared" si="998"/>
        <v>163</v>
      </c>
      <c r="AF931" s="33"/>
      <c r="AG931" s="33">
        <f t="shared" ref="AG931:BQ931" si="999">+AF403</f>
        <v>554.20000000000005</v>
      </c>
      <c r="AH931" s="34">
        <f t="shared" si="999"/>
        <v>1312880.4737516004</v>
      </c>
      <c r="AI931" s="34">
        <f t="shared" si="999"/>
        <v>1205543.2303786888</v>
      </c>
      <c r="AJ931" s="34">
        <f t="shared" si="999"/>
        <v>2518423.7041302891</v>
      </c>
      <c r="AK931" s="33">
        <f t="shared" si="999"/>
        <v>164</v>
      </c>
      <c r="AL931" s="33"/>
      <c r="AM931" s="33">
        <f>+AK403</f>
        <v>557.59999999999991</v>
      </c>
      <c r="AN931" s="34">
        <f t="shared" si="999"/>
        <v>675415.24663677148</v>
      </c>
      <c r="AO931" s="34">
        <f t="shared" si="999"/>
        <v>1214968.327189032</v>
      </c>
      <c r="AP931" s="34">
        <f t="shared" si="999"/>
        <v>1890383.5738258029</v>
      </c>
      <c r="AQ931" s="33">
        <f t="shared" si="999"/>
        <v>145</v>
      </c>
      <c r="AR931" s="33"/>
      <c r="AS931" s="33">
        <f>+AQ403</f>
        <v>492.99999999999994</v>
      </c>
      <c r="AT931" s="34">
        <f t="shared" si="999"/>
        <v>617482.5</v>
      </c>
      <c r="AU931" s="34">
        <f t="shared" si="999"/>
        <v>601953</v>
      </c>
      <c r="AV931" s="34">
        <f t="shared" si="999"/>
        <v>1219435.5</v>
      </c>
      <c r="AW931" s="33">
        <f t="shared" si="999"/>
        <v>156</v>
      </c>
      <c r="AX931" s="33"/>
      <c r="AY931" s="33">
        <f>+AW403</f>
        <v>530.40000000000009</v>
      </c>
      <c r="AZ931" s="34">
        <f t="shared" si="999"/>
        <v>608532.82120838482</v>
      </c>
      <c r="BA931" s="34">
        <f t="shared" si="999"/>
        <v>1168560.7018817819</v>
      </c>
      <c r="BB931" s="34">
        <f t="shared" si="999"/>
        <v>1777093.5230901663</v>
      </c>
      <c r="BC931" s="33">
        <f t="shared" si="999"/>
        <v>145</v>
      </c>
      <c r="BD931" s="33">
        <f t="shared" si="999"/>
        <v>493.00000000000006</v>
      </c>
      <c r="BE931" s="34">
        <f t="shared" si="999"/>
        <v>565623.45561035757</v>
      </c>
      <c r="BF931" s="34">
        <f t="shared" si="999"/>
        <v>1011054.5398319132</v>
      </c>
      <c r="BG931" s="34">
        <f t="shared" si="999"/>
        <v>1576677.9954422708</v>
      </c>
      <c r="BH931" s="33">
        <f t="shared" si="999"/>
        <v>163</v>
      </c>
      <c r="BI931" s="33">
        <f t="shared" si="999"/>
        <v>554.20000000000005</v>
      </c>
      <c r="BJ931" s="34">
        <f t="shared" si="999"/>
        <v>670643.39522546402</v>
      </c>
      <c r="BK931" s="34">
        <f t="shared" si="999"/>
        <v>1198060.2287367331</v>
      </c>
      <c r="BL931" s="34">
        <f t="shared" si="999"/>
        <v>1868703.6239621972</v>
      </c>
      <c r="BM931" s="33">
        <f t="shared" si="999"/>
        <v>146</v>
      </c>
      <c r="BN931" s="33">
        <f t="shared" si="999"/>
        <v>496.4</v>
      </c>
      <c r="BO931" s="34">
        <f t="shared" si="999"/>
        <v>1201397.9840848802</v>
      </c>
      <c r="BP931" s="34">
        <f t="shared" si="999"/>
        <v>1124790.9511795607</v>
      </c>
      <c r="BQ931" s="34">
        <f t="shared" si="999"/>
        <v>2326188.9352644412</v>
      </c>
      <c r="BS931" s="408">
        <f>+C931+I931+O931+U931+AE931+AW931+BC931+BH931+AQ931+AK931+BM931</f>
        <v>1721</v>
      </c>
      <c r="BT931" s="408"/>
      <c r="BU931" s="409"/>
      <c r="BV931" s="408">
        <f t="shared" si="995"/>
        <v>5851.4</v>
      </c>
      <c r="BW931" s="34">
        <f t="shared" si="995"/>
        <v>10757459.405858167</v>
      </c>
      <c r="BX931" s="34">
        <f t="shared" si="995"/>
        <v>12300760.3426538</v>
      </c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</row>
    <row r="932" spans="1:147" ht="18" hidden="1" x14ac:dyDescent="0.35">
      <c r="A932" s="84" t="s">
        <v>129</v>
      </c>
      <c r="C932" s="35">
        <f>SUM(C929:C931)</f>
        <v>570</v>
      </c>
      <c r="D932" s="35"/>
      <c r="E932" s="35">
        <f t="shared" ref="E932:BQ932" si="1000">SUM(E929:E931)</f>
        <v>1938</v>
      </c>
      <c r="F932" s="36">
        <f t="shared" si="1000"/>
        <v>4554467.861715748</v>
      </c>
      <c r="G932" s="36">
        <f t="shared" si="1000"/>
        <v>4208664.0579451406</v>
      </c>
      <c r="H932" s="36">
        <f t="shared" si="1000"/>
        <v>8763131.9196608905</v>
      </c>
      <c r="I932" s="35">
        <f t="shared" si="1000"/>
        <v>511</v>
      </c>
      <c r="J932" s="35"/>
      <c r="K932" s="35">
        <f t="shared" si="1000"/>
        <v>1737.4</v>
      </c>
      <c r="L932" s="36">
        <f t="shared" si="1000"/>
        <v>4083040.4865556974</v>
      </c>
      <c r="M932" s="36">
        <f t="shared" si="1000"/>
        <v>3814593.4940907937</v>
      </c>
      <c r="N932" s="36">
        <f t="shared" si="1000"/>
        <v>7897633.9806464901</v>
      </c>
      <c r="O932" s="35">
        <f t="shared" si="1000"/>
        <v>545</v>
      </c>
      <c r="P932" s="35"/>
      <c r="Q932" s="35">
        <f t="shared" si="1000"/>
        <v>1852.9999999999998</v>
      </c>
      <c r="R932" s="36">
        <f t="shared" si="1000"/>
        <v>4354166.1006289301</v>
      </c>
      <c r="S932" s="433">
        <f t="shared" si="1000"/>
        <v>4021270.3529733457</v>
      </c>
      <c r="T932" s="36">
        <f t="shared" si="1000"/>
        <v>8375436.4536022767</v>
      </c>
      <c r="U932" s="35">
        <f t="shared" si="1000"/>
        <v>506</v>
      </c>
      <c r="V932" s="35">
        <f t="shared" si="1000"/>
        <v>1720.4</v>
      </c>
      <c r="W932" s="36">
        <f t="shared" si="1000"/>
        <v>4042583.5723270439</v>
      </c>
      <c r="X932" s="36">
        <f t="shared" si="1000"/>
        <v>3884397.3730091359</v>
      </c>
      <c r="Y932" s="36">
        <f t="shared" si="1000"/>
        <v>7926980.9453361817</v>
      </c>
      <c r="Z932" s="35">
        <f t="shared" si="1000"/>
        <v>494</v>
      </c>
      <c r="AA932" s="35">
        <f t="shared" si="1000"/>
        <v>1679.6</v>
      </c>
      <c r="AB932" s="36">
        <f t="shared" si="1000"/>
        <v>3978913.8284250963</v>
      </c>
      <c r="AC932" s="36">
        <f t="shared" si="1000"/>
        <v>3539527.2344778711</v>
      </c>
      <c r="AD932" s="36">
        <f t="shared" si="1000"/>
        <v>7518441.0629029684</v>
      </c>
      <c r="AE932" s="35">
        <f t="shared" si="1000"/>
        <v>547</v>
      </c>
      <c r="AF932" s="35"/>
      <c r="AG932" s="35">
        <f t="shared" si="1000"/>
        <v>1859.8</v>
      </c>
      <c r="AH932" s="36">
        <f t="shared" si="1000"/>
        <v>4405801.3444302175</v>
      </c>
      <c r="AI932" s="36">
        <f t="shared" si="1000"/>
        <v>4045595.9939702009</v>
      </c>
      <c r="AJ932" s="36">
        <f t="shared" si="1000"/>
        <v>8451397.3384004198</v>
      </c>
      <c r="AK932" s="35">
        <f t="shared" si="1000"/>
        <v>520</v>
      </c>
      <c r="AL932" s="35"/>
      <c r="AM932" s="35">
        <f t="shared" si="1000"/>
        <v>1767.9999999999998</v>
      </c>
      <c r="AN932" s="36">
        <f t="shared" si="1000"/>
        <v>2141560.5381165924</v>
      </c>
      <c r="AO932" s="36">
        <f t="shared" si="1000"/>
        <v>3852338.5984042473</v>
      </c>
      <c r="AP932" s="36">
        <f t="shared" si="1000"/>
        <v>5993899.1365208384</v>
      </c>
      <c r="AQ932" s="35">
        <f t="shared" si="1000"/>
        <v>470</v>
      </c>
      <c r="AR932" s="35"/>
      <c r="AS932" s="35">
        <f t="shared" si="1000"/>
        <v>1598</v>
      </c>
      <c r="AT932" s="36">
        <f t="shared" si="1000"/>
        <v>2001495</v>
      </c>
      <c r="AU932" s="36">
        <f t="shared" si="1000"/>
        <v>1951158.0000000002</v>
      </c>
      <c r="AV932" s="36">
        <f t="shared" si="1000"/>
        <v>3952653</v>
      </c>
      <c r="AW932" s="35">
        <f t="shared" si="1000"/>
        <v>555</v>
      </c>
      <c r="AX932" s="35"/>
      <c r="AY932" s="35">
        <f t="shared" si="1000"/>
        <v>1887</v>
      </c>
      <c r="AZ932" s="36">
        <f t="shared" si="1000"/>
        <v>2164972.536991369</v>
      </c>
      <c r="BA932" s="36">
        <f t="shared" si="1000"/>
        <v>4157379.4201563401</v>
      </c>
      <c r="BB932" s="36">
        <f t="shared" si="1000"/>
        <v>6322351.9571477072</v>
      </c>
      <c r="BC932" s="35">
        <f t="shared" si="1000"/>
        <v>547</v>
      </c>
      <c r="BD932" s="35">
        <f t="shared" si="1000"/>
        <v>1859.7999999999997</v>
      </c>
      <c r="BE932" s="36">
        <f t="shared" si="1000"/>
        <v>2133765.7256473489</v>
      </c>
      <c r="BF932" s="36">
        <f t="shared" si="1000"/>
        <v>3814116.0916417688</v>
      </c>
      <c r="BG932" s="36">
        <f t="shared" si="1000"/>
        <v>3892763.6025402271</v>
      </c>
      <c r="BH932" s="35">
        <f t="shared" si="1000"/>
        <v>555</v>
      </c>
      <c r="BI932" s="35">
        <f t="shared" si="1000"/>
        <v>1887.0000000000002</v>
      </c>
      <c r="BJ932" s="36">
        <f t="shared" si="1000"/>
        <v>2283479.0450928374</v>
      </c>
      <c r="BK932" s="36">
        <f t="shared" si="1000"/>
        <v>4079284.8279072815</v>
      </c>
      <c r="BL932" s="36">
        <f t="shared" si="1000"/>
        <v>6362763.8730001189</v>
      </c>
      <c r="BM932" s="35">
        <f t="shared" si="1000"/>
        <v>532</v>
      </c>
      <c r="BN932" s="35">
        <f t="shared" si="1000"/>
        <v>1808.8000000000002</v>
      </c>
      <c r="BO932" s="36">
        <f t="shared" si="1000"/>
        <v>4377696.7639257284</v>
      </c>
      <c r="BP932" s="36">
        <f t="shared" si="1000"/>
        <v>4098553.3289556592</v>
      </c>
      <c r="BQ932" s="36">
        <f t="shared" si="1000"/>
        <v>8476250.092881389</v>
      </c>
      <c r="BS932" s="410">
        <f>SUM(BS929:BS931)</f>
        <v>5858</v>
      </c>
      <c r="BT932" s="410"/>
      <c r="BU932" s="411"/>
      <c r="BV932" s="412">
        <f>SUM(BV929:BV931)</f>
        <v>19917.199999999997</v>
      </c>
      <c r="BW932" s="36">
        <f>SUM(BW929:BW931)</f>
        <v>36543028.975431517</v>
      </c>
      <c r="BX932" s="36">
        <f>SUM(BX929:BX931)</f>
        <v>41927351.539053917</v>
      </c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</row>
    <row r="933" spans="1:147" ht="15.6" hidden="1" x14ac:dyDescent="0.3"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421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S933" s="413"/>
      <c r="BT933" s="413"/>
      <c r="BU933" s="414"/>
      <c r="BV933" s="413"/>
      <c r="BW933" s="7"/>
      <c r="BX933" s="7"/>
      <c r="BY933" s="7"/>
      <c r="CF933" s="7"/>
      <c r="CG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</row>
    <row r="934" spans="1:147" ht="15.6" hidden="1" x14ac:dyDescent="0.3"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421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102" t="s">
        <v>189</v>
      </c>
      <c r="AX934" s="102"/>
      <c r="AY934" s="102"/>
      <c r="AZ934" s="102"/>
      <c r="BA934" s="103">
        <v>3.4</v>
      </c>
      <c r="BB934" s="7"/>
      <c r="BC934" s="102" t="s">
        <v>190</v>
      </c>
      <c r="BD934" s="102"/>
      <c r="BE934" s="102"/>
      <c r="BF934" s="103">
        <v>2.4</v>
      </c>
      <c r="BG934" s="7"/>
      <c r="BH934" s="102" t="s">
        <v>190</v>
      </c>
      <c r="BI934" s="102"/>
      <c r="BJ934" s="102"/>
      <c r="BK934" s="103">
        <v>2.4</v>
      </c>
      <c r="BL934" s="7"/>
      <c r="BM934" s="102" t="s">
        <v>190</v>
      </c>
      <c r="BN934" s="102"/>
      <c r="BO934" s="102"/>
      <c r="BP934" s="103">
        <v>2.4</v>
      </c>
      <c r="BQ934" s="7"/>
      <c r="BS934" s="413"/>
      <c r="BT934" s="413"/>
      <c r="BU934" s="414"/>
      <c r="BV934" s="413"/>
      <c r="BW934" s="7"/>
      <c r="BX934" s="7"/>
      <c r="BY934" s="7"/>
      <c r="CF934" s="7"/>
      <c r="CG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</row>
    <row r="935" spans="1:147" ht="15.6" hidden="1" x14ac:dyDescent="0.3">
      <c r="C935" s="102" t="s">
        <v>157</v>
      </c>
      <c r="D935" s="102"/>
      <c r="E935" s="102"/>
      <c r="F935" s="102"/>
      <c r="G935" s="103">
        <v>1</v>
      </c>
      <c r="H935" s="7"/>
      <c r="I935" s="102" t="s">
        <v>157</v>
      </c>
      <c r="J935" s="102"/>
      <c r="K935" s="102"/>
      <c r="L935" s="102"/>
      <c r="M935" s="103">
        <v>1</v>
      </c>
      <c r="N935" s="7"/>
      <c r="O935" s="102" t="s">
        <v>157</v>
      </c>
      <c r="P935" s="102"/>
      <c r="Q935" s="102"/>
      <c r="R935" s="102"/>
      <c r="S935" s="434">
        <v>0.7</v>
      </c>
      <c r="T935" s="7"/>
      <c r="U935" s="102" t="s">
        <v>157</v>
      </c>
      <c r="V935" s="102"/>
      <c r="W935" s="102"/>
      <c r="X935" s="103">
        <v>0.7</v>
      </c>
      <c r="Y935" s="7"/>
      <c r="Z935" s="102" t="s">
        <v>157</v>
      </c>
      <c r="AA935" s="102"/>
      <c r="AB935" s="102"/>
      <c r="AC935" s="103">
        <v>0.7</v>
      </c>
      <c r="AD935" s="7"/>
      <c r="AE935" s="102" t="s">
        <v>157</v>
      </c>
      <c r="AF935" s="102"/>
      <c r="AG935" s="102"/>
      <c r="AH935" s="102"/>
      <c r="AI935" s="103">
        <v>0.8</v>
      </c>
      <c r="AJ935" s="7"/>
      <c r="AK935" s="102" t="s">
        <v>157</v>
      </c>
      <c r="AL935" s="102"/>
      <c r="AM935" s="102"/>
      <c r="AN935" s="102"/>
      <c r="AO935" s="103">
        <v>0.8</v>
      </c>
      <c r="AP935" s="7"/>
      <c r="AQ935" s="102" t="s">
        <v>157</v>
      </c>
      <c r="AR935" s="102"/>
      <c r="AS935" s="102"/>
      <c r="AT935" s="102"/>
      <c r="AU935" s="103">
        <v>0.8</v>
      </c>
      <c r="AV935" s="7"/>
      <c r="AW935" s="102" t="s">
        <v>157</v>
      </c>
      <c r="AX935" s="102"/>
      <c r="AY935" s="102"/>
      <c r="AZ935" s="102"/>
      <c r="BA935" s="103">
        <v>0.8</v>
      </c>
      <c r="BB935" s="7"/>
      <c r="BC935" s="102" t="s">
        <v>157</v>
      </c>
      <c r="BD935" s="102"/>
      <c r="BE935" s="102"/>
      <c r="BF935" s="103">
        <v>0.8</v>
      </c>
      <c r="BG935" s="7"/>
      <c r="BH935" s="102" t="s">
        <v>157</v>
      </c>
      <c r="BI935" s="102"/>
      <c r="BJ935" s="102"/>
      <c r="BK935" s="103">
        <v>0.4</v>
      </c>
      <c r="BL935" s="7"/>
      <c r="BM935" s="102" t="s">
        <v>157</v>
      </c>
      <c r="BN935" s="102"/>
      <c r="BO935" s="102"/>
      <c r="BP935" s="103">
        <v>0.4</v>
      </c>
      <c r="BQ935" s="7"/>
      <c r="BS935" s="413"/>
      <c r="BT935" s="413"/>
      <c r="BU935" s="414"/>
      <c r="BV935" s="413"/>
      <c r="BW935" s="7"/>
      <c r="BX935" s="7"/>
      <c r="BY935" s="7"/>
      <c r="CF935" s="7"/>
      <c r="CG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</row>
    <row r="936" spans="1:147" ht="15.6" hidden="1" x14ac:dyDescent="0.3">
      <c r="A936" t="str">
        <f>+A451</f>
        <v>2020 TORRE A</v>
      </c>
      <c r="C936" s="33">
        <f t="shared" ref="C936:AE936" si="1001">+C451</f>
        <v>193</v>
      </c>
      <c r="D936" s="33"/>
      <c r="E936" s="33">
        <f t="shared" si="1001"/>
        <v>656.19999999999993</v>
      </c>
      <c r="F936" s="34">
        <f t="shared" si="1001"/>
        <v>1581686.7394014965</v>
      </c>
      <c r="G936" s="34">
        <f t="shared" si="1001"/>
        <v>1430890.2441611965</v>
      </c>
      <c r="H936" s="34">
        <f t="shared" si="1001"/>
        <v>3012576.983562693</v>
      </c>
      <c r="I936" s="33">
        <f t="shared" si="1001"/>
        <v>212</v>
      </c>
      <c r="J936" s="33"/>
      <c r="K936" s="33">
        <f t="shared" si="1001"/>
        <v>720.8000000000003</v>
      </c>
      <c r="L936" s="34">
        <f t="shared" si="1001"/>
        <v>1737396.8329177061</v>
      </c>
      <c r="M936" s="34">
        <f t="shared" si="1001"/>
        <v>1487792.5244463517</v>
      </c>
      <c r="N936" s="34">
        <f t="shared" si="1001"/>
        <v>3225189.3573640576</v>
      </c>
      <c r="O936" s="33">
        <f t="shared" si="1001"/>
        <v>208</v>
      </c>
      <c r="P936" s="33"/>
      <c r="Q936" s="33">
        <f t="shared" si="1001"/>
        <v>707.2</v>
      </c>
      <c r="R936" s="34">
        <f t="shared" si="1001"/>
        <v>1195591.1232876708</v>
      </c>
      <c r="S936" s="432">
        <f t="shared" si="1001"/>
        <v>1626795.2323155678</v>
      </c>
      <c r="T936" s="34">
        <f t="shared" si="1001"/>
        <v>2822386.355603239</v>
      </c>
      <c r="U936" s="33">
        <f t="shared" si="1001"/>
        <v>240</v>
      </c>
      <c r="V936" s="33">
        <f t="shared" si="1001"/>
        <v>816</v>
      </c>
      <c r="W936" s="34">
        <f t="shared" si="1001"/>
        <v>1379528.2191780817</v>
      </c>
      <c r="X936" s="34">
        <f t="shared" si="1001"/>
        <v>1958918.6602893951</v>
      </c>
      <c r="Y936" s="34">
        <f t="shared" si="1001"/>
        <v>3338446.8794674771</v>
      </c>
      <c r="Z936" s="33">
        <f t="shared" si="1001"/>
        <v>241</v>
      </c>
      <c r="AA936" s="33">
        <f t="shared" si="1001"/>
        <v>819.4</v>
      </c>
      <c r="AB936" s="34">
        <f t="shared" si="1001"/>
        <v>1383728.2986003112</v>
      </c>
      <c r="AC936" s="34">
        <f t="shared" si="1001"/>
        <v>1970538.8242859456</v>
      </c>
      <c r="AD936" s="34">
        <f t="shared" si="1001"/>
        <v>3354267.1228862563</v>
      </c>
      <c r="AE936" s="33">
        <f t="shared" si="1001"/>
        <v>240</v>
      </c>
      <c r="AF936" s="33"/>
      <c r="AG936" s="33">
        <f t="shared" ref="AG936:BQ936" si="1002">+AF451</f>
        <v>816.00000000000011</v>
      </c>
      <c r="AH936" s="34">
        <f t="shared" si="1002"/>
        <v>1574841.9284603419</v>
      </c>
      <c r="AI936" s="34">
        <f t="shared" si="1002"/>
        <v>2067081.4400915659</v>
      </c>
      <c r="AJ936" s="34">
        <f t="shared" si="1002"/>
        <v>3641923.3685519081</v>
      </c>
      <c r="AK936" s="33">
        <f t="shared" si="1002"/>
        <v>228</v>
      </c>
      <c r="AL936" s="33"/>
      <c r="AM936" s="33">
        <f>+AK451</f>
        <v>775.20000000000016</v>
      </c>
      <c r="AN936" s="34">
        <f t="shared" si="1002"/>
        <v>1495990.9724770647</v>
      </c>
      <c r="AO936" s="34">
        <f t="shared" si="1002"/>
        <v>1894833.7346742398</v>
      </c>
      <c r="AP936" s="34">
        <f t="shared" si="1002"/>
        <v>3390824.7071513035</v>
      </c>
      <c r="AQ936" s="33">
        <f t="shared" si="1002"/>
        <v>261</v>
      </c>
      <c r="AR936" s="33"/>
      <c r="AS936" s="33">
        <f>+AQ451</f>
        <v>887.39999999999986</v>
      </c>
      <c r="AT936" s="34">
        <f t="shared" si="1002"/>
        <v>1712515.9816513769</v>
      </c>
      <c r="AU936" s="34">
        <f t="shared" si="1002"/>
        <v>2093396.5580891904</v>
      </c>
      <c r="AV936" s="34">
        <f t="shared" si="1002"/>
        <v>3805912.5397405671</v>
      </c>
      <c r="AW936" s="120">
        <f t="shared" si="1002"/>
        <v>273</v>
      </c>
      <c r="AX936" s="120"/>
      <c r="AY936" s="120">
        <f>+AW451</f>
        <v>928.19999999999993</v>
      </c>
      <c r="AZ936" s="121">
        <f t="shared" si="1002"/>
        <v>1791200.0546697041</v>
      </c>
      <c r="BA936" s="121">
        <f t="shared" si="1002"/>
        <v>2166044.6206655549</v>
      </c>
      <c r="BB936" s="121">
        <f t="shared" si="1002"/>
        <v>3957244.6753352596</v>
      </c>
      <c r="BC936" s="33">
        <f t="shared" si="1002"/>
        <v>252</v>
      </c>
      <c r="BD936" s="33">
        <f t="shared" si="1002"/>
        <v>604.79999999999995</v>
      </c>
      <c r="BE936" s="34">
        <f t="shared" si="1002"/>
        <v>1653415.4350797266</v>
      </c>
      <c r="BF936" s="34">
        <f t="shared" si="1002"/>
        <v>1240336.2792907525</v>
      </c>
      <c r="BG936" s="34">
        <f t="shared" si="1002"/>
        <v>2893751.7143704798</v>
      </c>
      <c r="BH936" s="33">
        <f t="shared" si="1002"/>
        <v>262</v>
      </c>
      <c r="BI936" s="33">
        <f t="shared" si="1002"/>
        <v>628.79999999999995</v>
      </c>
      <c r="BJ936" s="34">
        <f t="shared" si="1002"/>
        <v>859327.53314121033</v>
      </c>
      <c r="BK936" s="34">
        <f t="shared" si="1002"/>
        <v>1438600.9987210787</v>
      </c>
      <c r="BL936" s="34">
        <f t="shared" si="1002"/>
        <v>2297928.5318622882</v>
      </c>
      <c r="BM936" s="33">
        <f t="shared" si="1002"/>
        <v>258</v>
      </c>
      <c r="BN936" s="33">
        <f t="shared" si="1002"/>
        <v>619.19999999999993</v>
      </c>
      <c r="BO936" s="34">
        <f t="shared" si="1002"/>
        <v>846208.02881844388</v>
      </c>
      <c r="BP936" s="34">
        <f t="shared" si="1002"/>
        <v>1367181.2289534779</v>
      </c>
      <c r="BQ936" s="34">
        <f t="shared" si="1002"/>
        <v>2213389.2577719218</v>
      </c>
      <c r="BS936" s="408">
        <f>+C936+I936+O936+U936+AE936+AW936+BC936+BH936+AQ936+AK936+BM936</f>
        <v>2627</v>
      </c>
      <c r="BT936" s="408"/>
      <c r="BU936" s="409"/>
      <c r="BV936" s="408">
        <f t="shared" ref="BV936:BX938" si="1003">+E936+K936+Q936+V936+AG936+AY936+BD936+BI936+AS936+AM936+BN936</f>
        <v>8159.8</v>
      </c>
      <c r="BW936" s="34">
        <f t="shared" si="1003"/>
        <v>15827702.849082824</v>
      </c>
      <c r="BX936" s="34">
        <f t="shared" si="1003"/>
        <v>18771871.521698371</v>
      </c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</row>
    <row r="937" spans="1:147" ht="15.6" hidden="1" x14ac:dyDescent="0.3">
      <c r="A937" t="str">
        <f>+A496</f>
        <v>2020 TORRE B</v>
      </c>
      <c r="C937" s="33">
        <f t="shared" ref="C937:AE937" si="1004">+C496</f>
        <v>162</v>
      </c>
      <c r="D937" s="33"/>
      <c r="E937" s="33">
        <f t="shared" si="1004"/>
        <v>550.80000000000007</v>
      </c>
      <c r="F937" s="34">
        <f t="shared" si="1004"/>
        <v>1327633.4289276805</v>
      </c>
      <c r="G937" s="34">
        <f t="shared" si="1004"/>
        <v>1201058.1324047348</v>
      </c>
      <c r="H937" s="34">
        <f t="shared" si="1004"/>
        <v>2528691.5613324158</v>
      </c>
      <c r="I937" s="33">
        <f t="shared" si="1004"/>
        <v>150</v>
      </c>
      <c r="J937" s="33"/>
      <c r="K937" s="33">
        <f t="shared" si="1004"/>
        <v>510</v>
      </c>
      <c r="L937" s="34">
        <f t="shared" si="1004"/>
        <v>1229290.2119700746</v>
      </c>
      <c r="M937" s="34">
        <f t="shared" si="1004"/>
        <v>1052683.3899384567</v>
      </c>
      <c r="N937" s="34">
        <f t="shared" si="1004"/>
        <v>2281973.601908531</v>
      </c>
      <c r="O937" s="33">
        <f t="shared" si="1004"/>
        <v>185</v>
      </c>
      <c r="P937" s="33"/>
      <c r="Q937" s="33">
        <f t="shared" si="1004"/>
        <v>629</v>
      </c>
      <c r="R937" s="34">
        <f t="shared" si="1004"/>
        <v>1063386.3356164382</v>
      </c>
      <c r="S937" s="432">
        <f t="shared" si="1004"/>
        <v>1446909.2210499039</v>
      </c>
      <c r="T937" s="34">
        <f t="shared" si="1004"/>
        <v>2510295.5566663416</v>
      </c>
      <c r="U937" s="33">
        <f t="shared" si="1004"/>
        <v>208</v>
      </c>
      <c r="V937" s="33">
        <f t="shared" si="1004"/>
        <v>707.1999999999997</v>
      </c>
      <c r="W937" s="34">
        <f t="shared" si="1004"/>
        <v>1195591.1232876712</v>
      </c>
      <c r="X937" s="34">
        <f t="shared" si="1004"/>
        <v>1697729.5055841422</v>
      </c>
      <c r="Y937" s="34">
        <f t="shared" si="1004"/>
        <v>2893320.6288718134</v>
      </c>
      <c r="Z937" s="33">
        <f t="shared" si="1004"/>
        <v>268</v>
      </c>
      <c r="AA937" s="33">
        <f t="shared" si="1004"/>
        <v>911.19999999999993</v>
      </c>
      <c r="AB937" s="34">
        <f t="shared" si="1004"/>
        <v>1538751.8009331259</v>
      </c>
      <c r="AC937" s="34">
        <f t="shared" si="1004"/>
        <v>2191304.5846831258</v>
      </c>
      <c r="AD937" s="34">
        <f t="shared" si="1004"/>
        <v>3730056.3856162503</v>
      </c>
      <c r="AE937" s="33">
        <f t="shared" si="1004"/>
        <v>229</v>
      </c>
      <c r="AF937" s="33"/>
      <c r="AG937" s="33">
        <f t="shared" ref="AG937:BQ937" si="1005">+AF496</f>
        <v>778.59999999999991</v>
      </c>
      <c r="AH937" s="34">
        <f t="shared" si="1005"/>
        <v>1502661.6734059097</v>
      </c>
      <c r="AI937" s="34">
        <f t="shared" si="1005"/>
        <v>1972340.2074207023</v>
      </c>
      <c r="AJ937" s="34">
        <f t="shared" si="1005"/>
        <v>3475001.880826612</v>
      </c>
      <c r="AK937" s="33">
        <f t="shared" si="1005"/>
        <v>229</v>
      </c>
      <c r="AL937" s="33"/>
      <c r="AM937" s="33">
        <f>+AK496</f>
        <v>778.5999999999998</v>
      </c>
      <c r="AN937" s="34">
        <f t="shared" si="1005"/>
        <v>1502552.3363914383</v>
      </c>
      <c r="AO937" s="34">
        <f t="shared" si="1005"/>
        <v>1903144.408949127</v>
      </c>
      <c r="AP937" s="34">
        <f t="shared" si="1005"/>
        <v>3405696.7453405648</v>
      </c>
      <c r="AQ937" s="33">
        <f t="shared" si="1005"/>
        <v>242</v>
      </c>
      <c r="AR937" s="33"/>
      <c r="AS937" s="33">
        <f>+AQ496</f>
        <v>822.8</v>
      </c>
      <c r="AT937" s="34">
        <f t="shared" si="1005"/>
        <v>1587850.0672782883</v>
      </c>
      <c r="AU937" s="34">
        <f t="shared" si="1005"/>
        <v>1941003.7052014717</v>
      </c>
      <c r="AV937" s="34">
        <f t="shared" si="1005"/>
        <v>3528853.7724797595</v>
      </c>
      <c r="AW937" s="120">
        <f t="shared" si="1005"/>
        <v>229</v>
      </c>
      <c r="AX937" s="120"/>
      <c r="AY937" s="120">
        <f>+AW496</f>
        <v>778.59999999999991</v>
      </c>
      <c r="AZ937" s="121">
        <f t="shared" si="1005"/>
        <v>1502508.470766895</v>
      </c>
      <c r="BA937" s="121">
        <f t="shared" si="1005"/>
        <v>1816938.5279575533</v>
      </c>
      <c r="BB937" s="121">
        <f t="shared" si="1005"/>
        <v>3319446.998724448</v>
      </c>
      <c r="BC937" s="33">
        <f t="shared" si="1005"/>
        <v>240</v>
      </c>
      <c r="BD937" s="33">
        <f t="shared" si="1005"/>
        <v>576</v>
      </c>
      <c r="BE937" s="34">
        <f t="shared" si="1005"/>
        <v>1574681.366742597</v>
      </c>
      <c r="BF937" s="34">
        <f t="shared" si="1005"/>
        <v>1181272.6469435738</v>
      </c>
      <c r="BG937" s="34">
        <f t="shared" si="1005"/>
        <v>2755954.0136861703</v>
      </c>
      <c r="BH937" s="33">
        <f t="shared" si="1005"/>
        <v>217</v>
      </c>
      <c r="BI937" s="33">
        <f t="shared" si="1005"/>
        <v>520.79999999999995</v>
      </c>
      <c r="BJ937" s="34">
        <f t="shared" si="1005"/>
        <v>711733.10951008659</v>
      </c>
      <c r="BK937" s="34">
        <f t="shared" si="1005"/>
        <v>1191513.0409254741</v>
      </c>
      <c r="BL937" s="34">
        <f t="shared" si="1005"/>
        <v>1903246.1504355608</v>
      </c>
      <c r="BM937" s="33">
        <f t="shared" si="1005"/>
        <v>242</v>
      </c>
      <c r="BN937" s="33">
        <f t="shared" si="1005"/>
        <v>580.80000000000007</v>
      </c>
      <c r="BO937" s="34">
        <f t="shared" si="1005"/>
        <v>1991358.3023872678</v>
      </c>
      <c r="BP937" s="34">
        <f t="shared" si="1005"/>
        <v>1282394.7961501614</v>
      </c>
      <c r="BQ937" s="34">
        <f t="shared" si="1005"/>
        <v>2076124.8076775386</v>
      </c>
      <c r="BS937" s="408">
        <f>+C937+I937+O937+U937+AE937+AW937+BC937+BH937+AQ937+AK937+BM937</f>
        <v>2333</v>
      </c>
      <c r="BT937" s="408"/>
      <c r="BU937" s="409"/>
      <c r="BV937" s="408">
        <f t="shared" si="1003"/>
        <v>7233.2</v>
      </c>
      <c r="BW937" s="34">
        <f t="shared" si="1003"/>
        <v>15189246.426284347</v>
      </c>
      <c r="BX937" s="34">
        <f t="shared" si="1003"/>
        <v>16686987.582525302</v>
      </c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</row>
    <row r="938" spans="1:147" ht="15.6" hidden="1" x14ac:dyDescent="0.3">
      <c r="A938" t="str">
        <f>+A537</f>
        <v>2020 TORRE C</v>
      </c>
      <c r="C938" s="33">
        <f t="shared" ref="C938:AE938" si="1006">+C537</f>
        <v>146</v>
      </c>
      <c r="D938" s="33"/>
      <c r="E938" s="33">
        <f t="shared" si="1006"/>
        <v>496.4</v>
      </c>
      <c r="F938" s="34">
        <f t="shared" si="1006"/>
        <v>1196509.1396508729</v>
      </c>
      <c r="G938" s="34">
        <f t="shared" si="1006"/>
        <v>1082435.1069820453</v>
      </c>
      <c r="H938" s="34">
        <f t="shared" si="1006"/>
        <v>2278944.2466329182</v>
      </c>
      <c r="I938" s="33">
        <f t="shared" si="1006"/>
        <v>129</v>
      </c>
      <c r="J938" s="33"/>
      <c r="K938" s="33">
        <f t="shared" si="1006"/>
        <v>438.6</v>
      </c>
      <c r="L938" s="34">
        <f t="shared" si="1006"/>
        <v>1057189.5822942643</v>
      </c>
      <c r="M938" s="34">
        <f t="shared" si="1006"/>
        <v>905307.71534707211</v>
      </c>
      <c r="N938" s="34">
        <f t="shared" si="1006"/>
        <v>1962497.2976413362</v>
      </c>
      <c r="O938" s="33">
        <f t="shared" si="1006"/>
        <v>158</v>
      </c>
      <c r="P938" s="33"/>
      <c r="Q938" s="33">
        <f t="shared" si="1006"/>
        <v>537.20000000000005</v>
      </c>
      <c r="R938" s="34">
        <f t="shared" si="1006"/>
        <v>908189.41095890407</v>
      </c>
      <c r="S938" s="432">
        <f t="shared" si="1006"/>
        <v>1235738.6860858637</v>
      </c>
      <c r="T938" s="34">
        <f t="shared" si="1006"/>
        <v>2143928.0970447683</v>
      </c>
      <c r="U938" s="33">
        <f t="shared" si="1006"/>
        <v>168</v>
      </c>
      <c r="V938" s="33">
        <f t="shared" si="1006"/>
        <v>571.20000000000016</v>
      </c>
      <c r="W938" s="34">
        <f t="shared" si="1006"/>
        <v>965669.75342465739</v>
      </c>
      <c r="X938" s="34">
        <f t="shared" si="1006"/>
        <v>1371243.0622025765</v>
      </c>
      <c r="Y938" s="34">
        <f t="shared" si="1006"/>
        <v>2336912.8156272331</v>
      </c>
      <c r="Z938" s="33">
        <f t="shared" si="1006"/>
        <v>167</v>
      </c>
      <c r="AA938" s="33">
        <f t="shared" si="1006"/>
        <v>567.80000000000007</v>
      </c>
      <c r="AB938" s="34">
        <f t="shared" si="1006"/>
        <v>958849.06998444803</v>
      </c>
      <c r="AC938" s="34">
        <f t="shared" si="1006"/>
        <v>1365477.110604784</v>
      </c>
      <c r="AD938" s="34">
        <f t="shared" si="1006"/>
        <v>2324326.1805892321</v>
      </c>
      <c r="AE938" s="33">
        <f t="shared" si="1006"/>
        <v>170</v>
      </c>
      <c r="AF938" s="33"/>
      <c r="AG938" s="33">
        <f t="shared" ref="AG938:BQ938" si="1007">+AF537</f>
        <v>578</v>
      </c>
      <c r="AH938" s="34">
        <f t="shared" si="1007"/>
        <v>1115513.0326594089</v>
      </c>
      <c r="AI938" s="34">
        <f t="shared" si="1007"/>
        <v>1464182.6867315257</v>
      </c>
      <c r="AJ938" s="34">
        <f t="shared" si="1007"/>
        <v>2579695.7193909343</v>
      </c>
      <c r="AK938" s="33">
        <f t="shared" si="1007"/>
        <v>152</v>
      </c>
      <c r="AL938" s="33"/>
      <c r="AM938" s="33">
        <f>+AK537</f>
        <v>516.79999999999995</v>
      </c>
      <c r="AN938" s="34">
        <f t="shared" si="1007"/>
        <v>997327.31498470984</v>
      </c>
      <c r="AO938" s="34">
        <f t="shared" si="1007"/>
        <v>1263222.4897828265</v>
      </c>
      <c r="AP938" s="34">
        <f t="shared" si="1007"/>
        <v>2260549.804767536</v>
      </c>
      <c r="AQ938" s="33">
        <f t="shared" si="1007"/>
        <v>168</v>
      </c>
      <c r="AR938" s="33"/>
      <c r="AS938" s="33">
        <f>+AQ537</f>
        <v>571.19999999999993</v>
      </c>
      <c r="AT938" s="34">
        <f t="shared" si="1007"/>
        <v>1102309.1376146791</v>
      </c>
      <c r="AU938" s="34">
        <f t="shared" si="1007"/>
        <v>1347473.6465861462</v>
      </c>
      <c r="AV938" s="34">
        <f t="shared" si="1007"/>
        <v>2449782.7842008248</v>
      </c>
      <c r="AW938" s="120">
        <f t="shared" si="1007"/>
        <v>169</v>
      </c>
      <c r="AX938" s="120"/>
      <c r="AY938" s="120">
        <f>+AW537</f>
        <v>574.59999999999991</v>
      </c>
      <c r="AZ938" s="121">
        <f t="shared" si="1007"/>
        <v>1108838.1290812453</v>
      </c>
      <c r="BA938" s="121">
        <f t="shared" si="1007"/>
        <v>1340884.7651739146</v>
      </c>
      <c r="BB938" s="121">
        <f t="shared" si="1007"/>
        <v>2449722.8942551599</v>
      </c>
      <c r="BC938" s="33">
        <f t="shared" si="1007"/>
        <v>165</v>
      </c>
      <c r="BD938" s="33">
        <f t="shared" si="1007"/>
        <v>396</v>
      </c>
      <c r="BE938" s="34">
        <f t="shared" si="1007"/>
        <v>1082593.4396355355</v>
      </c>
      <c r="BF938" s="34">
        <f t="shared" si="1007"/>
        <v>812124.94477370696</v>
      </c>
      <c r="BG938" s="34">
        <f t="shared" si="1007"/>
        <v>1894718.3844092425</v>
      </c>
      <c r="BH938" s="33">
        <f t="shared" si="1007"/>
        <v>167</v>
      </c>
      <c r="BI938" s="33">
        <f t="shared" si="1007"/>
        <v>400.7999999999999</v>
      </c>
      <c r="BJ938" s="34">
        <f t="shared" si="1007"/>
        <v>547739.30547550425</v>
      </c>
      <c r="BK938" s="34">
        <f t="shared" si="1007"/>
        <v>916970.86559702375</v>
      </c>
      <c r="BL938" s="34">
        <f t="shared" si="1007"/>
        <v>1464710.1710725285</v>
      </c>
      <c r="BM938" s="33">
        <f t="shared" si="1007"/>
        <v>186</v>
      </c>
      <c r="BN938" s="33">
        <f t="shared" si="1007"/>
        <v>446.4</v>
      </c>
      <c r="BO938" s="34">
        <f t="shared" si="1007"/>
        <v>610056.95100864547</v>
      </c>
      <c r="BP938" s="34">
        <f t="shared" si="1007"/>
        <v>985642.28133855364</v>
      </c>
      <c r="BQ938" s="34">
        <f t="shared" si="1007"/>
        <v>1595699.2323471992</v>
      </c>
      <c r="BS938" s="408">
        <f>+C938+I938+O938+U938+AE938+AW938+BC938+BH938+AQ938+AK938+BM938</f>
        <v>1778</v>
      </c>
      <c r="BT938" s="408"/>
      <c r="BU938" s="409"/>
      <c r="BV938" s="408">
        <f t="shared" si="1003"/>
        <v>5527.2</v>
      </c>
      <c r="BW938" s="34">
        <f t="shared" si="1003"/>
        <v>10691935.196788426</v>
      </c>
      <c r="BX938" s="34">
        <f t="shared" si="1003"/>
        <v>12725226.250601256</v>
      </c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</row>
    <row r="939" spans="1:147" ht="18" hidden="1" x14ac:dyDescent="0.35">
      <c r="A939" s="84" t="s">
        <v>209</v>
      </c>
      <c r="C939" s="35">
        <f>SUM(C936:C938)</f>
        <v>501</v>
      </c>
      <c r="D939" s="35"/>
      <c r="E939" s="35">
        <f t="shared" ref="E939:BQ939" si="1008">SUM(E936:E938)</f>
        <v>1703.4</v>
      </c>
      <c r="F939" s="36">
        <f t="shared" si="1008"/>
        <v>4105829.3079800499</v>
      </c>
      <c r="G939" s="36">
        <f t="shared" si="1008"/>
        <v>3714383.4835479767</v>
      </c>
      <c r="H939" s="36">
        <f t="shared" si="1008"/>
        <v>7820212.7915280275</v>
      </c>
      <c r="I939" s="35">
        <f t="shared" si="1008"/>
        <v>491</v>
      </c>
      <c r="J939" s="35"/>
      <c r="K939" s="35">
        <f t="shared" si="1008"/>
        <v>1669.4</v>
      </c>
      <c r="L939" s="36">
        <f t="shared" si="1008"/>
        <v>4023876.627182045</v>
      </c>
      <c r="M939" s="36">
        <f t="shared" si="1008"/>
        <v>3445783.6297318805</v>
      </c>
      <c r="N939" s="36">
        <f t="shared" si="1008"/>
        <v>7469660.2569139246</v>
      </c>
      <c r="O939" s="35">
        <f t="shared" si="1008"/>
        <v>551</v>
      </c>
      <c r="P939" s="35"/>
      <c r="Q939" s="35">
        <f t="shared" si="1008"/>
        <v>1873.4</v>
      </c>
      <c r="R939" s="36">
        <f t="shared" si="1008"/>
        <v>3167166.8698630128</v>
      </c>
      <c r="S939" s="433">
        <f t="shared" si="1008"/>
        <v>4309443.1394513352</v>
      </c>
      <c r="T939" s="36">
        <f t="shared" si="1008"/>
        <v>7476610.0093143489</v>
      </c>
      <c r="U939" s="35">
        <f t="shared" si="1008"/>
        <v>616</v>
      </c>
      <c r="V939" s="35">
        <f t="shared" si="1008"/>
        <v>2094.4</v>
      </c>
      <c r="W939" s="36">
        <f t="shared" si="1008"/>
        <v>3540789.0958904102</v>
      </c>
      <c r="X939" s="36">
        <f t="shared" si="1008"/>
        <v>5027891.2280761134</v>
      </c>
      <c r="Y939" s="36">
        <f t="shared" si="1008"/>
        <v>8568680.3239665236</v>
      </c>
      <c r="Z939" s="35">
        <f t="shared" si="1008"/>
        <v>676</v>
      </c>
      <c r="AA939" s="35">
        <f t="shared" si="1008"/>
        <v>2298.4</v>
      </c>
      <c r="AB939" s="36">
        <f t="shared" si="1008"/>
        <v>3881329.169517885</v>
      </c>
      <c r="AC939" s="36">
        <f t="shared" si="1008"/>
        <v>5527320.5195738561</v>
      </c>
      <c r="AD939" s="36">
        <f t="shared" si="1008"/>
        <v>9408649.6890917383</v>
      </c>
      <c r="AE939" s="35">
        <f t="shared" si="1008"/>
        <v>639</v>
      </c>
      <c r="AF939" s="35"/>
      <c r="AG939" s="35">
        <f t="shared" si="1008"/>
        <v>2172.6</v>
      </c>
      <c r="AH939" s="36">
        <f t="shared" si="1008"/>
        <v>4193016.6345256604</v>
      </c>
      <c r="AI939" s="36">
        <f t="shared" si="1008"/>
        <v>5503604.334243794</v>
      </c>
      <c r="AJ939" s="36">
        <f t="shared" si="1008"/>
        <v>9696620.9687694535</v>
      </c>
      <c r="AK939" s="35">
        <f t="shared" si="1008"/>
        <v>609</v>
      </c>
      <c r="AL939" s="35"/>
      <c r="AM939" s="35">
        <f t="shared" si="1008"/>
        <v>2070.6</v>
      </c>
      <c r="AN939" s="36">
        <f t="shared" si="1008"/>
        <v>3995870.6238532132</v>
      </c>
      <c r="AO939" s="36">
        <f t="shared" si="1008"/>
        <v>5061200.6334061939</v>
      </c>
      <c r="AP939" s="36">
        <f t="shared" si="1008"/>
        <v>9057071.2572594043</v>
      </c>
      <c r="AQ939" s="35">
        <f t="shared" si="1008"/>
        <v>671</v>
      </c>
      <c r="AR939" s="35"/>
      <c r="AS939" s="35">
        <f t="shared" si="1008"/>
        <v>2281.3999999999996</v>
      </c>
      <c r="AT939" s="36">
        <f t="shared" si="1008"/>
        <v>4402675.1865443438</v>
      </c>
      <c r="AU939" s="36">
        <f t="shared" si="1008"/>
        <v>5381873.9098768085</v>
      </c>
      <c r="AV939" s="36">
        <f t="shared" si="1008"/>
        <v>9784549.0964211524</v>
      </c>
      <c r="AW939" s="35">
        <f t="shared" si="1008"/>
        <v>671</v>
      </c>
      <c r="AX939" s="35"/>
      <c r="AY939" s="35">
        <f t="shared" si="1008"/>
        <v>2281.3999999999996</v>
      </c>
      <c r="AZ939" s="36">
        <f t="shared" si="1008"/>
        <v>4402546.6545178443</v>
      </c>
      <c r="BA939" s="36">
        <f t="shared" si="1008"/>
        <v>5323867.9137970228</v>
      </c>
      <c r="BB939" s="36">
        <f t="shared" si="1008"/>
        <v>9726414.5683148671</v>
      </c>
      <c r="BC939" s="35">
        <f t="shared" si="1008"/>
        <v>657</v>
      </c>
      <c r="BD939" s="35">
        <f t="shared" si="1008"/>
        <v>1576.8</v>
      </c>
      <c r="BE939" s="36">
        <f t="shared" si="1008"/>
        <v>4310690.2414578591</v>
      </c>
      <c r="BF939" s="36">
        <f t="shared" si="1008"/>
        <v>3233733.8710080334</v>
      </c>
      <c r="BG939" s="36">
        <f t="shared" si="1008"/>
        <v>7544424.1124658929</v>
      </c>
      <c r="BH939" s="35">
        <f t="shared" si="1008"/>
        <v>646</v>
      </c>
      <c r="BI939" s="35">
        <f t="shared" si="1008"/>
        <v>1550.3999999999999</v>
      </c>
      <c r="BJ939" s="36">
        <f t="shared" si="1008"/>
        <v>2118799.9481268013</v>
      </c>
      <c r="BK939" s="36">
        <f t="shared" si="1008"/>
        <v>3547084.9052435765</v>
      </c>
      <c r="BL939" s="36">
        <f t="shared" si="1008"/>
        <v>5665884.8533703778</v>
      </c>
      <c r="BM939" s="35">
        <f t="shared" si="1008"/>
        <v>686</v>
      </c>
      <c r="BN939" s="35">
        <f t="shared" si="1008"/>
        <v>1646.4</v>
      </c>
      <c r="BO939" s="36">
        <f t="shared" si="1008"/>
        <v>3447623.2822143571</v>
      </c>
      <c r="BP939" s="36">
        <f t="shared" si="1008"/>
        <v>3635218.3064421928</v>
      </c>
      <c r="BQ939" s="36">
        <f t="shared" si="1008"/>
        <v>5885213.2977966592</v>
      </c>
      <c r="BS939" s="410">
        <f>SUM(BS936:BS938)</f>
        <v>6738</v>
      </c>
      <c r="BT939" s="410"/>
      <c r="BU939" s="411"/>
      <c r="BV939" s="412">
        <f>SUM(BV936:BV938)</f>
        <v>20920.2</v>
      </c>
      <c r="BW939" s="36">
        <f>SUM(BW936:BW938)</f>
        <v>41708884.472155601</v>
      </c>
      <c r="BX939" s="36">
        <f>SUM(BX936:BX938)</f>
        <v>48184085.354824923</v>
      </c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</row>
    <row r="940" spans="1:147" ht="15.6" hidden="1" x14ac:dyDescent="0.3"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421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>
        <f>+'Vr M3 DE GAS'!AG13+'Vr M3 DE GAS'!AG31+'Vr M3 DE GAS'!AG49</f>
        <v>6624700</v>
      </c>
      <c r="AV940" s="7"/>
      <c r="AW940" s="7"/>
      <c r="AX940" s="7"/>
      <c r="AY940" s="7"/>
      <c r="AZ940" s="122">
        <f>+'Vr M3 DE AGUA'!L26</f>
        <v>10801330</v>
      </c>
      <c r="BA940" s="118">
        <f>+'Vr M3 DE GAS'!AG14+'Vr M3 DE GAS'!AG32+'Vr M3 DE GAS'!AG50</f>
        <v>7688200</v>
      </c>
      <c r="BB940" s="7"/>
      <c r="BC940" s="7"/>
      <c r="BD940" s="7"/>
      <c r="BE940" s="7"/>
      <c r="BF940" s="118">
        <f>+'Vr M3 DE GAS'!AG15+'Vr M3 DE GAS'!AG33+'Vr M3 DE GAS'!AG51</f>
        <v>6038430</v>
      </c>
      <c r="BG940" s="7"/>
      <c r="BH940" s="7"/>
      <c r="BI940" s="7"/>
      <c r="BJ940" s="16">
        <f>11381170/2</f>
        <v>5690585</v>
      </c>
      <c r="BK940" s="16">
        <v>7122278</v>
      </c>
      <c r="BL940" s="7"/>
      <c r="BM940" s="7"/>
      <c r="BN940" s="7"/>
      <c r="BO940" s="7"/>
      <c r="BP940" s="7"/>
      <c r="BQ940" s="7"/>
      <c r="BS940" s="413"/>
      <c r="BT940" s="413"/>
      <c r="BU940" s="414"/>
      <c r="BV940" s="413"/>
      <c r="BW940" s="7"/>
      <c r="BX940" s="7"/>
      <c r="BY940" s="7"/>
      <c r="CF940" s="7"/>
      <c r="CG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</row>
    <row r="941" spans="1:147" ht="15.6" hidden="1" x14ac:dyDescent="0.3">
      <c r="C941" s="7"/>
      <c r="D941" s="7"/>
      <c r="E941" s="7"/>
      <c r="F941" s="7" t="s">
        <v>44</v>
      </c>
      <c r="G941" s="7" t="s">
        <v>45</v>
      </c>
      <c r="H941" s="7"/>
      <c r="I941" s="7"/>
      <c r="J941" s="7"/>
      <c r="K941" s="7"/>
      <c r="L941" s="7" t="s">
        <v>44</v>
      </c>
      <c r="M941" s="7" t="s">
        <v>45</v>
      </c>
      <c r="N941" s="7"/>
      <c r="O941" s="7"/>
      <c r="P941" s="7"/>
      <c r="Q941" s="7"/>
      <c r="R941" s="7" t="s">
        <v>44</v>
      </c>
      <c r="S941" s="421" t="s">
        <v>45</v>
      </c>
      <c r="T941" s="7"/>
      <c r="U941" s="7"/>
      <c r="V941" s="7"/>
      <c r="W941" s="7" t="s">
        <v>44</v>
      </c>
      <c r="X941" s="7" t="s">
        <v>45</v>
      </c>
      <c r="Y941" s="7"/>
      <c r="Z941" s="7"/>
      <c r="AA941" s="7"/>
      <c r="AB941" s="7" t="s">
        <v>44</v>
      </c>
      <c r="AC941" s="7" t="s">
        <v>45</v>
      </c>
      <c r="AD941" s="7"/>
      <c r="AE941" s="7"/>
      <c r="AF941" s="7"/>
      <c r="AG941" s="7"/>
      <c r="AH941" s="7" t="s">
        <v>44</v>
      </c>
      <c r="AI941" s="7" t="s">
        <v>45</v>
      </c>
      <c r="AJ941" s="7"/>
      <c r="AK941" s="7"/>
      <c r="AL941" s="7"/>
      <c r="AM941" s="7"/>
      <c r="AN941" s="7" t="s">
        <v>44</v>
      </c>
      <c r="AO941" s="7" t="s">
        <v>45</v>
      </c>
      <c r="AP941" s="7"/>
      <c r="AQ941" s="7"/>
      <c r="AR941" s="7"/>
      <c r="AS941" s="7"/>
      <c r="AT941" s="7" t="s">
        <v>44</v>
      </c>
      <c r="AU941" s="7" t="s">
        <v>45</v>
      </c>
      <c r="AV941" s="7"/>
      <c r="AW941" s="7"/>
      <c r="AX941" s="7"/>
      <c r="AY941" s="7"/>
      <c r="AZ941" s="7" t="s">
        <v>44</v>
      </c>
      <c r="BA941" s="7" t="s">
        <v>45</v>
      </c>
      <c r="BB941" s="7"/>
      <c r="BC941" s="7"/>
      <c r="BD941" s="7"/>
      <c r="BE941" s="7" t="s">
        <v>44</v>
      </c>
      <c r="BF941" s="7" t="s">
        <v>45</v>
      </c>
      <c r="BG941" s="7"/>
      <c r="BH941" s="7"/>
      <c r="BI941" s="7"/>
      <c r="BJ941" s="7" t="s">
        <v>44</v>
      </c>
      <c r="BK941" s="7" t="s">
        <v>45</v>
      </c>
      <c r="BL941" s="7"/>
      <c r="BM941" s="7"/>
      <c r="BN941" s="7"/>
      <c r="BO941" s="7" t="s">
        <v>44</v>
      </c>
      <c r="BP941" s="7" t="s">
        <v>45</v>
      </c>
      <c r="BQ941" s="7"/>
      <c r="BS941" s="413"/>
      <c r="BT941" s="413"/>
      <c r="BU941" s="414"/>
      <c r="BV941" s="413"/>
      <c r="BW941" s="7"/>
      <c r="BX941" s="7"/>
      <c r="BY941" s="7"/>
      <c r="CF941" s="7"/>
      <c r="CG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</row>
    <row r="942" spans="1:147" ht="15.6" hidden="1" x14ac:dyDescent="0.3">
      <c r="C942" s="102" t="s">
        <v>190</v>
      </c>
      <c r="D942" s="102"/>
      <c r="E942" s="102"/>
      <c r="F942" s="102"/>
      <c r="G942" s="103">
        <v>2.4</v>
      </c>
      <c r="H942" s="7"/>
      <c r="I942" s="102" t="s">
        <v>190</v>
      </c>
      <c r="J942" s="102"/>
      <c r="K942" s="102"/>
      <c r="L942" s="102"/>
      <c r="M942" s="103">
        <v>2.4</v>
      </c>
      <c r="N942" s="7"/>
      <c r="O942" s="102" t="s">
        <v>190</v>
      </c>
      <c r="P942" s="102"/>
      <c r="Q942" s="102"/>
      <c r="R942" s="102"/>
      <c r="S942" s="434">
        <v>2.4</v>
      </c>
      <c r="T942" s="7"/>
      <c r="U942" s="102" t="s">
        <v>190</v>
      </c>
      <c r="V942" s="102"/>
      <c r="W942" s="102"/>
      <c r="X942" s="103">
        <v>2.4</v>
      </c>
      <c r="Y942" s="7"/>
      <c r="Z942" s="102" t="s">
        <v>190</v>
      </c>
      <c r="AA942" s="102"/>
      <c r="AB942" s="102"/>
      <c r="AC942" s="103">
        <v>3.4</v>
      </c>
      <c r="AD942" s="7"/>
      <c r="AE942" s="102" t="s">
        <v>190</v>
      </c>
      <c r="AF942" s="102"/>
      <c r="AG942" s="102"/>
      <c r="AH942" s="102"/>
      <c r="AI942" s="103">
        <v>3.4</v>
      </c>
      <c r="AJ942" s="7"/>
      <c r="AK942" s="102" t="s">
        <v>190</v>
      </c>
      <c r="AL942" s="102"/>
      <c r="AM942" s="102"/>
      <c r="AN942" s="102"/>
      <c r="AO942" s="103">
        <v>3.4</v>
      </c>
      <c r="AP942" s="7"/>
      <c r="AQ942" s="102" t="s">
        <v>190</v>
      </c>
      <c r="AR942" s="102"/>
      <c r="AS942" s="102"/>
      <c r="AT942" s="102"/>
      <c r="AU942" s="103">
        <v>3.4</v>
      </c>
      <c r="AV942" s="7"/>
      <c r="AW942" s="102" t="s">
        <v>190</v>
      </c>
      <c r="AX942" s="102"/>
      <c r="AY942" s="102"/>
      <c r="AZ942" s="102"/>
      <c r="BA942" s="103">
        <v>3.4</v>
      </c>
      <c r="BB942" s="7"/>
      <c r="BC942" s="102" t="s">
        <v>190</v>
      </c>
      <c r="BD942" s="102"/>
      <c r="BE942" s="102"/>
      <c r="BF942" s="103">
        <v>3.4</v>
      </c>
      <c r="BG942" s="7"/>
      <c r="BH942" s="102" t="s">
        <v>190</v>
      </c>
      <c r="BI942" s="102"/>
      <c r="BJ942" s="102"/>
      <c r="BK942" s="103">
        <v>3.4</v>
      </c>
      <c r="BL942" s="7"/>
      <c r="BM942" s="102" t="s">
        <v>190</v>
      </c>
      <c r="BN942" s="102"/>
      <c r="BO942" s="102"/>
      <c r="BP942" s="103">
        <v>3.4</v>
      </c>
      <c r="BQ942" s="7"/>
      <c r="BS942" s="413"/>
      <c r="BT942" s="413"/>
      <c r="BU942" s="414"/>
      <c r="BV942" s="413"/>
      <c r="BW942" s="7"/>
      <c r="BX942" s="7"/>
      <c r="BY942" s="7"/>
      <c r="CF942" s="7"/>
      <c r="CG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</row>
    <row r="943" spans="1:147" ht="15.6" hidden="1" x14ac:dyDescent="0.3">
      <c r="C943" s="102" t="s">
        <v>157</v>
      </c>
      <c r="D943" s="102"/>
      <c r="E943" s="102"/>
      <c r="F943" s="102"/>
      <c r="G943" s="103">
        <v>1</v>
      </c>
      <c r="H943" s="7"/>
      <c r="I943" s="102" t="s">
        <v>157</v>
      </c>
      <c r="J943" s="102"/>
      <c r="K943" s="102"/>
      <c r="L943" s="102"/>
      <c r="M943" s="103">
        <v>0.4</v>
      </c>
      <c r="N943" s="7"/>
      <c r="O943" s="102" t="s">
        <v>157</v>
      </c>
      <c r="P943" s="102"/>
      <c r="Q943" s="102"/>
      <c r="R943" s="102"/>
      <c r="S943" s="434">
        <v>0.4</v>
      </c>
      <c r="T943" s="7"/>
      <c r="U943" s="102" t="s">
        <v>157</v>
      </c>
      <c r="V943" s="102"/>
      <c r="W943" s="102"/>
      <c r="X943" s="103">
        <v>0.4</v>
      </c>
      <c r="Y943" s="7"/>
      <c r="Z943" s="102" t="s">
        <v>157</v>
      </c>
      <c r="AA943" s="102"/>
      <c r="AB943" s="102"/>
      <c r="AC943" s="103">
        <v>0.7</v>
      </c>
      <c r="AD943" s="7"/>
      <c r="AE943" s="102" t="s">
        <v>157</v>
      </c>
      <c r="AF943" s="102"/>
      <c r="AG943" s="102"/>
      <c r="AH943" s="102"/>
      <c r="AI943" s="103">
        <v>0.7</v>
      </c>
      <c r="AJ943" s="7"/>
      <c r="AK943" s="102" t="s">
        <v>157</v>
      </c>
      <c r="AL943" s="102"/>
      <c r="AM943" s="102"/>
      <c r="AN943" s="102"/>
      <c r="AO943" s="103">
        <v>0.7</v>
      </c>
      <c r="AP943" s="7"/>
      <c r="AQ943" s="102" t="s">
        <v>157</v>
      </c>
      <c r="AR943" s="102"/>
      <c r="AS943" s="102"/>
      <c r="AT943" s="102"/>
      <c r="AU943" s="103">
        <v>0.7</v>
      </c>
      <c r="AV943" s="7"/>
      <c r="AW943" s="102" t="s">
        <v>157</v>
      </c>
      <c r="AX943" s="102"/>
      <c r="AY943" s="102"/>
      <c r="AZ943" s="102"/>
      <c r="BA943" s="103">
        <v>0.8</v>
      </c>
      <c r="BB943" s="7"/>
      <c r="BC943" s="102" t="s">
        <v>157</v>
      </c>
      <c r="BD943" s="102"/>
      <c r="BE943" s="102"/>
      <c r="BF943" s="103">
        <v>1</v>
      </c>
      <c r="BG943" s="7"/>
      <c r="BH943" s="102" t="s">
        <v>157</v>
      </c>
      <c r="BI943" s="102"/>
      <c r="BJ943" s="102"/>
      <c r="BK943" s="103">
        <v>1</v>
      </c>
      <c r="BL943" s="7"/>
      <c r="BM943" s="102" t="s">
        <v>157</v>
      </c>
      <c r="BN943" s="102"/>
      <c r="BO943" s="102"/>
      <c r="BP943" s="103">
        <v>1</v>
      </c>
      <c r="BQ943" s="7"/>
      <c r="BS943" s="413"/>
      <c r="BT943" s="413"/>
      <c r="BU943" s="414"/>
      <c r="BV943" s="413"/>
      <c r="BW943" s="7"/>
      <c r="BX943" s="7"/>
      <c r="BY943" s="7"/>
      <c r="CF943" s="7"/>
      <c r="CG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</row>
    <row r="944" spans="1:147" ht="15.6" hidden="1" x14ac:dyDescent="0.3">
      <c r="A944" t="str">
        <f>+A548</f>
        <v>2021 TORRE A</v>
      </c>
      <c r="C944" s="33">
        <f t="shared" ref="C944:AE944" si="1009">+C585</f>
        <v>236</v>
      </c>
      <c r="D944" s="33"/>
      <c r="E944" s="33">
        <f t="shared" si="1009"/>
        <v>566.4</v>
      </c>
      <c r="F944" s="34">
        <f t="shared" si="1009"/>
        <v>1935345.0962962962</v>
      </c>
      <c r="G944" s="34">
        <f t="shared" si="1009"/>
        <v>1235075.0294009475</v>
      </c>
      <c r="H944" s="34">
        <f t="shared" si="1009"/>
        <v>3170420.125697243</v>
      </c>
      <c r="I944" s="33">
        <f t="shared" si="1009"/>
        <v>212</v>
      </c>
      <c r="J944" s="33"/>
      <c r="K944" s="33">
        <f t="shared" si="1009"/>
        <v>580.80000000000007</v>
      </c>
      <c r="L944" s="34">
        <f t="shared" si="1009"/>
        <v>793819.5140740741</v>
      </c>
      <c r="M944" s="34">
        <f t="shared" si="1009"/>
        <v>1198820.6134828534</v>
      </c>
      <c r="N944" s="34">
        <f t="shared" si="1009"/>
        <v>1992640.1275569277</v>
      </c>
      <c r="O944" s="33">
        <f t="shared" si="1009"/>
        <v>230</v>
      </c>
      <c r="P944" s="33"/>
      <c r="Q944" s="33">
        <f t="shared" si="1009"/>
        <v>552</v>
      </c>
      <c r="R944" s="34">
        <f t="shared" si="1009"/>
        <v>755163.59999999986</v>
      </c>
      <c r="S944" s="432">
        <f t="shared" si="1009"/>
        <v>1269783.6089340968</v>
      </c>
      <c r="T944" s="34">
        <f t="shared" si="1009"/>
        <v>2024947.2089340962</v>
      </c>
      <c r="U944" s="33">
        <f t="shared" si="1009"/>
        <v>243</v>
      </c>
      <c r="V944" s="33">
        <f t="shared" si="1009"/>
        <v>583.20000000000005</v>
      </c>
      <c r="W944" s="34">
        <f t="shared" si="1009"/>
        <v>797846.76</v>
      </c>
      <c r="X944" s="34">
        <f t="shared" si="1009"/>
        <v>1283674.3351831299</v>
      </c>
      <c r="Y944" s="34">
        <f t="shared" si="1009"/>
        <v>2081521.0951831297</v>
      </c>
      <c r="Z944" s="33">
        <f t="shared" si="1009"/>
        <v>222</v>
      </c>
      <c r="AA944" s="33">
        <f t="shared" si="1009"/>
        <v>754.8</v>
      </c>
      <c r="AB944" s="34">
        <f t="shared" si="1009"/>
        <v>1318856.984339315</v>
      </c>
      <c r="AC944" s="34">
        <f t="shared" si="1009"/>
        <v>1692214.3245715874</v>
      </c>
      <c r="AD944" s="34">
        <f t="shared" si="1009"/>
        <v>3011071.3089109026</v>
      </c>
      <c r="AE944" s="33">
        <f t="shared" si="1009"/>
        <v>243</v>
      </c>
      <c r="AF944" s="33"/>
      <c r="AG944" s="33">
        <f t="shared" ref="AG944:AO944" si="1010">+AF585</f>
        <v>826.2</v>
      </c>
      <c r="AH944" s="34">
        <f t="shared" si="1010"/>
        <v>1458959.6516678494</v>
      </c>
      <c r="AI944" s="34">
        <f t="shared" si="1010"/>
        <v>1830270.2190487476</v>
      </c>
      <c r="AJ944" s="34">
        <f t="shared" si="1010"/>
        <v>3289229.8707165974</v>
      </c>
      <c r="AK944" s="33">
        <f t="shared" si="1010"/>
        <v>188</v>
      </c>
      <c r="AL944" s="33"/>
      <c r="AM944" s="33">
        <f>+AK585</f>
        <v>639.20000000000005</v>
      </c>
      <c r="AN944" s="34">
        <f t="shared" si="1010"/>
        <v>1128742.446557842</v>
      </c>
      <c r="AO944" s="34">
        <f t="shared" si="1010"/>
        <v>1422354.3861117631</v>
      </c>
      <c r="AP944" s="34">
        <f>+AO458</f>
        <v>0</v>
      </c>
      <c r="AQ944" s="33">
        <f t="shared" ref="AQ944:BP944" si="1011">+AP585</f>
        <v>196</v>
      </c>
      <c r="AR944" s="33"/>
      <c r="AS944" s="33">
        <f>+AQ585</f>
        <v>666.4</v>
      </c>
      <c r="AT944" s="34">
        <f t="shared" si="1011"/>
        <v>1179146.1834115803</v>
      </c>
      <c r="AU944" s="34">
        <f t="shared" si="1011"/>
        <v>1523688.6916716937</v>
      </c>
      <c r="AV944" s="34">
        <f t="shared" si="1011"/>
        <v>2702834.8750832742</v>
      </c>
      <c r="AW944" s="33">
        <f t="shared" si="1011"/>
        <v>238</v>
      </c>
      <c r="AX944" s="33"/>
      <c r="AY944" s="33">
        <f>+AW585</f>
        <v>809.2</v>
      </c>
      <c r="AZ944" s="34">
        <f t="shared" si="1011"/>
        <v>1566588.0714356501</v>
      </c>
      <c r="BA944" s="34">
        <f t="shared" si="1011"/>
        <v>1882269.6032565047</v>
      </c>
      <c r="BB944" s="34">
        <f t="shared" si="1011"/>
        <v>3448857.6746921558</v>
      </c>
      <c r="BC944" s="33">
        <f t="shared" si="1011"/>
        <v>233</v>
      </c>
      <c r="BD944" s="33">
        <f t="shared" si="1011"/>
        <v>792.2</v>
      </c>
      <c r="BE944" s="34">
        <f t="shared" si="1011"/>
        <v>2023671.7048917401</v>
      </c>
      <c r="BF944" s="34">
        <f t="shared" si="1011"/>
        <v>1776578.389914928</v>
      </c>
      <c r="BG944" s="34">
        <f t="shared" si="1011"/>
        <v>3800250.0948066693</v>
      </c>
      <c r="BH944" s="33">
        <f t="shared" si="1011"/>
        <v>214</v>
      </c>
      <c r="BI944" s="33">
        <f t="shared" si="1011"/>
        <v>727.6</v>
      </c>
      <c r="BJ944" s="34">
        <f t="shared" si="1011"/>
        <v>1858651.2654370489</v>
      </c>
      <c r="BK944" s="34">
        <f t="shared" si="1011"/>
        <v>1566466.5252593874</v>
      </c>
      <c r="BL944" s="34">
        <f t="shared" si="1011"/>
        <v>3425117.7906964361</v>
      </c>
      <c r="BM944" s="33">
        <f t="shared" si="1011"/>
        <v>217</v>
      </c>
      <c r="BN944" s="33">
        <f t="shared" si="1011"/>
        <v>737.79999999999984</v>
      </c>
      <c r="BO944" s="34">
        <f t="shared" si="1011"/>
        <v>1902160.5348670022</v>
      </c>
      <c r="BP944" s="34">
        <f t="shared" si="1011"/>
        <v>1671778.3315477031</v>
      </c>
      <c r="BQ944" s="34">
        <f>+BO944+BP944</f>
        <v>3573938.8664147053</v>
      </c>
      <c r="BS944" s="413"/>
      <c r="BT944" s="413"/>
      <c r="BU944" s="414"/>
      <c r="BV944" s="413"/>
      <c r="BW944" s="7"/>
      <c r="BX944" s="7"/>
      <c r="BY944" s="7"/>
      <c r="CF944" s="7"/>
      <c r="CG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</row>
    <row r="945" spans="1:147" ht="15.6" hidden="1" x14ac:dyDescent="0.3">
      <c r="A945" t="str">
        <f>+A598</f>
        <v>2021 TORRE B</v>
      </c>
      <c r="C945" s="33">
        <f t="shared" ref="C945:AE945" si="1012">+C630</f>
        <v>186</v>
      </c>
      <c r="D945" s="33"/>
      <c r="E945" s="33">
        <f t="shared" si="1012"/>
        <v>446.4</v>
      </c>
      <c r="F945" s="34">
        <f t="shared" si="1012"/>
        <v>1525314.3555555558</v>
      </c>
      <c r="G945" s="34">
        <f t="shared" si="1012"/>
        <v>973406.59096854355</v>
      </c>
      <c r="H945" s="34">
        <f t="shared" si="1012"/>
        <v>2498720.9465240985</v>
      </c>
      <c r="I945" s="33">
        <f t="shared" si="1012"/>
        <v>241</v>
      </c>
      <c r="J945" s="33"/>
      <c r="K945" s="33">
        <f t="shared" si="1012"/>
        <v>578.4</v>
      </c>
      <c r="L945" s="34">
        <f t="shared" si="1012"/>
        <v>790539.2681481482</v>
      </c>
      <c r="M945" s="34">
        <f t="shared" si="1012"/>
        <v>1193866.8092949078</v>
      </c>
      <c r="N945" s="34">
        <f t="shared" si="1012"/>
        <v>1984406.0774430565</v>
      </c>
      <c r="O945" s="33">
        <f t="shared" si="1012"/>
        <v>192</v>
      </c>
      <c r="P945" s="33"/>
      <c r="Q945" s="33">
        <f t="shared" si="1012"/>
        <v>460.80000000000007</v>
      </c>
      <c r="R945" s="34">
        <f t="shared" si="1012"/>
        <v>630397.43999999994</v>
      </c>
      <c r="S945" s="432">
        <f t="shared" si="1012"/>
        <v>1059993.2735449851</v>
      </c>
      <c r="T945" s="34">
        <f t="shared" si="1012"/>
        <v>1690390.7135449853</v>
      </c>
      <c r="U945" s="33">
        <f t="shared" si="1012"/>
        <v>199</v>
      </c>
      <c r="V945" s="33">
        <f t="shared" si="1012"/>
        <v>477.59999999999997</v>
      </c>
      <c r="W945" s="34">
        <f t="shared" si="1012"/>
        <v>653380.67999999982</v>
      </c>
      <c r="X945" s="34">
        <f t="shared" si="1012"/>
        <v>1051239.4761376248</v>
      </c>
      <c r="Y945" s="34">
        <f t="shared" si="1012"/>
        <v>1704620.1561376248</v>
      </c>
      <c r="Z945" s="33">
        <f t="shared" si="1012"/>
        <v>179</v>
      </c>
      <c r="AA945" s="33">
        <f t="shared" si="1012"/>
        <v>608.6</v>
      </c>
      <c r="AB945" s="34">
        <f t="shared" si="1012"/>
        <v>1063402.7035889069</v>
      </c>
      <c r="AC945" s="34">
        <f t="shared" si="1012"/>
        <v>1364443.0815239369</v>
      </c>
      <c r="AD945" s="34">
        <f t="shared" si="1012"/>
        <v>2427845.7851128443</v>
      </c>
      <c r="AE945" s="33">
        <f t="shared" si="1012"/>
        <v>160</v>
      </c>
      <c r="AF945" s="33"/>
      <c r="AG945" s="33">
        <f t="shared" ref="AG945:AO945" si="1013">+AF630</f>
        <v>544</v>
      </c>
      <c r="AH945" s="34">
        <f t="shared" si="1013"/>
        <v>960631.8694109295</v>
      </c>
      <c r="AI945" s="34">
        <f t="shared" si="1013"/>
        <v>1205116.1936123439</v>
      </c>
      <c r="AJ945" s="34">
        <f t="shared" si="1013"/>
        <v>2165748.0630232734</v>
      </c>
      <c r="AK945" s="33">
        <f t="shared" si="1013"/>
        <v>162</v>
      </c>
      <c r="AL945" s="33"/>
      <c r="AM945" s="33">
        <f>+AK630</f>
        <v>550.79999999999995</v>
      </c>
      <c r="AN945" s="34">
        <f t="shared" si="1013"/>
        <v>972639.76777856576</v>
      </c>
      <c r="AO945" s="34">
        <f t="shared" si="1013"/>
        <v>1225645.8007984348</v>
      </c>
      <c r="AP945" s="34">
        <f>+AO503</f>
        <v>0</v>
      </c>
      <c r="AQ945" s="33">
        <f t="shared" ref="AQ945:BP945" si="1014">+AP630</f>
        <v>145</v>
      </c>
      <c r="AR945" s="33"/>
      <c r="AS945" s="33">
        <f>+AQ630</f>
        <v>492.99999999999994</v>
      </c>
      <c r="AT945" s="34">
        <f t="shared" si="1014"/>
        <v>872327.53364632209</v>
      </c>
      <c r="AU945" s="34">
        <f t="shared" si="1014"/>
        <v>1127218.6749612023</v>
      </c>
      <c r="AV945" s="34">
        <f t="shared" si="1014"/>
        <v>1999546.2086075244</v>
      </c>
      <c r="AW945" s="33">
        <f t="shared" si="1014"/>
        <v>180</v>
      </c>
      <c r="AX945" s="33"/>
      <c r="AY945" s="33">
        <f>+AW630</f>
        <v>612</v>
      </c>
      <c r="AZ945" s="34">
        <f t="shared" si="1014"/>
        <v>1181011.0250569477</v>
      </c>
      <c r="BA945" s="34">
        <f t="shared" si="1014"/>
        <v>1423565.2461603815</v>
      </c>
      <c r="BB945" s="34">
        <f t="shared" si="1014"/>
        <v>2604576.2712173299</v>
      </c>
      <c r="BC945" s="33">
        <f t="shared" si="1014"/>
        <v>163</v>
      </c>
      <c r="BD945" s="33">
        <f t="shared" si="1014"/>
        <v>554.19999999999993</v>
      </c>
      <c r="BE945" s="34">
        <f t="shared" si="1014"/>
        <v>1415701.66479551</v>
      </c>
      <c r="BF945" s="34">
        <f t="shared" si="1014"/>
        <v>1242842.3929447776</v>
      </c>
      <c r="BG945" s="34">
        <f t="shared" si="1014"/>
        <v>2658544.057740286</v>
      </c>
      <c r="BH945" s="33">
        <f t="shared" si="1014"/>
        <v>170</v>
      </c>
      <c r="BI945" s="33">
        <f t="shared" si="1014"/>
        <v>577.99999999999989</v>
      </c>
      <c r="BJ945" s="34">
        <f t="shared" si="1014"/>
        <v>1476498.6688051322</v>
      </c>
      <c r="BK945" s="34">
        <f t="shared" si="1014"/>
        <v>1244389.2957668027</v>
      </c>
      <c r="BL945" s="34">
        <f t="shared" si="1014"/>
        <v>2720887.9645719351</v>
      </c>
      <c r="BM945" s="33">
        <f t="shared" si="1014"/>
        <v>183</v>
      </c>
      <c r="BN945" s="33">
        <f t="shared" si="1014"/>
        <v>622.20000000000005</v>
      </c>
      <c r="BO945" s="34">
        <f t="shared" si="1014"/>
        <v>1505861.8567639256</v>
      </c>
      <c r="BP945" s="34">
        <f t="shared" si="1014"/>
        <v>1409840.71277986</v>
      </c>
      <c r="BQ945" s="34">
        <f t="shared" ref="BQ945:BQ946" si="1015">+BO945+BP945</f>
        <v>2915702.5695437854</v>
      </c>
      <c r="BS945" s="413"/>
      <c r="BT945" s="413"/>
      <c r="BU945" s="414"/>
      <c r="BV945" s="413"/>
      <c r="BW945" s="7"/>
      <c r="BX945" s="7"/>
      <c r="BY945" s="7"/>
      <c r="CF945" s="7"/>
      <c r="CG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</row>
    <row r="946" spans="1:147" ht="15.6" hidden="1" x14ac:dyDescent="0.3">
      <c r="A946" t="str">
        <f>+A641</f>
        <v>2021 TORRE C</v>
      </c>
      <c r="C946" s="33">
        <f t="shared" ref="C946:AE946" si="1016">+C671</f>
        <v>174</v>
      </c>
      <c r="D946" s="33"/>
      <c r="E946" s="33">
        <f t="shared" si="1016"/>
        <v>417.6</v>
      </c>
      <c r="F946" s="34">
        <f t="shared" si="1016"/>
        <v>1426906.9777777777</v>
      </c>
      <c r="G946" s="34">
        <f t="shared" si="1016"/>
        <v>910606.16574476624</v>
      </c>
      <c r="H946" s="34">
        <f t="shared" si="1016"/>
        <v>2337513.1435225434</v>
      </c>
      <c r="I946" s="33">
        <f t="shared" si="1016"/>
        <v>184</v>
      </c>
      <c r="J946" s="33"/>
      <c r="K946" s="33">
        <f t="shared" si="1016"/>
        <v>441.59999999999997</v>
      </c>
      <c r="L946" s="34">
        <f t="shared" si="1016"/>
        <v>603565.25037037046</v>
      </c>
      <c r="M946" s="34">
        <f t="shared" si="1016"/>
        <v>911499.97058200405</v>
      </c>
      <c r="N946" s="34">
        <f t="shared" si="1016"/>
        <v>1515065.2209523749</v>
      </c>
      <c r="O946" s="33">
        <f t="shared" si="1016"/>
        <v>176</v>
      </c>
      <c r="P946" s="33"/>
      <c r="Q946" s="33">
        <f t="shared" si="1016"/>
        <v>422.4</v>
      </c>
      <c r="R946" s="34">
        <f t="shared" si="1016"/>
        <v>577864.32000000007</v>
      </c>
      <c r="S946" s="432">
        <f t="shared" si="1016"/>
        <v>971660.50074956974</v>
      </c>
      <c r="T946" s="34">
        <f t="shared" si="1016"/>
        <v>1549524.8207495697</v>
      </c>
      <c r="U946" s="33">
        <f t="shared" si="1016"/>
        <v>191</v>
      </c>
      <c r="V946" s="33">
        <f t="shared" si="1016"/>
        <v>458.4</v>
      </c>
      <c r="W946" s="34">
        <f t="shared" si="1016"/>
        <v>627114.12</v>
      </c>
      <c r="X946" s="34">
        <f t="shared" si="1016"/>
        <v>1008978.5926748055</v>
      </c>
      <c r="Y946" s="34">
        <f t="shared" si="1016"/>
        <v>1636092.7126748061</v>
      </c>
      <c r="Z946" s="33">
        <f t="shared" si="1016"/>
        <v>194</v>
      </c>
      <c r="AA946" s="33">
        <f t="shared" si="1016"/>
        <v>659.6</v>
      </c>
      <c r="AB946" s="34">
        <f t="shared" si="1016"/>
        <v>1152514.6619902118</v>
      </c>
      <c r="AC946" s="34">
        <f t="shared" si="1016"/>
        <v>1478781.887238234</v>
      </c>
      <c r="AD946" s="34">
        <f t="shared" si="1016"/>
        <v>2631296.5492284456</v>
      </c>
      <c r="AE946" s="33">
        <f t="shared" si="1016"/>
        <v>223</v>
      </c>
      <c r="AF946" s="33"/>
      <c r="AG946" s="33">
        <f t="shared" ref="AG946:AO946" si="1017">+AF671</f>
        <v>758.2</v>
      </c>
      <c r="AH946" s="34">
        <f t="shared" si="1017"/>
        <v>1338880.6679914829</v>
      </c>
      <c r="AI946" s="34">
        <f t="shared" si="1017"/>
        <v>1679630.694847205</v>
      </c>
      <c r="AJ946" s="34">
        <f t="shared" si="1017"/>
        <v>3018511.3628386878</v>
      </c>
      <c r="AK946" s="33">
        <f t="shared" si="1017"/>
        <v>174</v>
      </c>
      <c r="AL946" s="33"/>
      <c r="AM946" s="33">
        <f>+AK671</f>
        <v>591.59999999999991</v>
      </c>
      <c r="AN946" s="34">
        <f t="shared" si="1017"/>
        <v>1044687.157984386</v>
      </c>
      <c r="AO946" s="34">
        <f t="shared" si="1017"/>
        <v>1316434.3786353557</v>
      </c>
      <c r="AP946" s="34">
        <f>+AO544</f>
        <v>0</v>
      </c>
      <c r="AQ946" s="33">
        <f t="shared" ref="AQ946:BP946" si="1018">+AP671</f>
        <v>161</v>
      </c>
      <c r="AR946" s="33"/>
      <c r="AS946" s="33">
        <f>+AQ671</f>
        <v>547.4</v>
      </c>
      <c r="AT946" s="34">
        <f t="shared" si="1018"/>
        <v>968584.36494522658</v>
      </c>
      <c r="AU946" s="34">
        <f t="shared" si="1018"/>
        <v>1251601.4253017486</v>
      </c>
      <c r="AV946" s="34">
        <f t="shared" si="1018"/>
        <v>2220185.7902469751</v>
      </c>
      <c r="AW946" s="33">
        <f t="shared" si="1018"/>
        <v>183</v>
      </c>
      <c r="AX946" s="33"/>
      <c r="AY946" s="33">
        <f>+AW671</f>
        <v>622.20000000000005</v>
      </c>
      <c r="AZ946" s="34">
        <f t="shared" si="1018"/>
        <v>1200694.5421412303</v>
      </c>
      <c r="BA946" s="34">
        <f t="shared" si="1018"/>
        <v>1447291.3335963881</v>
      </c>
      <c r="BB946" s="34">
        <f t="shared" si="1018"/>
        <v>2647985.8757376187</v>
      </c>
      <c r="BC946" s="33">
        <f t="shared" si="1018"/>
        <v>182</v>
      </c>
      <c r="BD946" s="33">
        <f t="shared" si="1018"/>
        <v>618.79999999999995</v>
      </c>
      <c r="BE946" s="34">
        <f t="shared" si="1018"/>
        <v>1580722.1042502001</v>
      </c>
      <c r="BF946" s="34">
        <f t="shared" si="1018"/>
        <v>1387713.5921223902</v>
      </c>
      <c r="BG946" s="34">
        <f t="shared" si="1018"/>
        <v>2968435.6963725905</v>
      </c>
      <c r="BH946" s="33">
        <f t="shared" si="1018"/>
        <v>190</v>
      </c>
      <c r="BI946" s="33">
        <f t="shared" si="1018"/>
        <v>646</v>
      </c>
      <c r="BJ946" s="34">
        <f t="shared" si="1018"/>
        <v>1650204.3945469123</v>
      </c>
      <c r="BK946" s="34">
        <f t="shared" si="1018"/>
        <v>1390788.0364452505</v>
      </c>
      <c r="BL946" s="34">
        <f t="shared" si="1018"/>
        <v>3040992.4309921628</v>
      </c>
      <c r="BM946" s="33">
        <f t="shared" si="1018"/>
        <v>178</v>
      </c>
      <c r="BN946" s="33">
        <f t="shared" si="1018"/>
        <v>605.19999999999993</v>
      </c>
      <c r="BO946" s="34">
        <f t="shared" si="1018"/>
        <v>1560297.5815959743</v>
      </c>
      <c r="BP946" s="34">
        <f t="shared" si="1018"/>
        <v>1371320.4747257654</v>
      </c>
      <c r="BQ946" s="34">
        <f t="shared" si="1015"/>
        <v>2931618.0563217397</v>
      </c>
      <c r="BS946" s="413"/>
      <c r="BT946" s="413"/>
      <c r="BU946" s="414"/>
      <c r="BV946" s="413"/>
      <c r="BW946" s="7"/>
      <c r="BX946" s="7"/>
      <c r="BY946" s="7"/>
      <c r="CF946" s="7"/>
      <c r="CG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</row>
    <row r="947" spans="1:147" ht="18" hidden="1" x14ac:dyDescent="0.35">
      <c r="A947" s="84" t="s">
        <v>173</v>
      </c>
      <c r="C947" s="35">
        <f>SUM(C944:C946)</f>
        <v>596</v>
      </c>
      <c r="D947" s="35"/>
      <c r="E947" s="35">
        <f t="shared" ref="E947:BQ947" si="1019">SUM(E944:E946)</f>
        <v>1430.4</v>
      </c>
      <c r="F947" s="36">
        <f t="shared" si="1019"/>
        <v>4887566.4296296295</v>
      </c>
      <c r="G947" s="36">
        <f t="shared" si="1019"/>
        <v>3119087.7861142573</v>
      </c>
      <c r="H947" s="36">
        <f t="shared" si="1019"/>
        <v>8006654.2157438844</v>
      </c>
      <c r="I947" s="35">
        <f t="shared" si="1019"/>
        <v>637</v>
      </c>
      <c r="J947" s="35"/>
      <c r="K947" s="35">
        <f t="shared" si="1019"/>
        <v>1600.8</v>
      </c>
      <c r="L947" s="36">
        <f t="shared" si="1019"/>
        <v>2187924.0325925928</v>
      </c>
      <c r="M947" s="36">
        <f t="shared" si="1019"/>
        <v>3304187.3933597654</v>
      </c>
      <c r="N947" s="36">
        <f t="shared" si="1019"/>
        <v>5492111.4259523591</v>
      </c>
      <c r="O947" s="35">
        <f t="shared" si="1019"/>
        <v>598</v>
      </c>
      <c r="P947" s="35"/>
      <c r="Q947" s="35">
        <f t="shared" si="1019"/>
        <v>1435.2</v>
      </c>
      <c r="R947" s="36">
        <f t="shared" si="1019"/>
        <v>1963425.3599999999</v>
      </c>
      <c r="S947" s="433">
        <f t="shared" si="1019"/>
        <v>3301437.3832286517</v>
      </c>
      <c r="T947" s="36">
        <f t="shared" si="1019"/>
        <v>5264862.7432286516</v>
      </c>
      <c r="U947" s="35">
        <f t="shared" si="1019"/>
        <v>633</v>
      </c>
      <c r="V947" s="35">
        <f t="shared" si="1019"/>
        <v>1519.1999999999998</v>
      </c>
      <c r="W947" s="36">
        <f t="shared" si="1019"/>
        <v>2078341.56</v>
      </c>
      <c r="X947" s="36">
        <f t="shared" si="1019"/>
        <v>3343892.4039955605</v>
      </c>
      <c r="Y947" s="36">
        <f t="shared" si="1019"/>
        <v>5422233.9639955601</v>
      </c>
      <c r="Z947" s="35">
        <f t="shared" si="1019"/>
        <v>595</v>
      </c>
      <c r="AA947" s="35">
        <f t="shared" si="1019"/>
        <v>2023</v>
      </c>
      <c r="AB947" s="36">
        <f t="shared" si="1019"/>
        <v>3534774.3499184339</v>
      </c>
      <c r="AC947" s="36">
        <f t="shared" si="1019"/>
        <v>4535439.2933337586</v>
      </c>
      <c r="AD947" s="36">
        <f t="shared" si="1019"/>
        <v>8070213.643252193</v>
      </c>
      <c r="AE947" s="35">
        <f t="shared" si="1019"/>
        <v>626</v>
      </c>
      <c r="AF947" s="35"/>
      <c r="AG947" s="35">
        <f t="shared" si="1019"/>
        <v>2128.4</v>
      </c>
      <c r="AH947" s="36">
        <f t="shared" si="1019"/>
        <v>3758472.189070262</v>
      </c>
      <c r="AI947" s="36">
        <f t="shared" si="1019"/>
        <v>4715017.1075082961</v>
      </c>
      <c r="AJ947" s="36">
        <f t="shared" si="1019"/>
        <v>8473489.2965785582</v>
      </c>
      <c r="AK947" s="35">
        <f t="shared" si="1019"/>
        <v>524</v>
      </c>
      <c r="AL947" s="35"/>
      <c r="AM947" s="35">
        <f t="shared" si="1019"/>
        <v>1781.6</v>
      </c>
      <c r="AN947" s="36">
        <f t="shared" si="1019"/>
        <v>3146069.3723207936</v>
      </c>
      <c r="AO947" s="36">
        <f t="shared" si="1019"/>
        <v>3964434.5655455538</v>
      </c>
      <c r="AP947" s="36">
        <f t="shared" si="1019"/>
        <v>0</v>
      </c>
      <c r="AQ947" s="35">
        <f t="shared" si="1019"/>
        <v>502</v>
      </c>
      <c r="AR947" s="35"/>
      <c r="AS947" s="35">
        <f t="shared" si="1019"/>
        <v>1706.7999999999997</v>
      </c>
      <c r="AT947" s="36">
        <f t="shared" si="1019"/>
        <v>3020058.0820031287</v>
      </c>
      <c r="AU947" s="36">
        <f t="shared" si="1019"/>
        <v>3902508.7919346448</v>
      </c>
      <c r="AV947" s="36">
        <f t="shared" si="1019"/>
        <v>6922566.8739377744</v>
      </c>
      <c r="AW947" s="35">
        <f t="shared" si="1019"/>
        <v>601</v>
      </c>
      <c r="AX947" s="35"/>
      <c r="AY947" s="35">
        <f t="shared" si="1019"/>
        <v>2043.4</v>
      </c>
      <c r="AZ947" s="36">
        <f t="shared" si="1019"/>
        <v>3948293.6386338281</v>
      </c>
      <c r="BA947" s="36">
        <f t="shared" si="1019"/>
        <v>4753126.1830132743</v>
      </c>
      <c r="BB947" s="36">
        <f t="shared" si="1019"/>
        <v>8701419.8216471039</v>
      </c>
      <c r="BC947" s="35">
        <f t="shared" si="1019"/>
        <v>578</v>
      </c>
      <c r="BD947" s="35">
        <f t="shared" si="1019"/>
        <v>1965.2</v>
      </c>
      <c r="BE947" s="36">
        <f t="shared" si="1019"/>
        <v>5020095.47393745</v>
      </c>
      <c r="BF947" s="36">
        <f t="shared" si="1019"/>
        <v>4407134.3749820953</v>
      </c>
      <c r="BG947" s="36">
        <f t="shared" si="1019"/>
        <v>9427229.8489195462</v>
      </c>
      <c r="BH947" s="35">
        <f t="shared" si="1019"/>
        <v>574</v>
      </c>
      <c r="BI947" s="35">
        <f t="shared" si="1019"/>
        <v>1951.6</v>
      </c>
      <c r="BJ947" s="36">
        <f t="shared" si="1019"/>
        <v>4985354.3287890935</v>
      </c>
      <c r="BK947" s="36">
        <f t="shared" si="1019"/>
        <v>4201643.8574714409</v>
      </c>
      <c r="BL947" s="36">
        <f t="shared" si="1019"/>
        <v>9186998.1862605326</v>
      </c>
      <c r="BM947" s="35">
        <f t="shared" si="1019"/>
        <v>578</v>
      </c>
      <c r="BN947" s="35">
        <f t="shared" si="1019"/>
        <v>1965.1999999999998</v>
      </c>
      <c r="BO947" s="36">
        <f t="shared" si="1019"/>
        <v>4968319.9732269021</v>
      </c>
      <c r="BP947" s="36">
        <f t="shared" si="1019"/>
        <v>4452939.5190533288</v>
      </c>
      <c r="BQ947" s="36">
        <f t="shared" si="1019"/>
        <v>9421259.4922802299</v>
      </c>
      <c r="BS947" s="413"/>
      <c r="BT947" s="413"/>
      <c r="BU947" s="414"/>
      <c r="BV947" s="413"/>
      <c r="BW947" s="7"/>
      <c r="BX947" s="7"/>
      <c r="BY947" s="7"/>
      <c r="CF947" s="7"/>
      <c r="CG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</row>
    <row r="948" spans="1:147" ht="15.6" hidden="1" x14ac:dyDescent="0.3"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421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122"/>
      <c r="BA948" s="118"/>
      <c r="BB948" s="7"/>
      <c r="BC948" s="7"/>
      <c r="BD948" s="7"/>
      <c r="BE948" s="122"/>
      <c r="BF948" s="118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S948" s="413"/>
      <c r="BT948" s="413"/>
      <c r="BU948" s="414"/>
      <c r="BV948" s="413"/>
      <c r="BW948" s="7"/>
      <c r="BX948" s="7"/>
      <c r="BY948" s="7"/>
      <c r="CF948" s="7"/>
      <c r="CG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</row>
    <row r="949" spans="1:147" ht="15.6" hidden="1" x14ac:dyDescent="0.3">
      <c r="C949" s="7" t="s">
        <v>214</v>
      </c>
      <c r="D949" s="7"/>
      <c r="E949" s="7"/>
      <c r="F949" s="122">
        <f>+'Vr M3 DE AGUA'!L28</f>
        <v>11070830</v>
      </c>
      <c r="G949" s="42">
        <f>+'Vr M3 DE GAS'!AG18+'Vr M3 DE GAS'!AG36+'Vr M3 DE GAS'!AG54</f>
        <v>5675810</v>
      </c>
      <c r="H949" s="7"/>
      <c r="I949" s="7"/>
      <c r="J949" s="7"/>
      <c r="K949" s="7"/>
      <c r="L949" s="122">
        <f>+'Vr M3 DE AGUA'!L29</f>
        <v>9029130</v>
      </c>
      <c r="M949" s="42">
        <f>+'Vr M3 DE GAS'!AP7+'Vr M3 DE GAS'!AP25+'Vr M3 DE GAS'!AP43</f>
        <v>6375380</v>
      </c>
      <c r="N949" s="42"/>
      <c r="O949" s="42"/>
      <c r="P949" s="42"/>
      <c r="Q949" s="42"/>
      <c r="R949" s="42">
        <f>+'Vr M3 DE AGUA'!L29</f>
        <v>9029130</v>
      </c>
      <c r="S949" s="399">
        <f>+'Vr M3 DE GAS'!AP8+'Vr M3 DE GAS'!AP26+'Vr M3 DE GAS'!AP44</f>
        <v>6394760</v>
      </c>
      <c r="T949" s="42"/>
      <c r="U949" s="42"/>
      <c r="V949" s="42"/>
      <c r="W949" s="42">
        <f>+'Vr M3 DE AGUA'!L30</f>
        <v>10404882</v>
      </c>
      <c r="X949" s="42">
        <f>+'Vr M3 DE GAS'!AP9+'Vr M3 DE GAS'!AP27+'Vr M3 DE GAS'!AP45</f>
        <v>6577860</v>
      </c>
      <c r="Y949" s="7"/>
      <c r="Z949" s="42"/>
      <c r="AA949" s="42"/>
      <c r="AB949" s="42">
        <f>+'Vr M3 DE AGUA'!L30</f>
        <v>10404882</v>
      </c>
      <c r="AC949" s="42">
        <f>+'Vr M3 DE GAS'!AP28+'Vr M3 DE GAS'!AP46+'Vr M3 DE GAS'!AP10</f>
        <v>7714190</v>
      </c>
      <c r="AD949" s="7"/>
      <c r="AE949" s="42"/>
      <c r="AF949" s="42"/>
      <c r="AG949" s="42"/>
      <c r="AH949" s="42">
        <f>+'Vr M3 DE AGUA'!L31</f>
        <v>12085092</v>
      </c>
      <c r="AI949" s="42">
        <f>+'Vr M3 DE GAS'!AP11+'Vr M3 DE GAS'!AP29+'Vr M3 DE GAS'!AP47</f>
        <v>9338670</v>
      </c>
      <c r="AJ949" s="7"/>
      <c r="AK949" s="42"/>
      <c r="AL949" s="42"/>
      <c r="AM949" s="42"/>
      <c r="AN949" s="42">
        <f>+'Vr M3 DE AGUA'!L31</f>
        <v>12085092</v>
      </c>
      <c r="AO949" s="42">
        <f>+'Vr M3 DE GAS'!AP12+'Vr M3 DE GAS'!AP30+'Vr M3 DE GAS'!AP48</f>
        <v>10195410</v>
      </c>
      <c r="AP949" s="7"/>
      <c r="AQ949" s="42"/>
      <c r="AR949" s="42"/>
      <c r="AS949" s="42"/>
      <c r="AT949" s="42">
        <f>+'Vr M3 DE AGUA'!L32</f>
        <v>10983592</v>
      </c>
      <c r="AU949" s="42">
        <f>+'Vr M3 DE GAS'!AP13+'Vr M3 DE GAS'!AP31+'Vr M3 DE GAS'!AP49</f>
        <v>10133260</v>
      </c>
      <c r="AV949" s="7"/>
      <c r="AW949" s="7"/>
      <c r="AX949" s="7"/>
      <c r="AY949" s="7"/>
      <c r="AZ949" s="42">
        <f>+'Vr M3 DE AGUA'!L32</f>
        <v>10983592</v>
      </c>
      <c r="BA949" s="42">
        <f>+'Vr M3 DE GAS'!AP14+'Vr M3 DE GAS'!AP32+'Vr M3 DE GAS'!AP50</f>
        <v>11345960</v>
      </c>
      <c r="BB949" s="7"/>
      <c r="BC949" s="7"/>
      <c r="BD949" s="7"/>
      <c r="BE949" s="42">
        <v>10830256</v>
      </c>
      <c r="BF949" s="42">
        <f>+'Vr M3 DE GAS'!AP15+'Vr M3 DE GAS'!AP33+'Vr M3 DE GAS'!AP51</f>
        <v>9810610</v>
      </c>
      <c r="BG949" s="129"/>
      <c r="BH949" s="129"/>
      <c r="BI949" s="129"/>
      <c r="BJ949" s="129">
        <v>10830256</v>
      </c>
      <c r="BK949" s="42">
        <f>+'Vr M3 DE GAS'!AP16+'Vr M3 DE GAS'!AP34+'Vr M3 DE GAS'!AP52</f>
        <v>10460030</v>
      </c>
      <c r="BL949" s="7"/>
      <c r="BM949" s="7"/>
      <c r="BN949" s="7"/>
      <c r="BO949" s="129">
        <v>12193112</v>
      </c>
      <c r="BP949" s="129">
        <f>+'Vr M3 DE GAS'!AP17+'Vr M3 DE GAS'!AP35+'Vr M3 DE GAS'!AP53</f>
        <v>11056940</v>
      </c>
      <c r="BQ949" s="7"/>
      <c r="BS949" s="413"/>
      <c r="BT949" s="413"/>
      <c r="BU949" s="414"/>
      <c r="BV949" s="413"/>
      <c r="BW949" s="7"/>
      <c r="BX949" s="7"/>
      <c r="BY949" s="7"/>
      <c r="CF949" s="7"/>
      <c r="CG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</row>
    <row r="950" spans="1:147" hidden="1" x14ac:dyDescent="0.3">
      <c r="F950" s="42"/>
    </row>
    <row r="951" spans="1:147" ht="15.6" hidden="1" x14ac:dyDescent="0.3">
      <c r="C951" t="s">
        <v>215</v>
      </c>
      <c r="F951" s="42">
        <f>+F949/2</f>
        <v>5535415</v>
      </c>
      <c r="G951" s="42">
        <f>+G949</f>
        <v>5675810</v>
      </c>
      <c r="L951" s="42">
        <f>+L949/2</f>
        <v>4514565</v>
      </c>
      <c r="M951" s="42">
        <f>+M949</f>
        <v>6375380</v>
      </c>
      <c r="R951" s="42">
        <f>+R949/2</f>
        <v>4514565</v>
      </c>
      <c r="S951" s="399">
        <f>+S949</f>
        <v>6394760</v>
      </c>
      <c r="W951" s="42">
        <f>+W949/2</f>
        <v>5202441</v>
      </c>
      <c r="X951" s="42">
        <f>+X949</f>
        <v>6577860</v>
      </c>
      <c r="AB951" s="42">
        <f>+AB949/2</f>
        <v>5202441</v>
      </c>
      <c r="AC951" s="42">
        <f>+AC949</f>
        <v>7714190</v>
      </c>
      <c r="AH951" s="42">
        <f>+AH949/2</f>
        <v>6042546</v>
      </c>
      <c r="AI951" s="42">
        <f>+AI949</f>
        <v>9338670</v>
      </c>
      <c r="AN951" s="42">
        <f>+AN949/2</f>
        <v>6042546</v>
      </c>
      <c r="AO951" s="42">
        <f>+AO949</f>
        <v>10195410</v>
      </c>
      <c r="AT951" s="42">
        <f>+AT949/2</f>
        <v>5491796</v>
      </c>
      <c r="AU951" s="42">
        <f>+AU949</f>
        <v>10133260</v>
      </c>
      <c r="AZ951" s="42">
        <f>+AZ949/2</f>
        <v>5491796</v>
      </c>
      <c r="BA951" s="42">
        <f>+BA949</f>
        <v>11345960</v>
      </c>
      <c r="BE951" s="42">
        <f>+BE949/2</f>
        <v>5415128</v>
      </c>
      <c r="BF951" s="42">
        <f>+BF949</f>
        <v>9810610</v>
      </c>
      <c r="BG951" s="129"/>
      <c r="BH951" s="129"/>
      <c r="BI951" s="129"/>
      <c r="BJ951" s="42">
        <f>+BJ949/2</f>
        <v>5415128</v>
      </c>
      <c r="BK951" s="42">
        <f>+BK949</f>
        <v>10460030</v>
      </c>
      <c r="BO951" s="42">
        <f>+BO949/2</f>
        <v>6096556</v>
      </c>
      <c r="BP951" s="42">
        <f>+BP949</f>
        <v>11056940</v>
      </c>
    </row>
    <row r="952" spans="1:147" hidden="1" x14ac:dyDescent="0.3"/>
    <row r="953" spans="1:147" ht="15.6" hidden="1" x14ac:dyDescent="0.3">
      <c r="C953" t="s">
        <v>216</v>
      </c>
      <c r="F953" s="42">
        <v>1729693</v>
      </c>
      <c r="G953" s="42">
        <v>2095406</v>
      </c>
      <c r="L953" s="42">
        <v>1729693</v>
      </c>
      <c r="M953" s="42">
        <v>2095406</v>
      </c>
      <c r="R953" s="42">
        <v>1729693</v>
      </c>
      <c r="S953" s="399">
        <v>2095406</v>
      </c>
      <c r="T953" s="42"/>
      <c r="U953" s="42"/>
      <c r="V953" s="42"/>
      <c r="W953" s="42">
        <v>1729693</v>
      </c>
      <c r="X953" s="42">
        <v>2095406</v>
      </c>
      <c r="Y953" s="42"/>
      <c r="Z953" s="42"/>
      <c r="AA953" s="42"/>
      <c r="AB953" s="42">
        <v>1729693</v>
      </c>
      <c r="AC953" s="42">
        <v>2095406</v>
      </c>
      <c r="AD953" s="42"/>
      <c r="AE953" s="42"/>
      <c r="AF953" s="42"/>
      <c r="AG953" s="42"/>
      <c r="AH953" s="42">
        <v>1729693</v>
      </c>
      <c r="AI953" s="42">
        <v>2095406</v>
      </c>
      <c r="AJ953" s="42"/>
      <c r="AK953" s="42"/>
      <c r="AL953" s="42"/>
      <c r="AM953" s="42"/>
      <c r="AN953" s="42">
        <v>1729693</v>
      </c>
      <c r="AO953" s="42">
        <v>2095406</v>
      </c>
      <c r="AP953" s="42"/>
      <c r="AQ953" s="42"/>
      <c r="AR953" s="42"/>
      <c r="AS953" s="42"/>
      <c r="AT953" s="42">
        <v>1729693</v>
      </c>
      <c r="AU953" s="42">
        <v>2095406</v>
      </c>
      <c r="AV953" s="42"/>
      <c r="AZ953" s="42">
        <v>1729693</v>
      </c>
      <c r="BA953" s="42">
        <v>2095406</v>
      </c>
      <c r="BC953" s="17"/>
      <c r="BD953" s="17"/>
      <c r="BE953" s="42">
        <v>1729693</v>
      </c>
      <c r="BF953" s="42">
        <v>2095406</v>
      </c>
      <c r="BG953" s="17"/>
      <c r="BH953" s="17"/>
      <c r="BI953" s="17"/>
      <c r="BJ953" s="42">
        <v>1729693</v>
      </c>
      <c r="BK953" s="42">
        <v>2095406</v>
      </c>
      <c r="BO953" s="42">
        <v>1729693</v>
      </c>
      <c r="BP953" s="42">
        <v>2095406</v>
      </c>
      <c r="BS953" s="413" t="s">
        <v>44</v>
      </c>
      <c r="BT953" s="413"/>
      <c r="BU953" s="414"/>
      <c r="BV953" s="413" t="s">
        <v>45</v>
      </c>
    </row>
    <row r="954" spans="1:147" hidden="1" x14ac:dyDescent="0.3"/>
    <row r="955" spans="1:147" ht="18" hidden="1" x14ac:dyDescent="0.35">
      <c r="F955" s="42">
        <f>+F947+F953-F951</f>
        <v>1081844.4296296295</v>
      </c>
      <c r="G955" s="42">
        <f>+G947+G953-G951</f>
        <v>-461316.21388574317</v>
      </c>
      <c r="L955" s="42">
        <f>+L947+L953-L951</f>
        <v>-596947.96740740724</v>
      </c>
      <c r="M955" s="42">
        <f>+M947+M953-M951</f>
        <v>-975786.60664023459</v>
      </c>
      <c r="R955" s="42">
        <f>+R947+R953-R951</f>
        <v>-821446.64000000013</v>
      </c>
      <c r="S955" s="399">
        <f>+S947+S953-S951</f>
        <v>-997916.61677134782</v>
      </c>
      <c r="W955" s="42">
        <f>+W947+W953-W951</f>
        <v>-1394406.44</v>
      </c>
      <c r="X955" s="42">
        <f>+X947+X953-X951</f>
        <v>-1138561.5960044395</v>
      </c>
      <c r="AB955" s="42">
        <f>+AB947+AB953-AB951</f>
        <v>62026.349918434396</v>
      </c>
      <c r="AC955" s="42">
        <f>+AC947+AC953-AC951</f>
        <v>-1083344.7066662414</v>
      </c>
      <c r="AH955" s="42">
        <f>+AH947+AH953-AH951</f>
        <v>-554380.81092973799</v>
      </c>
      <c r="AI955" s="42">
        <f>+AI947+AI953-AI951</f>
        <v>-2528246.8924917039</v>
      </c>
      <c r="AN955" s="42">
        <f>+AN947+AN953-AN951</f>
        <v>-1166783.6276792064</v>
      </c>
      <c r="AO955" s="42">
        <f>+AO947+AO953-AO951</f>
        <v>-4135569.4344544467</v>
      </c>
      <c r="AT955" s="42">
        <f>+AT947+AT953-AT951</f>
        <v>-742044.91799687129</v>
      </c>
      <c r="AU955" s="42">
        <f>+AU947+AU953-AU951</f>
        <v>-4135345.2080653552</v>
      </c>
      <c r="AZ955" s="42">
        <f>+AZ947+AZ953-AZ951</f>
        <v>186190.63863382861</v>
      </c>
      <c r="BA955" s="42">
        <f>+BA947+BA953-BA951</f>
        <v>-4497427.8169867257</v>
      </c>
      <c r="BE955" s="42">
        <f>+BE947+BE953-BE951</f>
        <v>1334660.47393745</v>
      </c>
      <c r="BF955" s="42">
        <f>+BF947+BF953-BF951</f>
        <v>-3308069.6250179047</v>
      </c>
      <c r="BJ955" s="42">
        <f>+BJ947+BJ953-BJ951</f>
        <v>1299919.3287890935</v>
      </c>
      <c r="BK955" s="42">
        <f>+BK947+BK953-BK951</f>
        <v>-4162980.1425285591</v>
      </c>
      <c r="BO955" s="42">
        <f>+BO947+BO953-BO951</f>
        <v>601456.97322690208</v>
      </c>
      <c r="BP955" s="42">
        <f>+BP947+BP953-BP951</f>
        <v>-4508594.4809466712</v>
      </c>
      <c r="BS955" s="415">
        <f>+F955+L955+R955+W955+AB955+AH955+AN955+AT955+AZ955+BE955+BJ955+BO955</f>
        <v>-709912.20987788495</v>
      </c>
      <c r="BT955" s="415"/>
      <c r="BU955" s="416"/>
      <c r="BV955" s="415">
        <f>+G955+M955+S955+X955+AC955+AI955+AO955+AU955+BA955+BF955+BK955+BP955</f>
        <v>-31933159.340459373</v>
      </c>
    </row>
    <row r="956" spans="1:147" ht="18" hidden="1" x14ac:dyDescent="0.35">
      <c r="F956" s="42"/>
      <c r="G956" s="42"/>
      <c r="L956" s="42"/>
      <c r="M956" s="42"/>
      <c r="R956" s="42"/>
      <c r="W956" s="42"/>
      <c r="X956" s="42"/>
      <c r="AB956" s="42"/>
      <c r="AC956" s="42"/>
      <c r="AH956" s="42"/>
      <c r="AI956" s="42"/>
      <c r="AN956" s="42"/>
      <c r="AO956" s="42"/>
      <c r="AT956" s="42"/>
      <c r="AU956" s="42"/>
      <c r="AZ956" s="42"/>
      <c r="BA956" s="42"/>
      <c r="BE956" s="42"/>
      <c r="BF956" s="42"/>
      <c r="BJ956" s="42"/>
      <c r="BK956" s="42"/>
      <c r="BO956" s="42"/>
      <c r="BP956" s="42"/>
      <c r="BS956" s="415"/>
      <c r="BT956" s="415"/>
      <c r="BU956" s="416"/>
      <c r="BV956" s="415"/>
    </row>
    <row r="957" spans="1:147" ht="15.6" hidden="1" x14ac:dyDescent="0.3">
      <c r="C957" s="7"/>
      <c r="D957" s="7"/>
      <c r="E957" s="7"/>
      <c r="F957" s="7" t="s">
        <v>44</v>
      </c>
      <c r="G957" s="7" t="s">
        <v>45</v>
      </c>
      <c r="H957" s="7"/>
      <c r="I957" s="7"/>
      <c r="J957" s="7"/>
      <c r="K957" s="7"/>
      <c r="L957" s="7" t="s">
        <v>44</v>
      </c>
      <c r="M957" s="7" t="s">
        <v>45</v>
      </c>
      <c r="N957" s="7"/>
      <c r="O957" s="7"/>
      <c r="P957" s="7"/>
      <c r="Q957" s="7"/>
      <c r="R957" s="7" t="s">
        <v>44</v>
      </c>
      <c r="S957" s="421" t="s">
        <v>45</v>
      </c>
      <c r="T957" s="7"/>
      <c r="U957" s="7"/>
      <c r="V957" s="7"/>
      <c r="W957" s="7" t="s">
        <v>44</v>
      </c>
      <c r="X957" s="7" t="s">
        <v>45</v>
      </c>
      <c r="Y957" s="7"/>
      <c r="Z957" s="7"/>
      <c r="AA957" s="7"/>
      <c r="AB957" s="7" t="s">
        <v>44</v>
      </c>
      <c r="AC957" s="7" t="s">
        <v>45</v>
      </c>
      <c r="AD957" s="7"/>
      <c r="AE957" s="7"/>
      <c r="AF957" s="7"/>
      <c r="AG957" s="7"/>
      <c r="AH957" s="7" t="s">
        <v>44</v>
      </c>
      <c r="AI957" s="7" t="s">
        <v>45</v>
      </c>
      <c r="AJ957" s="7"/>
      <c r="AK957" s="7"/>
      <c r="AL957" s="7"/>
      <c r="AM957" s="7"/>
      <c r="AN957" s="7" t="s">
        <v>44</v>
      </c>
      <c r="AO957" s="7" t="s">
        <v>45</v>
      </c>
      <c r="AP957" s="7"/>
      <c r="AQ957" s="7"/>
      <c r="AR957" s="7"/>
      <c r="AS957" s="7"/>
      <c r="AT957" s="7" t="s">
        <v>44</v>
      </c>
      <c r="AU957" s="7" t="s">
        <v>45</v>
      </c>
      <c r="AV957" s="7"/>
      <c r="AW957" s="7"/>
      <c r="AX957" s="7"/>
      <c r="AY957" s="7"/>
      <c r="AZ957" s="7" t="s">
        <v>44</v>
      </c>
      <c r="BA957" s="7" t="s">
        <v>45</v>
      </c>
      <c r="BB957" s="7"/>
      <c r="BC957" s="7"/>
      <c r="BD957" s="7"/>
      <c r="BE957" s="7" t="s">
        <v>44</v>
      </c>
      <c r="BF957" s="7" t="s">
        <v>45</v>
      </c>
      <c r="BG957" s="7"/>
      <c r="BH957" s="7"/>
      <c r="BI957" s="7"/>
      <c r="BJ957" s="7" t="s">
        <v>44</v>
      </c>
      <c r="BK957" s="7" t="s">
        <v>45</v>
      </c>
      <c r="BL957" s="7"/>
      <c r="BM957" s="7"/>
      <c r="BN957" s="7"/>
      <c r="BO957" s="7" t="s">
        <v>44</v>
      </c>
      <c r="BP957" s="7" t="s">
        <v>45</v>
      </c>
      <c r="BQ957" s="7"/>
      <c r="BS957" s="413"/>
      <c r="BT957" s="413"/>
      <c r="BU957" s="414"/>
      <c r="BV957" s="413"/>
      <c r="BW957" s="7"/>
      <c r="BX957" s="7"/>
      <c r="BY957" s="7"/>
      <c r="CF957" s="7"/>
      <c r="CG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</row>
    <row r="958" spans="1:147" ht="15.6" hidden="1" x14ac:dyDescent="0.3">
      <c r="C958" s="102" t="s">
        <v>190</v>
      </c>
      <c r="D958" s="102"/>
      <c r="E958" s="102"/>
      <c r="F958" s="102"/>
      <c r="G958" s="103">
        <v>3.4</v>
      </c>
      <c r="H958" s="7"/>
      <c r="I958" s="102" t="s">
        <v>190</v>
      </c>
      <c r="J958" s="102"/>
      <c r="K958" s="102"/>
      <c r="L958" s="102"/>
      <c r="M958" s="103">
        <v>4.5</v>
      </c>
      <c r="N958" s="7"/>
      <c r="O958" s="102" t="s">
        <v>190</v>
      </c>
      <c r="P958" s="102"/>
      <c r="Q958" s="102"/>
      <c r="R958" s="102"/>
      <c r="S958" s="434">
        <v>5.5</v>
      </c>
      <c r="T958" s="7"/>
      <c r="U958" s="102" t="s">
        <v>190</v>
      </c>
      <c r="V958" s="102"/>
      <c r="W958" s="102"/>
      <c r="X958" s="165">
        <v>5.87</v>
      </c>
      <c r="Y958" s="7"/>
      <c r="Z958" s="102" t="s">
        <v>190</v>
      </c>
      <c r="AA958" s="102"/>
      <c r="AB958" s="102"/>
      <c r="AC958" s="165">
        <f>+'DETERMINACIÓN M3 GAS'!I128</f>
        <v>6.5740375399609343</v>
      </c>
      <c r="AD958" s="7"/>
      <c r="AE958" s="102" t="s">
        <v>190</v>
      </c>
      <c r="AF958" s="102"/>
      <c r="AG958" s="102"/>
      <c r="AH958" s="102"/>
      <c r="AI958" s="165">
        <v>6.65</v>
      </c>
      <c r="AJ958" s="7"/>
      <c r="AK958" s="102" t="s">
        <v>190</v>
      </c>
      <c r="AL958" s="102"/>
      <c r="AM958" s="102"/>
      <c r="AN958" s="102"/>
      <c r="AO958" s="165">
        <f>+'DETERMINACIÓN M3 GAS'!I189</f>
        <v>6.9823094876904026</v>
      </c>
      <c r="AP958" s="7"/>
      <c r="AQ958" s="102" t="s">
        <v>190</v>
      </c>
      <c r="AR958" s="102"/>
      <c r="AS958" s="102"/>
      <c r="AT958" s="102"/>
      <c r="AU958" s="165">
        <v>8</v>
      </c>
      <c r="AV958" s="7"/>
      <c r="AW958" s="102" t="s">
        <v>190</v>
      </c>
      <c r="AX958" s="102"/>
      <c r="AY958" s="102"/>
      <c r="AZ958" s="102"/>
      <c r="BA958" s="103">
        <v>7.46</v>
      </c>
      <c r="BB958" s="7"/>
      <c r="BC958" s="102" t="s">
        <v>190</v>
      </c>
      <c r="BD958" s="102"/>
      <c r="BE958" s="102"/>
      <c r="BF958" s="103">
        <v>7.28</v>
      </c>
      <c r="BG958" s="7"/>
      <c r="BH958" s="102" t="s">
        <v>190</v>
      </c>
      <c r="BI958" s="102"/>
      <c r="BJ958" s="102"/>
      <c r="BK958" s="165">
        <v>7.2</v>
      </c>
      <c r="BL958" s="7"/>
      <c r="BM958" s="102" t="s">
        <v>190</v>
      </c>
      <c r="BN958" s="102"/>
      <c r="BO958" s="102"/>
      <c r="BP958" s="103">
        <v>8.01</v>
      </c>
      <c r="BQ958" s="7"/>
      <c r="BS958" s="413"/>
      <c r="BT958" s="413"/>
      <c r="BU958" s="414"/>
      <c r="BV958" s="413"/>
      <c r="BW958" s="7"/>
      <c r="BX958" s="7"/>
      <c r="BY958" s="7"/>
      <c r="CF958" s="7"/>
      <c r="CG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</row>
    <row r="959" spans="1:147" ht="15.6" hidden="1" x14ac:dyDescent="0.3">
      <c r="C959" s="102" t="s">
        <v>157</v>
      </c>
      <c r="D959" s="102"/>
      <c r="E959" s="102"/>
      <c r="F959" s="102"/>
      <c r="G959" s="103">
        <v>1</v>
      </c>
      <c r="H959" s="7"/>
      <c r="I959" s="102" t="s">
        <v>157</v>
      </c>
      <c r="J959" s="102"/>
      <c r="K959" s="102"/>
      <c r="L959" s="102"/>
      <c r="M959" s="103">
        <v>1</v>
      </c>
      <c r="N959" s="7"/>
      <c r="O959" s="102" t="s">
        <v>157</v>
      </c>
      <c r="P959" s="102"/>
      <c r="Q959" s="102"/>
      <c r="R959" s="102"/>
      <c r="S959" s="434">
        <v>1</v>
      </c>
      <c r="T959" s="7"/>
      <c r="U959" s="102" t="s">
        <v>157</v>
      </c>
      <c r="V959" s="102"/>
      <c r="W959" s="102"/>
      <c r="X959" s="103">
        <v>1</v>
      </c>
      <c r="Y959" s="7"/>
      <c r="Z959" s="102" t="s">
        <v>157</v>
      </c>
      <c r="AA959" s="102"/>
      <c r="AB959" s="102"/>
      <c r="AC959" s="103">
        <v>1</v>
      </c>
      <c r="AD959" s="7"/>
      <c r="AE959" s="102" t="s">
        <v>157</v>
      </c>
      <c r="AF959" s="102"/>
      <c r="AG959" s="102"/>
      <c r="AH959" s="102"/>
      <c r="AI959" s="103">
        <v>1</v>
      </c>
      <c r="AJ959" s="7"/>
      <c r="AK959" s="102" t="s">
        <v>157</v>
      </c>
      <c r="AL959" s="102"/>
      <c r="AM959" s="102"/>
      <c r="AN959" s="102"/>
      <c r="AO959" s="103">
        <v>1</v>
      </c>
      <c r="AP959" s="7"/>
      <c r="AQ959" s="102" t="s">
        <v>157</v>
      </c>
      <c r="AR959" s="102"/>
      <c r="AS959" s="102"/>
      <c r="AT959" s="102"/>
      <c r="AU959" s="103">
        <v>1</v>
      </c>
      <c r="AV959" s="7"/>
      <c r="AW959" s="102" t="s">
        <v>157</v>
      </c>
      <c r="AX959" s="102"/>
      <c r="AY959" s="102"/>
      <c r="AZ959" s="102"/>
      <c r="BA959" s="103">
        <v>1</v>
      </c>
      <c r="BB959" s="7"/>
      <c r="BC959" s="102" t="s">
        <v>157</v>
      </c>
      <c r="BD959" s="102"/>
      <c r="BE959" s="102"/>
      <c r="BF959" s="103">
        <v>1</v>
      </c>
      <c r="BG959" s="7"/>
      <c r="BH959" s="102" t="s">
        <v>157</v>
      </c>
      <c r="BI959" s="102"/>
      <c r="BJ959" s="102"/>
      <c r="BK959" s="103">
        <v>1</v>
      </c>
      <c r="BL959" s="7"/>
      <c r="BM959" s="102" t="s">
        <v>157</v>
      </c>
      <c r="BN959" s="102"/>
      <c r="BO959" s="102"/>
      <c r="BP959" s="103">
        <v>1</v>
      </c>
      <c r="BQ959" s="7"/>
      <c r="BS959" s="413"/>
      <c r="BT959" s="413"/>
      <c r="BU959" s="414"/>
      <c r="BV959" s="413"/>
      <c r="BW959" s="7"/>
      <c r="BX959" s="7"/>
      <c r="BY959" s="7"/>
      <c r="CF959" s="7"/>
      <c r="CG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</row>
    <row r="960" spans="1:147" ht="15.6" hidden="1" x14ac:dyDescent="0.3">
      <c r="A960" t="s">
        <v>217</v>
      </c>
      <c r="C960" s="33">
        <f t="shared" ref="C960:X960" si="1020">+C716</f>
        <v>205</v>
      </c>
      <c r="D960" s="33"/>
      <c r="E960" s="33">
        <f t="shared" si="1020"/>
        <v>697.00000000000011</v>
      </c>
      <c r="F960" s="34">
        <f t="shared" si="1020"/>
        <v>1796971.9338605322</v>
      </c>
      <c r="G960" s="34">
        <f t="shared" si="1020"/>
        <v>1587196.8639500667</v>
      </c>
      <c r="H960" s="34">
        <f t="shared" si="1020"/>
        <v>3384168.7978105992</v>
      </c>
      <c r="I960" s="33">
        <f t="shared" si="1020"/>
        <v>212</v>
      </c>
      <c r="J960" s="33"/>
      <c r="K960" s="33">
        <f t="shared" si="1020"/>
        <v>850.5</v>
      </c>
      <c r="L960" s="34">
        <f t="shared" si="1020"/>
        <v>1658312.4514672689</v>
      </c>
      <c r="M960" s="34">
        <f t="shared" si="1020"/>
        <v>2029035.5857545661</v>
      </c>
      <c r="N960" s="34">
        <f t="shared" si="1020"/>
        <v>3687348.0372218364</v>
      </c>
      <c r="O960" s="33">
        <f t="shared" si="1020"/>
        <v>191</v>
      </c>
      <c r="P960" s="33"/>
      <c r="Q960" s="33">
        <f t="shared" si="1020"/>
        <v>1050.5</v>
      </c>
      <c r="R960" s="34">
        <f t="shared" si="1020"/>
        <v>1675860.7313769751</v>
      </c>
      <c r="S960" s="432">
        <f t="shared" si="1020"/>
        <v>2416499.4224370811</v>
      </c>
      <c r="T960" s="34">
        <f t="shared" si="1020"/>
        <v>4092360.153814055</v>
      </c>
      <c r="U960" s="33">
        <f t="shared" si="1020"/>
        <v>224</v>
      </c>
      <c r="V960" s="33">
        <f t="shared" si="1020"/>
        <v>1314.88</v>
      </c>
      <c r="W960" s="34">
        <f t="shared" si="1020"/>
        <v>1998917.8962432917</v>
      </c>
      <c r="X960" s="34">
        <f t="shared" si="1020"/>
        <v>2968379.6757899276</v>
      </c>
      <c r="Y960" s="34">
        <f>+Y601</f>
        <v>0</v>
      </c>
      <c r="Z960" s="33">
        <f t="shared" ref="Z960:AE960" si="1021">+Z716</f>
        <v>193</v>
      </c>
      <c r="AA960" s="33">
        <f t="shared" si="1021"/>
        <v>1268.7892452124606</v>
      </c>
      <c r="AB960" s="34">
        <f t="shared" si="1021"/>
        <v>1722281.9373881931</v>
      </c>
      <c r="AC960" s="34">
        <f t="shared" si="1021"/>
        <v>3312659.4739819141</v>
      </c>
      <c r="AD960" s="34">
        <f t="shared" si="1021"/>
        <v>5034941.411370107</v>
      </c>
      <c r="AE960" s="33">
        <f t="shared" si="1021"/>
        <v>181</v>
      </c>
      <c r="AF960" s="33"/>
      <c r="AG960" s="33">
        <f t="shared" ref="AG960:BQ960" si="1022">+AF716</f>
        <v>1203.6500000000003</v>
      </c>
      <c r="AH960" s="34">
        <f t="shared" si="1022"/>
        <v>1695938.5355575066</v>
      </c>
      <c r="AI960" s="34">
        <f t="shared" si="1022"/>
        <v>3041706.973183529</v>
      </c>
      <c r="AJ960" s="34">
        <f t="shared" si="1022"/>
        <v>4737645.5087410333</v>
      </c>
      <c r="AK960" s="33">
        <f t="shared" si="1022"/>
        <v>176</v>
      </c>
      <c r="AL960" s="33"/>
      <c r="AM960" s="33">
        <f>+AK716</f>
        <v>1228.8864698335108</v>
      </c>
      <c r="AN960" s="34">
        <f t="shared" si="1022"/>
        <v>1649089.4047410008</v>
      </c>
      <c r="AO960" s="34">
        <f t="shared" si="1022"/>
        <v>3311178.9919567439</v>
      </c>
      <c r="AP960" s="34">
        <f t="shared" si="1022"/>
        <v>4960268.3966977447</v>
      </c>
      <c r="AQ960" s="33">
        <f t="shared" si="1022"/>
        <v>158</v>
      </c>
      <c r="AR960" s="33"/>
      <c r="AS960" s="33">
        <f>+AQ716</f>
        <v>1264</v>
      </c>
      <c r="AT960" s="34">
        <f t="shared" si="1022"/>
        <v>1525740.0440304833</v>
      </c>
      <c r="AU960" s="34">
        <f t="shared" si="1022"/>
        <v>3213317.8258831045</v>
      </c>
      <c r="AV960" s="34">
        <f t="shared" si="1022"/>
        <v>4739057.8699135873</v>
      </c>
      <c r="AW960" s="33">
        <f t="shared" si="1022"/>
        <v>173</v>
      </c>
      <c r="AX960" s="33"/>
      <c r="AY960" s="33">
        <f>+AW716</f>
        <v>1290.5800000000004</v>
      </c>
      <c r="AZ960" s="34">
        <f t="shared" si="1022"/>
        <v>1670588.7823878075</v>
      </c>
      <c r="BA960" s="34">
        <f t="shared" si="1022"/>
        <v>3420520.4344912884</v>
      </c>
      <c r="BB960" s="34">
        <f t="shared" si="1022"/>
        <v>5091109.2168790968</v>
      </c>
      <c r="BC960" s="33">
        <f t="shared" si="1022"/>
        <v>182</v>
      </c>
      <c r="BD960" s="33">
        <f t="shared" si="1022"/>
        <v>1324.96</v>
      </c>
      <c r="BE960" s="34">
        <f t="shared" si="1022"/>
        <v>1740884.1955555549</v>
      </c>
      <c r="BF960" s="34">
        <f t="shared" si="1022"/>
        <v>3757258.1748726508</v>
      </c>
      <c r="BG960" s="34">
        <f t="shared" si="1022"/>
        <v>5498142.3704282064</v>
      </c>
      <c r="BH960" s="33">
        <f t="shared" si="1022"/>
        <v>153</v>
      </c>
      <c r="BI960" s="33">
        <f t="shared" si="1022"/>
        <v>1101.5999999999999</v>
      </c>
      <c r="BJ960" s="34">
        <f t="shared" si="1022"/>
        <v>1463490.5599999996</v>
      </c>
      <c r="BK960" s="34">
        <f t="shared" si="1022"/>
        <v>3085351.1635274752</v>
      </c>
      <c r="BL960" s="34">
        <f t="shared" si="1022"/>
        <v>4548841.7235274743</v>
      </c>
      <c r="BM960" s="33">
        <f t="shared" si="1022"/>
        <v>155</v>
      </c>
      <c r="BN960" s="33">
        <f t="shared" si="1022"/>
        <v>1241.5499999999997</v>
      </c>
      <c r="BO960" s="34">
        <f t="shared" si="1022"/>
        <v>1508625.6546644848</v>
      </c>
      <c r="BP960" s="34">
        <f t="shared" si="1022"/>
        <v>3590910.8365305746</v>
      </c>
      <c r="BQ960" s="34">
        <f t="shared" si="1022"/>
        <v>5099536.4911950585</v>
      </c>
      <c r="BS960" s="413"/>
      <c r="BT960" s="413"/>
      <c r="BU960" s="414"/>
      <c r="BV960" s="413"/>
      <c r="BW960" s="7"/>
      <c r="BX960" s="7"/>
      <c r="BY960" s="7"/>
      <c r="CF960" s="7"/>
      <c r="CG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</row>
    <row r="961" spans="1:147" ht="15.6" hidden="1" x14ac:dyDescent="0.3">
      <c r="A961" t="s">
        <v>218</v>
      </c>
      <c r="C961" s="33">
        <f t="shared" ref="C961:X961" si="1023">+C758</f>
        <v>132</v>
      </c>
      <c r="D961" s="33"/>
      <c r="E961" s="33">
        <f t="shared" si="1023"/>
        <v>448.7999999999999</v>
      </c>
      <c r="F961" s="34">
        <f t="shared" si="1023"/>
        <v>1157074.6110711719</v>
      </c>
      <c r="G961" s="34">
        <f t="shared" si="1023"/>
        <v>1021999.9319093112</v>
      </c>
      <c r="H961" s="34">
        <f t="shared" si="1023"/>
        <v>2179074.5429804828</v>
      </c>
      <c r="I961" s="33">
        <f t="shared" si="1023"/>
        <v>150</v>
      </c>
      <c r="J961" s="33"/>
      <c r="K961" s="33">
        <f t="shared" si="1023"/>
        <v>675</v>
      </c>
      <c r="L961" s="34">
        <f t="shared" si="1023"/>
        <v>1316120.9932279908</v>
      </c>
      <c r="M961" s="34">
        <f t="shared" si="1023"/>
        <v>1610345.7029798145</v>
      </c>
      <c r="N961" s="34">
        <f t="shared" si="1023"/>
        <v>2926466.6962078065</v>
      </c>
      <c r="O961" s="33">
        <f t="shared" si="1023"/>
        <v>164</v>
      </c>
      <c r="P961" s="33"/>
      <c r="Q961" s="33">
        <f t="shared" si="1023"/>
        <v>902</v>
      </c>
      <c r="R961" s="34">
        <f t="shared" si="1023"/>
        <v>1438958.9525959371</v>
      </c>
      <c r="S961" s="432">
        <f t="shared" si="1023"/>
        <v>2074900.0276423106</v>
      </c>
      <c r="T961" s="34">
        <f t="shared" si="1023"/>
        <v>3513858.9802382463</v>
      </c>
      <c r="U961" s="33">
        <f t="shared" si="1023"/>
        <v>170</v>
      </c>
      <c r="V961" s="33">
        <f t="shared" si="1023"/>
        <v>997.9000000000002</v>
      </c>
      <c r="W961" s="34">
        <f t="shared" si="1023"/>
        <v>1517035.9033989261</v>
      </c>
      <c r="X961" s="34">
        <f t="shared" si="1023"/>
        <v>2252788.1468048557</v>
      </c>
      <c r="Y961" s="34">
        <f>+Y646</f>
        <v>0</v>
      </c>
      <c r="Z961" s="33">
        <f t="shared" ref="Z961:AE961" si="1024">+Z758</f>
        <v>148</v>
      </c>
      <c r="AA961" s="33">
        <f t="shared" si="1024"/>
        <v>972.95755591421846</v>
      </c>
      <c r="AB961" s="34">
        <f t="shared" si="1024"/>
        <v>1320713.6100178887</v>
      </c>
      <c r="AC961" s="34">
        <f t="shared" si="1024"/>
        <v>2540277.7313436447</v>
      </c>
      <c r="AD961" s="34">
        <f t="shared" si="1024"/>
        <v>3860991.3413615334</v>
      </c>
      <c r="AE961" s="33">
        <f t="shared" si="1024"/>
        <v>172</v>
      </c>
      <c r="AF961" s="33"/>
      <c r="AG961" s="33">
        <f t="shared" ref="AG961:BQ961" si="1025">+AF758</f>
        <v>1143.8</v>
      </c>
      <c r="AH961" s="34">
        <f t="shared" si="1025"/>
        <v>1611610.1000877959</v>
      </c>
      <c r="AI961" s="34">
        <f t="shared" si="1025"/>
        <v>2890461.8750694301</v>
      </c>
      <c r="AJ961" s="34">
        <f t="shared" si="1025"/>
        <v>4502071.9751572255</v>
      </c>
      <c r="AK961" s="33">
        <f t="shared" si="1025"/>
        <v>167</v>
      </c>
      <c r="AL961" s="33"/>
      <c r="AM961" s="33">
        <f>+AK758</f>
        <v>1166.0456844442974</v>
      </c>
      <c r="AN961" s="34">
        <f t="shared" si="1025"/>
        <v>1564760.9692712903</v>
      </c>
      <c r="AO961" s="34">
        <f t="shared" si="1025"/>
        <v>3141857.3389589558</v>
      </c>
      <c r="AP961" s="34">
        <f t="shared" si="1025"/>
        <v>4706618.3082302464</v>
      </c>
      <c r="AQ961" s="33">
        <f t="shared" si="1025"/>
        <v>141</v>
      </c>
      <c r="AR961" s="33"/>
      <c r="AS961" s="33">
        <f>+AQ758</f>
        <v>1128</v>
      </c>
      <c r="AT961" s="34">
        <f t="shared" si="1025"/>
        <v>1361578.1405588484</v>
      </c>
      <c r="AU961" s="34">
        <f t="shared" si="1025"/>
        <v>2867581.0977817574</v>
      </c>
      <c r="AV961" s="34">
        <f t="shared" si="1025"/>
        <v>4229159.238340606</v>
      </c>
      <c r="AW961" s="33">
        <f t="shared" si="1025"/>
        <v>165</v>
      </c>
      <c r="AX961" s="33"/>
      <c r="AY961" s="33">
        <f>+AW758</f>
        <v>1230.9000000000003</v>
      </c>
      <c r="AZ961" s="34">
        <f t="shared" si="1025"/>
        <v>1593336.1219305673</v>
      </c>
      <c r="BA961" s="34">
        <f t="shared" si="1025"/>
        <v>3262346.0791390911</v>
      </c>
      <c r="BB961" s="34">
        <f t="shared" si="1025"/>
        <v>4855682.2010696605</v>
      </c>
      <c r="BC961" s="33">
        <f t="shared" si="1025"/>
        <v>163</v>
      </c>
      <c r="BD961" s="33">
        <f t="shared" si="1025"/>
        <v>1186.6399999999996</v>
      </c>
      <c r="BE961" s="34">
        <f t="shared" si="1025"/>
        <v>1559143.5377777773</v>
      </c>
      <c r="BF961" s="34">
        <f t="shared" si="1025"/>
        <v>3365016.9368364955</v>
      </c>
      <c r="BG961" s="34">
        <f t="shared" si="1025"/>
        <v>4924160.4746142728</v>
      </c>
      <c r="BH961" s="33">
        <f t="shared" si="1025"/>
        <v>176</v>
      </c>
      <c r="BI961" s="33">
        <f t="shared" si="1025"/>
        <v>1267.1999999999998</v>
      </c>
      <c r="BJ961" s="34">
        <f t="shared" si="1025"/>
        <v>1683492.4088888883</v>
      </c>
      <c r="BK961" s="34">
        <f t="shared" si="1025"/>
        <v>3549162.1227505589</v>
      </c>
      <c r="BL961" s="34">
        <f t="shared" si="1025"/>
        <v>5232654.5316394484</v>
      </c>
      <c r="BM961" s="33">
        <f t="shared" si="1025"/>
        <v>172</v>
      </c>
      <c r="BN961" s="33">
        <f t="shared" si="1025"/>
        <v>1377.7199999999996</v>
      </c>
      <c r="BO961" s="34">
        <f t="shared" si="1025"/>
        <v>1415345.5702917771</v>
      </c>
      <c r="BP961" s="34">
        <f t="shared" si="1025"/>
        <v>3984752.6702145734</v>
      </c>
      <c r="BQ961" s="34">
        <f t="shared" si="1025"/>
        <v>5658840.4934551623</v>
      </c>
      <c r="BS961" s="413"/>
      <c r="BT961" s="413"/>
      <c r="BU961" s="414"/>
      <c r="BV961" s="413"/>
      <c r="BW961" s="7"/>
      <c r="BX961" s="7"/>
      <c r="BY961" s="7"/>
      <c r="CF961" s="7"/>
      <c r="CG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</row>
    <row r="962" spans="1:147" ht="15.6" hidden="1" x14ac:dyDescent="0.3">
      <c r="A962" t="s">
        <v>219</v>
      </c>
      <c r="C962" s="33">
        <f t="shared" ref="C962:X962" si="1026">+C794</f>
        <v>146</v>
      </c>
      <c r="D962" s="33"/>
      <c r="E962" s="33">
        <f t="shared" si="1026"/>
        <v>496.4</v>
      </c>
      <c r="F962" s="34">
        <f t="shared" si="1026"/>
        <v>1279794.6455787204</v>
      </c>
      <c r="G962" s="34">
        <f t="shared" si="1026"/>
        <v>1130393.8640815108</v>
      </c>
      <c r="H962" s="34">
        <f t="shared" si="1026"/>
        <v>2410188.5096602309</v>
      </c>
      <c r="I962" s="33">
        <f t="shared" si="1026"/>
        <v>144</v>
      </c>
      <c r="J962" s="33"/>
      <c r="K962" s="33">
        <f t="shared" si="1026"/>
        <v>648</v>
      </c>
      <c r="L962" s="34">
        <f t="shared" si="1026"/>
        <v>1263476.1534988715</v>
      </c>
      <c r="M962" s="34">
        <f t="shared" si="1026"/>
        <v>1545931.8748606218</v>
      </c>
      <c r="N962" s="34">
        <f t="shared" si="1026"/>
        <v>2809408.0283594942</v>
      </c>
      <c r="O962" s="33">
        <f t="shared" si="1026"/>
        <v>156</v>
      </c>
      <c r="P962" s="33"/>
      <c r="Q962" s="33">
        <f t="shared" si="1026"/>
        <v>858</v>
      </c>
      <c r="R962" s="34">
        <f t="shared" si="1026"/>
        <v>1368765.8329571104</v>
      </c>
      <c r="S962" s="432">
        <f t="shared" si="1026"/>
        <v>1973685.3921475634</v>
      </c>
      <c r="T962" s="34">
        <f t="shared" si="1026"/>
        <v>3342451.2251046733</v>
      </c>
      <c r="U962" s="33">
        <f t="shared" si="1026"/>
        <v>159</v>
      </c>
      <c r="V962" s="33">
        <f t="shared" si="1026"/>
        <v>933.33000000000038</v>
      </c>
      <c r="W962" s="34">
        <f t="shared" si="1026"/>
        <v>1418874.7567084078</v>
      </c>
      <c r="X962" s="34">
        <f t="shared" si="1026"/>
        <v>2107019.5020116009</v>
      </c>
      <c r="Y962" s="34">
        <f>+Y687</f>
        <v>88701.742357736046</v>
      </c>
      <c r="Z962" s="33">
        <f t="shared" ref="Z962:AE962" si="1027">+Z794</f>
        <v>148</v>
      </c>
      <c r="AA962" s="33">
        <f t="shared" si="1027"/>
        <v>972.95755591421823</v>
      </c>
      <c r="AB962" s="34">
        <f t="shared" si="1027"/>
        <v>1320713.6100178889</v>
      </c>
      <c r="AC962" s="34">
        <f t="shared" si="1027"/>
        <v>2540277.7313436437</v>
      </c>
      <c r="AD962" s="34">
        <f t="shared" si="1027"/>
        <v>3860991.3413615343</v>
      </c>
      <c r="AE962" s="33">
        <f t="shared" si="1027"/>
        <v>155</v>
      </c>
      <c r="AF962" s="33"/>
      <c r="AG962" s="33">
        <f t="shared" ref="AG962:BQ962" si="1028">+AF794</f>
        <v>1030.75</v>
      </c>
      <c r="AH962" s="34">
        <f t="shared" si="1028"/>
        <v>1452323.0553116768</v>
      </c>
      <c r="AI962" s="34">
        <f t="shared" si="1028"/>
        <v>2604776.6897427998</v>
      </c>
      <c r="AJ962" s="34">
        <f t="shared" si="1028"/>
        <v>4057099.7450544764</v>
      </c>
      <c r="AK962" s="33">
        <f t="shared" si="1028"/>
        <v>153</v>
      </c>
      <c r="AL962" s="33"/>
      <c r="AM962" s="33">
        <f>+AK794</f>
        <v>1068.2933516166315</v>
      </c>
      <c r="AN962" s="34">
        <f t="shared" si="1028"/>
        <v>1433583.4029850748</v>
      </c>
      <c r="AO962" s="34">
        <f t="shared" si="1028"/>
        <v>2878468.1009623967</v>
      </c>
      <c r="AP962" s="34">
        <f t="shared" si="1028"/>
        <v>4312051.5039474713</v>
      </c>
      <c r="AQ962" s="33">
        <f t="shared" si="1028"/>
        <v>143</v>
      </c>
      <c r="AR962" s="33"/>
      <c r="AS962" s="33">
        <f>+AQ794</f>
        <v>1144</v>
      </c>
      <c r="AT962" s="34">
        <f t="shared" si="1028"/>
        <v>1380891.305673158</v>
      </c>
      <c r="AU962" s="34">
        <f t="shared" si="1028"/>
        <v>2908256.0069701509</v>
      </c>
      <c r="AV962" s="34">
        <f t="shared" si="1028"/>
        <v>4289147.312643311</v>
      </c>
      <c r="AW962" s="33">
        <f t="shared" si="1028"/>
        <v>143</v>
      </c>
      <c r="AX962" s="33"/>
      <c r="AY962" s="33">
        <f>+AW794</f>
        <v>1066.7799999999997</v>
      </c>
      <c r="AZ962" s="34">
        <f t="shared" si="1028"/>
        <v>1380891.3056731583</v>
      </c>
      <c r="BA962" s="34">
        <f t="shared" si="1028"/>
        <v>2827366.6019205451</v>
      </c>
      <c r="BB962" s="34">
        <f t="shared" si="1028"/>
        <v>4208257.9075937029</v>
      </c>
      <c r="BC962" s="33">
        <f t="shared" si="1028"/>
        <v>143</v>
      </c>
      <c r="BD962" s="33">
        <f t="shared" si="1028"/>
        <v>1041.0399999999997</v>
      </c>
      <c r="BE962" s="34">
        <f t="shared" si="1028"/>
        <v>1367837.5822222217</v>
      </c>
      <c r="BF962" s="34">
        <f t="shared" si="1028"/>
        <v>2952131.4231142262</v>
      </c>
      <c r="BG962" s="34">
        <f t="shared" si="1028"/>
        <v>4319969.0053364476</v>
      </c>
      <c r="BH962" s="33">
        <f t="shared" si="1028"/>
        <v>140</v>
      </c>
      <c r="BI962" s="33">
        <f t="shared" si="1028"/>
        <v>1008.0000000000001</v>
      </c>
      <c r="BJ962" s="34">
        <f t="shared" si="1028"/>
        <v>1339141.6888888886</v>
      </c>
      <c r="BK962" s="34">
        <f t="shared" si="1028"/>
        <v>2823197.1430970365</v>
      </c>
      <c r="BL962" s="34">
        <f t="shared" si="1028"/>
        <v>4162338.8319859253</v>
      </c>
      <c r="BM962" s="33">
        <f t="shared" si="1028"/>
        <v>140</v>
      </c>
      <c r="BN962" s="33">
        <f t="shared" si="1028"/>
        <v>1121.3999999999996</v>
      </c>
      <c r="BO962" s="34">
        <f t="shared" si="1028"/>
        <v>1362629.6235679216</v>
      </c>
      <c r="BP962" s="34">
        <f t="shared" si="1028"/>
        <v>3243403.3362211641</v>
      </c>
      <c r="BQ962" s="34">
        <f t="shared" si="1028"/>
        <v>4606032.9597890852</v>
      </c>
      <c r="BS962" s="413"/>
      <c r="BT962" s="413"/>
      <c r="BU962" s="414"/>
      <c r="BV962" s="413"/>
      <c r="BW962" s="7"/>
      <c r="BX962" s="7"/>
      <c r="BY962" s="7"/>
      <c r="CF962" s="7"/>
      <c r="CG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</row>
    <row r="963" spans="1:147" ht="18" hidden="1" x14ac:dyDescent="0.35">
      <c r="A963" s="84" t="s">
        <v>232</v>
      </c>
      <c r="C963" s="35">
        <f>SUM(C960:C962)</f>
        <v>483</v>
      </c>
      <c r="D963" s="35"/>
      <c r="E963" s="35">
        <f t="shared" ref="E963:BQ963" si="1029">SUM(E960:E962)</f>
        <v>1642.1999999999998</v>
      </c>
      <c r="F963" s="36">
        <f t="shared" si="1029"/>
        <v>4233841.1905104248</v>
      </c>
      <c r="G963" s="36">
        <f t="shared" si="1029"/>
        <v>3739590.6599408886</v>
      </c>
      <c r="H963" s="36">
        <f t="shared" si="1029"/>
        <v>7973431.850451313</v>
      </c>
      <c r="I963" s="35">
        <f t="shared" si="1029"/>
        <v>506</v>
      </c>
      <c r="J963" s="35"/>
      <c r="K963" s="35">
        <f t="shared" si="1029"/>
        <v>2173.5</v>
      </c>
      <c r="L963" s="36">
        <f t="shared" si="1029"/>
        <v>4237909.5981941307</v>
      </c>
      <c r="M963" s="36">
        <f t="shared" si="1029"/>
        <v>5185313.1635950021</v>
      </c>
      <c r="N963" s="36">
        <f t="shared" si="1029"/>
        <v>9423222.7617891356</v>
      </c>
      <c r="O963" s="35">
        <f t="shared" si="1029"/>
        <v>511</v>
      </c>
      <c r="P963" s="35"/>
      <c r="Q963" s="35">
        <f t="shared" si="1029"/>
        <v>2810.5</v>
      </c>
      <c r="R963" s="36">
        <f t="shared" si="1029"/>
        <v>4483585.5169300223</v>
      </c>
      <c r="S963" s="433">
        <f t="shared" si="1029"/>
        <v>6465084.8422269551</v>
      </c>
      <c r="T963" s="36">
        <f t="shared" si="1029"/>
        <v>10948670.359156974</v>
      </c>
      <c r="U963" s="35">
        <f t="shared" si="1029"/>
        <v>553</v>
      </c>
      <c r="V963" s="35">
        <f t="shared" si="1029"/>
        <v>3246.1100000000006</v>
      </c>
      <c r="W963" s="36">
        <f t="shared" si="1029"/>
        <v>4934828.5563506261</v>
      </c>
      <c r="X963" s="36">
        <f>SUM(X960:X962)</f>
        <v>7328187.3246063842</v>
      </c>
      <c r="Y963" s="36">
        <f t="shared" si="1029"/>
        <v>88701.742357736046</v>
      </c>
      <c r="Z963" s="35">
        <f t="shared" si="1029"/>
        <v>489</v>
      </c>
      <c r="AA963" s="35">
        <f t="shared" si="1029"/>
        <v>3214.7043570408973</v>
      </c>
      <c r="AB963" s="36">
        <f t="shared" si="1029"/>
        <v>4363709.1574239712</v>
      </c>
      <c r="AC963" s="36">
        <f t="shared" si="1029"/>
        <v>8393214.9366692025</v>
      </c>
      <c r="AD963" s="36">
        <f t="shared" si="1029"/>
        <v>12756924.094093174</v>
      </c>
      <c r="AE963" s="35">
        <f t="shared" si="1029"/>
        <v>508</v>
      </c>
      <c r="AF963" s="35"/>
      <c r="AG963" s="35">
        <f t="shared" si="1029"/>
        <v>3378.2000000000003</v>
      </c>
      <c r="AH963" s="36">
        <f t="shared" si="1029"/>
        <v>4759871.6909569791</v>
      </c>
      <c r="AI963" s="36">
        <f t="shared" si="1029"/>
        <v>8536945.5379957594</v>
      </c>
      <c r="AJ963" s="36">
        <f t="shared" si="1029"/>
        <v>13296817.228952736</v>
      </c>
      <c r="AK963" s="35">
        <f t="shared" si="1029"/>
        <v>496</v>
      </c>
      <c r="AL963" s="35"/>
      <c r="AM963" s="35">
        <f t="shared" si="1029"/>
        <v>3463.2255058944393</v>
      </c>
      <c r="AN963" s="36">
        <f t="shared" si="1029"/>
        <v>4647433.776997366</v>
      </c>
      <c r="AO963" s="36">
        <f t="shared" si="1029"/>
        <v>9331504.4318780974</v>
      </c>
      <c r="AP963" s="36">
        <f t="shared" si="1029"/>
        <v>13978938.208875462</v>
      </c>
      <c r="AQ963" s="35">
        <f t="shared" si="1029"/>
        <v>442</v>
      </c>
      <c r="AR963" s="35"/>
      <c r="AS963" s="35">
        <f t="shared" si="1029"/>
        <v>3536</v>
      </c>
      <c r="AT963" s="36">
        <f t="shared" si="1029"/>
        <v>4268209.4902624898</v>
      </c>
      <c r="AU963" s="36">
        <f t="shared" si="1029"/>
        <v>8989154.9306350127</v>
      </c>
      <c r="AV963" s="36">
        <f t="shared" si="1029"/>
        <v>13257364.420897506</v>
      </c>
      <c r="AW963" s="35">
        <f t="shared" si="1029"/>
        <v>481</v>
      </c>
      <c r="AX963" s="35"/>
      <c r="AY963" s="35">
        <f t="shared" si="1029"/>
        <v>3588.26</v>
      </c>
      <c r="AZ963" s="36">
        <f t="shared" si="1029"/>
        <v>4644816.2099915333</v>
      </c>
      <c r="BA963" s="36">
        <f t="shared" si="1029"/>
        <v>9510233.1155509241</v>
      </c>
      <c r="BB963" s="36">
        <f t="shared" si="1029"/>
        <v>14155049.325542459</v>
      </c>
      <c r="BC963" s="35">
        <f t="shared" si="1029"/>
        <v>488</v>
      </c>
      <c r="BD963" s="35">
        <f t="shared" si="1029"/>
        <v>3552.6399999999994</v>
      </c>
      <c r="BE963" s="36">
        <f t="shared" si="1029"/>
        <v>4667865.3155555539</v>
      </c>
      <c r="BF963" s="36">
        <f t="shared" si="1029"/>
        <v>10074406.534823373</v>
      </c>
      <c r="BG963" s="36">
        <f t="shared" si="1029"/>
        <v>14742271.850378927</v>
      </c>
      <c r="BH963" s="35">
        <f t="shared" si="1029"/>
        <v>469</v>
      </c>
      <c r="BI963" s="35">
        <f t="shared" si="1029"/>
        <v>3376.7999999999997</v>
      </c>
      <c r="BJ963" s="36">
        <f t="shared" si="1029"/>
        <v>4486124.6577777769</v>
      </c>
      <c r="BK963" s="36">
        <f t="shared" si="1029"/>
        <v>9457710.4293750711</v>
      </c>
      <c r="BL963" s="36">
        <f t="shared" si="1029"/>
        <v>13943835.087152846</v>
      </c>
      <c r="BM963" s="35">
        <f t="shared" si="1029"/>
        <v>467</v>
      </c>
      <c r="BN963" s="35">
        <f t="shared" si="1029"/>
        <v>3740.6699999999992</v>
      </c>
      <c r="BO963" s="36">
        <f t="shared" si="1029"/>
        <v>4286600.848524183</v>
      </c>
      <c r="BP963" s="36">
        <f t="shared" si="1029"/>
        <v>10819066.842966313</v>
      </c>
      <c r="BQ963" s="36">
        <f t="shared" si="1029"/>
        <v>15364409.944439307</v>
      </c>
      <c r="BS963" s="413">
        <f>+BM963+BH963+BC963+AW963+AQ963+AK963+AE963+Z963+U963+O963+I963+C963</f>
        <v>5893</v>
      </c>
      <c r="BT963" s="413"/>
      <c r="BU963" s="414"/>
      <c r="BV963" s="413"/>
      <c r="BW963" s="7"/>
      <c r="BX963" s="7"/>
      <c r="BY963" s="7"/>
      <c r="CF963" s="7"/>
      <c r="CG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</row>
    <row r="964" spans="1:147" ht="18" hidden="1" x14ac:dyDescent="0.35">
      <c r="F964" s="42"/>
      <c r="G964" s="42"/>
      <c r="L964" s="42"/>
      <c r="M964" s="42"/>
      <c r="R964" s="42"/>
      <c r="W964" s="42"/>
      <c r="X964" s="42"/>
      <c r="AB964" s="42"/>
      <c r="AC964" s="42"/>
      <c r="AH964" s="42"/>
      <c r="AI964" s="42"/>
      <c r="AN964" s="42"/>
      <c r="AO964" s="42"/>
      <c r="AQ964" s="173"/>
      <c r="AR964" s="173"/>
      <c r="AS964" s="173"/>
      <c r="AT964" s="204"/>
      <c r="AU964" s="204"/>
      <c r="AV964" s="173"/>
      <c r="AZ964" s="42"/>
      <c r="BA964" s="42"/>
      <c r="BE964" s="42"/>
      <c r="BF964" s="42"/>
      <c r="BJ964" s="42"/>
      <c r="BK964" s="42"/>
      <c r="BO964" s="42"/>
      <c r="BP964" s="42"/>
      <c r="BS964" s="415"/>
      <c r="BT964" s="415"/>
      <c r="BU964" s="416"/>
      <c r="BV964" s="415"/>
    </row>
    <row r="965" spans="1:147" ht="18" hidden="1" x14ac:dyDescent="0.35">
      <c r="F965" s="42"/>
      <c r="G965" s="42">
        <v>9913000</v>
      </c>
      <c r="L965" s="42"/>
      <c r="M965" s="42">
        <f>+'Vr M3 DE GAS'!AY7+'Vr M3 DE GAS'!AY25+'Vr M3 DE GAS'!AY43</f>
        <v>11271180</v>
      </c>
      <c r="R965" s="42"/>
      <c r="S965" s="399">
        <f>+'Vr M3 DE GAS'!AY8+'Vr M3 DE GAS'!AY26+'Vr M3 DE GAS'!AY44</f>
        <v>9940670</v>
      </c>
      <c r="W965" s="42"/>
      <c r="X965" s="42">
        <f>+'Vr M3 DE GAS'!AY9+'Vr M3 DE GAS'!AY27+'Vr M3 DE GAS'!AY45</f>
        <v>8914490</v>
      </c>
      <c r="AB965" s="42"/>
      <c r="AC965" s="42">
        <f>+'Vr M3 DE GAS'!AY10+'Vr M3 DE GAS'!AY28+'Vr M3 DE GAS'!AY46</f>
        <v>12020110</v>
      </c>
      <c r="AH965" s="42"/>
      <c r="AI965" s="42">
        <f>+'Vr M3 DE GAS'!AY11+'Vr M3 DE GAS'!AY29+'Vr M3 DE GAS'!AY47</f>
        <v>11035300</v>
      </c>
      <c r="AN965" s="42"/>
      <c r="AO965" s="42">
        <f>+'Vr M3 DE GAS'!AY12+'Vr M3 DE GAS'!AY30+'Vr M3 DE GAS'!AY48</f>
        <v>12450790</v>
      </c>
      <c r="AQ965" s="173"/>
      <c r="AR965" s="173"/>
      <c r="AS965" s="173"/>
      <c r="AT965" s="204"/>
      <c r="AU965" s="204">
        <f>+'Vr M3 DE GAS'!AY13+'Vr M3 DE GAS'!AY31+'Vr M3 DE GAS'!AY49</f>
        <v>13627870</v>
      </c>
      <c r="AV965" s="173"/>
      <c r="AZ965" s="42"/>
      <c r="BA965" s="42">
        <f>+'Vr M3 DE GAS'!AY14+'Vr M3 DE GAS'!AY32+'Vr M3 DE GAS'!AY50</f>
        <v>13691290</v>
      </c>
      <c r="BE965" s="42">
        <v>10760960</v>
      </c>
      <c r="BF965" s="42">
        <f>+'Vr M3 DE GAS'!AY15+'Vr M3 DE GAS'!AY33+'Vr M3 DE GAS'!AY51</f>
        <v>16900550</v>
      </c>
      <c r="BJ965" s="42">
        <f>+BE965</f>
        <v>10760960</v>
      </c>
      <c r="BK965" s="42">
        <f>+'Vr M3 DE GAS'!AY16+'Vr M3 DE GAS'!AY34+'Vr M3 DE GAS'!AY52</f>
        <v>15465378</v>
      </c>
      <c r="BO965" s="42"/>
      <c r="BP965" s="42"/>
      <c r="BS965" s="415"/>
      <c r="BT965" s="415"/>
      <c r="BU965" s="416"/>
      <c r="BV965" s="415"/>
    </row>
    <row r="966" spans="1:147" ht="18" hidden="1" x14ac:dyDescent="0.35">
      <c r="F966" s="42"/>
      <c r="G966" s="42">
        <f>+G965-G963</f>
        <v>6173409.3400591109</v>
      </c>
      <c r="L966" s="42"/>
      <c r="M966" s="42">
        <f>+M965-M963</f>
        <v>6085866.8364049979</v>
      </c>
      <c r="R966" s="42"/>
      <c r="S966" s="399">
        <f>+S965-S963</f>
        <v>3475585.1577730449</v>
      </c>
      <c r="W966" s="42"/>
      <c r="X966" s="42">
        <f>+X965-X963</f>
        <v>1586302.6753936158</v>
      </c>
      <c r="AB966" s="42"/>
      <c r="AC966" s="42">
        <f>+AC965-AC963</f>
        <v>3626895.0633307975</v>
      </c>
      <c r="AH966" s="42"/>
      <c r="AI966" s="42">
        <f>+AI965-AI963</f>
        <v>2498354.4620042406</v>
      </c>
      <c r="AN966" s="42"/>
      <c r="AO966" s="42">
        <f>+AO965-AO963</f>
        <v>3119285.5681219026</v>
      </c>
      <c r="AQ966" s="173"/>
      <c r="AR966" s="173"/>
      <c r="AS966" s="173"/>
      <c r="AT966" s="204"/>
      <c r="AU966" s="204">
        <f>+AU965-AU963</f>
        <v>4638715.0693649873</v>
      </c>
      <c r="AV966" s="173"/>
      <c r="AZ966" s="42"/>
      <c r="BA966" s="42">
        <f>+BA963</f>
        <v>9510233.1155509241</v>
      </c>
      <c r="BE966" s="42">
        <f>+BE963*2</f>
        <v>9335730.6311111078</v>
      </c>
      <c r="BF966" s="42">
        <f>+BF963</f>
        <v>10074406.534823373</v>
      </c>
      <c r="BG966" t="s">
        <v>292</v>
      </c>
      <c r="BJ966" s="42">
        <f>+BE963+BJ963</f>
        <v>9153989.9733333308</v>
      </c>
      <c r="BK966" s="42">
        <f>+BK963</f>
        <v>9457710.4293750711</v>
      </c>
      <c r="BL966" t="s">
        <v>292</v>
      </c>
      <c r="BO966" s="42"/>
      <c r="BP966" s="42"/>
      <c r="BS966" s="415"/>
      <c r="BT966" s="415"/>
      <c r="BU966" s="416"/>
      <c r="BV966" s="415"/>
    </row>
    <row r="967" spans="1:147" ht="18" hidden="1" x14ac:dyDescent="0.35">
      <c r="F967" s="42"/>
      <c r="G967" s="42"/>
      <c r="L967" s="42"/>
      <c r="M967" s="42"/>
      <c r="R967" s="42"/>
      <c r="W967" s="42"/>
      <c r="X967" s="42"/>
      <c r="AB967" s="42"/>
      <c r="AC967" s="42"/>
      <c r="AH967" s="42"/>
      <c r="AI967" s="42"/>
      <c r="AN967" s="42"/>
      <c r="AO967" s="42"/>
      <c r="AQ967" s="173"/>
      <c r="AR967" s="173"/>
      <c r="AS967" s="173"/>
      <c r="AT967" s="204"/>
      <c r="AU967" s="204"/>
      <c r="AV967" s="173"/>
      <c r="AZ967" s="42"/>
      <c r="BA967" s="42"/>
      <c r="BE967" s="42"/>
      <c r="BF967" s="42"/>
      <c r="BJ967" s="42"/>
      <c r="BK967" s="42"/>
      <c r="BO967" s="42"/>
      <c r="BP967" s="42"/>
      <c r="BS967" s="415"/>
      <c r="BT967" s="415"/>
      <c r="BU967" s="416"/>
      <c r="BV967" s="415"/>
    </row>
    <row r="968" spans="1:147" ht="18" hidden="1" x14ac:dyDescent="0.35">
      <c r="C968" s="7"/>
      <c r="D968" s="7"/>
      <c r="E968" s="7"/>
      <c r="F968" s="7" t="s">
        <v>44</v>
      </c>
      <c r="G968" s="7" t="s">
        <v>45</v>
      </c>
      <c r="H968" s="7"/>
      <c r="I968" s="7"/>
      <c r="J968" s="7"/>
      <c r="K968" s="7"/>
      <c r="L968" s="7" t="s">
        <v>44</v>
      </c>
      <c r="M968" s="7" t="s">
        <v>45</v>
      </c>
      <c r="N968" s="7"/>
      <c r="O968" s="7"/>
      <c r="P968" s="7"/>
      <c r="Q968" s="7"/>
      <c r="R968" s="7" t="s">
        <v>44</v>
      </c>
      <c r="S968" s="421" t="s">
        <v>45</v>
      </c>
      <c r="T968" s="7"/>
      <c r="U968" s="7"/>
      <c r="V968" s="7"/>
      <c r="W968" s="7" t="s">
        <v>44</v>
      </c>
      <c r="X968" s="7" t="s">
        <v>45</v>
      </c>
      <c r="Y968" s="7"/>
      <c r="Z968" s="7"/>
      <c r="AA968" s="7"/>
      <c r="AB968" s="7" t="s">
        <v>44</v>
      </c>
      <c r="AC968" s="7" t="s">
        <v>45</v>
      </c>
      <c r="AD968" s="7"/>
      <c r="AE968" s="7"/>
      <c r="AF968" s="7"/>
      <c r="AG968" s="7"/>
      <c r="AH968" s="7" t="s">
        <v>44</v>
      </c>
      <c r="AI968" s="7" t="s">
        <v>45</v>
      </c>
      <c r="AJ968" s="7"/>
      <c r="AK968" s="7"/>
      <c r="AL968" s="7"/>
      <c r="AM968" s="7"/>
      <c r="AN968" s="7" t="s">
        <v>44</v>
      </c>
      <c r="AO968" s="7" t="s">
        <v>45</v>
      </c>
      <c r="AP968" s="7"/>
      <c r="AQ968" s="7"/>
      <c r="AR968" s="7"/>
      <c r="AS968" s="7"/>
      <c r="AT968" s="7" t="s">
        <v>44</v>
      </c>
      <c r="AU968" s="7" t="s">
        <v>45</v>
      </c>
      <c r="AV968" s="7"/>
      <c r="AW968" s="7"/>
      <c r="AX968" s="7"/>
      <c r="AY968" s="7"/>
      <c r="AZ968" s="7" t="s">
        <v>44</v>
      </c>
      <c r="BA968" s="7" t="s">
        <v>45</v>
      </c>
      <c r="BB968" s="7"/>
      <c r="BC968" s="7"/>
      <c r="BD968" s="7"/>
      <c r="BE968" s="7" t="s">
        <v>44</v>
      </c>
      <c r="BF968" s="7" t="s">
        <v>45</v>
      </c>
      <c r="BG968" s="7"/>
      <c r="BH968" s="7"/>
      <c r="BI968" s="7"/>
      <c r="BJ968" s="7" t="s">
        <v>44</v>
      </c>
      <c r="BK968" s="7" t="s">
        <v>45</v>
      </c>
      <c r="BL968" s="7"/>
      <c r="BM968" s="7"/>
      <c r="BN968" s="7"/>
      <c r="BO968" s="7" t="s">
        <v>44</v>
      </c>
      <c r="BP968" s="7" t="s">
        <v>45</v>
      </c>
      <c r="BQ968" s="7"/>
      <c r="BS968" s="415"/>
      <c r="BT968" s="415"/>
      <c r="BU968" s="416"/>
      <c r="BV968" s="415"/>
    </row>
    <row r="969" spans="1:147" ht="18" hidden="1" x14ac:dyDescent="0.35">
      <c r="C969" s="102" t="s">
        <v>190</v>
      </c>
      <c r="D969" s="102"/>
      <c r="E969" s="102"/>
      <c r="F969" s="102"/>
      <c r="G969" s="103">
        <v>7.18</v>
      </c>
      <c r="H969" s="7"/>
      <c r="I969" s="102" t="s">
        <v>190</v>
      </c>
      <c r="J969" s="102"/>
      <c r="K969" s="102"/>
      <c r="L969" s="102"/>
      <c r="M969" s="165">
        <f>+'DETERMINACIÓN M3 GAS'!V57</f>
        <v>7.1203245532760793</v>
      </c>
      <c r="N969" s="7"/>
      <c r="O969" s="102" t="s">
        <v>190</v>
      </c>
      <c r="P969" s="102"/>
      <c r="Q969" s="102"/>
      <c r="R969" s="102"/>
      <c r="S969" s="434">
        <f>+'DETERMINACIÓN M3 GAS'!V89</f>
        <v>6.5014310837212488</v>
      </c>
      <c r="T969" s="7"/>
      <c r="U969" s="102" t="s">
        <v>190</v>
      </c>
      <c r="V969" s="102"/>
      <c r="W969" s="102"/>
      <c r="X969" s="165">
        <f>+'DETERMINACIÓN M3 GAS'!V118</f>
        <v>7.1427589430794658</v>
      </c>
      <c r="Y969" s="7"/>
      <c r="Z969" s="102" t="s">
        <v>190</v>
      </c>
      <c r="AA969" s="102"/>
      <c r="AB969" s="102"/>
      <c r="AC969" s="165">
        <f>+'DETERMINACIÓN M3 GAS'!V146</f>
        <v>6.8940432194127297</v>
      </c>
      <c r="AD969" s="7"/>
      <c r="AE969" s="102" t="s">
        <v>190</v>
      </c>
      <c r="AF969" s="102"/>
      <c r="AG969" s="102"/>
      <c r="AH969" s="102"/>
      <c r="AI969" s="165">
        <v>7.1</v>
      </c>
      <c r="AJ969" s="7"/>
      <c r="AK969" s="102" t="s">
        <v>190</v>
      </c>
      <c r="AL969" s="102"/>
      <c r="AM969" s="102"/>
      <c r="AN969" s="102"/>
      <c r="AO969" s="165">
        <f>+'DETERMINACIÓN M3 GAS'!V208</f>
        <v>8.0934505556429794</v>
      </c>
      <c r="AP969" s="7"/>
      <c r="AQ969" s="102" t="s">
        <v>190</v>
      </c>
      <c r="AR969" s="102"/>
      <c r="AS969" s="102"/>
      <c r="AT969" s="102"/>
      <c r="AU969" s="165">
        <f>+'DETERMINACIÓN M3 GAS'!V241</f>
        <v>8.7803887587822071</v>
      </c>
      <c r="AV969" s="7"/>
      <c r="AW969" s="102" t="s">
        <v>190</v>
      </c>
      <c r="AX969" s="102"/>
      <c r="AY969" s="102"/>
      <c r="AZ969" s="102"/>
      <c r="BA969" s="165">
        <f>+'DETERMINACIÓN M3 GAS'!V271</f>
        <v>7.5725440528634307</v>
      </c>
      <c r="BB969" s="7"/>
      <c r="BC969" s="102" t="s">
        <v>190</v>
      </c>
      <c r="BD969" s="102"/>
      <c r="BE969" s="102"/>
      <c r="BF969" s="165">
        <f>+'DETERMINACIÓN M3 GAS'!V300</f>
        <v>5.6887438596491275</v>
      </c>
      <c r="BG969" s="7"/>
      <c r="BH969" s="102" t="s">
        <v>190</v>
      </c>
      <c r="BI969" s="102"/>
      <c r="BJ969" s="102"/>
      <c r="BK969" s="165">
        <f>+'DETERMINACIÓN M3 GAS'!V335</f>
        <v>8.2080160427807449</v>
      </c>
      <c r="BL969" s="7"/>
      <c r="BM969" s="102" t="s">
        <v>190</v>
      </c>
      <c r="BN969" s="102"/>
      <c r="BO969" s="102"/>
      <c r="BP969" s="165">
        <f>+'DETERMINACIÓN M3 GAS'!V370</f>
        <v>5.0669197183098573</v>
      </c>
      <c r="BQ969" s="7"/>
      <c r="BS969" s="415"/>
      <c r="BT969" s="415"/>
      <c r="BU969" s="416"/>
      <c r="BV969" s="415"/>
    </row>
    <row r="970" spans="1:147" ht="18" hidden="1" x14ac:dyDescent="0.35">
      <c r="C970" s="102" t="s">
        <v>157</v>
      </c>
      <c r="D970" s="102"/>
      <c r="E970" s="102"/>
      <c r="F970" s="102"/>
      <c r="G970" s="103">
        <v>1</v>
      </c>
      <c r="H970" s="7"/>
      <c r="I970" s="102" t="s">
        <v>157</v>
      </c>
      <c r="J970" s="102"/>
      <c r="K970" s="102"/>
      <c r="L970" s="102"/>
      <c r="M970" s="103">
        <v>1</v>
      </c>
      <c r="N970" s="7"/>
      <c r="O970" s="102" t="s">
        <v>157</v>
      </c>
      <c r="P970" s="102"/>
      <c r="Q970" s="102"/>
      <c r="R970" s="102"/>
      <c r="S970" s="434">
        <v>1</v>
      </c>
      <c r="T970" s="7"/>
      <c r="U970" s="102" t="s">
        <v>157</v>
      </c>
      <c r="V970" s="102"/>
      <c r="W970" s="102"/>
      <c r="X970" s="103">
        <v>1</v>
      </c>
      <c r="Y970" s="7"/>
      <c r="Z970" s="102" t="s">
        <v>157</v>
      </c>
      <c r="AA970" s="102"/>
      <c r="AB970" s="102"/>
      <c r="AC970" s="103">
        <v>1</v>
      </c>
      <c r="AD970" s="7"/>
      <c r="AE970" s="102" t="s">
        <v>157</v>
      </c>
      <c r="AF970" s="102"/>
      <c r="AG970" s="102"/>
      <c r="AH970" s="102"/>
      <c r="AI970" s="103">
        <v>1</v>
      </c>
      <c r="AJ970" s="7"/>
      <c r="AK970" s="102" t="s">
        <v>157</v>
      </c>
      <c r="AL970" s="102"/>
      <c r="AM970" s="102"/>
      <c r="AN970" s="102"/>
      <c r="AO970" s="103">
        <v>1</v>
      </c>
      <c r="AP970" s="7"/>
      <c r="AQ970" s="102" t="s">
        <v>157</v>
      </c>
      <c r="AR970" s="102"/>
      <c r="AS970" s="102"/>
      <c r="AT970" s="102"/>
      <c r="AU970" s="103">
        <v>1</v>
      </c>
      <c r="AV970" s="7"/>
      <c r="AW970" s="102" t="s">
        <v>157</v>
      </c>
      <c r="AX970" s="102"/>
      <c r="AY970" s="102"/>
      <c r="AZ970" s="102"/>
      <c r="BA970" s="103">
        <v>1</v>
      </c>
      <c r="BB970" s="7"/>
      <c r="BC970" s="102" t="s">
        <v>157</v>
      </c>
      <c r="BD970" s="102"/>
      <c r="BE970" s="102"/>
      <c r="BF970" s="103">
        <v>1</v>
      </c>
      <c r="BG970" s="7"/>
      <c r="BH970" s="102" t="s">
        <v>157</v>
      </c>
      <c r="BI970" s="102"/>
      <c r="BJ970" s="102"/>
      <c r="BK970" s="103">
        <v>1</v>
      </c>
      <c r="BL970" s="7"/>
      <c r="BM970" s="102" t="s">
        <v>157</v>
      </c>
      <c r="BN970" s="102"/>
      <c r="BO970" s="102"/>
      <c r="BP970" s="103">
        <v>1</v>
      </c>
      <c r="BQ970" s="7"/>
      <c r="BS970" s="415"/>
      <c r="BT970" s="415"/>
      <c r="BU970" s="416"/>
      <c r="BV970" s="415"/>
    </row>
    <row r="971" spans="1:147" ht="18" hidden="1" x14ac:dyDescent="0.35">
      <c r="C971" s="102"/>
      <c r="D971" s="102"/>
      <c r="E971" s="102"/>
      <c r="F971" s="102"/>
      <c r="G971" s="103"/>
      <c r="H971" s="7"/>
      <c r="I971" s="102"/>
      <c r="J971" s="102"/>
      <c r="K971" s="102"/>
      <c r="L971" s="102"/>
      <c r="M971" s="103"/>
      <c r="N971" s="7"/>
      <c r="O971" s="102"/>
      <c r="P971" s="102"/>
      <c r="Q971" s="102"/>
      <c r="R971" s="102"/>
      <c r="S971" s="434"/>
      <c r="T971" s="7"/>
      <c r="U971" s="102"/>
      <c r="V971" s="102"/>
      <c r="W971" s="102"/>
      <c r="X971" s="103"/>
      <c r="Y971" s="7"/>
      <c r="Z971" s="102"/>
      <c r="AA971" s="102"/>
      <c r="AB971" s="102"/>
      <c r="AC971" s="103"/>
      <c r="AD971" s="7"/>
      <c r="AE971" s="102" t="s">
        <v>335</v>
      </c>
      <c r="AF971" s="102"/>
      <c r="AG971" s="102"/>
      <c r="AH971" s="102"/>
      <c r="AI971" s="226" t="e">
        <f>+#REF!</f>
        <v>#REF!</v>
      </c>
      <c r="AJ971" s="7"/>
      <c r="AK971" s="102"/>
      <c r="AL971" s="102"/>
      <c r="AM971" s="102"/>
      <c r="AN971" s="102"/>
      <c r="AO971" s="103"/>
      <c r="AP971" s="7"/>
      <c r="AQ971" s="102"/>
      <c r="AR971" s="102"/>
      <c r="AS971" s="102"/>
      <c r="AT971" s="102"/>
      <c r="AU971" s="103"/>
      <c r="AV971" s="7"/>
      <c r="AW971" s="102"/>
      <c r="AX971" s="102"/>
      <c r="AY971" s="102"/>
      <c r="AZ971" s="102"/>
      <c r="BA971" s="103"/>
      <c r="BB971" s="7"/>
      <c r="BC971" s="102"/>
      <c r="BD971" s="102"/>
      <c r="BE971" s="102"/>
      <c r="BF971" s="103"/>
      <c r="BG971" s="7"/>
      <c r="BH971" s="102"/>
      <c r="BI971" s="102"/>
      <c r="BJ971" s="102"/>
      <c r="BK971" s="103"/>
      <c r="BL971" s="7"/>
      <c r="BM971" s="102"/>
      <c r="BN971" s="102"/>
      <c r="BO971" s="102"/>
      <c r="BP971" s="103"/>
      <c r="BQ971" s="7"/>
      <c r="BS971" s="415"/>
      <c r="BT971" s="415"/>
      <c r="BU971" s="416"/>
      <c r="BV971" s="415"/>
    </row>
    <row r="972" spans="1:147" ht="18" hidden="1" x14ac:dyDescent="0.35">
      <c r="A972" t="s">
        <v>301</v>
      </c>
      <c r="C972" s="33">
        <f t="shared" ref="C972:AM972" si="1030">+C837</f>
        <v>156</v>
      </c>
      <c r="D972" s="33"/>
      <c r="E972" s="33">
        <f t="shared" si="1030"/>
        <v>1120.0799999999997</v>
      </c>
      <c r="F972" s="34">
        <f t="shared" si="1030"/>
        <v>1518358.7234042552</v>
      </c>
      <c r="G972" s="34">
        <f t="shared" si="1030"/>
        <v>3454208.7312907358</v>
      </c>
      <c r="H972" s="34">
        <f t="shared" si="1030"/>
        <v>4972567.4546949901</v>
      </c>
      <c r="I972" s="33">
        <f t="shared" si="1030"/>
        <v>156</v>
      </c>
      <c r="J972" s="33"/>
      <c r="K972" s="33">
        <f t="shared" si="1030"/>
        <v>1110.7706303110683</v>
      </c>
      <c r="L972" s="34">
        <f t="shared" si="1030"/>
        <v>1518130.339920949</v>
      </c>
      <c r="M972" s="34">
        <f t="shared" si="1030"/>
        <v>3399660.5203003492</v>
      </c>
      <c r="N972" s="34">
        <f t="shared" si="1030"/>
        <v>4917790.8602212975</v>
      </c>
      <c r="O972" s="33">
        <f t="shared" si="1030"/>
        <v>170</v>
      </c>
      <c r="P972" s="33"/>
      <c r="Q972" s="216">
        <f t="shared" si="1030"/>
        <v>1105.2432842326123</v>
      </c>
      <c r="R972" s="34">
        <f t="shared" si="1030"/>
        <v>1654372.8063241111</v>
      </c>
      <c r="S972" s="432">
        <f t="shared" si="1030"/>
        <v>3401586.7048582495</v>
      </c>
      <c r="T972" s="34">
        <f t="shared" si="1030"/>
        <v>5055959.5111823613</v>
      </c>
      <c r="U972" s="33">
        <f t="shared" si="1030"/>
        <v>159</v>
      </c>
      <c r="V972" s="33">
        <f t="shared" si="1030"/>
        <v>1135.6986719496349</v>
      </c>
      <c r="W972" s="34">
        <f t="shared" si="1030"/>
        <v>1544834.1395348837</v>
      </c>
      <c r="X972" s="34">
        <f t="shared" si="1030"/>
        <v>3739650.0241982481</v>
      </c>
      <c r="Y972" s="34">
        <f t="shared" si="1030"/>
        <v>5284484.1637331313</v>
      </c>
      <c r="Z972" s="33">
        <f t="shared" si="1030"/>
        <v>124</v>
      </c>
      <c r="AA972" s="224">
        <f t="shared" si="1030"/>
        <v>854.86135920717823</v>
      </c>
      <c r="AB972" s="34">
        <f t="shared" si="1030"/>
        <v>1204776.3100775194</v>
      </c>
      <c r="AC972" s="34">
        <f t="shared" si="1030"/>
        <v>2635981.5138435904</v>
      </c>
      <c r="AD972" s="34">
        <f t="shared" si="1030"/>
        <v>3840757.8239211086</v>
      </c>
      <c r="AE972" s="33">
        <f t="shared" si="1030"/>
        <v>149</v>
      </c>
      <c r="AF972" s="216" t="e">
        <f t="shared" ref="AF972" si="1031">+AF837</f>
        <v>#REF!</v>
      </c>
      <c r="AG972" s="33">
        <f t="shared" si="1030"/>
        <v>1057.9000000000001</v>
      </c>
      <c r="AH972" s="34">
        <f t="shared" si="1030"/>
        <v>1502861.2978889761</v>
      </c>
      <c r="AI972" s="34">
        <f t="shared" si="1030"/>
        <v>2890913.4918475281</v>
      </c>
      <c r="AJ972" s="34">
        <f t="shared" si="1030"/>
        <v>4393774.7897365028</v>
      </c>
      <c r="AK972" s="33">
        <f t="shared" si="1030"/>
        <v>159</v>
      </c>
      <c r="AL972" s="33"/>
      <c r="AM972" s="224">
        <f t="shared" si="1030"/>
        <v>1286.8586383472336</v>
      </c>
      <c r="AN972" s="34">
        <f t="shared" ref="AN972:BQ972" si="1032">+AN837</f>
        <v>1603724.4722439409</v>
      </c>
      <c r="AO972" s="34">
        <f t="shared" si="1032"/>
        <v>3874422.5613599303</v>
      </c>
      <c r="AP972" s="34">
        <f t="shared" si="1032"/>
        <v>5478147.0336038712</v>
      </c>
      <c r="AQ972" s="33">
        <f t="shared" si="1032"/>
        <v>146</v>
      </c>
      <c r="AR972" s="33"/>
      <c r="AS972" s="33">
        <f t="shared" si="1032"/>
        <v>1281.9367587822023</v>
      </c>
      <c r="AT972" s="34">
        <f t="shared" si="1032"/>
        <v>1498444.2272347538</v>
      </c>
      <c r="AU972" s="34">
        <f t="shared" si="1032"/>
        <v>3722493.0550091914</v>
      </c>
      <c r="AV972" s="34">
        <f t="shared" si="1032"/>
        <v>5220937.2822439456</v>
      </c>
      <c r="AW972" s="33">
        <f t="shared" si="1032"/>
        <v>153</v>
      </c>
      <c r="AX972" s="33"/>
      <c r="AY972" s="33">
        <f t="shared" si="1032"/>
        <v>1158.5992400881048</v>
      </c>
      <c r="AZ972" s="34">
        <f t="shared" si="1032"/>
        <v>1570287.443609023</v>
      </c>
      <c r="BA972" s="34">
        <f t="shared" si="1032"/>
        <v>3434819.3336280491</v>
      </c>
      <c r="BB972" s="34">
        <f t="shared" si="1032"/>
        <v>5005106.7772370698</v>
      </c>
      <c r="BC972" s="33">
        <f t="shared" si="1032"/>
        <v>193</v>
      </c>
      <c r="BD972" s="224">
        <f t="shared" si="1032"/>
        <v>1097.9275649122817</v>
      </c>
      <c r="BE972" s="34">
        <f t="shared" si="1032"/>
        <v>1846102.4711111109</v>
      </c>
      <c r="BF972" s="34">
        <f t="shared" si="1032"/>
        <v>3113450.4578890624</v>
      </c>
      <c r="BG972" s="34">
        <f t="shared" si="1032"/>
        <v>4959552.9290001765</v>
      </c>
      <c r="BH972" s="33">
        <f t="shared" si="1032"/>
        <v>114</v>
      </c>
      <c r="BI972" s="224">
        <f t="shared" si="1032"/>
        <v>935.71382887700463</v>
      </c>
      <c r="BJ972" s="34">
        <f t="shared" si="1032"/>
        <v>1200450.7277628032</v>
      </c>
      <c r="BK972" s="34">
        <f t="shared" si="1032"/>
        <v>2620738.6988511398</v>
      </c>
      <c r="BL972" s="34">
        <f t="shared" si="1032"/>
        <v>3821189.4266139432</v>
      </c>
      <c r="BM972" s="33">
        <f t="shared" si="1032"/>
        <v>210</v>
      </c>
      <c r="BN972" s="224">
        <f t="shared" si="1032"/>
        <v>1064.0531408450699</v>
      </c>
      <c r="BO972" s="34">
        <f t="shared" si="1032"/>
        <v>2180164.5997745208</v>
      </c>
      <c r="BP972" s="34">
        <f t="shared" si="1032"/>
        <v>2974815.3242725963</v>
      </c>
      <c r="BQ972" s="34">
        <f t="shared" si="1032"/>
        <v>5154979.9240471171</v>
      </c>
      <c r="BS972" s="415"/>
      <c r="BT972" s="415"/>
      <c r="BU972" s="416"/>
      <c r="BV972" s="415"/>
    </row>
    <row r="973" spans="1:147" ht="18" hidden="1" x14ac:dyDescent="0.35">
      <c r="A973" t="s">
        <v>302</v>
      </c>
      <c r="C973" s="33">
        <f t="shared" ref="C973:AM973" si="1033">+C879</f>
        <v>156</v>
      </c>
      <c r="D973" s="33"/>
      <c r="E973" s="33">
        <f t="shared" si="1033"/>
        <v>1120.08</v>
      </c>
      <c r="F973" s="34">
        <f t="shared" si="1033"/>
        <v>1518358.7234042555</v>
      </c>
      <c r="G973" s="34">
        <f t="shared" si="1033"/>
        <v>3454208.7312907358</v>
      </c>
      <c r="H973" s="34">
        <f t="shared" si="1033"/>
        <v>4972567.454694991</v>
      </c>
      <c r="I973" s="33">
        <f t="shared" si="1033"/>
        <v>137</v>
      </c>
      <c r="J973" s="33"/>
      <c r="K973" s="33">
        <f t="shared" si="1033"/>
        <v>975.48446379882273</v>
      </c>
      <c r="L973" s="34">
        <f t="shared" si="1033"/>
        <v>1333229.8498023718</v>
      </c>
      <c r="M973" s="34">
        <f t="shared" si="1033"/>
        <v>2985599.3030842808</v>
      </c>
      <c r="N973" s="34">
        <f t="shared" si="1033"/>
        <v>4318829.1528866524</v>
      </c>
      <c r="O973" s="33">
        <f t="shared" si="1033"/>
        <v>162</v>
      </c>
      <c r="P973" s="33"/>
      <c r="Q973" s="216">
        <f t="shared" si="1033"/>
        <v>1053.2318355628422</v>
      </c>
      <c r="R973" s="34">
        <f t="shared" si="1033"/>
        <v>1576519.968379447</v>
      </c>
      <c r="S973" s="432">
        <f t="shared" si="1033"/>
        <v>3241512.0363943307</v>
      </c>
      <c r="T973" s="34">
        <f t="shared" si="1033"/>
        <v>4818032.0047737788</v>
      </c>
      <c r="U973" s="33">
        <f t="shared" si="1033"/>
        <v>176</v>
      </c>
      <c r="V973" s="33">
        <f t="shared" si="1033"/>
        <v>1257.125573981986</v>
      </c>
      <c r="W973" s="34">
        <f t="shared" si="1033"/>
        <v>1710005.0852713177</v>
      </c>
      <c r="X973" s="34">
        <f t="shared" si="1033"/>
        <v>4139486.8192383125</v>
      </c>
      <c r="Y973" s="34">
        <f t="shared" si="1033"/>
        <v>5849491.9045096301</v>
      </c>
      <c r="Z973" s="33">
        <f t="shared" si="1033"/>
        <v>155</v>
      </c>
      <c r="AA973" s="224">
        <f t="shared" si="1033"/>
        <v>1068.576699008973</v>
      </c>
      <c r="AB973" s="34">
        <f t="shared" si="1033"/>
        <v>1505970.3875968992</v>
      </c>
      <c r="AC973" s="34">
        <f t="shared" si="1033"/>
        <v>3294976.892304488</v>
      </c>
      <c r="AD973" s="34">
        <f t="shared" si="1033"/>
        <v>4800947.2799013872</v>
      </c>
      <c r="AE973" s="33">
        <f t="shared" si="1033"/>
        <v>187</v>
      </c>
      <c r="AF973" s="216" t="e">
        <f t="shared" ref="AF973" si="1034">+AF879</f>
        <v>#REF!</v>
      </c>
      <c r="AG973" s="33">
        <f t="shared" si="1033"/>
        <v>1327.7</v>
      </c>
      <c r="AH973" s="34">
        <f t="shared" si="1033"/>
        <v>1886141.3604378426</v>
      </c>
      <c r="AI973" s="34">
        <f t="shared" si="1033"/>
        <v>3628193.4427885078</v>
      </c>
      <c r="AJ973" s="34">
        <f t="shared" si="1033"/>
        <v>5514334.8032263508</v>
      </c>
      <c r="AK973" s="33">
        <f t="shared" si="1033"/>
        <v>205</v>
      </c>
      <c r="AL973" s="33"/>
      <c r="AM973" s="224">
        <f t="shared" si="1033"/>
        <v>1659.1573639068108</v>
      </c>
      <c r="AN973" s="34">
        <f t="shared" ref="AN973:BQ973" si="1035">+AN879</f>
        <v>2067695.0742767795</v>
      </c>
      <c r="AO973" s="34">
        <f t="shared" si="1035"/>
        <v>4995324.6860300992</v>
      </c>
      <c r="AP973" s="34">
        <f t="shared" si="1035"/>
        <v>7063019.760306878</v>
      </c>
      <c r="AQ973" s="33">
        <f t="shared" si="1035"/>
        <v>149</v>
      </c>
      <c r="AR973" s="33"/>
      <c r="AS973" s="33">
        <f t="shared" si="1035"/>
        <v>1308.277925058549</v>
      </c>
      <c r="AT973" s="34">
        <f t="shared" si="1035"/>
        <v>1529234.1771094408</v>
      </c>
      <c r="AU973" s="34">
        <f t="shared" si="1035"/>
        <v>3798982.6383312992</v>
      </c>
      <c r="AV973" s="34">
        <f t="shared" si="1035"/>
        <v>5328216.8154407395</v>
      </c>
      <c r="AW973" s="33">
        <f t="shared" si="1035"/>
        <v>163</v>
      </c>
      <c r="AX973" s="33"/>
      <c r="AY973" s="33">
        <f t="shared" si="1035"/>
        <v>1234.3246806167392</v>
      </c>
      <c r="AZ973" s="34">
        <f t="shared" si="1035"/>
        <v>1672920.6098579788</v>
      </c>
      <c r="BA973" s="34">
        <f t="shared" si="1035"/>
        <v>3659317.3292900133</v>
      </c>
      <c r="BB973" s="34">
        <f t="shared" si="1035"/>
        <v>5332237.9391479902</v>
      </c>
      <c r="BC973" s="33">
        <f t="shared" si="1035"/>
        <v>200</v>
      </c>
      <c r="BD973" s="224">
        <f t="shared" si="1035"/>
        <v>1137.7487719298251</v>
      </c>
      <c r="BE973" s="34">
        <f t="shared" si="1035"/>
        <v>1913059.555555555</v>
      </c>
      <c r="BF973" s="34">
        <f t="shared" si="1035"/>
        <v>3226373.5314912582</v>
      </c>
      <c r="BG973" s="34">
        <f t="shared" si="1035"/>
        <v>5139433.0870468142</v>
      </c>
      <c r="BH973" s="33">
        <f t="shared" si="1035"/>
        <v>164</v>
      </c>
      <c r="BI973" s="224">
        <f t="shared" si="1035"/>
        <v>1346.1146310160423</v>
      </c>
      <c r="BJ973" s="34">
        <f t="shared" si="1035"/>
        <v>1726964.2048517521</v>
      </c>
      <c r="BK973" s="34">
        <f t="shared" si="1035"/>
        <v>3770185.4965928677</v>
      </c>
      <c r="BL973" s="34">
        <f t="shared" si="1035"/>
        <v>5497149.7014446193</v>
      </c>
      <c r="BM973" s="33">
        <f t="shared" si="1035"/>
        <v>253</v>
      </c>
      <c r="BN973" s="224">
        <f t="shared" si="1035"/>
        <v>1281.9306887323937</v>
      </c>
      <c r="BO973" s="34">
        <f t="shared" si="1035"/>
        <v>2626579.2559188278</v>
      </c>
      <c r="BP973" s="34">
        <f t="shared" si="1035"/>
        <v>3583944.1763855568</v>
      </c>
      <c r="BQ973" s="34">
        <f t="shared" si="1035"/>
        <v>6210523.4323043842</v>
      </c>
      <c r="BS973" s="415"/>
      <c r="BT973" s="415"/>
      <c r="BU973" s="416"/>
      <c r="BV973" s="415"/>
    </row>
    <row r="974" spans="1:147" ht="18" hidden="1" x14ac:dyDescent="0.35">
      <c r="A974" t="s">
        <v>303</v>
      </c>
      <c r="C974" s="33">
        <f t="shared" ref="C974:AM974" si="1036">+C915</f>
        <v>140</v>
      </c>
      <c r="D974" s="33"/>
      <c r="E974" s="33">
        <f t="shared" si="1036"/>
        <v>1005.1999999999999</v>
      </c>
      <c r="F974" s="34">
        <f t="shared" si="1036"/>
        <v>1362629.6235679216</v>
      </c>
      <c r="G974" s="34">
        <f t="shared" si="1036"/>
        <v>3099930.9126968146</v>
      </c>
      <c r="H974" s="34">
        <f t="shared" si="1036"/>
        <v>4462560.5362647353</v>
      </c>
      <c r="I974" s="33">
        <f t="shared" si="1036"/>
        <v>117</v>
      </c>
      <c r="J974" s="33"/>
      <c r="K974" s="33">
        <f t="shared" si="1036"/>
        <v>833.07797273330118</v>
      </c>
      <c r="L974" s="34">
        <f t="shared" si="1036"/>
        <v>1138597.7549407117</v>
      </c>
      <c r="M974" s="34">
        <f t="shared" si="1036"/>
        <v>2549745.3902252614</v>
      </c>
      <c r="N974" s="34">
        <f t="shared" si="1036"/>
        <v>3688343.1451659729</v>
      </c>
      <c r="O974" s="33">
        <f t="shared" si="1036"/>
        <v>140</v>
      </c>
      <c r="P974" s="33"/>
      <c r="Q974" s="216">
        <f t="shared" si="1036"/>
        <v>910.20035172097471</v>
      </c>
      <c r="R974" s="34">
        <f t="shared" si="1036"/>
        <v>1362424.6640316208</v>
      </c>
      <c r="S974" s="432">
        <f t="shared" si="1036"/>
        <v>2801306.6981185582</v>
      </c>
      <c r="T974" s="34">
        <f t="shared" si="1036"/>
        <v>4163731.3621501788</v>
      </c>
      <c r="U974" s="33">
        <f t="shared" si="1036"/>
        <v>151</v>
      </c>
      <c r="V974" s="33">
        <f t="shared" si="1036"/>
        <v>1078.5566004049992</v>
      </c>
      <c r="W974" s="34">
        <f t="shared" si="1036"/>
        <v>1467106.6356589147</v>
      </c>
      <c r="X974" s="34">
        <f t="shared" si="1036"/>
        <v>3551491.5324146897</v>
      </c>
      <c r="Y974" s="34">
        <f t="shared" si="1036"/>
        <v>5018598.1680736039</v>
      </c>
      <c r="Z974" s="33">
        <f t="shared" si="1036"/>
        <v>117</v>
      </c>
      <c r="AA974" s="224">
        <f t="shared" si="1036"/>
        <v>806.60305667128932</v>
      </c>
      <c r="AB974" s="34">
        <f t="shared" si="1036"/>
        <v>1136764.7441860465</v>
      </c>
      <c r="AC974" s="34">
        <f t="shared" si="1036"/>
        <v>2487176.1058040326</v>
      </c>
      <c r="AD974" s="34">
        <f t="shared" si="1036"/>
        <v>3623940.8499900787</v>
      </c>
      <c r="AE974" s="33">
        <f t="shared" si="1036"/>
        <v>134</v>
      </c>
      <c r="AF974" s="216" t="e">
        <f t="shared" ref="AF974" si="1037">+AF915</f>
        <v>#REF!</v>
      </c>
      <c r="AG974" s="33">
        <f t="shared" si="1036"/>
        <v>951.4</v>
      </c>
      <c r="AH974" s="34">
        <f t="shared" si="1036"/>
        <v>1351566.536356529</v>
      </c>
      <c r="AI974" s="34">
        <f t="shared" si="1036"/>
        <v>2599881.9322655625</v>
      </c>
      <c r="AJ974" s="34">
        <f t="shared" si="1036"/>
        <v>3951448.4686220903</v>
      </c>
      <c r="AK974" s="33">
        <f t="shared" si="1036"/>
        <v>155</v>
      </c>
      <c r="AL974" s="33"/>
      <c r="AM974" s="224">
        <f t="shared" si="1036"/>
        <v>1254.4848361246618</v>
      </c>
      <c r="AN974" s="34">
        <f t="shared" ref="AN974:BQ974" si="1038">+AN915</f>
        <v>1563379.202501955</v>
      </c>
      <c r="AO974" s="34">
        <f t="shared" si="1038"/>
        <v>3776952.8113886113</v>
      </c>
      <c r="AP974" s="34">
        <f t="shared" si="1038"/>
        <v>5340332.0138905663</v>
      </c>
      <c r="AQ974" s="33">
        <f t="shared" si="1038"/>
        <v>132</v>
      </c>
      <c r="AR974" s="33"/>
      <c r="AS974" s="33">
        <f t="shared" si="1038"/>
        <v>1159.0113161592512</v>
      </c>
      <c r="AT974" s="34">
        <f t="shared" si="1038"/>
        <v>1354757.7944862153</v>
      </c>
      <c r="AU974" s="34">
        <f t="shared" si="1038"/>
        <v>3365541.6661726939</v>
      </c>
      <c r="AV974" s="34">
        <f t="shared" si="1038"/>
        <v>4720299.4606589098</v>
      </c>
      <c r="AW974" s="33">
        <f t="shared" si="1038"/>
        <v>138</v>
      </c>
      <c r="AX974" s="33"/>
      <c r="AY974" s="33">
        <f t="shared" si="1038"/>
        <v>1045.0110792951532</v>
      </c>
      <c r="AZ974" s="34">
        <f t="shared" si="1038"/>
        <v>1416337.6942355889</v>
      </c>
      <c r="BA974" s="34">
        <f t="shared" si="1038"/>
        <v>3098072.340135104</v>
      </c>
      <c r="BB974" s="34">
        <f t="shared" si="1038"/>
        <v>4514410.0343706915</v>
      </c>
      <c r="BC974" s="33">
        <f t="shared" si="1038"/>
        <v>177</v>
      </c>
      <c r="BD974" s="224">
        <f t="shared" si="1038"/>
        <v>1006.9076631578953</v>
      </c>
      <c r="BE974" s="34">
        <f t="shared" si="1038"/>
        <v>1693057.7066666661</v>
      </c>
      <c r="BF974" s="34">
        <f t="shared" si="1038"/>
        <v>2855340.5753697618</v>
      </c>
      <c r="BG974" s="34">
        <f t="shared" si="1038"/>
        <v>4548398.2820364302</v>
      </c>
      <c r="BH974" s="33">
        <f t="shared" si="1038"/>
        <v>96</v>
      </c>
      <c r="BI974" s="224">
        <f t="shared" si="1038"/>
        <v>787.96954010695129</v>
      </c>
      <c r="BJ974" s="34">
        <f t="shared" si="1038"/>
        <v>1010905.8760107816</v>
      </c>
      <c r="BK974" s="34">
        <f t="shared" si="1038"/>
        <v>2206937.851664118</v>
      </c>
      <c r="BL974" s="34">
        <f t="shared" si="1038"/>
        <v>3217843.7276748992</v>
      </c>
      <c r="BM974" s="33">
        <f t="shared" si="1038"/>
        <v>247</v>
      </c>
      <c r="BN974" s="224">
        <f t="shared" si="1038"/>
        <v>1251.5291704225347</v>
      </c>
      <c r="BO974" s="34">
        <f t="shared" si="1038"/>
        <v>2564288.838782412</v>
      </c>
      <c r="BP974" s="34">
        <f t="shared" si="1038"/>
        <v>3498949.4528349107</v>
      </c>
      <c r="BQ974" s="34">
        <f t="shared" si="1038"/>
        <v>6063238.2916173227</v>
      </c>
      <c r="BS974" s="415"/>
      <c r="BT974" s="415"/>
      <c r="BU974" s="416"/>
      <c r="BV974" s="415"/>
    </row>
    <row r="975" spans="1:147" ht="18" hidden="1" x14ac:dyDescent="0.35">
      <c r="A975" s="84" t="s">
        <v>304</v>
      </c>
      <c r="C975" s="35">
        <f>SUM(C972:C974)</f>
        <v>452</v>
      </c>
      <c r="D975" s="35"/>
      <c r="E975" s="35">
        <f t="shared" ref="E975:N975" si="1039">SUM(E972:E974)</f>
        <v>3245.3599999999997</v>
      </c>
      <c r="F975" s="36">
        <f t="shared" si="1039"/>
        <v>4399347.0703764316</v>
      </c>
      <c r="G975" s="36">
        <f t="shared" si="1039"/>
        <v>10008348.375278287</v>
      </c>
      <c r="H975" s="36">
        <f t="shared" si="1039"/>
        <v>14407695.445654716</v>
      </c>
      <c r="I975" s="35">
        <f t="shared" si="1039"/>
        <v>410</v>
      </c>
      <c r="J975" s="35"/>
      <c r="K975" s="35">
        <f t="shared" si="1039"/>
        <v>2919.3330668431922</v>
      </c>
      <c r="L975" s="36">
        <f t="shared" si="1039"/>
        <v>3989957.9446640322</v>
      </c>
      <c r="M975" s="36">
        <f t="shared" si="1039"/>
        <v>8935005.213609891</v>
      </c>
      <c r="N975" s="36">
        <f t="shared" si="1039"/>
        <v>12924963.158273922</v>
      </c>
      <c r="O975" s="35">
        <f t="shared" ref="O975:BQ975" si="1040">SUM(O972:O974)</f>
        <v>472</v>
      </c>
      <c r="P975" s="35"/>
      <c r="Q975" s="217">
        <f t="shared" si="1040"/>
        <v>3068.6754715164293</v>
      </c>
      <c r="R975" s="36">
        <f t="shared" si="1040"/>
        <v>4593317.4387351787</v>
      </c>
      <c r="S975" s="433">
        <f t="shared" si="1040"/>
        <v>9444405.4393711388</v>
      </c>
      <c r="T975" s="36">
        <f t="shared" si="1040"/>
        <v>14037722.87810632</v>
      </c>
      <c r="U975" s="35">
        <f t="shared" si="1040"/>
        <v>486</v>
      </c>
      <c r="V975" s="35">
        <f t="shared" si="1040"/>
        <v>3471.3808463366199</v>
      </c>
      <c r="W975" s="36">
        <f t="shared" si="1040"/>
        <v>4721945.8604651168</v>
      </c>
      <c r="X975" s="36">
        <f t="shared" si="1040"/>
        <v>11430628.375851251</v>
      </c>
      <c r="Y975" s="36">
        <f t="shared" si="1040"/>
        <v>16152574.236316366</v>
      </c>
      <c r="Z975" s="35">
        <f t="shared" si="1040"/>
        <v>396</v>
      </c>
      <c r="AA975" s="35">
        <f t="shared" si="1040"/>
        <v>2730.0411148874405</v>
      </c>
      <c r="AB975" s="36">
        <f t="shared" si="1040"/>
        <v>3847511.4418604653</v>
      </c>
      <c r="AC975" s="36">
        <f t="shared" si="1040"/>
        <v>8418134.5119521096</v>
      </c>
      <c r="AD975" s="36">
        <f t="shared" si="1040"/>
        <v>12265645.953812575</v>
      </c>
      <c r="AE975" s="35">
        <f t="shared" si="1040"/>
        <v>470</v>
      </c>
      <c r="AF975" s="223" t="e">
        <f t="shared" si="1040"/>
        <v>#REF!</v>
      </c>
      <c r="AG975" s="35">
        <f t="shared" si="1040"/>
        <v>3337.0000000000005</v>
      </c>
      <c r="AH975" s="36">
        <f t="shared" si="1040"/>
        <v>4740569.1946833478</v>
      </c>
      <c r="AI975" s="36">
        <f t="shared" si="1040"/>
        <v>9118988.8669015989</v>
      </c>
      <c r="AJ975" s="36">
        <f t="shared" si="1040"/>
        <v>13859558.061584944</v>
      </c>
      <c r="AK975" s="35">
        <f t="shared" si="1040"/>
        <v>519</v>
      </c>
      <c r="AL975" s="35"/>
      <c r="AM975" s="223">
        <f t="shared" si="1040"/>
        <v>4200.5008383787062</v>
      </c>
      <c r="AN975" s="36">
        <f t="shared" si="1040"/>
        <v>5234798.7490226757</v>
      </c>
      <c r="AO975" s="36">
        <f t="shared" si="1040"/>
        <v>12646700.058778642</v>
      </c>
      <c r="AP975" s="36">
        <f t="shared" si="1040"/>
        <v>17881498.807801314</v>
      </c>
      <c r="AQ975" s="35">
        <f t="shared" si="1040"/>
        <v>427</v>
      </c>
      <c r="AR975" s="35"/>
      <c r="AS975" s="35">
        <f t="shared" si="1040"/>
        <v>3749.2260000000028</v>
      </c>
      <c r="AT975" s="36">
        <f t="shared" si="1040"/>
        <v>4382436.1988304099</v>
      </c>
      <c r="AU975" s="36">
        <f t="shared" si="1040"/>
        <v>10887017.359513184</v>
      </c>
      <c r="AV975" s="36">
        <f t="shared" si="1040"/>
        <v>15269453.558343595</v>
      </c>
      <c r="AW975" s="35">
        <f t="shared" si="1040"/>
        <v>454</v>
      </c>
      <c r="AX975" s="35"/>
      <c r="AY975" s="35">
        <f t="shared" si="1040"/>
        <v>3437.9349999999972</v>
      </c>
      <c r="AZ975" s="36">
        <f t="shared" si="1040"/>
        <v>4659545.7477025911</v>
      </c>
      <c r="BA975" s="36">
        <f t="shared" si="1040"/>
        <v>10192209.003053166</v>
      </c>
      <c r="BB975" s="36">
        <f t="shared" si="1040"/>
        <v>14851754.75075575</v>
      </c>
      <c r="BC975" s="35">
        <f t="shared" si="1040"/>
        <v>570</v>
      </c>
      <c r="BD975" s="223">
        <f t="shared" si="1040"/>
        <v>3242.5840000000026</v>
      </c>
      <c r="BE975" s="36">
        <f t="shared" si="1040"/>
        <v>5452219.7333333325</v>
      </c>
      <c r="BF975" s="36">
        <f t="shared" si="1040"/>
        <v>9195164.5647500828</v>
      </c>
      <c r="BG975" s="36">
        <f t="shared" si="1040"/>
        <v>14647384.298083421</v>
      </c>
      <c r="BH975" s="35">
        <f t="shared" si="1040"/>
        <v>374</v>
      </c>
      <c r="BI975" s="223">
        <f t="shared" si="1040"/>
        <v>3069.797999999998</v>
      </c>
      <c r="BJ975" s="36">
        <f t="shared" si="1040"/>
        <v>3938320.8086253372</v>
      </c>
      <c r="BK975" s="36">
        <f t="shared" si="1040"/>
        <v>8597862.0471081249</v>
      </c>
      <c r="BL975" s="36">
        <f t="shared" si="1040"/>
        <v>12536182.855733462</v>
      </c>
      <c r="BM975" s="35">
        <f t="shared" si="1040"/>
        <v>710</v>
      </c>
      <c r="BN975" s="223">
        <f t="shared" si="1040"/>
        <v>3597.5129999999981</v>
      </c>
      <c r="BO975" s="36">
        <f t="shared" si="1040"/>
        <v>7371032.6944757607</v>
      </c>
      <c r="BP975" s="36">
        <f t="shared" si="1040"/>
        <v>10057708.953493062</v>
      </c>
      <c r="BQ975" s="36">
        <f t="shared" si="1040"/>
        <v>17428741.647968825</v>
      </c>
      <c r="BR975" s="406">
        <f>+BM975+BH975+BC975+AW975+AQ975+AK975+AG975+Z975+C975</f>
        <v>7239</v>
      </c>
      <c r="BS975" s="406">
        <f t="shared" ref="BS975" si="1041">+BR975/12</f>
        <v>603.25</v>
      </c>
      <c r="BT975" s="406"/>
      <c r="BV975" s="417">
        <f>+BS975/BM975</f>
        <v>0.8496478873239437</v>
      </c>
    </row>
    <row r="976" spans="1:147" ht="18" hidden="1" x14ac:dyDescent="0.35">
      <c r="F976" s="42"/>
      <c r="G976" s="42"/>
      <c r="L976" s="42"/>
      <c r="M976" s="42"/>
      <c r="R976" s="42"/>
      <c r="W976" s="42"/>
      <c r="X976" s="42"/>
      <c r="AB976" s="42"/>
      <c r="AC976" s="42"/>
      <c r="AH976" s="42"/>
      <c r="AI976" s="42"/>
      <c r="AN976" s="42"/>
      <c r="AO976" s="42"/>
      <c r="AQ976" s="173"/>
      <c r="AR976" s="173"/>
      <c r="AS976" s="173"/>
      <c r="AT976" s="204"/>
      <c r="AU976" s="204"/>
      <c r="AV976" s="173"/>
      <c r="AZ976" s="42"/>
      <c r="BA976" s="42"/>
      <c r="BE976" s="42"/>
      <c r="BF976" s="42"/>
      <c r="BJ976" s="42"/>
      <c r="BK976" s="42"/>
      <c r="BO976" s="42"/>
      <c r="BP976" s="42"/>
      <c r="BS976" s="415"/>
      <c r="BT976" s="415"/>
      <c r="BU976" s="416"/>
      <c r="BV976" s="415"/>
    </row>
    <row r="977" spans="1:147" ht="18" hidden="1" x14ac:dyDescent="0.35">
      <c r="C977" t="s">
        <v>318</v>
      </c>
      <c r="F977" s="42"/>
      <c r="G977" s="42">
        <f>+'Vr M3 DE GAS'!AY18+'Vr M3 DE GAS'!AY36+'Vr M3 DE GAS'!AY54</f>
        <v>15036510</v>
      </c>
      <c r="L977" s="42">
        <f>+'Vr M3 DE AGUA'!L42</f>
        <v>12310480</v>
      </c>
      <c r="M977" s="42">
        <f>+'Vr M3 DE GAS'!BH7+'Vr M3 DE GAS'!BH25+'Vr M3 DE GAS'!BH43</f>
        <v>14194880</v>
      </c>
      <c r="R977" s="42"/>
      <c r="S977" s="399">
        <f>+'Vr M3 DE GAS'!BH8+'Vr M3 DE GAS'!BH26+'Vr M3 DE GAS'!BH44</f>
        <v>15627530</v>
      </c>
      <c r="W977" s="42"/>
      <c r="X977" s="42">
        <f>+'Vr M3 DE GAS'!BH9+'Vr M3 DE GAS'!BH27+'Vr M3 DE GAS'!BH45</f>
        <v>17056160</v>
      </c>
      <c r="AB977" s="42"/>
      <c r="AC977" s="42">
        <f>+'Vr M3 DE GAS'!BH10+'Vr M3 DE GAS'!BH28+'Vr M3 DE GAS'!BH46</f>
        <v>17328190</v>
      </c>
      <c r="AH977" s="42"/>
      <c r="AI977" s="42">
        <f>+'Vr M3 DE GAS'!BH11+'Vr M3 DE GAS'!BH29+'Vr M3 DE GAS'!BH47</f>
        <v>13306290</v>
      </c>
      <c r="AN977" s="42">
        <v>12900400</v>
      </c>
      <c r="AO977" s="42">
        <f>+'Vr M3 DE GAS'!BH30+'Vr M3 DE GAS'!BH48+'Vr M3 DE GAS'!BH12</f>
        <v>15291360</v>
      </c>
      <c r="AQ977" s="173"/>
      <c r="AR977" s="173"/>
      <c r="AS977" s="173"/>
      <c r="AT977" s="204">
        <v>6142000</v>
      </c>
      <c r="AU977" s="204">
        <f>+'Vr M3 DE GAS'!BH13+'Vr M3 DE GAS'!BH31+'Vr M3 DE GAS'!BH49</f>
        <v>14401960</v>
      </c>
      <c r="AV977" s="173"/>
      <c r="AZ977" s="42">
        <f>12285000/2</f>
        <v>6142500</v>
      </c>
      <c r="BA977" s="42">
        <f>+'Vr M3 DE GAS'!BH14+'Vr M3 DE GAS'!BH32+'Vr M3 DE GAS'!BH50</f>
        <v>13619310</v>
      </c>
      <c r="BE977" s="42">
        <f>+'Vr M3 DE AGUA'!L46/2</f>
        <v>3906730</v>
      </c>
      <c r="BF977" s="42">
        <f>+'Vr M3 DE GAS'!BH51+'Vr M3 DE GAS'!BH33+'Vr M3 DE GAS'!BH15</f>
        <v>12094730</v>
      </c>
      <c r="BJ977" s="42">
        <f>+'Vr M3 DE AGUA'!L46/2</f>
        <v>3906730</v>
      </c>
      <c r="BK977" s="42">
        <f>+'Vr M3 DE GAS'!BH16+'Vr M3 DE GAS'!BH34+'Vr M3 DE GAS'!BH52</f>
        <v>11644800</v>
      </c>
      <c r="BO977" s="42">
        <f>+'Vr M3 DE AGUA'!L47/2</f>
        <v>4604300</v>
      </c>
      <c r="BP977" s="42">
        <f>+'Vr M3 DE GAS'!BH17+'Vr M3 DE GAS'!BH35+'Vr M3 DE GAS'!BH53</f>
        <v>10072450</v>
      </c>
      <c r="BS977" s="415"/>
      <c r="BT977" s="415"/>
      <c r="BU977" s="416"/>
      <c r="BV977" s="415"/>
    </row>
    <row r="978" spans="1:147" ht="18" hidden="1" x14ac:dyDescent="0.35">
      <c r="C978" t="s">
        <v>319</v>
      </c>
      <c r="F978" s="42"/>
      <c r="G978" s="42">
        <f>+G977-G975</f>
        <v>5028161.6247217134</v>
      </c>
      <c r="L978" s="42">
        <f>+L977-(L975*2)</f>
        <v>4330564.1106719356</v>
      </c>
      <c r="M978" s="42">
        <f>+M977-M975</f>
        <v>5259874.786390109</v>
      </c>
      <c r="R978" s="42"/>
      <c r="S978" s="399">
        <f>+S977-S975</f>
        <v>6183124.5606288612</v>
      </c>
      <c r="W978" s="42"/>
      <c r="X978" s="42">
        <f>+X977-X975</f>
        <v>5625531.6241487488</v>
      </c>
      <c r="AB978" s="42"/>
      <c r="AC978" s="42">
        <f>+AC977-AC975</f>
        <v>8910055.4880478904</v>
      </c>
      <c r="AD978">
        <v>1302</v>
      </c>
      <c r="AE978" t="s">
        <v>332</v>
      </c>
      <c r="AH978" s="42"/>
      <c r="AJ978">
        <f>+'DETERMINACIÓN M3 GAS'!W162</f>
        <v>1048.0199999999986</v>
      </c>
      <c r="AN978" s="42">
        <f>+AN975+AH975</f>
        <v>9975367.9437060244</v>
      </c>
      <c r="AO978" s="42">
        <f>+AO975</f>
        <v>12646700.058778642</v>
      </c>
      <c r="AQ978" s="173"/>
      <c r="AR978" s="173"/>
      <c r="AS978" s="173"/>
      <c r="AT978" s="204">
        <f>+AT975</f>
        <v>4382436.1988304099</v>
      </c>
      <c r="AU978" s="204">
        <f>+AU975</f>
        <v>10887017.359513184</v>
      </c>
      <c r="AV978" s="204"/>
      <c r="AZ978" s="42">
        <f>+AZ975</f>
        <v>4659545.7477025911</v>
      </c>
      <c r="BA978" s="42">
        <f>+BA975</f>
        <v>10192209.003053166</v>
      </c>
      <c r="BE978" s="42">
        <f>+BE975</f>
        <v>5452219.7333333325</v>
      </c>
      <c r="BF978" s="42">
        <f>+BF975</f>
        <v>9195164.5647500828</v>
      </c>
      <c r="BG978" t="s">
        <v>292</v>
      </c>
      <c r="BJ978" s="42">
        <f>+BJ975</f>
        <v>3938320.8086253372</v>
      </c>
      <c r="BK978" s="42">
        <f>+BK975</f>
        <v>8597862.0471081249</v>
      </c>
      <c r="BL978" t="s">
        <v>292</v>
      </c>
      <c r="BO978" s="42">
        <f>+BO975</f>
        <v>7371032.6944757607</v>
      </c>
      <c r="BP978" s="42">
        <f>+BP975</f>
        <v>10057708.953493062</v>
      </c>
      <c r="BQ978" t="s">
        <v>362</v>
      </c>
      <c r="BS978" s="415"/>
      <c r="BT978" s="415"/>
      <c r="BU978" s="416"/>
      <c r="BV978" s="415"/>
    </row>
    <row r="979" spans="1:147" ht="18" hidden="1" x14ac:dyDescent="0.35">
      <c r="F979" s="42"/>
      <c r="G979" s="42"/>
      <c r="L979" s="42"/>
      <c r="M979" s="42"/>
      <c r="R979" s="42"/>
      <c r="W979" s="42"/>
      <c r="X979" s="317"/>
      <c r="Z979" s="318"/>
      <c r="AB979" s="42"/>
      <c r="AC979" s="317"/>
      <c r="AD979" s="134"/>
      <c r="AH979" s="42"/>
      <c r="AI979" s="42"/>
      <c r="AJ979" s="42"/>
      <c r="AN979" s="42"/>
      <c r="AO979" s="317"/>
      <c r="AT979" s="42"/>
      <c r="AU979" s="42"/>
      <c r="AZ979" s="42"/>
      <c r="BA979" s="42"/>
      <c r="BE979" s="42"/>
      <c r="BF979" s="42"/>
      <c r="BJ979" s="42"/>
      <c r="BK979" s="42"/>
      <c r="BO979" s="42"/>
      <c r="BP979" s="42"/>
      <c r="BS979" s="415"/>
      <c r="BT979" s="415"/>
      <c r="BU979" s="416"/>
      <c r="BV979" s="415"/>
    </row>
    <row r="980" spans="1:147" hidden="1" x14ac:dyDescent="0.3">
      <c r="A980" s="517">
        <v>2024</v>
      </c>
      <c r="B980" s="517"/>
      <c r="BD980" s="133"/>
    </row>
    <row r="981" spans="1:147" hidden="1" x14ac:dyDescent="0.3">
      <c r="A981" s="517"/>
      <c r="B981" s="517"/>
    </row>
    <row r="982" spans="1:147" hidden="1" x14ac:dyDescent="0.3">
      <c r="A982" s="517"/>
      <c r="B982" s="517"/>
      <c r="BU982" s="418"/>
    </row>
    <row r="983" spans="1:147" ht="15" hidden="1" thickBot="1" x14ac:dyDescent="0.35">
      <c r="A983" s="517"/>
      <c r="B983" s="517"/>
    </row>
    <row r="984" spans="1:147" ht="28.8" hidden="1" x14ac:dyDescent="0.35">
      <c r="B984" s="2"/>
      <c r="C984" s="500" t="s">
        <v>299</v>
      </c>
      <c r="D984" s="501"/>
      <c r="E984" s="501"/>
      <c r="F984" s="501"/>
      <c r="G984" s="501"/>
      <c r="H984" s="502"/>
      <c r="I984" s="320" t="s">
        <v>1</v>
      </c>
      <c r="J984" s="321"/>
      <c r="K984" s="321"/>
      <c r="L984" s="321"/>
      <c r="M984" s="321"/>
      <c r="N984" s="322"/>
      <c r="O984" s="320" t="s">
        <v>2</v>
      </c>
      <c r="P984" s="321"/>
      <c r="Q984" s="321"/>
      <c r="R984" s="321"/>
      <c r="S984" s="435"/>
      <c r="T984" s="322"/>
      <c r="U984" s="320" t="s">
        <v>3</v>
      </c>
      <c r="V984" s="321"/>
      <c r="W984" s="321"/>
      <c r="X984" s="321"/>
      <c r="Y984" s="322"/>
      <c r="Z984" s="320" t="s">
        <v>4</v>
      </c>
      <c r="AA984" s="321"/>
      <c r="AB984" s="321"/>
      <c r="AC984" s="321"/>
      <c r="AD984" s="322"/>
      <c r="AE984" s="320" t="s">
        <v>5</v>
      </c>
      <c r="AF984" s="321"/>
      <c r="AG984" s="321"/>
      <c r="AH984" s="321"/>
      <c r="AI984" s="321"/>
      <c r="AJ984" s="322"/>
      <c r="AK984" s="320" t="s">
        <v>6</v>
      </c>
      <c r="AL984" s="321"/>
      <c r="AM984" s="321"/>
      <c r="AN984" s="321"/>
      <c r="AO984" s="321"/>
      <c r="AP984" s="322"/>
      <c r="AQ984" s="320" t="s">
        <v>7</v>
      </c>
      <c r="AR984" s="321"/>
      <c r="AS984" s="321"/>
      <c r="AT984" s="321"/>
      <c r="AU984" s="321"/>
      <c r="AV984" s="322"/>
      <c r="AW984" s="320" t="s">
        <v>8</v>
      </c>
      <c r="AX984" s="321"/>
      <c r="AY984" s="321"/>
      <c r="AZ984" s="321"/>
      <c r="BA984" s="321"/>
      <c r="BB984" s="322"/>
      <c r="BC984" s="320" t="s">
        <v>9</v>
      </c>
      <c r="BD984" s="321"/>
      <c r="BE984" s="321"/>
      <c r="BF984" s="321"/>
      <c r="BG984" s="322"/>
      <c r="BH984" s="320" t="s">
        <v>10</v>
      </c>
      <c r="BI984" s="321"/>
      <c r="BJ984" s="321"/>
      <c r="BK984" s="321"/>
      <c r="BL984" s="322"/>
      <c r="BM984" s="320" t="s">
        <v>11</v>
      </c>
      <c r="BN984" s="321"/>
      <c r="BO984" s="321"/>
      <c r="BP984" s="321"/>
      <c r="BQ984" s="322"/>
      <c r="BR984" s="251" t="s">
        <v>365</v>
      </c>
      <c r="BS984" s="251" t="s">
        <v>364</v>
      </c>
      <c r="BT984" s="251" t="s">
        <v>392</v>
      </c>
      <c r="BU984" s="392" t="s">
        <v>393</v>
      </c>
      <c r="BV984" s="251" t="s">
        <v>363</v>
      </c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</row>
    <row r="985" spans="1:147" ht="16.2" hidden="1" thickBot="1" x14ac:dyDescent="0.35">
      <c r="C985" s="22"/>
      <c r="H985" s="23"/>
      <c r="I985" s="22"/>
      <c r="N985" s="23"/>
      <c r="O985" s="22"/>
      <c r="T985" s="23"/>
      <c r="U985" s="22"/>
      <c r="Y985" s="23"/>
      <c r="Z985" s="22"/>
      <c r="AD985" s="23"/>
      <c r="AE985" s="22"/>
      <c r="AJ985" s="23"/>
      <c r="AK985" s="22"/>
      <c r="AP985" s="23"/>
      <c r="AQ985" s="22"/>
      <c r="AV985" s="23"/>
      <c r="AW985" s="22"/>
      <c r="BB985" s="23"/>
      <c r="BC985" s="22"/>
      <c r="BG985" s="23"/>
      <c r="BH985" s="22"/>
      <c r="BL985" s="23"/>
      <c r="BM985" s="22"/>
      <c r="BQ985" s="23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</row>
    <row r="986" spans="1:147" ht="16.2" hidden="1" thickBot="1" x14ac:dyDescent="0.35">
      <c r="C986" s="58" t="s">
        <v>44</v>
      </c>
      <c r="D986" s="58"/>
      <c r="E986" s="58" t="s">
        <v>45</v>
      </c>
      <c r="F986" s="58" t="s">
        <v>47</v>
      </c>
      <c r="G986" s="58" t="s">
        <v>48</v>
      </c>
      <c r="H986" s="58" t="s">
        <v>49</v>
      </c>
      <c r="I986" s="58" t="s">
        <v>44</v>
      </c>
      <c r="J986" s="58"/>
      <c r="K986" s="58" t="s">
        <v>45</v>
      </c>
      <c r="L986" s="58" t="s">
        <v>47</v>
      </c>
      <c r="M986" s="58" t="s">
        <v>48</v>
      </c>
      <c r="N986" s="58" t="s">
        <v>49</v>
      </c>
      <c r="O986" s="58" t="s">
        <v>44</v>
      </c>
      <c r="P986" s="58"/>
      <c r="Q986" s="58" t="s">
        <v>45</v>
      </c>
      <c r="R986" s="58" t="s">
        <v>47</v>
      </c>
      <c r="S986" s="430" t="s">
        <v>48</v>
      </c>
      <c r="T986" s="58" t="s">
        <v>49</v>
      </c>
      <c r="U986" s="58" t="s">
        <v>44</v>
      </c>
      <c r="V986" s="58" t="s">
        <v>45</v>
      </c>
      <c r="W986" s="58" t="s">
        <v>47</v>
      </c>
      <c r="X986" s="58" t="s">
        <v>48</v>
      </c>
      <c r="Y986" s="58" t="s">
        <v>49</v>
      </c>
      <c r="Z986" s="58" t="s">
        <v>44</v>
      </c>
      <c r="AA986" s="58" t="s">
        <v>45</v>
      </c>
      <c r="AB986" s="58" t="s">
        <v>47</v>
      </c>
      <c r="AC986" s="58" t="s">
        <v>48</v>
      </c>
      <c r="AD986" s="58" t="s">
        <v>49</v>
      </c>
      <c r="AE986" s="58" t="s">
        <v>44</v>
      </c>
      <c r="AF986" s="229" t="s">
        <v>336</v>
      </c>
      <c r="AG986" s="58" t="s">
        <v>45</v>
      </c>
      <c r="AH986" s="58" t="s">
        <v>47</v>
      </c>
      <c r="AI986" s="58" t="s">
        <v>48</v>
      </c>
      <c r="AJ986" s="58" t="s">
        <v>49</v>
      </c>
      <c r="AK986" s="58" t="s">
        <v>44</v>
      </c>
      <c r="AL986" s="58"/>
      <c r="AM986" s="58" t="s">
        <v>45</v>
      </c>
      <c r="AN986" s="58" t="s">
        <v>47</v>
      </c>
      <c r="AO986" s="58" t="s">
        <v>48</v>
      </c>
      <c r="AP986" s="58" t="s">
        <v>49</v>
      </c>
      <c r="AQ986" s="58" t="s">
        <v>44</v>
      </c>
      <c r="AR986" s="58"/>
      <c r="AS986" s="58" t="s">
        <v>45</v>
      </c>
      <c r="AT986" s="58" t="s">
        <v>47</v>
      </c>
      <c r="AU986" s="58" t="s">
        <v>48</v>
      </c>
      <c r="AV986" s="58" t="s">
        <v>49</v>
      </c>
      <c r="AW986" s="58" t="s">
        <v>44</v>
      </c>
      <c r="AX986" s="58"/>
      <c r="AY986" s="58" t="s">
        <v>45</v>
      </c>
      <c r="AZ986" s="58" t="s">
        <v>47</v>
      </c>
      <c r="BA986" s="58" t="s">
        <v>48</v>
      </c>
      <c r="BB986" s="58" t="s">
        <v>49</v>
      </c>
      <c r="BC986" s="58" t="s">
        <v>44</v>
      </c>
      <c r="BD986" s="58" t="s">
        <v>45</v>
      </c>
      <c r="BE986" s="58" t="s">
        <v>47</v>
      </c>
      <c r="BF986" s="58" t="s">
        <v>48</v>
      </c>
      <c r="BG986" s="58" t="s">
        <v>49</v>
      </c>
      <c r="BH986" s="58" t="s">
        <v>44</v>
      </c>
      <c r="BI986" s="58" t="s">
        <v>45</v>
      </c>
      <c r="BJ986" s="58" t="s">
        <v>47</v>
      </c>
      <c r="BK986" s="58" t="s">
        <v>48</v>
      </c>
      <c r="BL986" s="58" t="s">
        <v>49</v>
      </c>
      <c r="BM986" s="58" t="s">
        <v>44</v>
      </c>
      <c r="BN986" s="58" t="s">
        <v>45</v>
      </c>
      <c r="BO986" s="58" t="s">
        <v>47</v>
      </c>
      <c r="BP986" s="58" t="s">
        <v>48</v>
      </c>
      <c r="BQ986" s="58" t="s">
        <v>49</v>
      </c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</row>
    <row r="987" spans="1:147" ht="18" hidden="1" x14ac:dyDescent="0.35">
      <c r="A987" s="43" t="s">
        <v>375</v>
      </c>
      <c r="B987" s="319">
        <v>201</v>
      </c>
      <c r="C987" s="323">
        <v>3</v>
      </c>
      <c r="D987" s="451"/>
      <c r="E987" s="1">
        <f t="shared" ref="E987:E1023" si="1042">+C987*$G$1156</f>
        <v>17.850000000000001</v>
      </c>
      <c r="F987" s="15">
        <f t="shared" ref="F987:F1023" si="1043">+C987*$E$1028*$G$1157</f>
        <v>31145.208568207439</v>
      </c>
      <c r="G987" s="15">
        <f>+E987*$E$1027</f>
        <v>50430.485280607136</v>
      </c>
      <c r="H987" s="324">
        <f>+G987+F987</f>
        <v>81575.693848814582</v>
      </c>
      <c r="I987" s="323">
        <v>2</v>
      </c>
      <c r="J987" s="451"/>
      <c r="K987" s="1">
        <f>+I987*$M$1156</f>
        <v>15.24</v>
      </c>
      <c r="L987" s="15">
        <f>+I987*$L$1028*$M$1157</f>
        <v>20879.474342928661</v>
      </c>
      <c r="M987" s="15">
        <f>+K987*$L$1027</f>
        <v>40761.449576361811</v>
      </c>
      <c r="N987" s="324">
        <f>+M987+L987</f>
        <v>61640.923919290472</v>
      </c>
      <c r="O987" s="345">
        <v>5</v>
      </c>
      <c r="P987" s="454"/>
      <c r="Q987" s="211">
        <f>+O987*$S$1156</f>
        <v>37.427398916577516</v>
      </c>
      <c r="R987" s="15">
        <f>+O987*$Q$1028*$S$1157</f>
        <v>52198.685857321652</v>
      </c>
      <c r="S987" s="422">
        <f>+Q987*$Q$1027</f>
        <v>107664.62182989872</v>
      </c>
      <c r="T987" s="324">
        <f>+S987+R987</f>
        <v>159863.30768722037</v>
      </c>
      <c r="U987" s="345">
        <v>5</v>
      </c>
      <c r="V987" s="166">
        <f>+U987*$X$1156</f>
        <v>37.435027316761506</v>
      </c>
      <c r="W987" s="15">
        <f>+U987*$V$1028*$X$1157</f>
        <v>53385.633652822151</v>
      </c>
      <c r="X987" s="15">
        <f>+V987*$V$1027</f>
        <v>114444.47410773713</v>
      </c>
      <c r="Y987" s="324">
        <f>+X987+W987</f>
        <v>167830.10776055927</v>
      </c>
      <c r="Z987" s="345">
        <v>3</v>
      </c>
      <c r="AA987" s="166">
        <f>+Z987*$AC$1156</f>
        <v>18.960087607320997</v>
      </c>
      <c r="AB987" s="15">
        <f>+Z987*$AA$1028*$AC$1157</f>
        <v>32031.380191693293</v>
      </c>
      <c r="AC987" s="15">
        <f>+AA987*$AA$1027</f>
        <v>52255.766779410624</v>
      </c>
      <c r="AD987" s="324">
        <f>+AC987+AB987</f>
        <v>84287.14697110391</v>
      </c>
      <c r="AE987" s="323">
        <v>3</v>
      </c>
      <c r="AF987" s="227"/>
      <c r="AG987" s="166">
        <f>+AE987*$AI$1156</f>
        <v>18.58770330384035</v>
      </c>
      <c r="AH987" s="15">
        <f>+AE987*$AG$1028*$AI$1157</f>
        <v>32252.5</v>
      </c>
      <c r="AI987" s="15">
        <f>+AG987*$AG$1027</f>
        <v>49561.198894534326</v>
      </c>
      <c r="AJ987" s="324">
        <f>+AI987+AH987</f>
        <v>81813.698894534318</v>
      </c>
      <c r="AK987" s="323">
        <v>1</v>
      </c>
      <c r="AL987" s="451"/>
      <c r="AM987" s="166">
        <f>+AK987*$AO$1156</f>
        <v>5.5156242869289036</v>
      </c>
      <c r="AN987" s="15">
        <f>+AK987*$AM$1028*$AO$1157</f>
        <v>10750.833333333334</v>
      </c>
      <c r="AO987" s="15">
        <f>+AM987*$AM$1027</f>
        <v>14666.842553791132</v>
      </c>
      <c r="AP987" s="324">
        <f>+AO987+AN987</f>
        <v>25417.675887124467</v>
      </c>
      <c r="AQ987" s="323">
        <v>3</v>
      </c>
      <c r="AR987" s="451"/>
      <c r="AS987" s="227">
        <f>+AQ987*$AU$1156</f>
        <v>14.478339427511864</v>
      </c>
      <c r="AT987" s="15">
        <f>+AQ987*$AT$1028*$AU$1157</f>
        <v>32482.663043478256</v>
      </c>
      <c r="AU987" s="15">
        <f>+AS987*$AT$1027</f>
        <v>39288.621293941382</v>
      </c>
      <c r="AV987" s="324">
        <f>+AU987+AT987</f>
        <v>71771.284337419638</v>
      </c>
      <c r="AW987" s="323">
        <v>4</v>
      </c>
      <c r="AX987" s="451"/>
      <c r="AY987" s="227">
        <f>+AW987*$BA$1156</f>
        <v>18.177668304177804</v>
      </c>
      <c r="AZ987" s="15">
        <f>+AW987*$AY$1028*$BA$1157</f>
        <v>43310.217391304344</v>
      </c>
      <c r="BA987" s="15">
        <f>+AY987*$AY$1027</f>
        <v>53084.862932733413</v>
      </c>
      <c r="BB987" s="324">
        <f>+BA987+AZ987</f>
        <v>96395.080324037757</v>
      </c>
      <c r="BC987" s="323">
        <v>3</v>
      </c>
      <c r="BD987" s="227">
        <f>+BC987*$BF$1156</f>
        <v>13.813068641245874</v>
      </c>
      <c r="BE987" s="15">
        <f>+BC987*$BD$1028*$BF$1157</f>
        <v>33269.016393442624</v>
      </c>
      <c r="BF987" s="15">
        <f>+BD987*$BD$1027</f>
        <v>38304.018278029056</v>
      </c>
      <c r="BG987" s="324">
        <f>+BF987+BE987</f>
        <v>71573.034671471687</v>
      </c>
      <c r="BH987" s="334">
        <v>3</v>
      </c>
      <c r="BI987" s="227">
        <f>+BH987*$BK$1156</f>
        <v>13.356027223230495</v>
      </c>
      <c r="BJ987" s="15">
        <f>+BH987*$BI$1028*$BK$1157</f>
        <v>33269.016393442624</v>
      </c>
      <c r="BK987" s="15">
        <f>+BI987*$BI$1027</f>
        <v>36129.676363567924</v>
      </c>
      <c r="BL987" s="324">
        <f>+BK987+BJ987</f>
        <v>69398.692757010547</v>
      </c>
      <c r="BM987" s="334">
        <v>5</v>
      </c>
      <c r="BN987" s="227">
        <f>+BM987*$BP$1156</f>
        <v>24.197794612794645</v>
      </c>
      <c r="BO987" s="15">
        <f>+BM987*$BN$1028*$BP$1157</f>
        <v>55377.464671654197</v>
      </c>
      <c r="BP987" s="15">
        <f>+BN987*$BN$1027</f>
        <v>68699.38799569098</v>
      </c>
      <c r="BQ987" s="324">
        <f>+BP987+BO987</f>
        <v>124076.85266734517</v>
      </c>
      <c r="BR987" s="406">
        <f>+BM987+BH987+BC987+AW987+AQ987+AK987+Z987+C987+I987+O987+U987+AE987</f>
        <v>40</v>
      </c>
      <c r="BS987" s="406">
        <f>+BR987/12</f>
        <v>3.3333333333333335</v>
      </c>
      <c r="BT987" s="406">
        <f>+BM987-BH987</f>
        <v>2</v>
      </c>
      <c r="BU987" s="403">
        <f>BM987/BH987-100%</f>
        <v>0.66666666666666674</v>
      </c>
      <c r="BV987" s="407">
        <f>(+BM987-BS987)/BM987</f>
        <v>0.33333333333333331</v>
      </c>
      <c r="BW987" s="162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</row>
    <row r="988" spans="1:147" ht="18" hidden="1" x14ac:dyDescent="0.35">
      <c r="A988" s="43" t="s">
        <v>375</v>
      </c>
      <c r="B988" s="319">
        <v>202</v>
      </c>
      <c r="C988" s="323">
        <v>0</v>
      </c>
      <c r="D988" s="451"/>
      <c r="E988" s="1">
        <f t="shared" si="1042"/>
        <v>0</v>
      </c>
      <c r="F988" s="15">
        <f t="shared" si="1043"/>
        <v>0</v>
      </c>
      <c r="G988" s="15">
        <f t="shared" ref="G988:G1023" si="1044">+E988*$E$1027</f>
        <v>0</v>
      </c>
      <c r="H988" s="324">
        <f t="shared" ref="H988:H1007" si="1045">+G988+F988</f>
        <v>0</v>
      </c>
      <c r="I988" s="323">
        <v>1</v>
      </c>
      <c r="J988" s="451"/>
      <c r="K988" s="1">
        <f t="shared" ref="K988:K1023" si="1046">+I988*$M$1156</f>
        <v>7.62</v>
      </c>
      <c r="L988" s="15">
        <f t="shared" ref="L988:L1023" si="1047">+I988*$L$1028*$M$1157</f>
        <v>10439.73717146433</v>
      </c>
      <c r="M988" s="15">
        <f t="shared" ref="M988:M1023" si="1048">+K988*$L$1027</f>
        <v>20380.724788180905</v>
      </c>
      <c r="N988" s="324">
        <f t="shared" ref="N988:N1007" si="1049">+M988+L988</f>
        <v>30820.461959645236</v>
      </c>
      <c r="O988" s="345">
        <v>0</v>
      </c>
      <c r="P988" s="454"/>
      <c r="Q988" s="211">
        <f t="shared" ref="Q988:Q1023" si="1050">+O988*$S$1156</f>
        <v>0</v>
      </c>
      <c r="R988" s="15">
        <f t="shared" ref="R988:R1023" si="1051">+O988*$Q$1028*$S$1157</f>
        <v>0</v>
      </c>
      <c r="S988" s="422">
        <f t="shared" ref="S988:S1023" si="1052">+Q988*$Q$1027</f>
        <v>0</v>
      </c>
      <c r="T988" s="324">
        <f t="shared" ref="T988:T1007" si="1053">+S988+R988</f>
        <v>0</v>
      </c>
      <c r="U988" s="345">
        <v>1</v>
      </c>
      <c r="V988" s="166">
        <f t="shared" ref="V988:V1022" si="1054">+U988*$X$1156</f>
        <v>7.4870054633523013</v>
      </c>
      <c r="W988" s="15">
        <f t="shared" ref="W988:W1023" si="1055">+U988*$V$1028*$X$1157</f>
        <v>10677.126730564431</v>
      </c>
      <c r="X988" s="15">
        <f t="shared" ref="X988:X1023" si="1056">+V988*$V$1027</f>
        <v>22888.894821547427</v>
      </c>
      <c r="Y988" s="324">
        <f t="shared" ref="Y988:Y1007" si="1057">+X988+W988</f>
        <v>33566.021552111859</v>
      </c>
      <c r="Z988" s="345">
        <v>0</v>
      </c>
      <c r="AA988" s="166">
        <f>+Z988*$AC$1156</f>
        <v>0</v>
      </c>
      <c r="AB988" s="15">
        <f t="shared" ref="AB988:AB1023" si="1058">+Z988*$AA$1028*$AC$1157</f>
        <v>0</v>
      </c>
      <c r="AC988" s="15">
        <f t="shared" ref="AC988:AC1023" si="1059">+AA988*$AA$1027</f>
        <v>0</v>
      </c>
      <c r="AD988" s="324">
        <f t="shared" ref="AD988:AD1007" si="1060">+AC988+AB988</f>
        <v>0</v>
      </c>
      <c r="AE988" s="323">
        <v>1</v>
      </c>
      <c r="AF988" s="227"/>
      <c r="AG988" s="166">
        <f t="shared" ref="AG988:AG1023" si="1061">+AE988*$AI$1156</f>
        <v>6.195901101280116</v>
      </c>
      <c r="AH988" s="15">
        <f t="shared" ref="AH988:AH1023" si="1062">+AE988*$AG$1028*$AI$1157</f>
        <v>10750.833333333334</v>
      </c>
      <c r="AI988" s="15">
        <f t="shared" ref="AI988:AI1023" si="1063">+AG988*$AG$1027</f>
        <v>16520.399631511442</v>
      </c>
      <c r="AJ988" s="324">
        <f t="shared" ref="AJ988:AJ1007" si="1064">+AI988+AH988</f>
        <v>27271.232964844778</v>
      </c>
      <c r="AK988" s="323">
        <v>1</v>
      </c>
      <c r="AL988" s="451"/>
      <c r="AM988" s="166">
        <f t="shared" ref="AM988:AM1023" si="1065">+AK988*$AO$1156</f>
        <v>5.5156242869289036</v>
      </c>
      <c r="AN988" s="15">
        <f t="shared" ref="AN988:AN1023" si="1066">+AK988*$AM$1028*$AO$1157</f>
        <v>10750.833333333334</v>
      </c>
      <c r="AO988" s="15">
        <f t="shared" ref="AO988:AO1023" si="1067">+AM988*$AM$1027</f>
        <v>14666.842553791132</v>
      </c>
      <c r="AP988" s="324">
        <f t="shared" ref="AP988:AP1002" si="1068">+AO988+AN988</f>
        <v>25417.675887124467</v>
      </c>
      <c r="AQ988" s="323">
        <v>0</v>
      </c>
      <c r="AR988" s="451"/>
      <c r="AS988" s="227">
        <f t="shared" ref="AS988:AS1023" si="1069">+AQ988*$AU$1156</f>
        <v>0</v>
      </c>
      <c r="AT988" s="15">
        <f t="shared" ref="AT988:AT1023" si="1070">+AQ988*$AT$1028*$AU$1157</f>
        <v>0</v>
      </c>
      <c r="AU988" s="15">
        <f t="shared" ref="AU988:AU1023" si="1071">+AS988*$AT$1027</f>
        <v>0</v>
      </c>
      <c r="AV988" s="324">
        <f t="shared" ref="AV988:AV1023" si="1072">+AU988+AT988</f>
        <v>0</v>
      </c>
      <c r="AW988" s="323">
        <v>1</v>
      </c>
      <c r="AX988" s="451"/>
      <c r="AY988" s="227">
        <f t="shared" ref="AY988:AY1023" si="1073">+AW988*$BA$1156</f>
        <v>4.5444170760444509</v>
      </c>
      <c r="AZ988" s="15">
        <f t="shared" ref="AZ988:AZ1023" si="1074">+AW988*$AY$1028*$BA$1157</f>
        <v>10827.554347826086</v>
      </c>
      <c r="BA988" s="15">
        <f t="shared" ref="BA988:BA1023" si="1075">+AY988*$AY$1027</f>
        <v>13271.215733183353</v>
      </c>
      <c r="BB988" s="324">
        <f t="shared" ref="BB988:BB1023" si="1076">+BA988+AZ988</f>
        <v>24098.770081009439</v>
      </c>
      <c r="BC988" s="323">
        <v>0</v>
      </c>
      <c r="BD988" s="227">
        <f t="shared" ref="BD988:BD1023" si="1077">+BC988*$BF$1156</f>
        <v>0</v>
      </c>
      <c r="BE988" s="15">
        <f t="shared" ref="BE988:BE1023" si="1078">+BC988*$BD$1028*$BF$1157</f>
        <v>0</v>
      </c>
      <c r="BF988" s="15">
        <f t="shared" ref="BF988:BF1023" si="1079">+BD988*$BD$1027</f>
        <v>0</v>
      </c>
      <c r="BG988" s="324">
        <f t="shared" ref="BG988:BG1023" si="1080">+BF988+BE988</f>
        <v>0</v>
      </c>
      <c r="BH988" s="334">
        <v>1</v>
      </c>
      <c r="BI988" s="227">
        <f t="shared" ref="BI988:BI1022" si="1081">+BH988*$BK$1156</f>
        <v>4.4520090744101646</v>
      </c>
      <c r="BJ988" s="15">
        <f t="shared" ref="BJ988:BJ1023" si="1082">+BH988*$BI$1028*$BK$1157</f>
        <v>11089.672131147541</v>
      </c>
      <c r="BK988" s="15">
        <f t="shared" ref="BK988:BK1023" si="1083">+BI988*$BI$1027</f>
        <v>12043.225454522641</v>
      </c>
      <c r="BL988" s="324">
        <f t="shared" ref="BL988:BL1023" si="1084">+BK988+BJ988</f>
        <v>23132.89758567018</v>
      </c>
      <c r="BM988" s="334">
        <v>0</v>
      </c>
      <c r="BN988" s="227">
        <f t="shared" ref="BN988:BN1023" si="1085">+BM988*$BP$1156</f>
        <v>0</v>
      </c>
      <c r="BO988" s="15">
        <f t="shared" ref="BO988:BO1023" si="1086">+BM988*$BN$1028*$BP$1157</f>
        <v>0</v>
      </c>
      <c r="BP988" s="15">
        <f t="shared" ref="BP988:BP1023" si="1087">+BN988*$BN$1027</f>
        <v>0</v>
      </c>
      <c r="BQ988" s="324">
        <f t="shared" ref="BQ988:BQ1023" si="1088">+BP988+BO988</f>
        <v>0</v>
      </c>
      <c r="BR988" s="406">
        <f t="shared" ref="BR988:BR1023" si="1089">+BM988+BH988+BC988+AW988+AQ988+AK988+Z988+C988+I988+O988+U988+AE988</f>
        <v>6</v>
      </c>
      <c r="BS988" s="406">
        <f t="shared" ref="BS988:BS1023" si="1090">+BR988/12</f>
        <v>0.5</v>
      </c>
      <c r="BT988" s="406">
        <f t="shared" ref="BT988:BT1023" si="1091">+BM988-BH988</f>
        <v>-1</v>
      </c>
      <c r="BU988" s="403">
        <f t="shared" ref="BU988:BU1023" si="1092">BM988/BH988-100%</f>
        <v>-1</v>
      </c>
      <c r="BV988" s="407" t="e">
        <f t="shared" ref="BV988:BV1023" si="1093">(+BM988-BS988)/BM988</f>
        <v>#DIV/0!</v>
      </c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</row>
    <row r="989" spans="1:147" ht="18" hidden="1" x14ac:dyDescent="0.35">
      <c r="A989" s="43" t="s">
        <v>375</v>
      </c>
      <c r="B989" s="319">
        <v>203</v>
      </c>
      <c r="C989" s="323">
        <v>1</v>
      </c>
      <c r="D989" s="451"/>
      <c r="E989" s="1">
        <f t="shared" si="1042"/>
        <v>5.95</v>
      </c>
      <c r="F989" s="15">
        <f t="shared" si="1043"/>
        <v>10381.73618940248</v>
      </c>
      <c r="G989" s="15">
        <f t="shared" si="1044"/>
        <v>16810.161760202376</v>
      </c>
      <c r="H989" s="324">
        <f t="shared" si="1045"/>
        <v>27191.897949604856</v>
      </c>
      <c r="I989" s="323">
        <v>1</v>
      </c>
      <c r="J989" s="451"/>
      <c r="K989" s="1">
        <f t="shared" si="1046"/>
        <v>7.62</v>
      </c>
      <c r="L989" s="15">
        <f t="shared" si="1047"/>
        <v>10439.73717146433</v>
      </c>
      <c r="M989" s="15">
        <f t="shared" si="1048"/>
        <v>20380.724788180905</v>
      </c>
      <c r="N989" s="324">
        <f t="shared" si="1049"/>
        <v>30820.461959645236</v>
      </c>
      <c r="O989" s="345">
        <v>1</v>
      </c>
      <c r="P989" s="454"/>
      <c r="Q989" s="211">
        <f t="shared" si="1050"/>
        <v>7.4854797833155038</v>
      </c>
      <c r="R989" s="15">
        <f t="shared" si="1051"/>
        <v>10439.73717146433</v>
      </c>
      <c r="S989" s="422">
        <f t="shared" si="1052"/>
        <v>21532.924365979747</v>
      </c>
      <c r="T989" s="324">
        <f t="shared" si="1053"/>
        <v>31972.661537444077</v>
      </c>
      <c r="U989" s="345">
        <v>1</v>
      </c>
      <c r="V989" s="166">
        <f t="shared" si="1054"/>
        <v>7.4870054633523013</v>
      </c>
      <c r="W989" s="15">
        <f t="shared" si="1055"/>
        <v>10677.126730564431</v>
      </c>
      <c r="X989" s="15">
        <f t="shared" si="1056"/>
        <v>22888.894821547427</v>
      </c>
      <c r="Y989" s="324">
        <f t="shared" si="1057"/>
        <v>33566.021552111859</v>
      </c>
      <c r="Z989" s="345">
        <v>1</v>
      </c>
      <c r="AA989" s="166">
        <f t="shared" ref="AA989:AA1023" si="1094">+Z989*$AC$1156</f>
        <v>6.320029202440332</v>
      </c>
      <c r="AB989" s="15">
        <f t="shared" si="1058"/>
        <v>10677.126730564431</v>
      </c>
      <c r="AC989" s="15">
        <f t="shared" si="1059"/>
        <v>17418.588926470209</v>
      </c>
      <c r="AD989" s="324">
        <f t="shared" si="1060"/>
        <v>28095.715657034641</v>
      </c>
      <c r="AE989" s="323">
        <v>1</v>
      </c>
      <c r="AF989" s="227"/>
      <c r="AG989" s="166">
        <f t="shared" si="1061"/>
        <v>6.195901101280116</v>
      </c>
      <c r="AH989" s="15">
        <f t="shared" si="1062"/>
        <v>10750.833333333334</v>
      </c>
      <c r="AI989" s="15">
        <f t="shared" si="1063"/>
        <v>16520.399631511442</v>
      </c>
      <c r="AJ989" s="324">
        <f t="shared" si="1064"/>
        <v>27271.232964844778</v>
      </c>
      <c r="AK989" s="323">
        <v>1</v>
      </c>
      <c r="AL989" s="451"/>
      <c r="AM989" s="166">
        <f t="shared" si="1065"/>
        <v>5.5156242869289036</v>
      </c>
      <c r="AN989" s="15">
        <f t="shared" si="1066"/>
        <v>10750.833333333334</v>
      </c>
      <c r="AO989" s="15">
        <f t="shared" si="1067"/>
        <v>14666.842553791132</v>
      </c>
      <c r="AP989" s="324">
        <f t="shared" si="1068"/>
        <v>25417.675887124467</v>
      </c>
      <c r="AQ989" s="323">
        <v>1</v>
      </c>
      <c r="AR989" s="451"/>
      <c r="AS989" s="227">
        <f t="shared" si="1069"/>
        <v>4.8261131425039547</v>
      </c>
      <c r="AT989" s="15">
        <f t="shared" si="1070"/>
        <v>10827.554347826086</v>
      </c>
      <c r="AU989" s="15">
        <f t="shared" si="1071"/>
        <v>13096.207097980461</v>
      </c>
      <c r="AV989" s="324">
        <f t="shared" si="1072"/>
        <v>23923.761445806547</v>
      </c>
      <c r="AW989" s="323">
        <v>1</v>
      </c>
      <c r="AX989" s="451"/>
      <c r="AY989" s="227">
        <f t="shared" si="1073"/>
        <v>4.5444170760444509</v>
      </c>
      <c r="AZ989" s="15">
        <f t="shared" si="1074"/>
        <v>10827.554347826086</v>
      </c>
      <c r="BA989" s="15">
        <f t="shared" si="1075"/>
        <v>13271.215733183353</v>
      </c>
      <c r="BB989" s="324">
        <f t="shared" si="1076"/>
        <v>24098.770081009439</v>
      </c>
      <c r="BC989" s="323">
        <v>1</v>
      </c>
      <c r="BD989" s="227">
        <f t="shared" si="1077"/>
        <v>4.6043562137486242</v>
      </c>
      <c r="BE989" s="15">
        <f t="shared" si="1078"/>
        <v>11089.672131147541</v>
      </c>
      <c r="BF989" s="15">
        <f t="shared" si="1079"/>
        <v>12768.006092676353</v>
      </c>
      <c r="BG989" s="324">
        <f t="shared" si="1080"/>
        <v>23857.678223823896</v>
      </c>
      <c r="BH989" s="334">
        <v>1</v>
      </c>
      <c r="BI989" s="227">
        <f t="shared" si="1081"/>
        <v>4.4520090744101646</v>
      </c>
      <c r="BJ989" s="15">
        <f t="shared" si="1082"/>
        <v>11089.672131147541</v>
      </c>
      <c r="BK989" s="15">
        <f t="shared" si="1083"/>
        <v>12043.225454522641</v>
      </c>
      <c r="BL989" s="324">
        <f t="shared" si="1084"/>
        <v>23132.89758567018</v>
      </c>
      <c r="BM989" s="334">
        <v>1</v>
      </c>
      <c r="BN989" s="227">
        <f t="shared" si="1085"/>
        <v>4.8395589225589291</v>
      </c>
      <c r="BO989" s="15">
        <f t="shared" si="1086"/>
        <v>11075.492934330839</v>
      </c>
      <c r="BP989" s="15">
        <f t="shared" si="1087"/>
        <v>13739.877599138195</v>
      </c>
      <c r="BQ989" s="324">
        <f t="shared" si="1088"/>
        <v>24815.370533469035</v>
      </c>
      <c r="BR989" s="406">
        <f t="shared" si="1089"/>
        <v>12</v>
      </c>
      <c r="BS989" s="406">
        <f t="shared" si="1090"/>
        <v>1</v>
      </c>
      <c r="BT989" s="406">
        <f t="shared" si="1091"/>
        <v>0</v>
      </c>
      <c r="BU989" s="403">
        <f t="shared" si="1092"/>
        <v>0</v>
      </c>
      <c r="BV989" s="407">
        <f t="shared" si="1093"/>
        <v>0</v>
      </c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</row>
    <row r="990" spans="1:147" ht="18" hidden="1" x14ac:dyDescent="0.35">
      <c r="A990" s="43" t="s">
        <v>375</v>
      </c>
      <c r="B990" s="319">
        <v>301</v>
      </c>
      <c r="C990" s="323">
        <v>0</v>
      </c>
      <c r="D990" s="451"/>
      <c r="E990" s="1">
        <f t="shared" si="1042"/>
        <v>0</v>
      </c>
      <c r="F990" s="15">
        <f t="shared" si="1043"/>
        <v>0</v>
      </c>
      <c r="G990" s="15">
        <f t="shared" si="1044"/>
        <v>0</v>
      </c>
      <c r="H990" s="324">
        <f t="shared" si="1045"/>
        <v>0</v>
      </c>
      <c r="I990" s="323">
        <v>0</v>
      </c>
      <c r="J990" s="451"/>
      <c r="K990" s="1">
        <f t="shared" si="1046"/>
        <v>0</v>
      </c>
      <c r="L990" s="15">
        <f t="shared" si="1047"/>
        <v>0</v>
      </c>
      <c r="M990" s="15">
        <f t="shared" si="1048"/>
        <v>0</v>
      </c>
      <c r="N990" s="324">
        <f t="shared" si="1049"/>
        <v>0</v>
      </c>
      <c r="O990" s="345">
        <v>0</v>
      </c>
      <c r="P990" s="454"/>
      <c r="Q990" s="211">
        <f t="shared" si="1050"/>
        <v>0</v>
      </c>
      <c r="R990" s="15">
        <f t="shared" si="1051"/>
        <v>0</v>
      </c>
      <c r="S990" s="422">
        <f t="shared" si="1052"/>
        <v>0</v>
      </c>
      <c r="T990" s="324">
        <f t="shared" si="1053"/>
        <v>0</v>
      </c>
      <c r="U990" s="345">
        <v>1</v>
      </c>
      <c r="V990" s="166">
        <f t="shared" si="1054"/>
        <v>7.4870054633523013</v>
      </c>
      <c r="W990" s="15">
        <f t="shared" si="1055"/>
        <v>10677.126730564431</v>
      </c>
      <c r="X990" s="15">
        <f t="shared" si="1056"/>
        <v>22888.894821547427</v>
      </c>
      <c r="Y990" s="324">
        <f t="shared" si="1057"/>
        <v>33566.021552111859</v>
      </c>
      <c r="Z990" s="345">
        <v>0</v>
      </c>
      <c r="AA990" s="166">
        <f t="shared" si="1094"/>
        <v>0</v>
      </c>
      <c r="AB990" s="15">
        <f t="shared" si="1058"/>
        <v>0</v>
      </c>
      <c r="AC990" s="15">
        <f t="shared" si="1059"/>
        <v>0</v>
      </c>
      <c r="AD990" s="324">
        <f t="shared" si="1060"/>
        <v>0</v>
      </c>
      <c r="AE990" s="323">
        <v>0</v>
      </c>
      <c r="AF990" s="227"/>
      <c r="AG990" s="166">
        <f t="shared" si="1061"/>
        <v>0</v>
      </c>
      <c r="AH990" s="15">
        <f t="shared" si="1062"/>
        <v>0</v>
      </c>
      <c r="AI990" s="15">
        <f t="shared" si="1063"/>
        <v>0</v>
      </c>
      <c r="AJ990" s="324">
        <f t="shared" si="1064"/>
        <v>0</v>
      </c>
      <c r="AK990" s="323">
        <v>0</v>
      </c>
      <c r="AL990" s="451"/>
      <c r="AM990" s="166">
        <f t="shared" si="1065"/>
        <v>0</v>
      </c>
      <c r="AN990" s="15">
        <f t="shared" si="1066"/>
        <v>0</v>
      </c>
      <c r="AO990" s="15">
        <f t="shared" si="1067"/>
        <v>0</v>
      </c>
      <c r="AP990" s="324">
        <f t="shared" si="1068"/>
        <v>0</v>
      </c>
      <c r="AQ990" s="323">
        <v>0</v>
      </c>
      <c r="AR990" s="451"/>
      <c r="AS990" s="227">
        <f t="shared" si="1069"/>
        <v>0</v>
      </c>
      <c r="AT990" s="15">
        <f t="shared" si="1070"/>
        <v>0</v>
      </c>
      <c r="AU990" s="15">
        <f t="shared" si="1071"/>
        <v>0</v>
      </c>
      <c r="AV990" s="324">
        <f t="shared" si="1072"/>
        <v>0</v>
      </c>
      <c r="AW990" s="323">
        <v>0</v>
      </c>
      <c r="AX990" s="451"/>
      <c r="AY990" s="227">
        <f t="shared" si="1073"/>
        <v>0</v>
      </c>
      <c r="AZ990" s="15">
        <f t="shared" si="1074"/>
        <v>0</v>
      </c>
      <c r="BA990" s="15">
        <f t="shared" si="1075"/>
        <v>0</v>
      </c>
      <c r="BB990" s="324">
        <f t="shared" si="1076"/>
        <v>0</v>
      </c>
      <c r="BC990" s="323">
        <v>0</v>
      </c>
      <c r="BD990" s="227">
        <f t="shared" si="1077"/>
        <v>0</v>
      </c>
      <c r="BE990" s="15">
        <f t="shared" si="1078"/>
        <v>0</v>
      </c>
      <c r="BF990" s="15">
        <f t="shared" si="1079"/>
        <v>0</v>
      </c>
      <c r="BG990" s="324">
        <f t="shared" si="1080"/>
        <v>0</v>
      </c>
      <c r="BH990" s="334">
        <v>0</v>
      </c>
      <c r="BI990" s="227">
        <f t="shared" si="1081"/>
        <v>0</v>
      </c>
      <c r="BJ990" s="15">
        <f t="shared" si="1082"/>
        <v>0</v>
      </c>
      <c r="BK990" s="15">
        <f t="shared" si="1083"/>
        <v>0</v>
      </c>
      <c r="BL990" s="324">
        <f t="shared" si="1084"/>
        <v>0</v>
      </c>
      <c r="BM990" s="334">
        <v>0</v>
      </c>
      <c r="BN990" s="227">
        <f t="shared" si="1085"/>
        <v>0</v>
      </c>
      <c r="BO990" s="15">
        <f t="shared" si="1086"/>
        <v>0</v>
      </c>
      <c r="BP990" s="15">
        <f t="shared" si="1087"/>
        <v>0</v>
      </c>
      <c r="BQ990" s="324">
        <f t="shared" si="1088"/>
        <v>0</v>
      </c>
      <c r="BR990" s="406">
        <f t="shared" si="1089"/>
        <v>1</v>
      </c>
      <c r="BS990" s="406">
        <f t="shared" si="1090"/>
        <v>8.3333333333333329E-2</v>
      </c>
      <c r="BT990" s="406">
        <f t="shared" si="1091"/>
        <v>0</v>
      </c>
      <c r="BU990" s="403" t="e">
        <f t="shared" si="1092"/>
        <v>#DIV/0!</v>
      </c>
      <c r="BV990" s="407" t="e">
        <f t="shared" si="1093"/>
        <v>#DIV/0!</v>
      </c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</row>
    <row r="991" spans="1:147" ht="18" hidden="1" x14ac:dyDescent="0.35">
      <c r="A991" s="43" t="s">
        <v>375</v>
      </c>
      <c r="B991" s="319">
        <v>302</v>
      </c>
      <c r="C991" s="323">
        <v>5</v>
      </c>
      <c r="D991" s="451"/>
      <c r="E991" s="1">
        <f t="shared" si="1042"/>
        <v>29.75</v>
      </c>
      <c r="F991" s="15">
        <f t="shared" si="1043"/>
        <v>51908.680947012399</v>
      </c>
      <c r="G991" s="15">
        <f t="shared" si="1044"/>
        <v>84050.808801011881</v>
      </c>
      <c r="H991" s="324">
        <f t="shared" si="1045"/>
        <v>135959.48974802427</v>
      </c>
      <c r="I991" s="323">
        <v>1</v>
      </c>
      <c r="J991" s="451"/>
      <c r="K991" s="1">
        <f t="shared" si="1046"/>
        <v>7.62</v>
      </c>
      <c r="L991" s="15">
        <f t="shared" si="1047"/>
        <v>10439.73717146433</v>
      </c>
      <c r="M991" s="15">
        <f t="shared" si="1048"/>
        <v>20380.724788180905</v>
      </c>
      <c r="N991" s="324">
        <f t="shared" si="1049"/>
        <v>30820.461959645236</v>
      </c>
      <c r="O991" s="345">
        <v>7</v>
      </c>
      <c r="P991" s="454"/>
      <c r="Q991" s="211">
        <f t="shared" si="1050"/>
        <v>52.398358483208526</v>
      </c>
      <c r="R991" s="15">
        <f t="shared" si="1051"/>
        <v>73078.160200250306</v>
      </c>
      <c r="S991" s="422">
        <f t="shared" si="1052"/>
        <v>150730.47056185821</v>
      </c>
      <c r="T991" s="324">
        <f t="shared" si="1053"/>
        <v>223808.63076210851</v>
      </c>
      <c r="U991" s="345">
        <v>6</v>
      </c>
      <c r="V991" s="166">
        <f t="shared" si="1054"/>
        <v>44.92203278011381</v>
      </c>
      <c r="W991" s="15">
        <f t="shared" si="1055"/>
        <v>64062.760383386587</v>
      </c>
      <c r="X991" s="15">
        <f t="shared" si="1056"/>
        <v>137333.36892928457</v>
      </c>
      <c r="Y991" s="324">
        <f t="shared" si="1057"/>
        <v>201396.12931267114</v>
      </c>
      <c r="Z991" s="345">
        <v>9</v>
      </c>
      <c r="AA991" s="166">
        <f>+Z991*$AC$1156</f>
        <v>56.880262821962987</v>
      </c>
      <c r="AB991" s="15">
        <f t="shared" si="1058"/>
        <v>96094.140575079873</v>
      </c>
      <c r="AC991" s="15">
        <f t="shared" si="1059"/>
        <v>156767.30033823187</v>
      </c>
      <c r="AD991" s="324">
        <f t="shared" si="1060"/>
        <v>252861.44091331173</v>
      </c>
      <c r="AE991" s="345">
        <v>7</v>
      </c>
      <c r="AF991" s="227"/>
      <c r="AG991" s="166">
        <f t="shared" si="1061"/>
        <v>43.371307708960813</v>
      </c>
      <c r="AH991" s="15">
        <f t="shared" si="1062"/>
        <v>75255.833333333343</v>
      </c>
      <c r="AI991" s="15">
        <f t="shared" si="1063"/>
        <v>115642.7974205801</v>
      </c>
      <c r="AJ991" s="324">
        <f t="shared" si="1064"/>
        <v>190898.63075391343</v>
      </c>
      <c r="AK991" s="323">
        <v>10</v>
      </c>
      <c r="AL991" s="451"/>
      <c r="AM991" s="166">
        <f t="shared" si="1065"/>
        <v>55.156242869289038</v>
      </c>
      <c r="AN991" s="15">
        <f>+AK991*$AM$1028*$AO$1157</f>
        <v>107508.33333333334</v>
      </c>
      <c r="AO991" s="15">
        <f t="shared" si="1067"/>
        <v>146668.4255379113</v>
      </c>
      <c r="AP991" s="324">
        <f t="shared" si="1068"/>
        <v>254176.75887124464</v>
      </c>
      <c r="AQ991" s="323">
        <v>8</v>
      </c>
      <c r="AR991" s="451"/>
      <c r="AS991" s="227">
        <f t="shared" si="1069"/>
        <v>38.608905140031638</v>
      </c>
      <c r="AT991" s="15">
        <f t="shared" si="1070"/>
        <v>86620.434782608689</v>
      </c>
      <c r="AU991" s="15">
        <f t="shared" si="1071"/>
        <v>104769.65678384369</v>
      </c>
      <c r="AV991" s="324">
        <f t="shared" si="1072"/>
        <v>191390.09156645238</v>
      </c>
      <c r="AW991" s="323">
        <v>10</v>
      </c>
      <c r="AX991" s="451"/>
      <c r="AY991" s="227">
        <f t="shared" si="1073"/>
        <v>45.444170760444507</v>
      </c>
      <c r="AZ991" s="15">
        <f t="shared" si="1074"/>
        <v>108275.54347826086</v>
      </c>
      <c r="BA991" s="15">
        <f t="shared" si="1075"/>
        <v>132712.15733183353</v>
      </c>
      <c r="BB991" s="324">
        <f t="shared" si="1076"/>
        <v>240987.70081009439</v>
      </c>
      <c r="BC991" s="323">
        <v>10</v>
      </c>
      <c r="BD991" s="227">
        <f t="shared" si="1077"/>
        <v>46.043562137486241</v>
      </c>
      <c r="BE991" s="15">
        <f t="shared" si="1078"/>
        <v>110896.72131147541</v>
      </c>
      <c r="BF991" s="15">
        <f t="shared" si="1079"/>
        <v>127680.06092676352</v>
      </c>
      <c r="BG991" s="324">
        <f t="shared" si="1080"/>
        <v>238576.78223823893</v>
      </c>
      <c r="BH991" s="334">
        <v>9</v>
      </c>
      <c r="BI991" s="227">
        <f t="shared" si="1081"/>
        <v>40.06808166969148</v>
      </c>
      <c r="BJ991" s="15">
        <f t="shared" si="1082"/>
        <v>99807.049180327871</v>
      </c>
      <c r="BK991" s="15">
        <f t="shared" si="1083"/>
        <v>108389.02909070377</v>
      </c>
      <c r="BL991" s="324">
        <f t="shared" si="1084"/>
        <v>208196.07827103164</v>
      </c>
      <c r="BM991" s="334">
        <v>2</v>
      </c>
      <c r="BN991" s="227">
        <f t="shared" si="1085"/>
        <v>9.6791178451178581</v>
      </c>
      <c r="BO991" s="15">
        <f t="shared" si="1086"/>
        <v>22150.985868661679</v>
      </c>
      <c r="BP991" s="15">
        <f t="shared" si="1087"/>
        <v>27479.755198276391</v>
      </c>
      <c r="BQ991" s="324">
        <f t="shared" si="1088"/>
        <v>49630.74106693807</v>
      </c>
      <c r="BR991" s="406">
        <f t="shared" si="1089"/>
        <v>84</v>
      </c>
      <c r="BS991" s="406">
        <f t="shared" si="1090"/>
        <v>7</v>
      </c>
      <c r="BT991" s="406">
        <f t="shared" si="1091"/>
        <v>-7</v>
      </c>
      <c r="BU991" s="403">
        <f t="shared" si="1092"/>
        <v>-0.77777777777777779</v>
      </c>
      <c r="BV991" s="407">
        <f t="shared" si="1093"/>
        <v>-2.5</v>
      </c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</row>
    <row r="992" spans="1:147" ht="18" hidden="1" x14ac:dyDescent="0.35">
      <c r="A992" s="43" t="s">
        <v>375</v>
      </c>
      <c r="B992" s="319">
        <v>401</v>
      </c>
      <c r="C992" s="323">
        <v>2</v>
      </c>
      <c r="D992" s="451"/>
      <c r="E992" s="1">
        <f t="shared" si="1042"/>
        <v>11.9</v>
      </c>
      <c r="F992" s="15">
        <f t="shared" si="1043"/>
        <v>20763.47237880496</v>
      </c>
      <c r="G992" s="15">
        <f t="shared" si="1044"/>
        <v>33620.323520404752</v>
      </c>
      <c r="H992" s="324">
        <f t="shared" si="1045"/>
        <v>54383.795899209712</v>
      </c>
      <c r="I992" s="323">
        <v>2</v>
      </c>
      <c r="J992" s="451"/>
      <c r="K992" s="1">
        <f t="shared" si="1046"/>
        <v>15.24</v>
      </c>
      <c r="L992" s="15">
        <f t="shared" si="1047"/>
        <v>20879.474342928661</v>
      </c>
      <c r="M992" s="15">
        <f t="shared" si="1048"/>
        <v>40761.449576361811</v>
      </c>
      <c r="N992" s="324">
        <f t="shared" si="1049"/>
        <v>61640.923919290472</v>
      </c>
      <c r="O992" s="345">
        <v>3</v>
      </c>
      <c r="P992" s="454"/>
      <c r="Q992" s="211">
        <f t="shared" si="1050"/>
        <v>22.45643934994651</v>
      </c>
      <c r="R992" s="15">
        <f t="shared" si="1051"/>
        <v>31319.211514392991</v>
      </c>
      <c r="S992" s="422">
        <f t="shared" si="1052"/>
        <v>64598.773097939236</v>
      </c>
      <c r="T992" s="324">
        <f t="shared" si="1053"/>
        <v>95917.98461233222</v>
      </c>
      <c r="U992" s="345">
        <v>4</v>
      </c>
      <c r="V992" s="166">
        <f t="shared" si="1054"/>
        <v>29.948021853409205</v>
      </c>
      <c r="W992" s="15">
        <f t="shared" si="1055"/>
        <v>42708.506922257722</v>
      </c>
      <c r="X992" s="15">
        <f t="shared" si="1056"/>
        <v>91555.579286189706</v>
      </c>
      <c r="Y992" s="324">
        <f t="shared" si="1057"/>
        <v>134264.08620844744</v>
      </c>
      <c r="Z992" s="345">
        <v>2</v>
      </c>
      <c r="AA992" s="166">
        <f t="shared" si="1094"/>
        <v>12.640058404880664</v>
      </c>
      <c r="AB992" s="15">
        <f t="shared" si="1058"/>
        <v>21354.253461128861</v>
      </c>
      <c r="AC992" s="15">
        <f t="shared" si="1059"/>
        <v>34837.177852940418</v>
      </c>
      <c r="AD992" s="324">
        <f t="shared" si="1060"/>
        <v>56191.431314069283</v>
      </c>
      <c r="AE992" s="323">
        <v>2</v>
      </c>
      <c r="AF992" s="227"/>
      <c r="AG992" s="166">
        <f t="shared" si="1061"/>
        <v>12.391802202560232</v>
      </c>
      <c r="AH992" s="15">
        <f t="shared" si="1062"/>
        <v>21501.666666666668</v>
      </c>
      <c r="AI992" s="15">
        <f t="shared" si="1063"/>
        <v>33040.799263022884</v>
      </c>
      <c r="AJ992" s="324">
        <f t="shared" si="1064"/>
        <v>54542.465929689555</v>
      </c>
      <c r="AK992" s="323">
        <v>4</v>
      </c>
      <c r="AL992" s="451"/>
      <c r="AM992" s="166">
        <f t="shared" si="1065"/>
        <v>22.062497147715614</v>
      </c>
      <c r="AN992" s="15">
        <f t="shared" si="1066"/>
        <v>43003.333333333336</v>
      </c>
      <c r="AO992" s="15">
        <f t="shared" si="1067"/>
        <v>58667.370215164527</v>
      </c>
      <c r="AP992" s="324">
        <f>+AO992+AN992</f>
        <v>101670.70354849787</v>
      </c>
      <c r="AQ992" s="323">
        <v>4</v>
      </c>
      <c r="AR992" s="451"/>
      <c r="AS992" s="227">
        <f t="shared" si="1069"/>
        <v>19.304452570015819</v>
      </c>
      <c r="AT992" s="15">
        <f t="shared" si="1070"/>
        <v>43310.217391304344</v>
      </c>
      <c r="AU992" s="15">
        <f t="shared" si="1071"/>
        <v>52384.828391921845</v>
      </c>
      <c r="AV992" s="324">
        <f t="shared" si="1072"/>
        <v>95695.045783226189</v>
      </c>
      <c r="AW992" s="323">
        <v>7</v>
      </c>
      <c r="AX992" s="451"/>
      <c r="AY992" s="227">
        <f t="shared" si="1073"/>
        <v>31.810919532311157</v>
      </c>
      <c r="AZ992" s="15">
        <f t="shared" si="1074"/>
        <v>75792.880434782608</v>
      </c>
      <c r="BA992" s="15">
        <f t="shared" si="1075"/>
        <v>92898.510132283482</v>
      </c>
      <c r="BB992" s="324">
        <f t="shared" si="1076"/>
        <v>168691.39056706609</v>
      </c>
      <c r="BC992" s="323">
        <v>5</v>
      </c>
      <c r="BD992" s="227">
        <f t="shared" si="1077"/>
        <v>23.02178106874312</v>
      </c>
      <c r="BE992" s="15">
        <f t="shared" si="1078"/>
        <v>55448.360655737706</v>
      </c>
      <c r="BF992" s="15">
        <f t="shared" si="1079"/>
        <v>63840.030463381758</v>
      </c>
      <c r="BG992" s="324">
        <f t="shared" si="1080"/>
        <v>119288.39111911946</v>
      </c>
      <c r="BH992" s="334">
        <v>5</v>
      </c>
      <c r="BI992" s="227">
        <f t="shared" si="1081"/>
        <v>22.260045372050822</v>
      </c>
      <c r="BJ992" s="15">
        <f t="shared" si="1082"/>
        <v>55448.360655737706</v>
      </c>
      <c r="BK992" s="15">
        <f t="shared" si="1083"/>
        <v>60216.127272613201</v>
      </c>
      <c r="BL992" s="324">
        <f t="shared" si="1084"/>
        <v>115664.48792835091</v>
      </c>
      <c r="BM992" s="334">
        <v>5</v>
      </c>
      <c r="BN992" s="227">
        <f t="shared" si="1085"/>
        <v>24.197794612794645</v>
      </c>
      <c r="BO992" s="15">
        <f t="shared" si="1086"/>
        <v>55377.464671654197</v>
      </c>
      <c r="BP992" s="15">
        <f t="shared" si="1087"/>
        <v>68699.38799569098</v>
      </c>
      <c r="BQ992" s="324">
        <f t="shared" si="1088"/>
        <v>124076.85266734517</v>
      </c>
      <c r="BR992" s="406">
        <f t="shared" si="1089"/>
        <v>45</v>
      </c>
      <c r="BS992" s="406">
        <f t="shared" si="1090"/>
        <v>3.75</v>
      </c>
      <c r="BT992" s="406">
        <f t="shared" si="1091"/>
        <v>0</v>
      </c>
      <c r="BU992" s="403">
        <f t="shared" si="1092"/>
        <v>0</v>
      </c>
      <c r="BV992" s="407">
        <f t="shared" si="1093"/>
        <v>0.25</v>
      </c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</row>
    <row r="993" spans="1:147" ht="18" hidden="1" x14ac:dyDescent="0.35">
      <c r="A993" s="43" t="s">
        <v>375</v>
      </c>
      <c r="B993" s="319">
        <v>402</v>
      </c>
      <c r="C993" s="323">
        <v>3</v>
      </c>
      <c r="D993" s="451"/>
      <c r="E993" s="1">
        <f t="shared" si="1042"/>
        <v>17.850000000000001</v>
      </c>
      <c r="F993" s="15">
        <f t="shared" si="1043"/>
        <v>31145.208568207439</v>
      </c>
      <c r="G993" s="15">
        <f t="shared" si="1044"/>
        <v>50430.485280607136</v>
      </c>
      <c r="H993" s="324">
        <f t="shared" si="1045"/>
        <v>81575.693848814582</v>
      </c>
      <c r="I993" s="323">
        <v>3</v>
      </c>
      <c r="J993" s="451"/>
      <c r="K993" s="1">
        <f t="shared" si="1046"/>
        <v>22.86</v>
      </c>
      <c r="L993" s="15">
        <f t="shared" si="1047"/>
        <v>31319.211514392991</v>
      </c>
      <c r="M993" s="15">
        <f t="shared" si="1048"/>
        <v>61142.17436454272</v>
      </c>
      <c r="N993" s="324">
        <f t="shared" si="1049"/>
        <v>92461.385878935718</v>
      </c>
      <c r="O993" s="345">
        <v>3</v>
      </c>
      <c r="P993" s="454"/>
      <c r="Q993" s="211">
        <f t="shared" si="1050"/>
        <v>22.45643934994651</v>
      </c>
      <c r="R993" s="15">
        <f t="shared" si="1051"/>
        <v>31319.211514392991</v>
      </c>
      <c r="S993" s="422">
        <f t="shared" si="1052"/>
        <v>64598.773097939236</v>
      </c>
      <c r="T993" s="324">
        <f t="shared" si="1053"/>
        <v>95917.98461233222</v>
      </c>
      <c r="U993" s="345">
        <v>2</v>
      </c>
      <c r="V993" s="166">
        <f t="shared" si="1054"/>
        <v>14.974010926704603</v>
      </c>
      <c r="W993" s="15">
        <f t="shared" si="1055"/>
        <v>21354.253461128861</v>
      </c>
      <c r="X993" s="15">
        <f t="shared" si="1056"/>
        <v>45777.789643094853</v>
      </c>
      <c r="Y993" s="324">
        <f t="shared" si="1057"/>
        <v>67132.043104223718</v>
      </c>
      <c r="Z993" s="345">
        <v>3</v>
      </c>
      <c r="AA993" s="166">
        <f t="shared" si="1094"/>
        <v>18.960087607320997</v>
      </c>
      <c r="AB993" s="15">
        <f t="shared" si="1058"/>
        <v>32031.380191693293</v>
      </c>
      <c r="AC993" s="15">
        <f t="shared" si="1059"/>
        <v>52255.766779410624</v>
      </c>
      <c r="AD993" s="324">
        <f t="shared" si="1060"/>
        <v>84287.14697110391</v>
      </c>
      <c r="AE993" s="323">
        <v>4</v>
      </c>
      <c r="AF993" s="227"/>
      <c r="AG993" s="166">
        <f t="shared" si="1061"/>
        <v>24.783604405120464</v>
      </c>
      <c r="AH993" s="15">
        <f t="shared" si="1062"/>
        <v>43003.333333333336</v>
      </c>
      <c r="AI993" s="15">
        <f t="shared" si="1063"/>
        <v>66081.598526045767</v>
      </c>
      <c r="AJ993" s="324">
        <f t="shared" si="1064"/>
        <v>109084.93185937911</v>
      </c>
      <c r="AK993" s="323">
        <v>2</v>
      </c>
      <c r="AL993" s="451"/>
      <c r="AM993" s="166">
        <f t="shared" si="1065"/>
        <v>11.031248573857807</v>
      </c>
      <c r="AN993" s="15">
        <f t="shared" si="1066"/>
        <v>21501.666666666668</v>
      </c>
      <c r="AO993" s="15">
        <f t="shared" si="1067"/>
        <v>29333.685107582263</v>
      </c>
      <c r="AP993" s="324">
        <f t="shared" si="1068"/>
        <v>50835.351774248935</v>
      </c>
      <c r="AQ993" s="323">
        <v>2</v>
      </c>
      <c r="AR993" s="451"/>
      <c r="AS993" s="227">
        <f t="shared" si="1069"/>
        <v>9.6522262850079095</v>
      </c>
      <c r="AT993" s="15">
        <f t="shared" si="1070"/>
        <v>21655.108695652172</v>
      </c>
      <c r="AU993" s="15">
        <f t="shared" si="1071"/>
        <v>26192.414195960922</v>
      </c>
      <c r="AV993" s="324">
        <f t="shared" si="1072"/>
        <v>47847.522891613095</v>
      </c>
      <c r="AW993" s="323">
        <v>1</v>
      </c>
      <c r="AX993" s="451"/>
      <c r="AY993" s="227">
        <f t="shared" si="1073"/>
        <v>4.5444170760444509</v>
      </c>
      <c r="AZ993" s="15">
        <f t="shared" si="1074"/>
        <v>10827.554347826086</v>
      </c>
      <c r="BA993" s="15">
        <f t="shared" si="1075"/>
        <v>13271.215733183353</v>
      </c>
      <c r="BB993" s="324">
        <f t="shared" si="1076"/>
        <v>24098.770081009439</v>
      </c>
      <c r="BC993" s="323">
        <v>2</v>
      </c>
      <c r="BD993" s="227">
        <f t="shared" si="1077"/>
        <v>9.2087124274972485</v>
      </c>
      <c r="BE993" s="15">
        <f t="shared" si="1078"/>
        <v>22179.344262295082</v>
      </c>
      <c r="BF993" s="15">
        <f t="shared" si="1079"/>
        <v>25536.012185352705</v>
      </c>
      <c r="BG993" s="324">
        <f t="shared" si="1080"/>
        <v>47715.356447647791</v>
      </c>
      <c r="BH993" s="334">
        <v>2</v>
      </c>
      <c r="BI993" s="227">
        <f t="shared" si="1081"/>
        <v>8.9040181488203292</v>
      </c>
      <c r="BJ993" s="15">
        <f t="shared" si="1082"/>
        <v>22179.344262295082</v>
      </c>
      <c r="BK993" s="15">
        <f t="shared" si="1083"/>
        <v>24086.450909045281</v>
      </c>
      <c r="BL993" s="324">
        <f t="shared" si="1084"/>
        <v>46265.79517134036</v>
      </c>
      <c r="BM993" s="334">
        <v>2</v>
      </c>
      <c r="BN993" s="227">
        <f t="shared" si="1085"/>
        <v>9.6791178451178581</v>
      </c>
      <c r="BO993" s="15">
        <f t="shared" si="1086"/>
        <v>22150.985868661679</v>
      </c>
      <c r="BP993" s="15">
        <f t="shared" si="1087"/>
        <v>27479.755198276391</v>
      </c>
      <c r="BQ993" s="324">
        <f t="shared" si="1088"/>
        <v>49630.74106693807</v>
      </c>
      <c r="BR993" s="406">
        <f t="shared" si="1089"/>
        <v>29</v>
      </c>
      <c r="BS993" s="406">
        <f t="shared" si="1090"/>
        <v>2.4166666666666665</v>
      </c>
      <c r="BT993" s="406">
        <f t="shared" si="1091"/>
        <v>0</v>
      </c>
      <c r="BU993" s="403">
        <f t="shared" si="1092"/>
        <v>0</v>
      </c>
      <c r="BV993" s="407">
        <f t="shared" si="1093"/>
        <v>-0.20833333333333326</v>
      </c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</row>
    <row r="994" spans="1:147" ht="18" hidden="1" x14ac:dyDescent="0.35">
      <c r="A994" s="43" t="s">
        <v>375</v>
      </c>
      <c r="B994" s="319">
        <v>403</v>
      </c>
      <c r="C994" s="323">
        <v>1</v>
      </c>
      <c r="D994" s="451"/>
      <c r="E994" s="1">
        <f t="shared" si="1042"/>
        <v>5.95</v>
      </c>
      <c r="F994" s="15">
        <f t="shared" si="1043"/>
        <v>10381.73618940248</v>
      </c>
      <c r="G994" s="15">
        <f t="shared" si="1044"/>
        <v>16810.161760202376</v>
      </c>
      <c r="H994" s="324">
        <f t="shared" si="1045"/>
        <v>27191.897949604856</v>
      </c>
      <c r="I994" s="323">
        <v>2</v>
      </c>
      <c r="J994" s="451"/>
      <c r="K994" s="1">
        <f t="shared" si="1046"/>
        <v>15.24</v>
      </c>
      <c r="L994" s="15">
        <f t="shared" si="1047"/>
        <v>20879.474342928661</v>
      </c>
      <c r="M994" s="15">
        <f t="shared" si="1048"/>
        <v>40761.449576361811</v>
      </c>
      <c r="N994" s="324">
        <f t="shared" si="1049"/>
        <v>61640.923919290472</v>
      </c>
      <c r="O994" s="345">
        <v>0</v>
      </c>
      <c r="P994" s="454"/>
      <c r="Q994" s="211">
        <f t="shared" si="1050"/>
        <v>0</v>
      </c>
      <c r="R994" s="15">
        <f t="shared" si="1051"/>
        <v>0</v>
      </c>
      <c r="S994" s="422">
        <f t="shared" si="1052"/>
        <v>0</v>
      </c>
      <c r="T994" s="324">
        <f t="shared" si="1053"/>
        <v>0</v>
      </c>
      <c r="U994" s="345">
        <v>1</v>
      </c>
      <c r="V994" s="166">
        <f t="shared" si="1054"/>
        <v>7.4870054633523013</v>
      </c>
      <c r="W994" s="15">
        <f t="shared" si="1055"/>
        <v>10677.126730564431</v>
      </c>
      <c r="X994" s="15">
        <f t="shared" si="1056"/>
        <v>22888.894821547427</v>
      </c>
      <c r="Y994" s="324">
        <f t="shared" si="1057"/>
        <v>33566.021552111859</v>
      </c>
      <c r="Z994" s="345">
        <v>1</v>
      </c>
      <c r="AA994" s="166">
        <f t="shared" si="1094"/>
        <v>6.320029202440332</v>
      </c>
      <c r="AB994" s="15">
        <f t="shared" si="1058"/>
        <v>10677.126730564431</v>
      </c>
      <c r="AC994" s="15">
        <f t="shared" si="1059"/>
        <v>17418.588926470209</v>
      </c>
      <c r="AD994" s="324">
        <f t="shared" si="1060"/>
        <v>28095.715657034641</v>
      </c>
      <c r="AE994" s="323">
        <v>1</v>
      </c>
      <c r="AF994" s="227"/>
      <c r="AG994" s="166">
        <f t="shared" si="1061"/>
        <v>6.195901101280116</v>
      </c>
      <c r="AH994" s="15">
        <f t="shared" si="1062"/>
        <v>10750.833333333334</v>
      </c>
      <c r="AI994" s="15">
        <f t="shared" si="1063"/>
        <v>16520.399631511442</v>
      </c>
      <c r="AJ994" s="324">
        <f t="shared" si="1064"/>
        <v>27271.232964844778</v>
      </c>
      <c r="AK994" s="323">
        <v>0</v>
      </c>
      <c r="AL994" s="451"/>
      <c r="AM994" s="166">
        <f t="shared" si="1065"/>
        <v>0</v>
      </c>
      <c r="AN994" s="15">
        <f t="shared" si="1066"/>
        <v>0</v>
      </c>
      <c r="AO994" s="15">
        <f t="shared" si="1067"/>
        <v>0</v>
      </c>
      <c r="AP994" s="324">
        <f t="shared" si="1068"/>
        <v>0</v>
      </c>
      <c r="AQ994" s="323">
        <v>1</v>
      </c>
      <c r="AR994" s="451"/>
      <c r="AS994" s="227">
        <f t="shared" si="1069"/>
        <v>4.8261131425039547</v>
      </c>
      <c r="AT994" s="15">
        <f t="shared" si="1070"/>
        <v>10827.554347826086</v>
      </c>
      <c r="AU994" s="15">
        <f t="shared" si="1071"/>
        <v>13096.207097980461</v>
      </c>
      <c r="AV994" s="324">
        <f t="shared" si="1072"/>
        <v>23923.761445806547</v>
      </c>
      <c r="AW994" s="323">
        <v>1</v>
      </c>
      <c r="AX994" s="451"/>
      <c r="AY994" s="227">
        <f t="shared" si="1073"/>
        <v>4.5444170760444509</v>
      </c>
      <c r="AZ994" s="15">
        <f t="shared" si="1074"/>
        <v>10827.554347826086</v>
      </c>
      <c r="BA994" s="15">
        <f t="shared" si="1075"/>
        <v>13271.215733183353</v>
      </c>
      <c r="BB994" s="324">
        <f t="shared" si="1076"/>
        <v>24098.770081009439</v>
      </c>
      <c r="BC994" s="323">
        <v>1</v>
      </c>
      <c r="BD994" s="227">
        <f t="shared" si="1077"/>
        <v>4.6043562137486242</v>
      </c>
      <c r="BE994" s="15">
        <f t="shared" si="1078"/>
        <v>11089.672131147541</v>
      </c>
      <c r="BF994" s="15">
        <f t="shared" si="1079"/>
        <v>12768.006092676353</v>
      </c>
      <c r="BG994" s="324">
        <f t="shared" si="1080"/>
        <v>23857.678223823896</v>
      </c>
      <c r="BH994" s="334">
        <v>1</v>
      </c>
      <c r="BI994" s="227">
        <f t="shared" si="1081"/>
        <v>4.4520090744101646</v>
      </c>
      <c r="BJ994" s="15">
        <f t="shared" si="1082"/>
        <v>11089.672131147541</v>
      </c>
      <c r="BK994" s="15">
        <f t="shared" si="1083"/>
        <v>12043.225454522641</v>
      </c>
      <c r="BL994" s="324">
        <f t="shared" si="1084"/>
        <v>23132.89758567018</v>
      </c>
      <c r="BM994" s="334">
        <v>0</v>
      </c>
      <c r="BN994" s="227">
        <f t="shared" si="1085"/>
        <v>0</v>
      </c>
      <c r="BO994" s="15">
        <f t="shared" si="1086"/>
        <v>0</v>
      </c>
      <c r="BP994" s="15">
        <f t="shared" si="1087"/>
        <v>0</v>
      </c>
      <c r="BQ994" s="324">
        <f t="shared" si="1088"/>
        <v>0</v>
      </c>
      <c r="BR994" s="406">
        <f t="shared" si="1089"/>
        <v>10</v>
      </c>
      <c r="BS994" s="406">
        <f t="shared" si="1090"/>
        <v>0.83333333333333337</v>
      </c>
      <c r="BT994" s="406">
        <f t="shared" si="1091"/>
        <v>-1</v>
      </c>
      <c r="BU994" s="403">
        <f t="shared" si="1092"/>
        <v>-1</v>
      </c>
      <c r="BV994" s="407" t="e">
        <f t="shared" si="1093"/>
        <v>#DIV/0!</v>
      </c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</row>
    <row r="995" spans="1:147" ht="18" hidden="1" x14ac:dyDescent="0.35">
      <c r="A995" s="43" t="s">
        <v>375</v>
      </c>
      <c r="B995" s="319">
        <v>404</v>
      </c>
      <c r="C995" s="323">
        <v>2</v>
      </c>
      <c r="D995" s="451"/>
      <c r="E995" s="1">
        <f t="shared" si="1042"/>
        <v>11.9</v>
      </c>
      <c r="F995" s="15">
        <f t="shared" si="1043"/>
        <v>20763.47237880496</v>
      </c>
      <c r="G995" s="15">
        <f t="shared" si="1044"/>
        <v>33620.323520404752</v>
      </c>
      <c r="H995" s="324">
        <f t="shared" si="1045"/>
        <v>54383.795899209712</v>
      </c>
      <c r="I995" s="323">
        <v>0</v>
      </c>
      <c r="J995" s="451"/>
      <c r="K995" s="1">
        <f t="shared" si="1046"/>
        <v>0</v>
      </c>
      <c r="L995" s="15">
        <f t="shared" si="1047"/>
        <v>0</v>
      </c>
      <c r="M995" s="15">
        <f t="shared" si="1048"/>
        <v>0</v>
      </c>
      <c r="N995" s="324">
        <f t="shared" si="1049"/>
        <v>0</v>
      </c>
      <c r="O995" s="345">
        <v>4</v>
      </c>
      <c r="P995" s="454"/>
      <c r="Q995" s="211">
        <f t="shared" si="1050"/>
        <v>29.941919133262015</v>
      </c>
      <c r="R995" s="15">
        <f t="shared" si="1051"/>
        <v>41758.948685857322</v>
      </c>
      <c r="S995" s="422">
        <f t="shared" si="1052"/>
        <v>86131.697463918987</v>
      </c>
      <c r="T995" s="324">
        <f t="shared" si="1053"/>
        <v>127890.64614977631</v>
      </c>
      <c r="U995" s="345">
        <v>4</v>
      </c>
      <c r="V995" s="166">
        <f t="shared" si="1054"/>
        <v>29.948021853409205</v>
      </c>
      <c r="W995" s="15">
        <f t="shared" si="1055"/>
        <v>42708.506922257722</v>
      </c>
      <c r="X995" s="15">
        <f t="shared" si="1056"/>
        <v>91555.579286189706</v>
      </c>
      <c r="Y995" s="324">
        <f t="shared" si="1057"/>
        <v>134264.08620844744</v>
      </c>
      <c r="Z995" s="345">
        <v>3</v>
      </c>
      <c r="AA995" s="166">
        <f t="shared" si="1094"/>
        <v>18.960087607320997</v>
      </c>
      <c r="AB995" s="15">
        <f t="shared" si="1058"/>
        <v>32031.380191693293</v>
      </c>
      <c r="AC995" s="15">
        <f t="shared" si="1059"/>
        <v>52255.766779410624</v>
      </c>
      <c r="AD995" s="324">
        <f t="shared" si="1060"/>
        <v>84287.14697110391</v>
      </c>
      <c r="AE995" s="323">
        <v>4</v>
      </c>
      <c r="AF995" s="227"/>
      <c r="AG995" s="166">
        <f t="shared" si="1061"/>
        <v>24.783604405120464</v>
      </c>
      <c r="AH995" s="15">
        <f t="shared" si="1062"/>
        <v>43003.333333333336</v>
      </c>
      <c r="AI995" s="15">
        <f t="shared" si="1063"/>
        <v>66081.598526045767</v>
      </c>
      <c r="AJ995" s="324">
        <f t="shared" si="1064"/>
        <v>109084.93185937911</v>
      </c>
      <c r="AK995" s="323">
        <v>2</v>
      </c>
      <c r="AL995" s="451"/>
      <c r="AM995" s="166">
        <f t="shared" si="1065"/>
        <v>11.031248573857807</v>
      </c>
      <c r="AN995" s="15">
        <f t="shared" si="1066"/>
        <v>21501.666666666668</v>
      </c>
      <c r="AO995" s="15">
        <f t="shared" si="1067"/>
        <v>29333.685107582263</v>
      </c>
      <c r="AP995" s="324">
        <f t="shared" si="1068"/>
        <v>50835.351774248935</v>
      </c>
      <c r="AQ995" s="323">
        <v>1</v>
      </c>
      <c r="AR995" s="451"/>
      <c r="AS995" s="227">
        <f t="shared" si="1069"/>
        <v>4.8261131425039547</v>
      </c>
      <c r="AT995" s="15">
        <f t="shared" si="1070"/>
        <v>10827.554347826086</v>
      </c>
      <c r="AU995" s="15">
        <f t="shared" si="1071"/>
        <v>13096.207097980461</v>
      </c>
      <c r="AV995" s="324">
        <f t="shared" si="1072"/>
        <v>23923.761445806547</v>
      </c>
      <c r="AW995" s="323">
        <v>3</v>
      </c>
      <c r="AX995" s="451"/>
      <c r="AY995" s="227">
        <f t="shared" si="1073"/>
        <v>13.633251228133354</v>
      </c>
      <c r="AZ995" s="15">
        <f t="shared" si="1074"/>
        <v>32482.663043478256</v>
      </c>
      <c r="BA995" s="15">
        <f t="shared" si="1075"/>
        <v>39813.647199550061</v>
      </c>
      <c r="BB995" s="324">
        <f t="shared" si="1076"/>
        <v>72296.310243028318</v>
      </c>
      <c r="BC995" s="323">
        <v>4</v>
      </c>
      <c r="BD995" s="227">
        <f t="shared" si="1077"/>
        <v>18.417424854994497</v>
      </c>
      <c r="BE995" s="15">
        <f t="shared" si="1078"/>
        <v>44358.688524590165</v>
      </c>
      <c r="BF995" s="15">
        <f t="shared" si="1079"/>
        <v>51072.024370705411</v>
      </c>
      <c r="BG995" s="324">
        <f t="shared" si="1080"/>
        <v>95430.712895295583</v>
      </c>
      <c r="BH995" s="334">
        <v>3</v>
      </c>
      <c r="BI995" s="227">
        <f t="shared" si="1081"/>
        <v>13.356027223230495</v>
      </c>
      <c r="BJ995" s="15">
        <f t="shared" si="1082"/>
        <v>33269.016393442624</v>
      </c>
      <c r="BK995" s="15">
        <f t="shared" si="1083"/>
        <v>36129.676363567924</v>
      </c>
      <c r="BL995" s="324">
        <f t="shared" si="1084"/>
        <v>69398.692757010547</v>
      </c>
      <c r="BM995" s="334">
        <v>5</v>
      </c>
      <c r="BN995" s="227">
        <f t="shared" si="1085"/>
        <v>24.197794612794645</v>
      </c>
      <c r="BO995" s="15">
        <f t="shared" si="1086"/>
        <v>55377.464671654197</v>
      </c>
      <c r="BP995" s="15">
        <f t="shared" si="1087"/>
        <v>68699.38799569098</v>
      </c>
      <c r="BQ995" s="324">
        <f t="shared" si="1088"/>
        <v>124076.85266734517</v>
      </c>
      <c r="BR995" s="406">
        <f t="shared" si="1089"/>
        <v>35</v>
      </c>
      <c r="BS995" s="406">
        <f t="shared" si="1090"/>
        <v>2.9166666666666665</v>
      </c>
      <c r="BT995" s="406">
        <f t="shared" si="1091"/>
        <v>2</v>
      </c>
      <c r="BU995" s="403">
        <f t="shared" si="1092"/>
        <v>0.66666666666666674</v>
      </c>
      <c r="BV995" s="407">
        <f t="shared" si="1093"/>
        <v>0.41666666666666669</v>
      </c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</row>
    <row r="996" spans="1:147" ht="18" hidden="1" x14ac:dyDescent="0.35">
      <c r="A996" s="43" t="s">
        <v>375</v>
      </c>
      <c r="B996" s="319">
        <v>501</v>
      </c>
      <c r="C996" s="323">
        <v>2</v>
      </c>
      <c r="D996" s="451"/>
      <c r="E996" s="1">
        <f t="shared" si="1042"/>
        <v>11.9</v>
      </c>
      <c r="F996" s="15">
        <f t="shared" si="1043"/>
        <v>20763.47237880496</v>
      </c>
      <c r="G996" s="15">
        <f t="shared" si="1044"/>
        <v>33620.323520404752</v>
      </c>
      <c r="H996" s="324">
        <f t="shared" si="1045"/>
        <v>54383.795899209712</v>
      </c>
      <c r="I996" s="323">
        <v>0</v>
      </c>
      <c r="J996" s="451"/>
      <c r="K996" s="1">
        <f t="shared" si="1046"/>
        <v>0</v>
      </c>
      <c r="L996" s="15">
        <f t="shared" si="1047"/>
        <v>0</v>
      </c>
      <c r="M996" s="15">
        <f t="shared" si="1048"/>
        <v>0</v>
      </c>
      <c r="N996" s="324">
        <f t="shared" si="1049"/>
        <v>0</v>
      </c>
      <c r="O996" s="345">
        <v>2</v>
      </c>
      <c r="P996" s="454"/>
      <c r="Q996" s="211">
        <f t="shared" si="1050"/>
        <v>14.970959566631008</v>
      </c>
      <c r="R996" s="15">
        <f t="shared" si="1051"/>
        <v>20879.474342928661</v>
      </c>
      <c r="S996" s="422">
        <f t="shared" si="1052"/>
        <v>43065.848731959493</v>
      </c>
      <c r="T996" s="324">
        <f t="shared" si="1053"/>
        <v>63945.323074888154</v>
      </c>
      <c r="U996" s="345">
        <v>2</v>
      </c>
      <c r="V996" s="166">
        <f t="shared" si="1054"/>
        <v>14.974010926704603</v>
      </c>
      <c r="W996" s="15">
        <f t="shared" si="1055"/>
        <v>21354.253461128861</v>
      </c>
      <c r="X996" s="15">
        <f t="shared" si="1056"/>
        <v>45777.789643094853</v>
      </c>
      <c r="Y996" s="324">
        <f t="shared" si="1057"/>
        <v>67132.043104223718</v>
      </c>
      <c r="Z996" s="345">
        <v>1</v>
      </c>
      <c r="AA996" s="166">
        <f t="shared" si="1094"/>
        <v>6.320029202440332</v>
      </c>
      <c r="AB996" s="15">
        <f t="shared" si="1058"/>
        <v>10677.126730564431</v>
      </c>
      <c r="AC996" s="15">
        <f t="shared" si="1059"/>
        <v>17418.588926470209</v>
      </c>
      <c r="AD996" s="324">
        <f t="shared" si="1060"/>
        <v>28095.715657034641</v>
      </c>
      <c r="AE996" s="323">
        <v>1</v>
      </c>
      <c r="AF996" s="227"/>
      <c r="AG996" s="166">
        <f t="shared" si="1061"/>
        <v>6.195901101280116</v>
      </c>
      <c r="AH996" s="15">
        <f t="shared" si="1062"/>
        <v>10750.833333333334</v>
      </c>
      <c r="AI996" s="15">
        <f t="shared" si="1063"/>
        <v>16520.399631511442</v>
      </c>
      <c r="AJ996" s="324">
        <f t="shared" si="1064"/>
        <v>27271.232964844778</v>
      </c>
      <c r="AK996" s="323">
        <v>2</v>
      </c>
      <c r="AL996" s="451"/>
      <c r="AM996" s="166">
        <f t="shared" si="1065"/>
        <v>11.031248573857807</v>
      </c>
      <c r="AN996" s="15">
        <f t="shared" si="1066"/>
        <v>21501.666666666668</v>
      </c>
      <c r="AO996" s="15">
        <f t="shared" si="1067"/>
        <v>29333.685107582263</v>
      </c>
      <c r="AP996" s="324">
        <f t="shared" si="1068"/>
        <v>50835.351774248935</v>
      </c>
      <c r="AQ996" s="323">
        <v>1</v>
      </c>
      <c r="AR996" s="451"/>
      <c r="AS996" s="227">
        <f t="shared" si="1069"/>
        <v>4.8261131425039547</v>
      </c>
      <c r="AT996" s="15">
        <f t="shared" si="1070"/>
        <v>10827.554347826086</v>
      </c>
      <c r="AU996" s="15">
        <f t="shared" si="1071"/>
        <v>13096.207097980461</v>
      </c>
      <c r="AV996" s="324">
        <f t="shared" si="1072"/>
        <v>23923.761445806547</v>
      </c>
      <c r="AW996" s="323">
        <v>1</v>
      </c>
      <c r="AX996" s="451"/>
      <c r="AY996" s="227">
        <f t="shared" si="1073"/>
        <v>4.5444170760444509</v>
      </c>
      <c r="AZ996" s="15">
        <f t="shared" si="1074"/>
        <v>10827.554347826086</v>
      </c>
      <c r="BA996" s="15">
        <f t="shared" si="1075"/>
        <v>13271.215733183353</v>
      </c>
      <c r="BB996" s="324">
        <f t="shared" si="1076"/>
        <v>24098.770081009439</v>
      </c>
      <c r="BC996" s="323">
        <v>1</v>
      </c>
      <c r="BD996" s="227">
        <f t="shared" si="1077"/>
        <v>4.6043562137486242</v>
      </c>
      <c r="BE996" s="15">
        <f t="shared" si="1078"/>
        <v>11089.672131147541</v>
      </c>
      <c r="BF996" s="15">
        <f t="shared" si="1079"/>
        <v>12768.006092676353</v>
      </c>
      <c r="BG996" s="324">
        <f t="shared" si="1080"/>
        <v>23857.678223823896</v>
      </c>
      <c r="BH996" s="334">
        <v>1</v>
      </c>
      <c r="BI996" s="227">
        <f t="shared" si="1081"/>
        <v>4.4520090744101646</v>
      </c>
      <c r="BJ996" s="15">
        <f t="shared" si="1082"/>
        <v>11089.672131147541</v>
      </c>
      <c r="BK996" s="15">
        <f t="shared" si="1083"/>
        <v>12043.225454522641</v>
      </c>
      <c r="BL996" s="324">
        <f t="shared" si="1084"/>
        <v>23132.89758567018</v>
      </c>
      <c r="BM996" s="334">
        <v>1</v>
      </c>
      <c r="BN996" s="227">
        <f t="shared" si="1085"/>
        <v>4.8395589225589291</v>
      </c>
      <c r="BO996" s="15">
        <f t="shared" si="1086"/>
        <v>11075.492934330839</v>
      </c>
      <c r="BP996" s="15">
        <f t="shared" si="1087"/>
        <v>13739.877599138195</v>
      </c>
      <c r="BQ996" s="324">
        <f t="shared" si="1088"/>
        <v>24815.370533469035</v>
      </c>
      <c r="BR996" s="406">
        <f t="shared" si="1089"/>
        <v>15</v>
      </c>
      <c r="BS996" s="406">
        <f t="shared" si="1090"/>
        <v>1.25</v>
      </c>
      <c r="BT996" s="406">
        <f t="shared" si="1091"/>
        <v>0</v>
      </c>
      <c r="BU996" s="403">
        <f t="shared" si="1092"/>
        <v>0</v>
      </c>
      <c r="BV996" s="407">
        <f t="shared" si="1093"/>
        <v>-0.25</v>
      </c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</row>
    <row r="997" spans="1:147" ht="18" hidden="1" x14ac:dyDescent="0.35">
      <c r="A997" s="43" t="s">
        <v>375</v>
      </c>
      <c r="B997" s="319">
        <v>502</v>
      </c>
      <c r="C997" s="323">
        <v>6</v>
      </c>
      <c r="D997" s="451"/>
      <c r="E997" s="1">
        <f t="shared" si="1042"/>
        <v>35.700000000000003</v>
      </c>
      <c r="F997" s="15">
        <f t="shared" si="1043"/>
        <v>62290.417136414879</v>
      </c>
      <c r="G997" s="15">
        <f t="shared" si="1044"/>
        <v>100860.97056121427</v>
      </c>
      <c r="H997" s="324">
        <f t="shared" si="1045"/>
        <v>163151.38769762916</v>
      </c>
      <c r="I997" s="323">
        <v>3</v>
      </c>
      <c r="J997" s="451"/>
      <c r="K997" s="1">
        <f t="shared" si="1046"/>
        <v>22.86</v>
      </c>
      <c r="L997" s="15">
        <f t="shared" si="1047"/>
        <v>31319.211514392991</v>
      </c>
      <c r="M997" s="15">
        <f t="shared" si="1048"/>
        <v>61142.17436454272</v>
      </c>
      <c r="N997" s="324">
        <f t="shared" si="1049"/>
        <v>92461.385878935718</v>
      </c>
      <c r="O997" s="345">
        <v>4</v>
      </c>
      <c r="P997" s="454"/>
      <c r="Q997" s="211">
        <f t="shared" si="1050"/>
        <v>29.941919133262015</v>
      </c>
      <c r="R997" s="15">
        <f t="shared" si="1051"/>
        <v>41758.948685857322</v>
      </c>
      <c r="S997" s="422">
        <f t="shared" si="1052"/>
        <v>86131.697463918987</v>
      </c>
      <c r="T997" s="324">
        <f t="shared" si="1053"/>
        <v>127890.64614977631</v>
      </c>
      <c r="U997" s="345">
        <v>4</v>
      </c>
      <c r="V997" s="166">
        <f t="shared" si="1054"/>
        <v>29.948021853409205</v>
      </c>
      <c r="W997" s="15">
        <f t="shared" si="1055"/>
        <v>42708.506922257722</v>
      </c>
      <c r="X997" s="15">
        <f t="shared" si="1056"/>
        <v>91555.579286189706</v>
      </c>
      <c r="Y997" s="324">
        <f t="shared" si="1057"/>
        <v>134264.08620844744</v>
      </c>
      <c r="Z997" s="345">
        <v>4</v>
      </c>
      <c r="AA997" s="166">
        <f t="shared" si="1094"/>
        <v>25.280116809761328</v>
      </c>
      <c r="AB997" s="15">
        <f t="shared" si="1058"/>
        <v>42708.506922257722</v>
      </c>
      <c r="AC997" s="15">
        <f t="shared" si="1059"/>
        <v>69674.355705880836</v>
      </c>
      <c r="AD997" s="324">
        <f t="shared" si="1060"/>
        <v>112382.86262813857</v>
      </c>
      <c r="AE997" s="323">
        <v>3</v>
      </c>
      <c r="AF997" s="227"/>
      <c r="AG997" s="166">
        <f t="shared" si="1061"/>
        <v>18.58770330384035</v>
      </c>
      <c r="AH997" s="15">
        <f t="shared" si="1062"/>
        <v>32252.5</v>
      </c>
      <c r="AI997" s="15">
        <f t="shared" si="1063"/>
        <v>49561.198894534326</v>
      </c>
      <c r="AJ997" s="324">
        <f t="shared" si="1064"/>
        <v>81813.698894534318</v>
      </c>
      <c r="AK997" s="323">
        <v>4</v>
      </c>
      <c r="AL997" s="451"/>
      <c r="AM997" s="166">
        <f t="shared" si="1065"/>
        <v>22.062497147715614</v>
      </c>
      <c r="AN997" s="15">
        <f t="shared" si="1066"/>
        <v>43003.333333333336</v>
      </c>
      <c r="AO997" s="15">
        <f t="shared" si="1067"/>
        <v>58667.370215164527</v>
      </c>
      <c r="AP997" s="324">
        <f t="shared" si="1068"/>
        <v>101670.70354849787</v>
      </c>
      <c r="AQ997" s="323">
        <v>3</v>
      </c>
      <c r="AR997" s="451"/>
      <c r="AS997" s="227">
        <f t="shared" si="1069"/>
        <v>14.478339427511864</v>
      </c>
      <c r="AT997" s="15">
        <f t="shared" si="1070"/>
        <v>32482.663043478256</v>
      </c>
      <c r="AU997" s="15">
        <f t="shared" si="1071"/>
        <v>39288.621293941382</v>
      </c>
      <c r="AV997" s="324">
        <f t="shared" si="1072"/>
        <v>71771.284337419638</v>
      </c>
      <c r="AW997" s="323">
        <v>3</v>
      </c>
      <c r="AX997" s="451"/>
      <c r="AY997" s="227">
        <f t="shared" si="1073"/>
        <v>13.633251228133354</v>
      </c>
      <c r="AZ997" s="15">
        <f t="shared" si="1074"/>
        <v>32482.663043478256</v>
      </c>
      <c r="BA997" s="15">
        <f t="shared" si="1075"/>
        <v>39813.647199550061</v>
      </c>
      <c r="BB997" s="324">
        <f t="shared" si="1076"/>
        <v>72296.310243028318</v>
      </c>
      <c r="BC997" s="323">
        <v>5</v>
      </c>
      <c r="BD997" s="227">
        <f t="shared" si="1077"/>
        <v>23.02178106874312</v>
      </c>
      <c r="BE997" s="15">
        <f t="shared" si="1078"/>
        <v>55448.360655737706</v>
      </c>
      <c r="BF997" s="15">
        <f t="shared" si="1079"/>
        <v>63840.030463381758</v>
      </c>
      <c r="BG997" s="324">
        <f t="shared" si="1080"/>
        <v>119288.39111911946</v>
      </c>
      <c r="BH997" s="334">
        <v>3</v>
      </c>
      <c r="BI997" s="227">
        <f t="shared" si="1081"/>
        <v>13.356027223230495</v>
      </c>
      <c r="BJ997" s="15">
        <f t="shared" si="1082"/>
        <v>33269.016393442624</v>
      </c>
      <c r="BK997" s="15">
        <f t="shared" si="1083"/>
        <v>36129.676363567924</v>
      </c>
      <c r="BL997" s="324">
        <f t="shared" si="1084"/>
        <v>69398.692757010547</v>
      </c>
      <c r="BM997" s="334">
        <v>4</v>
      </c>
      <c r="BN997" s="227">
        <f t="shared" si="1085"/>
        <v>19.358235690235716</v>
      </c>
      <c r="BO997" s="15">
        <f t="shared" si="1086"/>
        <v>44301.971737323358</v>
      </c>
      <c r="BP997" s="15">
        <f t="shared" si="1087"/>
        <v>54959.510396552781</v>
      </c>
      <c r="BQ997" s="324">
        <f t="shared" si="1088"/>
        <v>99261.482133876139</v>
      </c>
      <c r="BR997" s="406">
        <f t="shared" si="1089"/>
        <v>46</v>
      </c>
      <c r="BS997" s="406">
        <f t="shared" si="1090"/>
        <v>3.8333333333333335</v>
      </c>
      <c r="BT997" s="406">
        <f t="shared" si="1091"/>
        <v>1</v>
      </c>
      <c r="BU997" s="403">
        <f t="shared" si="1092"/>
        <v>0.33333333333333326</v>
      </c>
      <c r="BV997" s="407">
        <f t="shared" si="1093"/>
        <v>4.166666666666663E-2</v>
      </c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</row>
    <row r="998" spans="1:147" ht="18" hidden="1" x14ac:dyDescent="0.35">
      <c r="A998" s="43" t="s">
        <v>375</v>
      </c>
      <c r="B998" s="319">
        <v>503</v>
      </c>
      <c r="C998" s="323">
        <v>5</v>
      </c>
      <c r="D998" s="451"/>
      <c r="E998" s="1">
        <f t="shared" si="1042"/>
        <v>29.75</v>
      </c>
      <c r="F998" s="15">
        <f t="shared" si="1043"/>
        <v>51908.680947012399</v>
      </c>
      <c r="G998" s="15">
        <f t="shared" si="1044"/>
        <v>84050.808801011881</v>
      </c>
      <c r="H998" s="324">
        <f t="shared" si="1045"/>
        <v>135959.48974802427</v>
      </c>
      <c r="I998" s="323">
        <v>3</v>
      </c>
      <c r="J998" s="451"/>
      <c r="K998" s="1">
        <f t="shared" si="1046"/>
        <v>22.86</v>
      </c>
      <c r="L998" s="15">
        <f t="shared" si="1047"/>
        <v>31319.211514392991</v>
      </c>
      <c r="M998" s="15">
        <f t="shared" si="1048"/>
        <v>61142.17436454272</v>
      </c>
      <c r="N998" s="324">
        <f t="shared" si="1049"/>
        <v>92461.385878935718</v>
      </c>
      <c r="O998" s="345">
        <v>4</v>
      </c>
      <c r="P998" s="454"/>
      <c r="Q998" s="211">
        <f t="shared" si="1050"/>
        <v>29.941919133262015</v>
      </c>
      <c r="R998" s="15">
        <f t="shared" si="1051"/>
        <v>41758.948685857322</v>
      </c>
      <c r="S998" s="422">
        <f t="shared" si="1052"/>
        <v>86131.697463918987</v>
      </c>
      <c r="T998" s="324">
        <f t="shared" si="1053"/>
        <v>127890.64614977631</v>
      </c>
      <c r="U998" s="345">
        <v>2</v>
      </c>
      <c r="V998" s="166">
        <f t="shared" si="1054"/>
        <v>14.974010926704603</v>
      </c>
      <c r="W998" s="15">
        <f t="shared" si="1055"/>
        <v>21354.253461128861</v>
      </c>
      <c r="X998" s="15">
        <f t="shared" si="1056"/>
        <v>45777.789643094853</v>
      </c>
      <c r="Y998" s="324">
        <f t="shared" si="1057"/>
        <v>67132.043104223718</v>
      </c>
      <c r="Z998" s="345">
        <v>0</v>
      </c>
      <c r="AA998" s="166">
        <f t="shared" si="1094"/>
        <v>0</v>
      </c>
      <c r="AB998" s="15">
        <f t="shared" si="1058"/>
        <v>0</v>
      </c>
      <c r="AC998" s="15">
        <f t="shared" si="1059"/>
        <v>0</v>
      </c>
      <c r="AD998" s="324">
        <f t="shared" si="1060"/>
        <v>0</v>
      </c>
      <c r="AE998" s="323">
        <v>0</v>
      </c>
      <c r="AF998" s="227"/>
      <c r="AG998" s="166">
        <f t="shared" si="1061"/>
        <v>0</v>
      </c>
      <c r="AH998" s="15">
        <f t="shared" si="1062"/>
        <v>0</v>
      </c>
      <c r="AI998" s="15">
        <f t="shared" si="1063"/>
        <v>0</v>
      </c>
      <c r="AJ998" s="324">
        <f t="shared" si="1064"/>
        <v>0</v>
      </c>
      <c r="AK998" s="323">
        <v>0</v>
      </c>
      <c r="AL998" s="451"/>
      <c r="AM998" s="166">
        <f t="shared" si="1065"/>
        <v>0</v>
      </c>
      <c r="AN998" s="15">
        <f t="shared" si="1066"/>
        <v>0</v>
      </c>
      <c r="AO998" s="15">
        <f t="shared" si="1067"/>
        <v>0</v>
      </c>
      <c r="AP998" s="324">
        <f t="shared" si="1068"/>
        <v>0</v>
      </c>
      <c r="AQ998" s="323">
        <v>0</v>
      </c>
      <c r="AR998" s="451"/>
      <c r="AS998" s="227">
        <f t="shared" si="1069"/>
        <v>0</v>
      </c>
      <c r="AT998" s="15">
        <f t="shared" si="1070"/>
        <v>0</v>
      </c>
      <c r="AU998" s="15">
        <f t="shared" si="1071"/>
        <v>0</v>
      </c>
      <c r="AV998" s="324">
        <f t="shared" si="1072"/>
        <v>0</v>
      </c>
      <c r="AW998" s="323">
        <v>0</v>
      </c>
      <c r="AX998" s="451"/>
      <c r="AY998" s="227">
        <f t="shared" si="1073"/>
        <v>0</v>
      </c>
      <c r="AZ998" s="15">
        <f t="shared" si="1074"/>
        <v>0</v>
      </c>
      <c r="BA998" s="15">
        <f t="shared" si="1075"/>
        <v>0</v>
      </c>
      <c r="BB998" s="324">
        <f t="shared" si="1076"/>
        <v>0</v>
      </c>
      <c r="BC998" s="323">
        <v>0</v>
      </c>
      <c r="BD998" s="227">
        <f t="shared" si="1077"/>
        <v>0</v>
      </c>
      <c r="BE998" s="15">
        <f t="shared" si="1078"/>
        <v>0</v>
      </c>
      <c r="BF998" s="15">
        <f t="shared" si="1079"/>
        <v>0</v>
      </c>
      <c r="BG998" s="324">
        <f t="shared" si="1080"/>
        <v>0</v>
      </c>
      <c r="BH998" s="334">
        <v>0</v>
      </c>
      <c r="BI998" s="227">
        <f t="shared" si="1081"/>
        <v>0</v>
      </c>
      <c r="BJ998" s="15">
        <f t="shared" si="1082"/>
        <v>0</v>
      </c>
      <c r="BK998" s="15">
        <f t="shared" si="1083"/>
        <v>0</v>
      </c>
      <c r="BL998" s="324">
        <f t="shared" si="1084"/>
        <v>0</v>
      </c>
      <c r="BM998" s="334">
        <v>0</v>
      </c>
      <c r="BN998" s="227">
        <f t="shared" si="1085"/>
        <v>0</v>
      </c>
      <c r="BO998" s="15">
        <f t="shared" si="1086"/>
        <v>0</v>
      </c>
      <c r="BP998" s="15">
        <f t="shared" si="1087"/>
        <v>0</v>
      </c>
      <c r="BQ998" s="324">
        <f t="shared" si="1088"/>
        <v>0</v>
      </c>
      <c r="BR998" s="406">
        <f t="shared" si="1089"/>
        <v>14</v>
      </c>
      <c r="BS998" s="406">
        <f t="shared" si="1090"/>
        <v>1.1666666666666667</v>
      </c>
      <c r="BT998" s="406">
        <f t="shared" si="1091"/>
        <v>0</v>
      </c>
      <c r="BU998" s="403" t="e">
        <f t="shared" si="1092"/>
        <v>#DIV/0!</v>
      </c>
      <c r="BV998" s="407" t="e">
        <f t="shared" si="1093"/>
        <v>#DIV/0!</v>
      </c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</row>
    <row r="999" spans="1:147" ht="18" hidden="1" x14ac:dyDescent="0.35">
      <c r="A999" s="43" t="s">
        <v>375</v>
      </c>
      <c r="B999" s="319">
        <v>504</v>
      </c>
      <c r="C999" s="323">
        <v>4</v>
      </c>
      <c r="D999" s="451"/>
      <c r="E999" s="1">
        <f t="shared" si="1042"/>
        <v>23.8</v>
      </c>
      <c r="F999" s="15">
        <f t="shared" si="1043"/>
        <v>41526.944757609919</v>
      </c>
      <c r="G999" s="15">
        <f t="shared" si="1044"/>
        <v>67240.647040809505</v>
      </c>
      <c r="H999" s="324">
        <f t="shared" si="1045"/>
        <v>108767.59179841942</v>
      </c>
      <c r="I999" s="323">
        <v>3</v>
      </c>
      <c r="J999" s="451"/>
      <c r="K999" s="1">
        <f t="shared" si="1046"/>
        <v>22.86</v>
      </c>
      <c r="L999" s="15">
        <f t="shared" si="1047"/>
        <v>31319.211514392991</v>
      </c>
      <c r="M999" s="15">
        <f t="shared" si="1048"/>
        <v>61142.17436454272</v>
      </c>
      <c r="N999" s="324">
        <f t="shared" si="1049"/>
        <v>92461.385878935718</v>
      </c>
      <c r="O999" s="345">
        <v>3</v>
      </c>
      <c r="P999" s="454"/>
      <c r="Q999" s="211">
        <f t="shared" si="1050"/>
        <v>22.45643934994651</v>
      </c>
      <c r="R999" s="15">
        <f t="shared" si="1051"/>
        <v>31319.211514392991</v>
      </c>
      <c r="S999" s="422">
        <f t="shared" si="1052"/>
        <v>64598.773097939236</v>
      </c>
      <c r="T999" s="324">
        <f t="shared" si="1053"/>
        <v>95917.98461233222</v>
      </c>
      <c r="U999" s="345">
        <v>3</v>
      </c>
      <c r="V999" s="166">
        <f t="shared" si="1054"/>
        <v>22.461016390056905</v>
      </c>
      <c r="W999" s="15">
        <f t="shared" si="1055"/>
        <v>32031.380191693293</v>
      </c>
      <c r="X999" s="15">
        <f t="shared" si="1056"/>
        <v>68666.684464642283</v>
      </c>
      <c r="Y999" s="324">
        <f t="shared" si="1057"/>
        <v>100698.06465633557</v>
      </c>
      <c r="Z999" s="345">
        <v>3</v>
      </c>
      <c r="AA999" s="166">
        <f t="shared" si="1094"/>
        <v>18.960087607320997</v>
      </c>
      <c r="AB999" s="15">
        <f t="shared" si="1058"/>
        <v>32031.380191693293</v>
      </c>
      <c r="AC999" s="15">
        <f t="shared" si="1059"/>
        <v>52255.766779410624</v>
      </c>
      <c r="AD999" s="324">
        <f t="shared" si="1060"/>
        <v>84287.14697110391</v>
      </c>
      <c r="AE999" s="323">
        <v>2</v>
      </c>
      <c r="AF999" s="227"/>
      <c r="AG999" s="166">
        <f t="shared" si="1061"/>
        <v>12.391802202560232</v>
      </c>
      <c r="AH999" s="15">
        <f t="shared" si="1062"/>
        <v>21501.666666666668</v>
      </c>
      <c r="AI999" s="15">
        <f t="shared" si="1063"/>
        <v>33040.799263022884</v>
      </c>
      <c r="AJ999" s="324">
        <f t="shared" si="1064"/>
        <v>54542.465929689555</v>
      </c>
      <c r="AK999" s="323">
        <v>2</v>
      </c>
      <c r="AL999" s="451"/>
      <c r="AM999" s="166">
        <f t="shared" si="1065"/>
        <v>11.031248573857807</v>
      </c>
      <c r="AN999" s="15">
        <f t="shared" si="1066"/>
        <v>21501.666666666668</v>
      </c>
      <c r="AO999" s="15">
        <f t="shared" si="1067"/>
        <v>29333.685107582263</v>
      </c>
      <c r="AP999" s="324">
        <f t="shared" si="1068"/>
        <v>50835.351774248935</v>
      </c>
      <c r="AQ999" s="323">
        <v>2</v>
      </c>
      <c r="AR999" s="451"/>
      <c r="AS999" s="227">
        <f t="shared" si="1069"/>
        <v>9.6522262850079095</v>
      </c>
      <c r="AT999" s="15">
        <f t="shared" si="1070"/>
        <v>21655.108695652172</v>
      </c>
      <c r="AU999" s="15">
        <f t="shared" si="1071"/>
        <v>26192.414195960922</v>
      </c>
      <c r="AV999" s="324">
        <f t="shared" si="1072"/>
        <v>47847.522891613095</v>
      </c>
      <c r="AW999" s="323">
        <v>2</v>
      </c>
      <c r="AX999" s="451"/>
      <c r="AY999" s="227">
        <f t="shared" si="1073"/>
        <v>9.0888341520889018</v>
      </c>
      <c r="AZ999" s="15">
        <f t="shared" si="1074"/>
        <v>21655.108695652172</v>
      </c>
      <c r="BA999" s="15">
        <f t="shared" si="1075"/>
        <v>26542.431466366706</v>
      </c>
      <c r="BB999" s="324">
        <f t="shared" si="1076"/>
        <v>48197.540162018879</v>
      </c>
      <c r="BC999" s="323">
        <v>4</v>
      </c>
      <c r="BD999" s="227">
        <f t="shared" si="1077"/>
        <v>18.417424854994497</v>
      </c>
      <c r="BE999" s="15">
        <f t="shared" si="1078"/>
        <v>44358.688524590165</v>
      </c>
      <c r="BF999" s="15">
        <f t="shared" si="1079"/>
        <v>51072.024370705411</v>
      </c>
      <c r="BG999" s="324">
        <f t="shared" si="1080"/>
        <v>95430.712895295583</v>
      </c>
      <c r="BH999" s="334">
        <v>2</v>
      </c>
      <c r="BI999" s="227">
        <f t="shared" si="1081"/>
        <v>8.9040181488203292</v>
      </c>
      <c r="BJ999" s="15">
        <f t="shared" si="1082"/>
        <v>22179.344262295082</v>
      </c>
      <c r="BK999" s="15">
        <f t="shared" si="1083"/>
        <v>24086.450909045281</v>
      </c>
      <c r="BL999" s="324">
        <f t="shared" si="1084"/>
        <v>46265.79517134036</v>
      </c>
      <c r="BM999" s="334">
        <v>2</v>
      </c>
      <c r="BN999" s="227">
        <f t="shared" si="1085"/>
        <v>9.6791178451178581</v>
      </c>
      <c r="BO999" s="15">
        <f t="shared" si="1086"/>
        <v>22150.985868661679</v>
      </c>
      <c r="BP999" s="15">
        <f t="shared" si="1087"/>
        <v>27479.755198276391</v>
      </c>
      <c r="BQ999" s="324">
        <f t="shared" si="1088"/>
        <v>49630.74106693807</v>
      </c>
      <c r="BR999" s="406">
        <f t="shared" si="1089"/>
        <v>32</v>
      </c>
      <c r="BS999" s="406">
        <f t="shared" si="1090"/>
        <v>2.6666666666666665</v>
      </c>
      <c r="BT999" s="406">
        <f t="shared" si="1091"/>
        <v>0</v>
      </c>
      <c r="BU999" s="403">
        <f t="shared" si="1092"/>
        <v>0</v>
      </c>
      <c r="BV999" s="407">
        <f t="shared" si="1093"/>
        <v>-0.33333333333333326</v>
      </c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</row>
    <row r="1000" spans="1:147" ht="18" hidden="1" x14ac:dyDescent="0.35">
      <c r="A1000" s="43" t="s">
        <v>375</v>
      </c>
      <c r="B1000" s="319">
        <v>601</v>
      </c>
      <c r="C1000" s="323">
        <v>7</v>
      </c>
      <c r="D1000" s="451"/>
      <c r="E1000" s="1">
        <f t="shared" si="1042"/>
        <v>41.65</v>
      </c>
      <c r="F1000" s="15">
        <f t="shared" si="1043"/>
        <v>72672.153325817359</v>
      </c>
      <c r="G1000" s="15">
        <f t="shared" si="1044"/>
        <v>117671.13232141663</v>
      </c>
      <c r="H1000" s="324">
        <f t="shared" si="1045"/>
        <v>190343.28564723401</v>
      </c>
      <c r="I1000" s="323">
        <v>12</v>
      </c>
      <c r="J1000" s="451"/>
      <c r="K1000" s="1">
        <f t="shared" si="1046"/>
        <v>91.44</v>
      </c>
      <c r="L1000" s="15">
        <f t="shared" si="1047"/>
        <v>125276.84605757197</v>
      </c>
      <c r="M1000" s="15">
        <f t="shared" si="1048"/>
        <v>244568.69745817088</v>
      </c>
      <c r="N1000" s="324">
        <f t="shared" si="1049"/>
        <v>369845.54351574287</v>
      </c>
      <c r="O1000" s="345">
        <v>10</v>
      </c>
      <c r="P1000" s="454"/>
      <c r="Q1000" s="211">
        <f t="shared" si="1050"/>
        <v>74.854797833155033</v>
      </c>
      <c r="R1000" s="15">
        <f t="shared" si="1051"/>
        <v>104397.3717146433</v>
      </c>
      <c r="S1000" s="422">
        <f t="shared" si="1052"/>
        <v>215329.24365979744</v>
      </c>
      <c r="T1000" s="324">
        <f t="shared" si="1053"/>
        <v>319726.61537444073</v>
      </c>
      <c r="U1000" s="345">
        <v>3</v>
      </c>
      <c r="V1000" s="166">
        <f t="shared" si="1054"/>
        <v>22.461016390056905</v>
      </c>
      <c r="W1000" s="15">
        <f t="shared" si="1055"/>
        <v>32031.380191693293</v>
      </c>
      <c r="X1000" s="15">
        <f t="shared" si="1056"/>
        <v>68666.684464642283</v>
      </c>
      <c r="Y1000" s="324">
        <f t="shared" si="1057"/>
        <v>100698.06465633557</v>
      </c>
      <c r="Z1000" s="345">
        <v>7</v>
      </c>
      <c r="AA1000" s="166">
        <f t="shared" si="1094"/>
        <v>44.240204417082325</v>
      </c>
      <c r="AB1000" s="15">
        <f t="shared" si="1058"/>
        <v>74739.887113951016</v>
      </c>
      <c r="AC1000" s="15">
        <f t="shared" si="1059"/>
        <v>121930.12248529146</v>
      </c>
      <c r="AD1000" s="324">
        <f t="shared" si="1060"/>
        <v>196670.00959924248</v>
      </c>
      <c r="AE1000" s="323">
        <v>5</v>
      </c>
      <c r="AF1000" s="227"/>
      <c r="AG1000" s="166">
        <f t="shared" si="1061"/>
        <v>30.979505506400578</v>
      </c>
      <c r="AH1000" s="15">
        <f t="shared" si="1062"/>
        <v>53754.166666666672</v>
      </c>
      <c r="AI1000" s="15">
        <f t="shared" si="1063"/>
        <v>82601.998157557202</v>
      </c>
      <c r="AJ1000" s="324">
        <f t="shared" si="1064"/>
        <v>136356.16482422387</v>
      </c>
      <c r="AK1000" s="323">
        <v>6</v>
      </c>
      <c r="AL1000" s="451"/>
      <c r="AM1000" s="166">
        <f t="shared" si="1065"/>
        <v>33.09374572157342</v>
      </c>
      <c r="AN1000" s="15">
        <f t="shared" si="1066"/>
        <v>64505</v>
      </c>
      <c r="AO1000" s="15">
        <f t="shared" si="1067"/>
        <v>88001.055322746775</v>
      </c>
      <c r="AP1000" s="324">
        <f t="shared" si="1068"/>
        <v>152506.05532274678</v>
      </c>
      <c r="AQ1000" s="323">
        <v>4</v>
      </c>
      <c r="AR1000" s="451"/>
      <c r="AS1000" s="227">
        <f t="shared" si="1069"/>
        <v>19.304452570015819</v>
      </c>
      <c r="AT1000" s="15">
        <f t="shared" si="1070"/>
        <v>43310.217391304344</v>
      </c>
      <c r="AU1000" s="15">
        <f t="shared" si="1071"/>
        <v>52384.828391921845</v>
      </c>
      <c r="AV1000" s="324">
        <f t="shared" si="1072"/>
        <v>95695.045783226189</v>
      </c>
      <c r="AW1000" s="323">
        <v>6</v>
      </c>
      <c r="AX1000" s="451"/>
      <c r="AY1000" s="227">
        <f t="shared" si="1073"/>
        <v>27.266502456266707</v>
      </c>
      <c r="AZ1000" s="15">
        <f t="shared" si="1074"/>
        <v>64965.326086956513</v>
      </c>
      <c r="BA1000" s="15">
        <f t="shared" si="1075"/>
        <v>79627.294399100123</v>
      </c>
      <c r="BB1000" s="324">
        <f t="shared" si="1076"/>
        <v>144592.62048605664</v>
      </c>
      <c r="BC1000" s="323">
        <v>5</v>
      </c>
      <c r="BD1000" s="227">
        <f t="shared" si="1077"/>
        <v>23.02178106874312</v>
      </c>
      <c r="BE1000" s="15">
        <f t="shared" si="1078"/>
        <v>55448.360655737706</v>
      </c>
      <c r="BF1000" s="15">
        <f t="shared" si="1079"/>
        <v>63840.030463381758</v>
      </c>
      <c r="BG1000" s="324">
        <f t="shared" si="1080"/>
        <v>119288.39111911946</v>
      </c>
      <c r="BH1000" s="334">
        <v>2</v>
      </c>
      <c r="BI1000" s="227">
        <f t="shared" si="1081"/>
        <v>8.9040181488203292</v>
      </c>
      <c r="BJ1000" s="15">
        <f t="shared" si="1082"/>
        <v>22179.344262295082</v>
      </c>
      <c r="BK1000" s="15">
        <f t="shared" si="1083"/>
        <v>24086.450909045281</v>
      </c>
      <c r="BL1000" s="324">
        <f t="shared" si="1084"/>
        <v>46265.79517134036</v>
      </c>
      <c r="BM1000" s="334">
        <v>5</v>
      </c>
      <c r="BN1000" s="227">
        <f t="shared" si="1085"/>
        <v>24.197794612794645</v>
      </c>
      <c r="BO1000" s="15">
        <f t="shared" si="1086"/>
        <v>55377.464671654197</v>
      </c>
      <c r="BP1000" s="15">
        <f t="shared" si="1087"/>
        <v>68699.38799569098</v>
      </c>
      <c r="BQ1000" s="324">
        <f t="shared" si="1088"/>
        <v>124076.85266734517</v>
      </c>
      <c r="BR1000" s="406">
        <f t="shared" si="1089"/>
        <v>72</v>
      </c>
      <c r="BS1000" s="406">
        <f t="shared" si="1090"/>
        <v>6</v>
      </c>
      <c r="BT1000" s="406">
        <f t="shared" si="1091"/>
        <v>3</v>
      </c>
      <c r="BU1000" s="403">
        <f t="shared" si="1092"/>
        <v>1.5</v>
      </c>
      <c r="BV1000" s="407">
        <f t="shared" si="1093"/>
        <v>-0.2</v>
      </c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</row>
    <row r="1001" spans="1:147" ht="18" hidden="1" x14ac:dyDescent="0.35">
      <c r="A1001" s="43" t="s">
        <v>375</v>
      </c>
      <c r="B1001" s="319">
        <v>602</v>
      </c>
      <c r="C1001" s="323">
        <v>1</v>
      </c>
      <c r="D1001" s="451"/>
      <c r="E1001" s="1">
        <f t="shared" si="1042"/>
        <v>5.95</v>
      </c>
      <c r="F1001" s="15">
        <f t="shared" si="1043"/>
        <v>10381.73618940248</v>
      </c>
      <c r="G1001" s="15">
        <f t="shared" si="1044"/>
        <v>16810.161760202376</v>
      </c>
      <c r="H1001" s="324">
        <f t="shared" si="1045"/>
        <v>27191.897949604856</v>
      </c>
      <c r="I1001" s="323">
        <v>0</v>
      </c>
      <c r="J1001" s="451"/>
      <c r="K1001" s="1">
        <f t="shared" si="1046"/>
        <v>0</v>
      </c>
      <c r="L1001" s="15">
        <f t="shared" si="1047"/>
        <v>0</v>
      </c>
      <c r="M1001" s="15">
        <f t="shared" si="1048"/>
        <v>0</v>
      </c>
      <c r="N1001" s="324">
        <f t="shared" si="1049"/>
        <v>0</v>
      </c>
      <c r="O1001" s="345">
        <v>0</v>
      </c>
      <c r="P1001" s="454"/>
      <c r="Q1001" s="211">
        <f t="shared" si="1050"/>
        <v>0</v>
      </c>
      <c r="R1001" s="15">
        <f t="shared" si="1051"/>
        <v>0</v>
      </c>
      <c r="S1001" s="422">
        <f t="shared" si="1052"/>
        <v>0</v>
      </c>
      <c r="T1001" s="324">
        <f t="shared" si="1053"/>
        <v>0</v>
      </c>
      <c r="U1001" s="345">
        <v>0</v>
      </c>
      <c r="V1001" s="166">
        <f t="shared" si="1054"/>
        <v>0</v>
      </c>
      <c r="W1001" s="15">
        <f t="shared" si="1055"/>
        <v>0</v>
      </c>
      <c r="X1001" s="15">
        <f t="shared" si="1056"/>
        <v>0</v>
      </c>
      <c r="Y1001" s="324">
        <f t="shared" si="1057"/>
        <v>0</v>
      </c>
      <c r="Z1001" s="345">
        <v>0</v>
      </c>
      <c r="AA1001" s="166">
        <f t="shared" si="1094"/>
        <v>0</v>
      </c>
      <c r="AB1001" s="15">
        <f t="shared" si="1058"/>
        <v>0</v>
      </c>
      <c r="AC1001" s="15">
        <f t="shared" si="1059"/>
        <v>0</v>
      </c>
      <c r="AD1001" s="324">
        <f t="shared" si="1060"/>
        <v>0</v>
      </c>
      <c r="AE1001" s="323">
        <v>0</v>
      </c>
      <c r="AF1001" s="227"/>
      <c r="AG1001" s="166">
        <f t="shared" si="1061"/>
        <v>0</v>
      </c>
      <c r="AH1001" s="15">
        <f t="shared" si="1062"/>
        <v>0</v>
      </c>
      <c r="AI1001" s="15">
        <f t="shared" si="1063"/>
        <v>0</v>
      </c>
      <c r="AJ1001" s="324">
        <f t="shared" si="1064"/>
        <v>0</v>
      </c>
      <c r="AK1001" s="323">
        <v>0</v>
      </c>
      <c r="AL1001" s="451"/>
      <c r="AM1001" s="166">
        <f t="shared" si="1065"/>
        <v>0</v>
      </c>
      <c r="AN1001" s="15">
        <f t="shared" si="1066"/>
        <v>0</v>
      </c>
      <c r="AO1001" s="15">
        <f t="shared" si="1067"/>
        <v>0</v>
      </c>
      <c r="AP1001" s="324">
        <f t="shared" si="1068"/>
        <v>0</v>
      </c>
      <c r="AQ1001" s="323">
        <v>0</v>
      </c>
      <c r="AR1001" s="451"/>
      <c r="AS1001" s="227">
        <f t="shared" si="1069"/>
        <v>0</v>
      </c>
      <c r="AT1001" s="15">
        <f t="shared" si="1070"/>
        <v>0</v>
      </c>
      <c r="AU1001" s="15">
        <f t="shared" si="1071"/>
        <v>0</v>
      </c>
      <c r="AV1001" s="324">
        <f t="shared" si="1072"/>
        <v>0</v>
      </c>
      <c r="AW1001" s="323">
        <v>0</v>
      </c>
      <c r="AX1001" s="451"/>
      <c r="AY1001" s="227">
        <f t="shared" si="1073"/>
        <v>0</v>
      </c>
      <c r="AZ1001" s="15">
        <f t="shared" si="1074"/>
        <v>0</v>
      </c>
      <c r="BA1001" s="15">
        <f t="shared" si="1075"/>
        <v>0</v>
      </c>
      <c r="BB1001" s="324">
        <f t="shared" si="1076"/>
        <v>0</v>
      </c>
      <c r="BC1001" s="323">
        <v>0</v>
      </c>
      <c r="BD1001" s="227">
        <f t="shared" si="1077"/>
        <v>0</v>
      </c>
      <c r="BE1001" s="15">
        <f t="shared" si="1078"/>
        <v>0</v>
      </c>
      <c r="BF1001" s="15">
        <f t="shared" si="1079"/>
        <v>0</v>
      </c>
      <c r="BG1001" s="324">
        <f t="shared" si="1080"/>
        <v>0</v>
      </c>
      <c r="BH1001" s="334">
        <v>0</v>
      </c>
      <c r="BI1001" s="227">
        <f t="shared" si="1081"/>
        <v>0</v>
      </c>
      <c r="BJ1001" s="15">
        <f t="shared" si="1082"/>
        <v>0</v>
      </c>
      <c r="BK1001" s="15">
        <f t="shared" si="1083"/>
        <v>0</v>
      </c>
      <c r="BL1001" s="324">
        <f t="shared" si="1084"/>
        <v>0</v>
      </c>
      <c r="BM1001" s="334">
        <v>0</v>
      </c>
      <c r="BN1001" s="227">
        <f t="shared" si="1085"/>
        <v>0</v>
      </c>
      <c r="BO1001" s="15">
        <f t="shared" si="1086"/>
        <v>0</v>
      </c>
      <c r="BP1001" s="15">
        <f t="shared" si="1087"/>
        <v>0</v>
      </c>
      <c r="BQ1001" s="324">
        <f t="shared" si="1088"/>
        <v>0</v>
      </c>
      <c r="BR1001" s="406">
        <f t="shared" si="1089"/>
        <v>1</v>
      </c>
      <c r="BS1001" s="406">
        <f t="shared" si="1090"/>
        <v>8.3333333333333329E-2</v>
      </c>
      <c r="BT1001" s="406">
        <f t="shared" si="1091"/>
        <v>0</v>
      </c>
      <c r="BU1001" s="403" t="e">
        <f t="shared" si="1092"/>
        <v>#DIV/0!</v>
      </c>
      <c r="BV1001" s="407" t="e">
        <f t="shared" si="1093"/>
        <v>#DIV/0!</v>
      </c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</row>
    <row r="1002" spans="1:147" ht="18" hidden="1" x14ac:dyDescent="0.35">
      <c r="A1002" s="43" t="s">
        <v>375</v>
      </c>
      <c r="B1002" s="319">
        <v>603</v>
      </c>
      <c r="C1002" s="323">
        <v>5</v>
      </c>
      <c r="D1002" s="451"/>
      <c r="E1002" s="1">
        <f t="shared" si="1042"/>
        <v>29.75</v>
      </c>
      <c r="F1002" s="15">
        <f t="shared" si="1043"/>
        <v>51908.680947012399</v>
      </c>
      <c r="G1002" s="15">
        <f t="shared" si="1044"/>
        <v>84050.808801011881</v>
      </c>
      <c r="H1002" s="324">
        <f t="shared" si="1045"/>
        <v>135959.48974802427</v>
      </c>
      <c r="I1002" s="323">
        <v>2</v>
      </c>
      <c r="J1002" s="451"/>
      <c r="K1002" s="1">
        <f t="shared" si="1046"/>
        <v>15.24</v>
      </c>
      <c r="L1002" s="15">
        <f t="shared" si="1047"/>
        <v>20879.474342928661</v>
      </c>
      <c r="M1002" s="15">
        <f t="shared" si="1048"/>
        <v>40761.449576361811</v>
      </c>
      <c r="N1002" s="324">
        <f t="shared" si="1049"/>
        <v>61640.923919290472</v>
      </c>
      <c r="O1002" s="345">
        <v>5</v>
      </c>
      <c r="P1002" s="454"/>
      <c r="Q1002" s="211">
        <f t="shared" si="1050"/>
        <v>37.427398916577516</v>
      </c>
      <c r="R1002" s="15">
        <f t="shared" si="1051"/>
        <v>52198.685857321652</v>
      </c>
      <c r="S1002" s="422">
        <f t="shared" si="1052"/>
        <v>107664.62182989872</v>
      </c>
      <c r="T1002" s="324">
        <f t="shared" si="1053"/>
        <v>159863.30768722037</v>
      </c>
      <c r="U1002" s="345">
        <v>4</v>
      </c>
      <c r="V1002" s="166">
        <f t="shared" si="1054"/>
        <v>29.948021853409205</v>
      </c>
      <c r="W1002" s="15">
        <f t="shared" si="1055"/>
        <v>42708.506922257722</v>
      </c>
      <c r="X1002" s="15">
        <f t="shared" si="1056"/>
        <v>91555.579286189706</v>
      </c>
      <c r="Y1002" s="324">
        <f t="shared" si="1057"/>
        <v>134264.08620844744</v>
      </c>
      <c r="Z1002" s="345">
        <v>4</v>
      </c>
      <c r="AA1002" s="166">
        <f t="shared" si="1094"/>
        <v>25.280116809761328</v>
      </c>
      <c r="AB1002" s="15">
        <f t="shared" si="1058"/>
        <v>42708.506922257722</v>
      </c>
      <c r="AC1002" s="15">
        <f t="shared" si="1059"/>
        <v>69674.355705880836</v>
      </c>
      <c r="AD1002" s="324">
        <f t="shared" si="1060"/>
        <v>112382.86262813857</v>
      </c>
      <c r="AE1002" s="323">
        <v>6</v>
      </c>
      <c r="AF1002" s="227"/>
      <c r="AG1002" s="166">
        <f t="shared" si="1061"/>
        <v>37.175406607680699</v>
      </c>
      <c r="AH1002" s="15">
        <f t="shared" si="1062"/>
        <v>64505</v>
      </c>
      <c r="AI1002" s="15">
        <f t="shared" si="1063"/>
        <v>99122.397789068651</v>
      </c>
      <c r="AJ1002" s="324">
        <f t="shared" si="1064"/>
        <v>163627.39778906864</v>
      </c>
      <c r="AK1002" s="323">
        <v>4</v>
      </c>
      <c r="AL1002" s="451"/>
      <c r="AM1002" s="166">
        <f t="shared" si="1065"/>
        <v>22.062497147715614</v>
      </c>
      <c r="AN1002" s="15">
        <f t="shared" si="1066"/>
        <v>43003.333333333336</v>
      </c>
      <c r="AO1002" s="15">
        <f t="shared" si="1067"/>
        <v>58667.370215164527</v>
      </c>
      <c r="AP1002" s="324">
        <f t="shared" si="1068"/>
        <v>101670.70354849787</v>
      </c>
      <c r="AQ1002" s="323">
        <v>2</v>
      </c>
      <c r="AR1002" s="451"/>
      <c r="AS1002" s="227">
        <f t="shared" si="1069"/>
        <v>9.6522262850079095</v>
      </c>
      <c r="AT1002" s="15">
        <f t="shared" si="1070"/>
        <v>21655.108695652172</v>
      </c>
      <c r="AU1002" s="15">
        <f t="shared" si="1071"/>
        <v>26192.414195960922</v>
      </c>
      <c r="AV1002" s="324">
        <f t="shared" si="1072"/>
        <v>47847.522891613095</v>
      </c>
      <c r="AW1002" s="323">
        <v>3</v>
      </c>
      <c r="AX1002" s="451"/>
      <c r="AY1002" s="227">
        <f t="shared" si="1073"/>
        <v>13.633251228133354</v>
      </c>
      <c r="AZ1002" s="15">
        <f t="shared" si="1074"/>
        <v>32482.663043478256</v>
      </c>
      <c r="BA1002" s="15">
        <f t="shared" si="1075"/>
        <v>39813.647199550061</v>
      </c>
      <c r="BB1002" s="324">
        <f t="shared" si="1076"/>
        <v>72296.310243028318</v>
      </c>
      <c r="BC1002" s="323">
        <v>6</v>
      </c>
      <c r="BD1002" s="227">
        <f t="shared" si="1077"/>
        <v>27.626137282491747</v>
      </c>
      <c r="BE1002" s="15">
        <f t="shared" si="1078"/>
        <v>66538.032786885247</v>
      </c>
      <c r="BF1002" s="15">
        <f t="shared" si="1079"/>
        <v>76608.036556058112</v>
      </c>
      <c r="BG1002" s="324">
        <f t="shared" si="1080"/>
        <v>143146.06934294337</v>
      </c>
      <c r="BH1002" s="334">
        <v>4</v>
      </c>
      <c r="BI1002" s="227">
        <f t="shared" si="1081"/>
        <v>17.808036297640658</v>
      </c>
      <c r="BJ1002" s="15">
        <f t="shared" si="1082"/>
        <v>44358.688524590165</v>
      </c>
      <c r="BK1002" s="15">
        <f t="shared" si="1083"/>
        <v>48172.901818090562</v>
      </c>
      <c r="BL1002" s="324">
        <f t="shared" si="1084"/>
        <v>92531.59034268072</v>
      </c>
      <c r="BM1002" s="334">
        <v>6</v>
      </c>
      <c r="BN1002" s="227">
        <f t="shared" si="1085"/>
        <v>29.037353535353574</v>
      </c>
      <c r="BO1002" s="15">
        <f t="shared" si="1086"/>
        <v>66452.957605985037</v>
      </c>
      <c r="BP1002" s="15">
        <f t="shared" si="1087"/>
        <v>82439.265594829165</v>
      </c>
      <c r="BQ1002" s="324">
        <f t="shared" si="1088"/>
        <v>148892.22320081422</v>
      </c>
      <c r="BR1002" s="406">
        <f t="shared" si="1089"/>
        <v>51</v>
      </c>
      <c r="BS1002" s="406">
        <f t="shared" si="1090"/>
        <v>4.25</v>
      </c>
      <c r="BT1002" s="406">
        <f t="shared" si="1091"/>
        <v>2</v>
      </c>
      <c r="BU1002" s="403">
        <f t="shared" si="1092"/>
        <v>0.5</v>
      </c>
      <c r="BV1002" s="407">
        <f t="shared" si="1093"/>
        <v>0.29166666666666669</v>
      </c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</row>
    <row r="1003" spans="1:147" ht="18" hidden="1" x14ac:dyDescent="0.35">
      <c r="A1003" s="43" t="s">
        <v>375</v>
      </c>
      <c r="B1003" s="319">
        <v>701</v>
      </c>
      <c r="C1003" s="323">
        <v>10</v>
      </c>
      <c r="D1003" s="451"/>
      <c r="E1003" s="1">
        <f t="shared" si="1042"/>
        <v>59.5</v>
      </c>
      <c r="F1003" s="15">
        <f t="shared" si="1043"/>
        <v>103817.3618940248</v>
      </c>
      <c r="G1003" s="15">
        <f t="shared" si="1044"/>
        <v>168101.61760202376</v>
      </c>
      <c r="H1003" s="324">
        <f t="shared" si="1045"/>
        <v>271918.97949604853</v>
      </c>
      <c r="I1003" s="323">
        <v>9</v>
      </c>
      <c r="J1003" s="451"/>
      <c r="K1003" s="1">
        <f t="shared" si="1046"/>
        <v>68.58</v>
      </c>
      <c r="L1003" s="15">
        <f t="shared" si="1047"/>
        <v>93957.634543178981</v>
      </c>
      <c r="M1003" s="15">
        <f t="shared" si="1048"/>
        <v>183426.52309362814</v>
      </c>
      <c r="N1003" s="324">
        <f t="shared" si="1049"/>
        <v>277384.15763680713</v>
      </c>
      <c r="O1003" s="345">
        <v>11</v>
      </c>
      <c r="P1003" s="454"/>
      <c r="Q1003" s="211">
        <f t="shared" si="1050"/>
        <v>82.340277616470544</v>
      </c>
      <c r="R1003" s="15">
        <f t="shared" si="1051"/>
        <v>114837.10888610763</v>
      </c>
      <c r="S1003" s="422">
        <f t="shared" si="1052"/>
        <v>236862.16802577721</v>
      </c>
      <c r="T1003" s="324">
        <f t="shared" si="1053"/>
        <v>351699.27691188484</v>
      </c>
      <c r="U1003" s="345">
        <v>8</v>
      </c>
      <c r="V1003" s="166">
        <f t="shared" si="1054"/>
        <v>59.896043706818411</v>
      </c>
      <c r="W1003" s="15">
        <f t="shared" si="1055"/>
        <v>85417.013844515444</v>
      </c>
      <c r="X1003" s="15">
        <f t="shared" si="1056"/>
        <v>183111.15857237941</v>
      </c>
      <c r="Y1003" s="324">
        <f t="shared" si="1057"/>
        <v>268528.17241689487</v>
      </c>
      <c r="Z1003" s="345">
        <v>10</v>
      </c>
      <c r="AA1003" s="166">
        <f t="shared" si="1094"/>
        <v>63.200292024403318</v>
      </c>
      <c r="AB1003" s="15">
        <f t="shared" si="1058"/>
        <v>106771.2673056443</v>
      </c>
      <c r="AC1003" s="15">
        <f t="shared" si="1059"/>
        <v>174185.88926470207</v>
      </c>
      <c r="AD1003" s="324">
        <f t="shared" si="1060"/>
        <v>280957.15657034639</v>
      </c>
      <c r="AE1003" s="323">
        <v>10</v>
      </c>
      <c r="AF1003" s="227"/>
      <c r="AG1003" s="166">
        <f t="shared" si="1061"/>
        <v>61.959011012801156</v>
      </c>
      <c r="AH1003" s="15">
        <f t="shared" si="1062"/>
        <v>107508.33333333334</v>
      </c>
      <c r="AI1003" s="15">
        <f t="shared" si="1063"/>
        <v>165203.9963151144</v>
      </c>
      <c r="AJ1003" s="324">
        <f>+AI1003+AH1003</f>
        <v>272712.32964844775</v>
      </c>
      <c r="AK1003" s="323">
        <v>9</v>
      </c>
      <c r="AL1003" s="451"/>
      <c r="AM1003" s="166">
        <f t="shared" si="1065"/>
        <v>49.640618582360133</v>
      </c>
      <c r="AN1003" s="15">
        <f t="shared" si="1066"/>
        <v>96757.5</v>
      </c>
      <c r="AO1003" s="15">
        <f t="shared" si="1067"/>
        <v>132001.58298412018</v>
      </c>
      <c r="AP1003" s="324">
        <f>+AO1003+AN1003</f>
        <v>228759.08298412018</v>
      </c>
      <c r="AQ1003" s="323">
        <v>6</v>
      </c>
      <c r="AR1003" s="451"/>
      <c r="AS1003" s="227">
        <f t="shared" si="1069"/>
        <v>28.956678855023728</v>
      </c>
      <c r="AT1003" s="15">
        <f t="shared" si="1070"/>
        <v>64965.326086956513</v>
      </c>
      <c r="AU1003" s="15">
        <f t="shared" si="1071"/>
        <v>78577.242587882763</v>
      </c>
      <c r="AV1003" s="324">
        <f t="shared" si="1072"/>
        <v>143542.56867483928</v>
      </c>
      <c r="AW1003" s="323">
        <v>9</v>
      </c>
      <c r="AX1003" s="451"/>
      <c r="AY1003" s="227">
        <f t="shared" si="1073"/>
        <v>40.899753684400061</v>
      </c>
      <c r="AZ1003" s="15">
        <f t="shared" si="1074"/>
        <v>97447.989130434769</v>
      </c>
      <c r="BA1003" s="15">
        <f t="shared" si="1075"/>
        <v>119440.9415986502</v>
      </c>
      <c r="BB1003" s="324">
        <f t="shared" si="1076"/>
        <v>216888.93072908497</v>
      </c>
      <c r="BC1003" s="323">
        <v>10</v>
      </c>
      <c r="BD1003" s="227">
        <f t="shared" si="1077"/>
        <v>46.043562137486241</v>
      </c>
      <c r="BE1003" s="15">
        <f t="shared" si="1078"/>
        <v>110896.72131147541</v>
      </c>
      <c r="BF1003" s="15">
        <f t="shared" si="1079"/>
        <v>127680.06092676352</v>
      </c>
      <c r="BG1003" s="324">
        <f t="shared" si="1080"/>
        <v>238576.78223823893</v>
      </c>
      <c r="BH1003" s="334">
        <v>9</v>
      </c>
      <c r="BI1003" s="227">
        <f t="shared" si="1081"/>
        <v>40.06808166969148</v>
      </c>
      <c r="BJ1003" s="15">
        <f t="shared" si="1082"/>
        <v>99807.049180327871</v>
      </c>
      <c r="BK1003" s="15">
        <f t="shared" si="1083"/>
        <v>108389.02909070377</v>
      </c>
      <c r="BL1003" s="324">
        <f t="shared" si="1084"/>
        <v>208196.07827103164</v>
      </c>
      <c r="BM1003" s="334">
        <v>9</v>
      </c>
      <c r="BN1003" s="227">
        <f t="shared" si="1085"/>
        <v>43.556030303030361</v>
      </c>
      <c r="BO1003" s="15">
        <f t="shared" si="1086"/>
        <v>99679.436408977548</v>
      </c>
      <c r="BP1003" s="15">
        <f t="shared" si="1087"/>
        <v>123658.89839224376</v>
      </c>
      <c r="BQ1003" s="324">
        <f t="shared" si="1088"/>
        <v>223338.33480122132</v>
      </c>
      <c r="BR1003" s="406">
        <f t="shared" si="1089"/>
        <v>110</v>
      </c>
      <c r="BS1003" s="406">
        <f t="shared" si="1090"/>
        <v>9.1666666666666661</v>
      </c>
      <c r="BT1003" s="406">
        <f t="shared" si="1091"/>
        <v>0</v>
      </c>
      <c r="BU1003" s="403">
        <f t="shared" si="1092"/>
        <v>0</v>
      </c>
      <c r="BV1003" s="407">
        <f t="shared" si="1093"/>
        <v>-1.8518518518518452E-2</v>
      </c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</row>
    <row r="1004" spans="1:147" ht="18" hidden="1" x14ac:dyDescent="0.35">
      <c r="A1004" s="43" t="s">
        <v>375</v>
      </c>
      <c r="B1004" s="319">
        <v>702</v>
      </c>
      <c r="C1004" s="323">
        <v>5</v>
      </c>
      <c r="D1004" s="451"/>
      <c r="E1004" s="1">
        <f t="shared" si="1042"/>
        <v>29.75</v>
      </c>
      <c r="F1004" s="15">
        <f t="shared" si="1043"/>
        <v>51908.680947012399</v>
      </c>
      <c r="G1004" s="15">
        <f t="shared" si="1044"/>
        <v>84050.808801011881</v>
      </c>
      <c r="H1004" s="324">
        <f t="shared" si="1045"/>
        <v>135959.48974802427</v>
      </c>
      <c r="I1004" s="323">
        <v>4</v>
      </c>
      <c r="J1004" s="451"/>
      <c r="K1004" s="1">
        <f t="shared" si="1046"/>
        <v>30.48</v>
      </c>
      <c r="L1004" s="15">
        <f t="shared" si="1047"/>
        <v>41758.948685857322</v>
      </c>
      <c r="M1004" s="15">
        <f t="shared" si="1048"/>
        <v>81522.899152723621</v>
      </c>
      <c r="N1004" s="324">
        <f t="shared" si="1049"/>
        <v>123281.84783858094</v>
      </c>
      <c r="O1004" s="345">
        <v>5</v>
      </c>
      <c r="P1004" s="454"/>
      <c r="Q1004" s="211">
        <f t="shared" si="1050"/>
        <v>37.427398916577516</v>
      </c>
      <c r="R1004" s="15">
        <f t="shared" si="1051"/>
        <v>52198.685857321652</v>
      </c>
      <c r="S1004" s="422">
        <f t="shared" si="1052"/>
        <v>107664.62182989872</v>
      </c>
      <c r="T1004" s="324">
        <f t="shared" si="1053"/>
        <v>159863.30768722037</v>
      </c>
      <c r="U1004" s="345">
        <v>4</v>
      </c>
      <c r="V1004" s="166">
        <f t="shared" si="1054"/>
        <v>29.948021853409205</v>
      </c>
      <c r="W1004" s="15">
        <f t="shared" si="1055"/>
        <v>42708.506922257722</v>
      </c>
      <c r="X1004" s="15">
        <f t="shared" si="1056"/>
        <v>91555.579286189706</v>
      </c>
      <c r="Y1004" s="324">
        <f t="shared" si="1057"/>
        <v>134264.08620844744</v>
      </c>
      <c r="Z1004" s="345">
        <v>5</v>
      </c>
      <c r="AA1004" s="166">
        <f t="shared" si="1094"/>
        <v>31.600146012201659</v>
      </c>
      <c r="AB1004" s="15">
        <f t="shared" si="1058"/>
        <v>53385.633652822151</v>
      </c>
      <c r="AC1004" s="15">
        <f t="shared" si="1059"/>
        <v>87092.944632351035</v>
      </c>
      <c r="AD1004" s="324">
        <f t="shared" si="1060"/>
        <v>140478.57828517319</v>
      </c>
      <c r="AE1004" s="323">
        <v>5</v>
      </c>
      <c r="AF1004" s="227"/>
      <c r="AG1004" s="166">
        <f t="shared" si="1061"/>
        <v>30.979505506400578</v>
      </c>
      <c r="AH1004" s="15">
        <f t="shared" si="1062"/>
        <v>53754.166666666672</v>
      </c>
      <c r="AI1004" s="15">
        <f t="shared" si="1063"/>
        <v>82601.998157557202</v>
      </c>
      <c r="AJ1004" s="324">
        <f t="shared" si="1064"/>
        <v>136356.16482422387</v>
      </c>
      <c r="AK1004" s="323">
        <v>4</v>
      </c>
      <c r="AL1004" s="451"/>
      <c r="AM1004" s="166">
        <f t="shared" si="1065"/>
        <v>22.062497147715614</v>
      </c>
      <c r="AN1004" s="15">
        <f t="shared" si="1066"/>
        <v>43003.333333333336</v>
      </c>
      <c r="AO1004" s="15">
        <f t="shared" si="1067"/>
        <v>58667.370215164527</v>
      </c>
      <c r="AP1004" s="324">
        <f t="shared" ref="AP1004:AP1007" si="1095">+AO1004+AN1004</f>
        <v>101670.70354849787</v>
      </c>
      <c r="AQ1004" s="323">
        <v>4</v>
      </c>
      <c r="AR1004" s="451"/>
      <c r="AS1004" s="227">
        <f t="shared" si="1069"/>
        <v>19.304452570015819</v>
      </c>
      <c r="AT1004" s="15">
        <f t="shared" si="1070"/>
        <v>43310.217391304344</v>
      </c>
      <c r="AU1004" s="15">
        <f t="shared" si="1071"/>
        <v>52384.828391921845</v>
      </c>
      <c r="AV1004" s="324">
        <f t="shared" si="1072"/>
        <v>95695.045783226189</v>
      </c>
      <c r="AW1004" s="323">
        <v>5</v>
      </c>
      <c r="AX1004" s="451"/>
      <c r="AY1004" s="227">
        <f t="shared" si="1073"/>
        <v>22.722085380222254</v>
      </c>
      <c r="AZ1004" s="15">
        <f t="shared" si="1074"/>
        <v>54137.771739130432</v>
      </c>
      <c r="BA1004" s="15">
        <f t="shared" si="1075"/>
        <v>66356.078665916764</v>
      </c>
      <c r="BB1004" s="324">
        <f t="shared" si="1076"/>
        <v>120493.8504050472</v>
      </c>
      <c r="BC1004" s="323">
        <v>5</v>
      </c>
      <c r="BD1004" s="227">
        <f t="shared" si="1077"/>
        <v>23.02178106874312</v>
      </c>
      <c r="BE1004" s="15">
        <f t="shared" si="1078"/>
        <v>55448.360655737706</v>
      </c>
      <c r="BF1004" s="15">
        <f t="shared" si="1079"/>
        <v>63840.030463381758</v>
      </c>
      <c r="BG1004" s="324">
        <f t="shared" si="1080"/>
        <v>119288.39111911946</v>
      </c>
      <c r="BH1004" s="334">
        <v>3</v>
      </c>
      <c r="BI1004" s="227">
        <f t="shared" si="1081"/>
        <v>13.356027223230495</v>
      </c>
      <c r="BJ1004" s="15">
        <f t="shared" si="1082"/>
        <v>33269.016393442624</v>
      </c>
      <c r="BK1004" s="15">
        <f t="shared" si="1083"/>
        <v>36129.676363567924</v>
      </c>
      <c r="BL1004" s="324">
        <f t="shared" si="1084"/>
        <v>69398.692757010547</v>
      </c>
      <c r="BM1004" s="334">
        <v>5</v>
      </c>
      <c r="BN1004" s="227">
        <f t="shared" si="1085"/>
        <v>24.197794612794645</v>
      </c>
      <c r="BO1004" s="15">
        <f t="shared" si="1086"/>
        <v>55377.464671654197</v>
      </c>
      <c r="BP1004" s="15">
        <f t="shared" si="1087"/>
        <v>68699.38799569098</v>
      </c>
      <c r="BQ1004" s="324">
        <f t="shared" si="1088"/>
        <v>124076.85266734517</v>
      </c>
      <c r="BR1004" s="406">
        <f t="shared" si="1089"/>
        <v>54</v>
      </c>
      <c r="BS1004" s="406">
        <f t="shared" si="1090"/>
        <v>4.5</v>
      </c>
      <c r="BT1004" s="406">
        <f t="shared" si="1091"/>
        <v>2</v>
      </c>
      <c r="BU1004" s="403">
        <f t="shared" si="1092"/>
        <v>0.66666666666666674</v>
      </c>
      <c r="BV1004" s="407">
        <f t="shared" si="1093"/>
        <v>0.1</v>
      </c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</row>
    <row r="1005" spans="1:147" ht="18" hidden="1" x14ac:dyDescent="0.35">
      <c r="A1005" s="43" t="s">
        <v>375</v>
      </c>
      <c r="B1005" s="319">
        <v>801</v>
      </c>
      <c r="C1005" s="323">
        <v>20</v>
      </c>
      <c r="D1005" s="451"/>
      <c r="E1005" s="1">
        <f t="shared" si="1042"/>
        <v>119</v>
      </c>
      <c r="F1005" s="15">
        <f t="shared" si="1043"/>
        <v>207634.7237880496</v>
      </c>
      <c r="G1005" s="15">
        <f t="shared" si="1044"/>
        <v>336203.23520404752</v>
      </c>
      <c r="H1005" s="324">
        <f t="shared" si="1045"/>
        <v>543837.95899209706</v>
      </c>
      <c r="I1005" s="323">
        <v>7</v>
      </c>
      <c r="J1005" s="451"/>
      <c r="K1005" s="1">
        <f t="shared" si="1046"/>
        <v>53.34</v>
      </c>
      <c r="L1005" s="15">
        <f t="shared" si="1047"/>
        <v>73078.160200250306</v>
      </c>
      <c r="M1005" s="15">
        <f t="shared" si="1048"/>
        <v>142665.07351726634</v>
      </c>
      <c r="N1005" s="324">
        <f t="shared" si="1049"/>
        <v>215743.23371751665</v>
      </c>
      <c r="O1005" s="345">
        <v>9</v>
      </c>
      <c r="P1005" s="454"/>
      <c r="Q1005" s="211">
        <f t="shared" si="1050"/>
        <v>67.369318049839535</v>
      </c>
      <c r="R1005" s="15">
        <f t="shared" si="1051"/>
        <v>93957.634543178981</v>
      </c>
      <c r="S1005" s="422">
        <f t="shared" si="1052"/>
        <v>193796.31929381771</v>
      </c>
      <c r="T1005" s="324">
        <f t="shared" si="1053"/>
        <v>287753.95383699669</v>
      </c>
      <c r="U1005" s="345">
        <v>7</v>
      </c>
      <c r="V1005" s="166">
        <f t="shared" si="1054"/>
        <v>52.409038243466107</v>
      </c>
      <c r="W1005" s="15">
        <f t="shared" si="1055"/>
        <v>74739.887113951016</v>
      </c>
      <c r="X1005" s="15">
        <f t="shared" si="1056"/>
        <v>160222.26375083197</v>
      </c>
      <c r="Y1005" s="324">
        <f t="shared" si="1057"/>
        <v>234962.15086478298</v>
      </c>
      <c r="Z1005" s="345">
        <v>9</v>
      </c>
      <c r="AA1005" s="166">
        <f>+Z1005*$AC$1156</f>
        <v>56.880262821962987</v>
      </c>
      <c r="AB1005" s="15">
        <f t="shared" si="1058"/>
        <v>96094.140575079873</v>
      </c>
      <c r="AC1005" s="15">
        <f t="shared" si="1059"/>
        <v>156767.30033823187</v>
      </c>
      <c r="AD1005" s="324">
        <f t="shared" si="1060"/>
        <v>252861.44091331173</v>
      </c>
      <c r="AE1005" s="323">
        <v>11</v>
      </c>
      <c r="AF1005" s="227"/>
      <c r="AG1005" s="166">
        <f t="shared" si="1061"/>
        <v>68.15491211408127</v>
      </c>
      <c r="AH1005" s="15">
        <f t="shared" si="1062"/>
        <v>118259.16666666667</v>
      </c>
      <c r="AI1005" s="15">
        <f t="shared" si="1063"/>
        <v>181724.39594662585</v>
      </c>
      <c r="AJ1005" s="324">
        <f t="shared" si="1064"/>
        <v>299983.56261329254</v>
      </c>
      <c r="AK1005" s="323">
        <v>12</v>
      </c>
      <c r="AL1005" s="451"/>
      <c r="AM1005" s="166">
        <f t="shared" si="1065"/>
        <v>66.18749144314684</v>
      </c>
      <c r="AN1005" s="15">
        <f t="shared" si="1066"/>
        <v>129010</v>
      </c>
      <c r="AO1005" s="15">
        <f t="shared" si="1067"/>
        <v>176002.11064549355</v>
      </c>
      <c r="AP1005" s="324">
        <f t="shared" si="1095"/>
        <v>305012.11064549355</v>
      </c>
      <c r="AQ1005" s="323">
        <v>8</v>
      </c>
      <c r="AR1005" s="451"/>
      <c r="AS1005" s="227">
        <f t="shared" si="1069"/>
        <v>38.608905140031638</v>
      </c>
      <c r="AT1005" s="15">
        <f t="shared" si="1070"/>
        <v>86620.434782608689</v>
      </c>
      <c r="AU1005" s="15">
        <f t="shared" si="1071"/>
        <v>104769.65678384369</v>
      </c>
      <c r="AV1005" s="324">
        <f t="shared" si="1072"/>
        <v>191390.09156645238</v>
      </c>
      <c r="AW1005" s="323">
        <v>8</v>
      </c>
      <c r="AX1005" s="451"/>
      <c r="AY1005" s="227">
        <f t="shared" si="1073"/>
        <v>36.355336608355607</v>
      </c>
      <c r="AZ1005" s="15">
        <f t="shared" si="1074"/>
        <v>86620.434782608689</v>
      </c>
      <c r="BA1005" s="15">
        <f t="shared" si="1075"/>
        <v>106169.72586546683</v>
      </c>
      <c r="BB1005" s="324">
        <f t="shared" si="1076"/>
        <v>192790.16064807551</v>
      </c>
      <c r="BC1005" s="323">
        <v>8</v>
      </c>
      <c r="BD1005" s="227">
        <f t="shared" si="1077"/>
        <v>36.834849709988994</v>
      </c>
      <c r="BE1005" s="15">
        <f t="shared" si="1078"/>
        <v>88717.37704918033</v>
      </c>
      <c r="BF1005" s="15">
        <f t="shared" si="1079"/>
        <v>102144.04874141082</v>
      </c>
      <c r="BG1005" s="324">
        <f t="shared" si="1080"/>
        <v>190861.42579059117</v>
      </c>
      <c r="BH1005" s="334">
        <v>5</v>
      </c>
      <c r="BI1005" s="227">
        <f t="shared" si="1081"/>
        <v>22.260045372050822</v>
      </c>
      <c r="BJ1005" s="15">
        <f t="shared" si="1082"/>
        <v>55448.360655737706</v>
      </c>
      <c r="BK1005" s="15">
        <f t="shared" si="1083"/>
        <v>60216.127272613201</v>
      </c>
      <c r="BL1005" s="324">
        <f t="shared" si="1084"/>
        <v>115664.48792835091</v>
      </c>
      <c r="BM1005" s="334">
        <v>8</v>
      </c>
      <c r="BN1005" s="227">
        <f t="shared" si="1085"/>
        <v>38.716471380471432</v>
      </c>
      <c r="BO1005" s="15">
        <f t="shared" si="1086"/>
        <v>88603.943474646716</v>
      </c>
      <c r="BP1005" s="15">
        <f t="shared" si="1087"/>
        <v>109919.02079310556</v>
      </c>
      <c r="BQ1005" s="324">
        <f t="shared" si="1088"/>
        <v>198522.96426775228</v>
      </c>
      <c r="BR1005" s="406">
        <f t="shared" si="1089"/>
        <v>112</v>
      </c>
      <c r="BS1005" s="406">
        <f t="shared" si="1090"/>
        <v>9.3333333333333339</v>
      </c>
      <c r="BT1005" s="406">
        <f t="shared" si="1091"/>
        <v>3</v>
      </c>
      <c r="BU1005" s="403">
        <f t="shared" si="1092"/>
        <v>0.60000000000000009</v>
      </c>
      <c r="BV1005" s="407">
        <f t="shared" si="1093"/>
        <v>-0.16666666666666674</v>
      </c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</row>
    <row r="1006" spans="1:147" ht="18" hidden="1" x14ac:dyDescent="0.35">
      <c r="A1006" s="43" t="s">
        <v>375</v>
      </c>
      <c r="B1006" s="319">
        <v>802</v>
      </c>
      <c r="C1006" s="323">
        <v>3</v>
      </c>
      <c r="D1006" s="451"/>
      <c r="E1006" s="1">
        <f t="shared" si="1042"/>
        <v>17.850000000000001</v>
      </c>
      <c r="F1006" s="15">
        <f t="shared" si="1043"/>
        <v>31145.208568207439</v>
      </c>
      <c r="G1006" s="15">
        <f t="shared" si="1044"/>
        <v>50430.485280607136</v>
      </c>
      <c r="H1006" s="324">
        <f t="shared" si="1045"/>
        <v>81575.693848814582</v>
      </c>
      <c r="I1006" s="323">
        <v>3</v>
      </c>
      <c r="J1006" s="451"/>
      <c r="K1006" s="1">
        <f t="shared" si="1046"/>
        <v>22.86</v>
      </c>
      <c r="L1006" s="15">
        <f t="shared" si="1047"/>
        <v>31319.211514392991</v>
      </c>
      <c r="M1006" s="15">
        <f t="shared" si="1048"/>
        <v>61142.17436454272</v>
      </c>
      <c r="N1006" s="324">
        <f t="shared" si="1049"/>
        <v>92461.385878935718</v>
      </c>
      <c r="O1006" s="345">
        <v>3</v>
      </c>
      <c r="P1006" s="454"/>
      <c r="Q1006" s="211">
        <f t="shared" si="1050"/>
        <v>22.45643934994651</v>
      </c>
      <c r="R1006" s="15">
        <f t="shared" si="1051"/>
        <v>31319.211514392991</v>
      </c>
      <c r="S1006" s="422">
        <f t="shared" si="1052"/>
        <v>64598.773097939236</v>
      </c>
      <c r="T1006" s="324">
        <f t="shared" si="1053"/>
        <v>95917.98461233222</v>
      </c>
      <c r="U1006" s="345">
        <v>3</v>
      </c>
      <c r="V1006" s="166">
        <f t="shared" si="1054"/>
        <v>22.461016390056905</v>
      </c>
      <c r="W1006" s="15">
        <f t="shared" si="1055"/>
        <v>32031.380191693293</v>
      </c>
      <c r="X1006" s="15">
        <f t="shared" si="1056"/>
        <v>68666.684464642283</v>
      </c>
      <c r="Y1006" s="324">
        <f t="shared" si="1057"/>
        <v>100698.06465633557</v>
      </c>
      <c r="Z1006" s="345">
        <v>1</v>
      </c>
      <c r="AA1006" s="166">
        <f t="shared" si="1094"/>
        <v>6.320029202440332</v>
      </c>
      <c r="AB1006" s="15">
        <f t="shared" si="1058"/>
        <v>10677.126730564431</v>
      </c>
      <c r="AC1006" s="15">
        <f t="shared" si="1059"/>
        <v>17418.588926470209</v>
      </c>
      <c r="AD1006" s="324">
        <f t="shared" si="1060"/>
        <v>28095.715657034641</v>
      </c>
      <c r="AE1006" s="323">
        <v>3</v>
      </c>
      <c r="AF1006" s="227"/>
      <c r="AG1006" s="166">
        <f t="shared" si="1061"/>
        <v>18.58770330384035</v>
      </c>
      <c r="AH1006" s="15">
        <f t="shared" si="1062"/>
        <v>32252.5</v>
      </c>
      <c r="AI1006" s="15">
        <f t="shared" si="1063"/>
        <v>49561.198894534326</v>
      </c>
      <c r="AJ1006" s="324">
        <f t="shared" si="1064"/>
        <v>81813.698894534318</v>
      </c>
      <c r="AK1006" s="323">
        <v>1</v>
      </c>
      <c r="AL1006" s="451"/>
      <c r="AM1006" s="166">
        <f t="shared" si="1065"/>
        <v>5.5156242869289036</v>
      </c>
      <c r="AN1006" s="15">
        <f t="shared" si="1066"/>
        <v>10750.833333333334</v>
      </c>
      <c r="AO1006" s="15">
        <f t="shared" si="1067"/>
        <v>14666.842553791132</v>
      </c>
      <c r="AP1006" s="324">
        <f t="shared" si="1095"/>
        <v>25417.675887124467</v>
      </c>
      <c r="AQ1006" s="323">
        <v>2</v>
      </c>
      <c r="AR1006" s="451"/>
      <c r="AS1006" s="227">
        <f t="shared" si="1069"/>
        <v>9.6522262850079095</v>
      </c>
      <c r="AT1006" s="15">
        <f t="shared" si="1070"/>
        <v>21655.108695652172</v>
      </c>
      <c r="AU1006" s="15">
        <f t="shared" si="1071"/>
        <v>26192.414195960922</v>
      </c>
      <c r="AV1006" s="324">
        <f t="shared" si="1072"/>
        <v>47847.522891613095</v>
      </c>
      <c r="AW1006" s="323">
        <v>3</v>
      </c>
      <c r="AX1006" s="451"/>
      <c r="AY1006" s="227">
        <f t="shared" si="1073"/>
        <v>13.633251228133354</v>
      </c>
      <c r="AZ1006" s="15">
        <f t="shared" si="1074"/>
        <v>32482.663043478256</v>
      </c>
      <c r="BA1006" s="15">
        <f t="shared" si="1075"/>
        <v>39813.647199550061</v>
      </c>
      <c r="BB1006" s="324">
        <f t="shared" si="1076"/>
        <v>72296.310243028318</v>
      </c>
      <c r="BC1006" s="323">
        <v>2</v>
      </c>
      <c r="BD1006" s="227">
        <f t="shared" si="1077"/>
        <v>9.2087124274972485</v>
      </c>
      <c r="BE1006" s="15">
        <f t="shared" si="1078"/>
        <v>22179.344262295082</v>
      </c>
      <c r="BF1006" s="15">
        <f t="shared" si="1079"/>
        <v>25536.012185352705</v>
      </c>
      <c r="BG1006" s="324">
        <f t="shared" si="1080"/>
        <v>47715.356447647791</v>
      </c>
      <c r="BH1006" s="334">
        <v>0</v>
      </c>
      <c r="BI1006" s="227">
        <f t="shared" si="1081"/>
        <v>0</v>
      </c>
      <c r="BJ1006" s="15">
        <f t="shared" si="1082"/>
        <v>0</v>
      </c>
      <c r="BK1006" s="15">
        <f t="shared" si="1083"/>
        <v>0</v>
      </c>
      <c r="BL1006" s="324">
        <f t="shared" si="1084"/>
        <v>0</v>
      </c>
      <c r="BM1006" s="334">
        <v>2</v>
      </c>
      <c r="BN1006" s="227">
        <f t="shared" si="1085"/>
        <v>9.6791178451178581</v>
      </c>
      <c r="BO1006" s="15">
        <f t="shared" si="1086"/>
        <v>22150.985868661679</v>
      </c>
      <c r="BP1006" s="15">
        <f t="shared" si="1087"/>
        <v>27479.755198276391</v>
      </c>
      <c r="BQ1006" s="324">
        <f t="shared" si="1088"/>
        <v>49630.74106693807</v>
      </c>
      <c r="BR1006" s="406">
        <f t="shared" si="1089"/>
        <v>26</v>
      </c>
      <c r="BS1006" s="406">
        <f t="shared" si="1090"/>
        <v>2.1666666666666665</v>
      </c>
      <c r="BT1006" s="406">
        <f t="shared" si="1091"/>
        <v>2</v>
      </c>
      <c r="BU1006" s="403" t="e">
        <f t="shared" si="1092"/>
        <v>#DIV/0!</v>
      </c>
      <c r="BV1006" s="407">
        <f t="shared" si="1093"/>
        <v>-8.3333333333333259E-2</v>
      </c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</row>
    <row r="1007" spans="1:147" ht="18" hidden="1" x14ac:dyDescent="0.35">
      <c r="A1007" s="43" t="s">
        <v>375</v>
      </c>
      <c r="B1007" s="319">
        <v>803</v>
      </c>
      <c r="C1007" s="323">
        <v>0</v>
      </c>
      <c r="D1007" s="451"/>
      <c r="E1007" s="1">
        <f t="shared" si="1042"/>
        <v>0</v>
      </c>
      <c r="F1007" s="15">
        <f t="shared" si="1043"/>
        <v>0</v>
      </c>
      <c r="G1007" s="15">
        <f t="shared" si="1044"/>
        <v>0</v>
      </c>
      <c r="H1007" s="324">
        <f t="shared" si="1045"/>
        <v>0</v>
      </c>
      <c r="I1007" s="323">
        <v>0</v>
      </c>
      <c r="J1007" s="451"/>
      <c r="K1007" s="1">
        <f t="shared" si="1046"/>
        <v>0</v>
      </c>
      <c r="L1007" s="15">
        <f t="shared" si="1047"/>
        <v>0</v>
      </c>
      <c r="M1007" s="15">
        <f t="shared" si="1048"/>
        <v>0</v>
      </c>
      <c r="N1007" s="324">
        <f t="shared" si="1049"/>
        <v>0</v>
      </c>
      <c r="O1007" s="345">
        <v>0</v>
      </c>
      <c r="P1007" s="454"/>
      <c r="Q1007" s="211">
        <f t="shared" si="1050"/>
        <v>0</v>
      </c>
      <c r="R1007" s="15">
        <f t="shared" si="1051"/>
        <v>0</v>
      </c>
      <c r="S1007" s="422">
        <f t="shared" si="1052"/>
        <v>0</v>
      </c>
      <c r="T1007" s="324">
        <f t="shared" si="1053"/>
        <v>0</v>
      </c>
      <c r="U1007" s="345">
        <v>0</v>
      </c>
      <c r="V1007" s="166">
        <f t="shared" si="1054"/>
        <v>0</v>
      </c>
      <c r="W1007" s="15">
        <f t="shared" si="1055"/>
        <v>0</v>
      </c>
      <c r="X1007" s="15">
        <f t="shared" si="1056"/>
        <v>0</v>
      </c>
      <c r="Y1007" s="324">
        <f t="shared" si="1057"/>
        <v>0</v>
      </c>
      <c r="Z1007" s="345">
        <v>0</v>
      </c>
      <c r="AA1007" s="166">
        <f t="shared" si="1094"/>
        <v>0</v>
      </c>
      <c r="AB1007" s="15">
        <f t="shared" si="1058"/>
        <v>0</v>
      </c>
      <c r="AC1007" s="15">
        <f t="shared" si="1059"/>
        <v>0</v>
      </c>
      <c r="AD1007" s="324">
        <f t="shared" si="1060"/>
        <v>0</v>
      </c>
      <c r="AE1007" s="323">
        <v>0</v>
      </c>
      <c r="AF1007" s="227"/>
      <c r="AG1007" s="166">
        <f t="shared" si="1061"/>
        <v>0</v>
      </c>
      <c r="AH1007" s="15">
        <f t="shared" si="1062"/>
        <v>0</v>
      </c>
      <c r="AI1007" s="15">
        <f t="shared" si="1063"/>
        <v>0</v>
      </c>
      <c r="AJ1007" s="324">
        <f t="shared" si="1064"/>
        <v>0</v>
      </c>
      <c r="AK1007" s="323">
        <v>0</v>
      </c>
      <c r="AL1007" s="451"/>
      <c r="AM1007" s="166">
        <f t="shared" si="1065"/>
        <v>0</v>
      </c>
      <c r="AN1007" s="15">
        <f t="shared" si="1066"/>
        <v>0</v>
      </c>
      <c r="AO1007" s="15">
        <f t="shared" si="1067"/>
        <v>0</v>
      </c>
      <c r="AP1007" s="324">
        <f t="shared" si="1095"/>
        <v>0</v>
      </c>
      <c r="AQ1007" s="323">
        <v>1</v>
      </c>
      <c r="AR1007" s="451"/>
      <c r="AS1007" s="227">
        <f t="shared" si="1069"/>
        <v>4.8261131425039547</v>
      </c>
      <c r="AT1007" s="15">
        <f t="shared" si="1070"/>
        <v>10827.554347826086</v>
      </c>
      <c r="AU1007" s="15">
        <f t="shared" si="1071"/>
        <v>13096.207097980461</v>
      </c>
      <c r="AV1007" s="324">
        <f t="shared" si="1072"/>
        <v>23923.761445806547</v>
      </c>
      <c r="AW1007" s="323">
        <v>0</v>
      </c>
      <c r="AX1007" s="451"/>
      <c r="AY1007" s="227">
        <f t="shared" si="1073"/>
        <v>0</v>
      </c>
      <c r="AZ1007" s="15">
        <f t="shared" si="1074"/>
        <v>0</v>
      </c>
      <c r="BA1007" s="15">
        <f t="shared" si="1075"/>
        <v>0</v>
      </c>
      <c r="BB1007" s="324">
        <f t="shared" si="1076"/>
        <v>0</v>
      </c>
      <c r="BC1007" s="323">
        <v>0</v>
      </c>
      <c r="BD1007" s="227">
        <f t="shared" si="1077"/>
        <v>0</v>
      </c>
      <c r="BE1007" s="15">
        <f t="shared" si="1078"/>
        <v>0</v>
      </c>
      <c r="BF1007" s="15">
        <f t="shared" si="1079"/>
        <v>0</v>
      </c>
      <c r="BG1007" s="324">
        <f t="shared" si="1080"/>
        <v>0</v>
      </c>
      <c r="BH1007" s="334">
        <v>0</v>
      </c>
      <c r="BI1007" s="227">
        <f t="shared" si="1081"/>
        <v>0</v>
      </c>
      <c r="BJ1007" s="15">
        <f t="shared" si="1082"/>
        <v>0</v>
      </c>
      <c r="BK1007" s="15">
        <f t="shared" si="1083"/>
        <v>0</v>
      </c>
      <c r="BL1007" s="324">
        <f t="shared" si="1084"/>
        <v>0</v>
      </c>
      <c r="BM1007" s="334">
        <v>0</v>
      </c>
      <c r="BN1007" s="227">
        <f t="shared" si="1085"/>
        <v>0</v>
      </c>
      <c r="BO1007" s="15">
        <f t="shared" si="1086"/>
        <v>0</v>
      </c>
      <c r="BP1007" s="15">
        <f t="shared" si="1087"/>
        <v>0</v>
      </c>
      <c r="BQ1007" s="324">
        <f t="shared" si="1088"/>
        <v>0</v>
      </c>
      <c r="BR1007" s="406">
        <f t="shared" si="1089"/>
        <v>1</v>
      </c>
      <c r="BS1007" s="406">
        <f t="shared" si="1090"/>
        <v>8.3333333333333329E-2</v>
      </c>
      <c r="BT1007" s="406">
        <f t="shared" si="1091"/>
        <v>0</v>
      </c>
      <c r="BU1007" s="403" t="e">
        <f t="shared" si="1092"/>
        <v>#DIV/0!</v>
      </c>
      <c r="BV1007" s="407" t="e">
        <f t="shared" si="1093"/>
        <v>#DIV/0!</v>
      </c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</row>
    <row r="1008" spans="1:147" ht="18" hidden="1" x14ac:dyDescent="0.35">
      <c r="A1008" s="43" t="s">
        <v>375</v>
      </c>
      <c r="B1008" s="319">
        <v>901</v>
      </c>
      <c r="C1008" s="323">
        <v>4</v>
      </c>
      <c r="D1008" s="451"/>
      <c r="E1008" s="1">
        <f t="shared" si="1042"/>
        <v>23.8</v>
      </c>
      <c r="F1008" s="15">
        <f t="shared" si="1043"/>
        <v>41526.944757609919</v>
      </c>
      <c r="G1008" s="15">
        <f t="shared" si="1044"/>
        <v>67240.647040809505</v>
      </c>
      <c r="H1008" s="324">
        <f>+G1008+F1008</f>
        <v>108767.59179841942</v>
      </c>
      <c r="I1008" s="323">
        <v>1</v>
      </c>
      <c r="J1008" s="451"/>
      <c r="K1008" s="1">
        <f t="shared" si="1046"/>
        <v>7.62</v>
      </c>
      <c r="L1008" s="15">
        <f t="shared" si="1047"/>
        <v>10439.73717146433</v>
      </c>
      <c r="M1008" s="15">
        <f t="shared" si="1048"/>
        <v>20380.724788180905</v>
      </c>
      <c r="N1008" s="324">
        <f>+M1008+L1008</f>
        <v>30820.461959645236</v>
      </c>
      <c r="O1008" s="345">
        <v>5</v>
      </c>
      <c r="P1008" s="454"/>
      <c r="Q1008" s="211">
        <f t="shared" si="1050"/>
        <v>37.427398916577516</v>
      </c>
      <c r="R1008" s="15">
        <f t="shared" si="1051"/>
        <v>52198.685857321652</v>
      </c>
      <c r="S1008" s="422">
        <f t="shared" si="1052"/>
        <v>107664.62182989872</v>
      </c>
      <c r="T1008" s="324">
        <f>+S1008+R1008</f>
        <v>159863.30768722037</v>
      </c>
      <c r="U1008" s="345">
        <v>4</v>
      </c>
      <c r="V1008" s="166">
        <f t="shared" si="1054"/>
        <v>29.948021853409205</v>
      </c>
      <c r="W1008" s="15">
        <f t="shared" si="1055"/>
        <v>42708.506922257722</v>
      </c>
      <c r="X1008" s="15">
        <f t="shared" si="1056"/>
        <v>91555.579286189706</v>
      </c>
      <c r="Y1008" s="324">
        <f>+X1008+W1008</f>
        <v>134264.08620844744</v>
      </c>
      <c r="Z1008" s="345">
        <v>1</v>
      </c>
      <c r="AA1008" s="166">
        <f t="shared" si="1094"/>
        <v>6.320029202440332</v>
      </c>
      <c r="AB1008" s="15">
        <f t="shared" si="1058"/>
        <v>10677.126730564431</v>
      </c>
      <c r="AC1008" s="15">
        <f t="shared" si="1059"/>
        <v>17418.588926470209</v>
      </c>
      <c r="AD1008" s="324">
        <f>+AC1008+AB1008</f>
        <v>28095.715657034641</v>
      </c>
      <c r="AE1008" s="323">
        <v>6</v>
      </c>
      <c r="AF1008" s="227"/>
      <c r="AG1008" s="166">
        <f t="shared" si="1061"/>
        <v>37.175406607680699</v>
      </c>
      <c r="AH1008" s="15">
        <f t="shared" si="1062"/>
        <v>64505</v>
      </c>
      <c r="AI1008" s="15">
        <f t="shared" si="1063"/>
        <v>99122.397789068651</v>
      </c>
      <c r="AJ1008" s="324">
        <f>+AI1008+AH1008</f>
        <v>163627.39778906864</v>
      </c>
      <c r="AK1008" s="323">
        <v>2</v>
      </c>
      <c r="AL1008" s="451"/>
      <c r="AM1008" s="166">
        <f t="shared" si="1065"/>
        <v>11.031248573857807</v>
      </c>
      <c r="AN1008" s="15">
        <f t="shared" si="1066"/>
        <v>21501.666666666668</v>
      </c>
      <c r="AO1008" s="15">
        <f t="shared" si="1067"/>
        <v>29333.685107582263</v>
      </c>
      <c r="AP1008" s="324">
        <f>+AO1008+AN1008</f>
        <v>50835.351774248935</v>
      </c>
      <c r="AQ1008" s="323">
        <v>4</v>
      </c>
      <c r="AR1008" s="451"/>
      <c r="AS1008" s="227">
        <f t="shared" si="1069"/>
        <v>19.304452570015819</v>
      </c>
      <c r="AT1008" s="15">
        <f t="shared" si="1070"/>
        <v>43310.217391304344</v>
      </c>
      <c r="AU1008" s="15">
        <f t="shared" si="1071"/>
        <v>52384.828391921845</v>
      </c>
      <c r="AV1008" s="324">
        <f t="shared" si="1072"/>
        <v>95695.045783226189</v>
      </c>
      <c r="AW1008" s="323">
        <v>5</v>
      </c>
      <c r="AX1008" s="451"/>
      <c r="AY1008" s="227">
        <f t="shared" si="1073"/>
        <v>22.722085380222254</v>
      </c>
      <c r="AZ1008" s="15">
        <f t="shared" si="1074"/>
        <v>54137.771739130432</v>
      </c>
      <c r="BA1008" s="15">
        <f t="shared" si="1075"/>
        <v>66356.078665916764</v>
      </c>
      <c r="BB1008" s="324">
        <f t="shared" si="1076"/>
        <v>120493.8504050472</v>
      </c>
      <c r="BC1008" s="323">
        <v>2</v>
      </c>
      <c r="BD1008" s="227">
        <f t="shared" si="1077"/>
        <v>9.2087124274972485</v>
      </c>
      <c r="BE1008" s="15">
        <f t="shared" si="1078"/>
        <v>22179.344262295082</v>
      </c>
      <c r="BF1008" s="15">
        <f t="shared" si="1079"/>
        <v>25536.012185352705</v>
      </c>
      <c r="BG1008" s="324">
        <f t="shared" si="1080"/>
        <v>47715.356447647791</v>
      </c>
      <c r="BH1008" s="334">
        <v>2</v>
      </c>
      <c r="BI1008" s="227">
        <f t="shared" si="1081"/>
        <v>8.9040181488203292</v>
      </c>
      <c r="BJ1008" s="15">
        <f t="shared" si="1082"/>
        <v>22179.344262295082</v>
      </c>
      <c r="BK1008" s="15">
        <f t="shared" si="1083"/>
        <v>24086.450909045281</v>
      </c>
      <c r="BL1008" s="324">
        <f t="shared" si="1084"/>
        <v>46265.79517134036</v>
      </c>
      <c r="BM1008" s="334">
        <v>4</v>
      </c>
      <c r="BN1008" s="227">
        <f t="shared" si="1085"/>
        <v>19.358235690235716</v>
      </c>
      <c r="BO1008" s="15">
        <f t="shared" si="1086"/>
        <v>44301.971737323358</v>
      </c>
      <c r="BP1008" s="15">
        <f t="shared" si="1087"/>
        <v>54959.510396552781</v>
      </c>
      <c r="BQ1008" s="324">
        <f t="shared" si="1088"/>
        <v>99261.482133876139</v>
      </c>
      <c r="BR1008" s="406">
        <f t="shared" si="1089"/>
        <v>40</v>
      </c>
      <c r="BS1008" s="406">
        <f t="shared" si="1090"/>
        <v>3.3333333333333335</v>
      </c>
      <c r="BT1008" s="406">
        <f t="shared" si="1091"/>
        <v>2</v>
      </c>
      <c r="BU1008" s="403">
        <f t="shared" si="1092"/>
        <v>1</v>
      </c>
      <c r="BV1008" s="407">
        <f t="shared" si="1093"/>
        <v>0.16666666666666663</v>
      </c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</row>
    <row r="1009" spans="1:147" ht="18" hidden="1" x14ac:dyDescent="0.35">
      <c r="A1009" s="43" t="s">
        <v>375</v>
      </c>
      <c r="B1009" s="319">
        <v>902</v>
      </c>
      <c r="C1009" s="323">
        <v>7</v>
      </c>
      <c r="D1009" s="451"/>
      <c r="E1009" s="1">
        <f t="shared" si="1042"/>
        <v>41.65</v>
      </c>
      <c r="F1009" s="15">
        <f t="shared" si="1043"/>
        <v>72672.153325817359</v>
      </c>
      <c r="G1009" s="15">
        <f t="shared" si="1044"/>
        <v>117671.13232141663</v>
      </c>
      <c r="H1009" s="324">
        <f t="shared" ref="H1009:H1023" si="1096">+G1009+F1009</f>
        <v>190343.28564723401</v>
      </c>
      <c r="I1009" s="323">
        <v>7</v>
      </c>
      <c r="J1009" s="451"/>
      <c r="K1009" s="1">
        <f t="shared" si="1046"/>
        <v>53.34</v>
      </c>
      <c r="L1009" s="15">
        <f t="shared" si="1047"/>
        <v>73078.160200250306</v>
      </c>
      <c r="M1009" s="15">
        <f t="shared" si="1048"/>
        <v>142665.07351726634</v>
      </c>
      <c r="N1009" s="324">
        <f t="shared" ref="N1009:N1023" si="1097">+M1009+L1009</f>
        <v>215743.23371751665</v>
      </c>
      <c r="O1009" s="345">
        <v>5</v>
      </c>
      <c r="P1009" s="454"/>
      <c r="Q1009" s="211">
        <f t="shared" si="1050"/>
        <v>37.427398916577516</v>
      </c>
      <c r="R1009" s="15">
        <f t="shared" si="1051"/>
        <v>52198.685857321652</v>
      </c>
      <c r="S1009" s="422">
        <f t="shared" si="1052"/>
        <v>107664.62182989872</v>
      </c>
      <c r="T1009" s="324">
        <f t="shared" ref="T1009:T1023" si="1098">+S1009+R1009</f>
        <v>159863.30768722037</v>
      </c>
      <c r="U1009" s="345">
        <v>3</v>
      </c>
      <c r="V1009" s="166">
        <f t="shared" si="1054"/>
        <v>22.461016390056905</v>
      </c>
      <c r="W1009" s="15">
        <f t="shared" si="1055"/>
        <v>32031.380191693293</v>
      </c>
      <c r="X1009" s="15">
        <f t="shared" si="1056"/>
        <v>68666.684464642283</v>
      </c>
      <c r="Y1009" s="324">
        <f t="shared" ref="Y1009:Y1023" si="1099">+X1009+W1009</f>
        <v>100698.06465633557</v>
      </c>
      <c r="Z1009" s="345">
        <v>3</v>
      </c>
      <c r="AA1009" s="166">
        <f t="shared" si="1094"/>
        <v>18.960087607320997</v>
      </c>
      <c r="AB1009" s="15">
        <f t="shared" si="1058"/>
        <v>32031.380191693293</v>
      </c>
      <c r="AC1009" s="15">
        <f t="shared" si="1059"/>
        <v>52255.766779410624</v>
      </c>
      <c r="AD1009" s="324">
        <f t="shared" ref="AD1009:AD1023" si="1100">+AC1009+AB1009</f>
        <v>84287.14697110391</v>
      </c>
      <c r="AE1009" s="323">
        <v>2</v>
      </c>
      <c r="AF1009" s="227"/>
      <c r="AG1009" s="166">
        <f t="shared" si="1061"/>
        <v>12.391802202560232</v>
      </c>
      <c r="AH1009" s="15">
        <f t="shared" si="1062"/>
        <v>21501.666666666668</v>
      </c>
      <c r="AI1009" s="15">
        <f t="shared" si="1063"/>
        <v>33040.799263022884</v>
      </c>
      <c r="AJ1009" s="324">
        <f t="shared" ref="AJ1009:AJ1023" si="1101">+AI1009+AH1009</f>
        <v>54542.465929689555</v>
      </c>
      <c r="AK1009" s="323">
        <v>5</v>
      </c>
      <c r="AL1009" s="451"/>
      <c r="AM1009" s="166">
        <f t="shared" si="1065"/>
        <v>27.578121434644519</v>
      </c>
      <c r="AN1009" s="15">
        <f t="shared" si="1066"/>
        <v>53754.166666666672</v>
      </c>
      <c r="AO1009" s="15">
        <f t="shared" si="1067"/>
        <v>73334.212768955651</v>
      </c>
      <c r="AP1009" s="324">
        <f t="shared" ref="AP1009:AP1023" si="1102">+AO1009+AN1009</f>
        <v>127088.37943562232</v>
      </c>
      <c r="AQ1009" s="323">
        <v>2</v>
      </c>
      <c r="AR1009" s="451"/>
      <c r="AS1009" s="227">
        <f t="shared" si="1069"/>
        <v>9.6522262850079095</v>
      </c>
      <c r="AT1009" s="15">
        <f t="shared" si="1070"/>
        <v>21655.108695652172</v>
      </c>
      <c r="AU1009" s="15">
        <f t="shared" si="1071"/>
        <v>26192.414195960922</v>
      </c>
      <c r="AV1009" s="324">
        <f t="shared" si="1072"/>
        <v>47847.522891613095</v>
      </c>
      <c r="AW1009" s="323">
        <v>5</v>
      </c>
      <c r="AX1009" s="451"/>
      <c r="AY1009" s="227">
        <f t="shared" si="1073"/>
        <v>22.722085380222254</v>
      </c>
      <c r="AZ1009" s="15">
        <f t="shared" si="1074"/>
        <v>54137.771739130432</v>
      </c>
      <c r="BA1009" s="15">
        <f t="shared" si="1075"/>
        <v>66356.078665916764</v>
      </c>
      <c r="BB1009" s="324">
        <f t="shared" si="1076"/>
        <v>120493.8504050472</v>
      </c>
      <c r="BC1009" s="323">
        <v>3</v>
      </c>
      <c r="BD1009" s="227">
        <f t="shared" si="1077"/>
        <v>13.813068641245874</v>
      </c>
      <c r="BE1009" s="15">
        <f t="shared" si="1078"/>
        <v>33269.016393442624</v>
      </c>
      <c r="BF1009" s="15">
        <f t="shared" si="1079"/>
        <v>38304.018278029056</v>
      </c>
      <c r="BG1009" s="324">
        <f t="shared" si="1080"/>
        <v>71573.034671471687</v>
      </c>
      <c r="BH1009" s="334">
        <v>2</v>
      </c>
      <c r="BI1009" s="227">
        <f t="shared" si="1081"/>
        <v>8.9040181488203292</v>
      </c>
      <c r="BJ1009" s="15">
        <f t="shared" si="1082"/>
        <v>22179.344262295082</v>
      </c>
      <c r="BK1009" s="15">
        <f t="shared" si="1083"/>
        <v>24086.450909045281</v>
      </c>
      <c r="BL1009" s="324">
        <f t="shared" si="1084"/>
        <v>46265.79517134036</v>
      </c>
      <c r="BM1009" s="334">
        <v>3</v>
      </c>
      <c r="BN1009" s="227">
        <f t="shared" si="1085"/>
        <v>14.518676767676787</v>
      </c>
      <c r="BO1009" s="15">
        <f t="shared" si="1086"/>
        <v>33226.478802992518</v>
      </c>
      <c r="BP1009" s="15">
        <f t="shared" si="1087"/>
        <v>41219.632797414582</v>
      </c>
      <c r="BQ1009" s="324">
        <f t="shared" si="1088"/>
        <v>74446.111600407108</v>
      </c>
      <c r="BR1009" s="406">
        <f t="shared" si="1089"/>
        <v>47</v>
      </c>
      <c r="BS1009" s="406">
        <f t="shared" si="1090"/>
        <v>3.9166666666666665</v>
      </c>
      <c r="BT1009" s="406">
        <f t="shared" si="1091"/>
        <v>1</v>
      </c>
      <c r="BU1009" s="403">
        <f t="shared" si="1092"/>
        <v>0.5</v>
      </c>
      <c r="BV1009" s="407">
        <f t="shared" si="1093"/>
        <v>-0.30555555555555552</v>
      </c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</row>
    <row r="1010" spans="1:147" ht="18" hidden="1" x14ac:dyDescent="0.35">
      <c r="A1010" s="43" t="s">
        <v>375</v>
      </c>
      <c r="B1010" s="319">
        <v>1001</v>
      </c>
      <c r="C1010" s="323">
        <v>6</v>
      </c>
      <c r="D1010" s="451"/>
      <c r="E1010" s="1">
        <f t="shared" si="1042"/>
        <v>35.700000000000003</v>
      </c>
      <c r="F1010" s="15">
        <f t="shared" si="1043"/>
        <v>62290.417136414879</v>
      </c>
      <c r="G1010" s="15">
        <f t="shared" si="1044"/>
        <v>100860.97056121427</v>
      </c>
      <c r="H1010" s="324">
        <f t="shared" si="1096"/>
        <v>163151.38769762916</v>
      </c>
      <c r="I1010" s="323">
        <v>6</v>
      </c>
      <c r="J1010" s="451"/>
      <c r="K1010" s="1">
        <f t="shared" si="1046"/>
        <v>45.72</v>
      </c>
      <c r="L1010" s="15">
        <f t="shared" si="1047"/>
        <v>62638.423028785983</v>
      </c>
      <c r="M1010" s="15">
        <f t="shared" si="1048"/>
        <v>122284.34872908544</v>
      </c>
      <c r="N1010" s="324">
        <f t="shared" si="1097"/>
        <v>184922.77175787144</v>
      </c>
      <c r="O1010" s="345">
        <v>5</v>
      </c>
      <c r="P1010" s="454"/>
      <c r="Q1010" s="211">
        <f t="shared" si="1050"/>
        <v>37.427398916577516</v>
      </c>
      <c r="R1010" s="15">
        <f t="shared" si="1051"/>
        <v>52198.685857321652</v>
      </c>
      <c r="S1010" s="422">
        <f t="shared" si="1052"/>
        <v>107664.62182989872</v>
      </c>
      <c r="T1010" s="324">
        <f t="shared" si="1098"/>
        <v>159863.30768722037</v>
      </c>
      <c r="U1010" s="345">
        <v>5</v>
      </c>
      <c r="V1010" s="166">
        <f t="shared" si="1054"/>
        <v>37.435027316761506</v>
      </c>
      <c r="W1010" s="15">
        <f t="shared" si="1055"/>
        <v>53385.633652822151</v>
      </c>
      <c r="X1010" s="15">
        <f t="shared" si="1056"/>
        <v>114444.47410773713</v>
      </c>
      <c r="Y1010" s="324">
        <f t="shared" si="1099"/>
        <v>167830.10776055927</v>
      </c>
      <c r="Z1010" s="345">
        <v>6</v>
      </c>
      <c r="AA1010" s="166">
        <f t="shared" si="1094"/>
        <v>37.920175214641993</v>
      </c>
      <c r="AB1010" s="15">
        <f t="shared" si="1058"/>
        <v>64062.760383386587</v>
      </c>
      <c r="AC1010" s="15">
        <f t="shared" si="1059"/>
        <v>104511.53355882125</v>
      </c>
      <c r="AD1010" s="324">
        <f t="shared" si="1100"/>
        <v>168574.29394220782</v>
      </c>
      <c r="AE1010" s="323">
        <v>5</v>
      </c>
      <c r="AF1010" s="227"/>
      <c r="AG1010" s="166">
        <f t="shared" si="1061"/>
        <v>30.979505506400578</v>
      </c>
      <c r="AH1010" s="15">
        <f t="shared" si="1062"/>
        <v>53754.166666666672</v>
      </c>
      <c r="AI1010" s="15">
        <f t="shared" si="1063"/>
        <v>82601.998157557202</v>
      </c>
      <c r="AJ1010" s="324">
        <f t="shared" si="1101"/>
        <v>136356.16482422387</v>
      </c>
      <c r="AK1010" s="323">
        <v>4</v>
      </c>
      <c r="AL1010" s="451"/>
      <c r="AM1010" s="166">
        <f t="shared" si="1065"/>
        <v>22.062497147715614</v>
      </c>
      <c r="AN1010" s="15">
        <f t="shared" si="1066"/>
        <v>43003.333333333336</v>
      </c>
      <c r="AO1010" s="15">
        <f t="shared" si="1067"/>
        <v>58667.370215164527</v>
      </c>
      <c r="AP1010" s="324">
        <f t="shared" si="1102"/>
        <v>101670.70354849787</v>
      </c>
      <c r="AQ1010" s="323">
        <v>3</v>
      </c>
      <c r="AR1010" s="451"/>
      <c r="AS1010" s="227">
        <f t="shared" si="1069"/>
        <v>14.478339427511864</v>
      </c>
      <c r="AT1010" s="15">
        <f t="shared" si="1070"/>
        <v>32482.663043478256</v>
      </c>
      <c r="AU1010" s="15">
        <f t="shared" si="1071"/>
        <v>39288.621293941382</v>
      </c>
      <c r="AV1010" s="324">
        <f t="shared" si="1072"/>
        <v>71771.284337419638</v>
      </c>
      <c r="AW1010" s="323">
        <v>4</v>
      </c>
      <c r="AX1010" s="451"/>
      <c r="AY1010" s="227">
        <f t="shared" si="1073"/>
        <v>18.177668304177804</v>
      </c>
      <c r="AZ1010" s="15">
        <f t="shared" si="1074"/>
        <v>43310.217391304344</v>
      </c>
      <c r="BA1010" s="15">
        <f t="shared" si="1075"/>
        <v>53084.862932733413</v>
      </c>
      <c r="BB1010" s="324">
        <f t="shared" si="1076"/>
        <v>96395.080324037757</v>
      </c>
      <c r="BC1010" s="323">
        <v>5</v>
      </c>
      <c r="BD1010" s="227">
        <f t="shared" si="1077"/>
        <v>23.02178106874312</v>
      </c>
      <c r="BE1010" s="15">
        <f t="shared" si="1078"/>
        <v>55448.360655737706</v>
      </c>
      <c r="BF1010" s="15">
        <f t="shared" si="1079"/>
        <v>63840.030463381758</v>
      </c>
      <c r="BG1010" s="324">
        <f t="shared" si="1080"/>
        <v>119288.39111911946</v>
      </c>
      <c r="BH1010" s="334">
        <v>4</v>
      </c>
      <c r="BI1010" s="227">
        <f t="shared" si="1081"/>
        <v>17.808036297640658</v>
      </c>
      <c r="BJ1010" s="15">
        <f t="shared" si="1082"/>
        <v>44358.688524590165</v>
      </c>
      <c r="BK1010" s="15">
        <f t="shared" si="1083"/>
        <v>48172.901818090562</v>
      </c>
      <c r="BL1010" s="324">
        <f t="shared" si="1084"/>
        <v>92531.59034268072</v>
      </c>
      <c r="BM1010" s="334">
        <v>4</v>
      </c>
      <c r="BN1010" s="227">
        <f t="shared" si="1085"/>
        <v>19.358235690235716</v>
      </c>
      <c r="BO1010" s="15">
        <f t="shared" si="1086"/>
        <v>44301.971737323358</v>
      </c>
      <c r="BP1010" s="15">
        <f t="shared" si="1087"/>
        <v>54959.510396552781</v>
      </c>
      <c r="BQ1010" s="324">
        <f t="shared" si="1088"/>
        <v>99261.482133876139</v>
      </c>
      <c r="BR1010" s="406">
        <f t="shared" si="1089"/>
        <v>57</v>
      </c>
      <c r="BS1010" s="406">
        <f t="shared" si="1090"/>
        <v>4.75</v>
      </c>
      <c r="BT1010" s="406">
        <f t="shared" si="1091"/>
        <v>0</v>
      </c>
      <c r="BU1010" s="403">
        <f t="shared" si="1092"/>
        <v>0</v>
      </c>
      <c r="BV1010" s="407">
        <f t="shared" si="1093"/>
        <v>-0.1875</v>
      </c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</row>
    <row r="1011" spans="1:147" ht="18" hidden="1" x14ac:dyDescent="0.35">
      <c r="A1011" s="43" t="s">
        <v>375</v>
      </c>
      <c r="B1011" s="319">
        <v>1002</v>
      </c>
      <c r="C1011" s="323">
        <v>5</v>
      </c>
      <c r="D1011" s="451"/>
      <c r="E1011" s="1">
        <f t="shared" si="1042"/>
        <v>29.75</v>
      </c>
      <c r="F1011" s="15">
        <f t="shared" si="1043"/>
        <v>51908.680947012399</v>
      </c>
      <c r="G1011" s="15">
        <f t="shared" si="1044"/>
        <v>84050.808801011881</v>
      </c>
      <c r="H1011" s="324">
        <f t="shared" si="1096"/>
        <v>135959.48974802427</v>
      </c>
      <c r="I1011" s="323">
        <v>5</v>
      </c>
      <c r="J1011" s="451"/>
      <c r="K1011" s="1">
        <f t="shared" si="1046"/>
        <v>38.1</v>
      </c>
      <c r="L1011" s="15">
        <f t="shared" si="1047"/>
        <v>52198.685857321652</v>
      </c>
      <c r="M1011" s="15">
        <f t="shared" si="1048"/>
        <v>101903.62394090454</v>
      </c>
      <c r="N1011" s="324">
        <f t="shared" si="1097"/>
        <v>154102.3097982262</v>
      </c>
      <c r="O1011" s="345">
        <v>3</v>
      </c>
      <c r="P1011" s="454"/>
      <c r="Q1011" s="211">
        <f t="shared" si="1050"/>
        <v>22.45643934994651</v>
      </c>
      <c r="R1011" s="15">
        <f t="shared" si="1051"/>
        <v>31319.211514392991</v>
      </c>
      <c r="S1011" s="422">
        <f t="shared" si="1052"/>
        <v>64598.773097939236</v>
      </c>
      <c r="T1011" s="324">
        <f t="shared" si="1098"/>
        <v>95917.98461233222</v>
      </c>
      <c r="U1011" s="345">
        <v>4</v>
      </c>
      <c r="V1011" s="166">
        <f t="shared" si="1054"/>
        <v>29.948021853409205</v>
      </c>
      <c r="W1011" s="15">
        <f t="shared" si="1055"/>
        <v>42708.506922257722</v>
      </c>
      <c r="X1011" s="15">
        <f t="shared" si="1056"/>
        <v>91555.579286189706</v>
      </c>
      <c r="Y1011" s="324">
        <f t="shared" si="1099"/>
        <v>134264.08620844744</v>
      </c>
      <c r="Z1011" s="345">
        <v>3</v>
      </c>
      <c r="AA1011" s="166">
        <f t="shared" si="1094"/>
        <v>18.960087607320997</v>
      </c>
      <c r="AB1011" s="15">
        <f t="shared" si="1058"/>
        <v>32031.380191693293</v>
      </c>
      <c r="AC1011" s="15">
        <f t="shared" si="1059"/>
        <v>52255.766779410624</v>
      </c>
      <c r="AD1011" s="324">
        <f t="shared" si="1100"/>
        <v>84287.14697110391</v>
      </c>
      <c r="AE1011" s="323">
        <v>3</v>
      </c>
      <c r="AF1011" s="227"/>
      <c r="AG1011" s="166">
        <f t="shared" si="1061"/>
        <v>18.58770330384035</v>
      </c>
      <c r="AH1011" s="15">
        <f t="shared" si="1062"/>
        <v>32252.5</v>
      </c>
      <c r="AI1011" s="15">
        <f t="shared" si="1063"/>
        <v>49561.198894534326</v>
      </c>
      <c r="AJ1011" s="324">
        <f t="shared" si="1101"/>
        <v>81813.698894534318</v>
      </c>
      <c r="AK1011" s="323">
        <v>3</v>
      </c>
      <c r="AL1011" s="451"/>
      <c r="AM1011" s="166">
        <f t="shared" si="1065"/>
        <v>16.54687286078671</v>
      </c>
      <c r="AN1011" s="15">
        <f t="shared" si="1066"/>
        <v>32252.5</v>
      </c>
      <c r="AO1011" s="15">
        <f t="shared" si="1067"/>
        <v>44000.527661373388</v>
      </c>
      <c r="AP1011" s="324">
        <f t="shared" si="1102"/>
        <v>76253.027661373388</v>
      </c>
      <c r="AQ1011" s="323">
        <v>3</v>
      </c>
      <c r="AR1011" s="451"/>
      <c r="AS1011" s="227">
        <f t="shared" si="1069"/>
        <v>14.478339427511864</v>
      </c>
      <c r="AT1011" s="15">
        <f t="shared" si="1070"/>
        <v>32482.663043478256</v>
      </c>
      <c r="AU1011" s="15">
        <f t="shared" si="1071"/>
        <v>39288.621293941382</v>
      </c>
      <c r="AV1011" s="324">
        <f t="shared" si="1072"/>
        <v>71771.284337419638</v>
      </c>
      <c r="AW1011" s="323">
        <v>4</v>
      </c>
      <c r="AX1011" s="451"/>
      <c r="AY1011" s="227">
        <f t="shared" si="1073"/>
        <v>18.177668304177804</v>
      </c>
      <c r="AZ1011" s="15">
        <f t="shared" si="1074"/>
        <v>43310.217391304344</v>
      </c>
      <c r="BA1011" s="15">
        <f t="shared" si="1075"/>
        <v>53084.862932733413</v>
      </c>
      <c r="BB1011" s="324">
        <f t="shared" si="1076"/>
        <v>96395.080324037757</v>
      </c>
      <c r="BC1011" s="323">
        <v>3</v>
      </c>
      <c r="BD1011" s="227">
        <f t="shared" si="1077"/>
        <v>13.813068641245874</v>
      </c>
      <c r="BE1011" s="15">
        <f t="shared" si="1078"/>
        <v>33269.016393442624</v>
      </c>
      <c r="BF1011" s="15">
        <f t="shared" si="1079"/>
        <v>38304.018278029056</v>
      </c>
      <c r="BG1011" s="324">
        <f t="shared" si="1080"/>
        <v>71573.034671471687</v>
      </c>
      <c r="BH1011" s="334">
        <v>3</v>
      </c>
      <c r="BI1011" s="227">
        <f t="shared" si="1081"/>
        <v>13.356027223230495</v>
      </c>
      <c r="BJ1011" s="15">
        <f t="shared" si="1082"/>
        <v>33269.016393442624</v>
      </c>
      <c r="BK1011" s="15">
        <f t="shared" si="1083"/>
        <v>36129.676363567924</v>
      </c>
      <c r="BL1011" s="324">
        <f t="shared" si="1084"/>
        <v>69398.692757010547</v>
      </c>
      <c r="BM1011" s="334">
        <v>2</v>
      </c>
      <c r="BN1011" s="227">
        <f t="shared" si="1085"/>
        <v>9.6791178451178581</v>
      </c>
      <c r="BO1011" s="15">
        <f t="shared" si="1086"/>
        <v>22150.985868661679</v>
      </c>
      <c r="BP1011" s="15">
        <f t="shared" si="1087"/>
        <v>27479.755198276391</v>
      </c>
      <c r="BQ1011" s="324">
        <f t="shared" si="1088"/>
        <v>49630.74106693807</v>
      </c>
      <c r="BR1011" s="406">
        <f t="shared" si="1089"/>
        <v>41</v>
      </c>
      <c r="BS1011" s="406">
        <f t="shared" si="1090"/>
        <v>3.4166666666666665</v>
      </c>
      <c r="BT1011" s="406">
        <f t="shared" si="1091"/>
        <v>-1</v>
      </c>
      <c r="BU1011" s="403">
        <f t="shared" si="1092"/>
        <v>-0.33333333333333337</v>
      </c>
      <c r="BV1011" s="407">
        <f t="shared" si="1093"/>
        <v>-0.70833333333333326</v>
      </c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</row>
    <row r="1012" spans="1:147" ht="18" hidden="1" x14ac:dyDescent="0.35">
      <c r="A1012" s="43" t="s">
        <v>375</v>
      </c>
      <c r="B1012" s="319">
        <v>1003</v>
      </c>
      <c r="C1012" s="323">
        <v>6</v>
      </c>
      <c r="D1012" s="451"/>
      <c r="E1012" s="1">
        <f t="shared" si="1042"/>
        <v>35.700000000000003</v>
      </c>
      <c r="F1012" s="15">
        <f t="shared" si="1043"/>
        <v>62290.417136414879</v>
      </c>
      <c r="G1012" s="15">
        <f t="shared" si="1044"/>
        <v>100860.97056121427</v>
      </c>
      <c r="H1012" s="324">
        <f t="shared" si="1096"/>
        <v>163151.38769762916</v>
      </c>
      <c r="I1012" s="323">
        <v>4</v>
      </c>
      <c r="J1012" s="451"/>
      <c r="K1012" s="1">
        <f t="shared" si="1046"/>
        <v>30.48</v>
      </c>
      <c r="L1012" s="15">
        <f t="shared" si="1047"/>
        <v>41758.948685857322</v>
      </c>
      <c r="M1012" s="15">
        <f t="shared" si="1048"/>
        <v>81522.899152723621</v>
      </c>
      <c r="N1012" s="324">
        <f t="shared" si="1097"/>
        <v>123281.84783858094</v>
      </c>
      <c r="O1012" s="345">
        <v>2</v>
      </c>
      <c r="P1012" s="454"/>
      <c r="Q1012" s="211">
        <f t="shared" si="1050"/>
        <v>14.970959566631008</v>
      </c>
      <c r="R1012" s="15">
        <f t="shared" si="1051"/>
        <v>20879.474342928661</v>
      </c>
      <c r="S1012" s="422">
        <f t="shared" si="1052"/>
        <v>43065.848731959493</v>
      </c>
      <c r="T1012" s="324">
        <f t="shared" si="1098"/>
        <v>63945.323074888154</v>
      </c>
      <c r="U1012" s="345">
        <v>2</v>
      </c>
      <c r="V1012" s="166">
        <f t="shared" si="1054"/>
        <v>14.974010926704603</v>
      </c>
      <c r="W1012" s="15">
        <f t="shared" si="1055"/>
        <v>21354.253461128861</v>
      </c>
      <c r="X1012" s="15">
        <f t="shared" si="1056"/>
        <v>45777.789643094853</v>
      </c>
      <c r="Y1012" s="324">
        <f t="shared" si="1099"/>
        <v>67132.043104223718</v>
      </c>
      <c r="Z1012" s="345">
        <v>3</v>
      </c>
      <c r="AA1012" s="166">
        <f t="shared" si="1094"/>
        <v>18.960087607320997</v>
      </c>
      <c r="AB1012" s="15">
        <f t="shared" si="1058"/>
        <v>32031.380191693293</v>
      </c>
      <c r="AC1012" s="15">
        <f t="shared" si="1059"/>
        <v>52255.766779410624</v>
      </c>
      <c r="AD1012" s="324">
        <f t="shared" si="1100"/>
        <v>84287.14697110391</v>
      </c>
      <c r="AE1012" s="323">
        <v>2</v>
      </c>
      <c r="AF1012" s="227"/>
      <c r="AG1012" s="166">
        <f t="shared" si="1061"/>
        <v>12.391802202560232</v>
      </c>
      <c r="AH1012" s="15">
        <f t="shared" si="1062"/>
        <v>21501.666666666668</v>
      </c>
      <c r="AI1012" s="15">
        <f t="shared" si="1063"/>
        <v>33040.799263022884</v>
      </c>
      <c r="AJ1012" s="324">
        <f t="shared" si="1101"/>
        <v>54542.465929689555</v>
      </c>
      <c r="AK1012" s="323">
        <v>2</v>
      </c>
      <c r="AL1012" s="451"/>
      <c r="AM1012" s="166">
        <f t="shared" si="1065"/>
        <v>11.031248573857807</v>
      </c>
      <c r="AN1012" s="15">
        <f t="shared" si="1066"/>
        <v>21501.666666666668</v>
      </c>
      <c r="AO1012" s="15">
        <f t="shared" si="1067"/>
        <v>29333.685107582263</v>
      </c>
      <c r="AP1012" s="324">
        <f t="shared" si="1102"/>
        <v>50835.351774248935</v>
      </c>
      <c r="AQ1012" s="323">
        <v>2</v>
      </c>
      <c r="AR1012" s="451"/>
      <c r="AS1012" s="227">
        <f t="shared" si="1069"/>
        <v>9.6522262850079095</v>
      </c>
      <c r="AT1012" s="15">
        <f t="shared" si="1070"/>
        <v>21655.108695652172</v>
      </c>
      <c r="AU1012" s="15">
        <f t="shared" si="1071"/>
        <v>26192.414195960922</v>
      </c>
      <c r="AV1012" s="324">
        <f t="shared" si="1072"/>
        <v>47847.522891613095</v>
      </c>
      <c r="AW1012" s="323">
        <v>3</v>
      </c>
      <c r="AX1012" s="451"/>
      <c r="AY1012" s="227">
        <f t="shared" si="1073"/>
        <v>13.633251228133354</v>
      </c>
      <c r="AZ1012" s="15">
        <f t="shared" si="1074"/>
        <v>32482.663043478256</v>
      </c>
      <c r="BA1012" s="15">
        <f t="shared" si="1075"/>
        <v>39813.647199550061</v>
      </c>
      <c r="BB1012" s="324">
        <f t="shared" si="1076"/>
        <v>72296.310243028318</v>
      </c>
      <c r="BC1012" s="323">
        <v>2</v>
      </c>
      <c r="BD1012" s="227">
        <f t="shared" si="1077"/>
        <v>9.2087124274972485</v>
      </c>
      <c r="BE1012" s="15">
        <f t="shared" si="1078"/>
        <v>22179.344262295082</v>
      </c>
      <c r="BF1012" s="15">
        <f t="shared" si="1079"/>
        <v>25536.012185352705</v>
      </c>
      <c r="BG1012" s="324">
        <f t="shared" si="1080"/>
        <v>47715.356447647791</v>
      </c>
      <c r="BH1012" s="334">
        <v>2</v>
      </c>
      <c r="BI1012" s="227">
        <f t="shared" si="1081"/>
        <v>8.9040181488203292</v>
      </c>
      <c r="BJ1012" s="15">
        <f t="shared" si="1082"/>
        <v>22179.344262295082</v>
      </c>
      <c r="BK1012" s="15">
        <f t="shared" si="1083"/>
        <v>24086.450909045281</v>
      </c>
      <c r="BL1012" s="324">
        <f t="shared" si="1084"/>
        <v>46265.79517134036</v>
      </c>
      <c r="BM1012" s="334">
        <v>3</v>
      </c>
      <c r="BN1012" s="227">
        <f t="shared" si="1085"/>
        <v>14.518676767676787</v>
      </c>
      <c r="BO1012" s="15">
        <f t="shared" si="1086"/>
        <v>33226.478802992518</v>
      </c>
      <c r="BP1012" s="15">
        <f t="shared" si="1087"/>
        <v>41219.632797414582</v>
      </c>
      <c r="BQ1012" s="324">
        <f t="shared" si="1088"/>
        <v>74446.111600407108</v>
      </c>
      <c r="BR1012" s="406">
        <f t="shared" si="1089"/>
        <v>33</v>
      </c>
      <c r="BS1012" s="406">
        <f t="shared" si="1090"/>
        <v>2.75</v>
      </c>
      <c r="BT1012" s="406">
        <f t="shared" si="1091"/>
        <v>1</v>
      </c>
      <c r="BU1012" s="403">
        <f t="shared" si="1092"/>
        <v>0.5</v>
      </c>
      <c r="BV1012" s="407">
        <f t="shared" si="1093"/>
        <v>8.3333333333333329E-2</v>
      </c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</row>
    <row r="1013" spans="1:147" ht="18" hidden="1" x14ac:dyDescent="0.35">
      <c r="A1013" s="43" t="s">
        <v>375</v>
      </c>
      <c r="B1013" s="319">
        <v>1004</v>
      </c>
      <c r="C1013" s="323">
        <v>1</v>
      </c>
      <c r="D1013" s="451"/>
      <c r="E1013" s="1">
        <f t="shared" si="1042"/>
        <v>5.95</v>
      </c>
      <c r="F1013" s="15">
        <f t="shared" si="1043"/>
        <v>10381.73618940248</v>
      </c>
      <c r="G1013" s="15">
        <f t="shared" si="1044"/>
        <v>16810.161760202376</v>
      </c>
      <c r="H1013" s="324">
        <f t="shared" si="1096"/>
        <v>27191.897949604856</v>
      </c>
      <c r="I1013" s="323">
        <v>1</v>
      </c>
      <c r="J1013" s="451"/>
      <c r="K1013" s="1">
        <f t="shared" si="1046"/>
        <v>7.62</v>
      </c>
      <c r="L1013" s="15">
        <f t="shared" si="1047"/>
        <v>10439.73717146433</v>
      </c>
      <c r="M1013" s="15">
        <f t="shared" si="1048"/>
        <v>20380.724788180905</v>
      </c>
      <c r="N1013" s="324">
        <f t="shared" si="1097"/>
        <v>30820.461959645236</v>
      </c>
      <c r="O1013" s="345">
        <v>2</v>
      </c>
      <c r="P1013" s="454"/>
      <c r="Q1013" s="211">
        <f t="shared" si="1050"/>
        <v>14.970959566631008</v>
      </c>
      <c r="R1013" s="15">
        <f t="shared" si="1051"/>
        <v>20879.474342928661</v>
      </c>
      <c r="S1013" s="422">
        <f t="shared" si="1052"/>
        <v>43065.848731959493</v>
      </c>
      <c r="T1013" s="324">
        <f t="shared" si="1098"/>
        <v>63945.323074888154</v>
      </c>
      <c r="U1013" s="345">
        <v>1</v>
      </c>
      <c r="V1013" s="166">
        <f t="shared" si="1054"/>
        <v>7.4870054633523013</v>
      </c>
      <c r="W1013" s="15">
        <f t="shared" si="1055"/>
        <v>10677.126730564431</v>
      </c>
      <c r="X1013" s="15">
        <f t="shared" si="1056"/>
        <v>22888.894821547427</v>
      </c>
      <c r="Y1013" s="324">
        <f t="shared" si="1099"/>
        <v>33566.021552111859</v>
      </c>
      <c r="Z1013" s="345">
        <v>2</v>
      </c>
      <c r="AA1013" s="166">
        <f t="shared" si="1094"/>
        <v>12.640058404880664</v>
      </c>
      <c r="AB1013" s="15">
        <f t="shared" si="1058"/>
        <v>21354.253461128861</v>
      </c>
      <c r="AC1013" s="15">
        <f t="shared" si="1059"/>
        <v>34837.177852940418</v>
      </c>
      <c r="AD1013" s="324">
        <f t="shared" si="1100"/>
        <v>56191.431314069283</v>
      </c>
      <c r="AE1013" s="323">
        <v>1</v>
      </c>
      <c r="AF1013" s="227"/>
      <c r="AG1013" s="166">
        <f t="shared" si="1061"/>
        <v>6.195901101280116</v>
      </c>
      <c r="AH1013" s="15">
        <f t="shared" si="1062"/>
        <v>10750.833333333334</v>
      </c>
      <c r="AI1013" s="15">
        <f t="shared" si="1063"/>
        <v>16520.399631511442</v>
      </c>
      <c r="AJ1013" s="324">
        <f t="shared" si="1101"/>
        <v>27271.232964844778</v>
      </c>
      <c r="AK1013" s="323">
        <v>2</v>
      </c>
      <c r="AL1013" s="451"/>
      <c r="AM1013" s="166">
        <f t="shared" si="1065"/>
        <v>11.031248573857807</v>
      </c>
      <c r="AN1013" s="15">
        <f t="shared" si="1066"/>
        <v>21501.666666666668</v>
      </c>
      <c r="AO1013" s="15">
        <f t="shared" si="1067"/>
        <v>29333.685107582263</v>
      </c>
      <c r="AP1013" s="324">
        <f t="shared" si="1102"/>
        <v>50835.351774248935</v>
      </c>
      <c r="AQ1013" s="323">
        <v>1</v>
      </c>
      <c r="AR1013" s="451"/>
      <c r="AS1013" s="227">
        <f t="shared" si="1069"/>
        <v>4.8261131425039547</v>
      </c>
      <c r="AT1013" s="15">
        <f t="shared" si="1070"/>
        <v>10827.554347826086</v>
      </c>
      <c r="AU1013" s="15">
        <f t="shared" si="1071"/>
        <v>13096.207097980461</v>
      </c>
      <c r="AV1013" s="324">
        <f t="shared" si="1072"/>
        <v>23923.761445806547</v>
      </c>
      <c r="AW1013" s="323">
        <v>1</v>
      </c>
      <c r="AX1013" s="451"/>
      <c r="AY1013" s="227">
        <f t="shared" si="1073"/>
        <v>4.5444170760444509</v>
      </c>
      <c r="AZ1013" s="15">
        <f t="shared" si="1074"/>
        <v>10827.554347826086</v>
      </c>
      <c r="BA1013" s="15">
        <f t="shared" si="1075"/>
        <v>13271.215733183353</v>
      </c>
      <c r="BB1013" s="324">
        <f t="shared" si="1076"/>
        <v>24098.770081009439</v>
      </c>
      <c r="BC1013" s="323">
        <v>1</v>
      </c>
      <c r="BD1013" s="227">
        <f t="shared" si="1077"/>
        <v>4.6043562137486242</v>
      </c>
      <c r="BE1013" s="15">
        <f t="shared" si="1078"/>
        <v>11089.672131147541</v>
      </c>
      <c r="BF1013" s="15">
        <f t="shared" si="1079"/>
        <v>12768.006092676353</v>
      </c>
      <c r="BG1013" s="324">
        <f t="shared" si="1080"/>
        <v>23857.678223823896</v>
      </c>
      <c r="BH1013" s="334">
        <v>1</v>
      </c>
      <c r="BI1013" s="227">
        <f t="shared" si="1081"/>
        <v>4.4520090744101646</v>
      </c>
      <c r="BJ1013" s="15">
        <f t="shared" si="1082"/>
        <v>11089.672131147541</v>
      </c>
      <c r="BK1013" s="15">
        <f t="shared" si="1083"/>
        <v>12043.225454522641</v>
      </c>
      <c r="BL1013" s="324">
        <f t="shared" si="1084"/>
        <v>23132.89758567018</v>
      </c>
      <c r="BM1013" s="334">
        <v>1</v>
      </c>
      <c r="BN1013" s="227">
        <f t="shared" si="1085"/>
        <v>4.8395589225589291</v>
      </c>
      <c r="BO1013" s="15">
        <f t="shared" si="1086"/>
        <v>11075.492934330839</v>
      </c>
      <c r="BP1013" s="15">
        <f t="shared" si="1087"/>
        <v>13739.877599138195</v>
      </c>
      <c r="BQ1013" s="324">
        <f t="shared" si="1088"/>
        <v>24815.370533469035</v>
      </c>
      <c r="BR1013" s="406">
        <f t="shared" si="1089"/>
        <v>15</v>
      </c>
      <c r="BS1013" s="406">
        <f t="shared" si="1090"/>
        <v>1.25</v>
      </c>
      <c r="BT1013" s="406">
        <f t="shared" si="1091"/>
        <v>0</v>
      </c>
      <c r="BU1013" s="403">
        <f t="shared" si="1092"/>
        <v>0</v>
      </c>
      <c r="BV1013" s="407">
        <f t="shared" si="1093"/>
        <v>-0.25</v>
      </c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</row>
    <row r="1014" spans="1:147" ht="18" hidden="1" x14ac:dyDescent="0.35">
      <c r="A1014" s="43" t="s">
        <v>375</v>
      </c>
      <c r="B1014" s="319">
        <v>1101</v>
      </c>
      <c r="C1014" s="323">
        <v>0</v>
      </c>
      <c r="D1014" s="451"/>
      <c r="E1014" s="1">
        <f t="shared" si="1042"/>
        <v>0</v>
      </c>
      <c r="F1014" s="15">
        <f t="shared" si="1043"/>
        <v>0</v>
      </c>
      <c r="G1014" s="15">
        <f t="shared" si="1044"/>
        <v>0</v>
      </c>
      <c r="H1014" s="324">
        <f t="shared" si="1096"/>
        <v>0</v>
      </c>
      <c r="I1014" s="323">
        <v>0</v>
      </c>
      <c r="J1014" s="451"/>
      <c r="K1014" s="1">
        <f t="shared" si="1046"/>
        <v>0</v>
      </c>
      <c r="L1014" s="15">
        <f t="shared" si="1047"/>
        <v>0</v>
      </c>
      <c r="M1014" s="15">
        <f t="shared" si="1048"/>
        <v>0</v>
      </c>
      <c r="N1014" s="324">
        <f t="shared" si="1097"/>
        <v>0</v>
      </c>
      <c r="O1014" s="345">
        <v>0</v>
      </c>
      <c r="P1014" s="454"/>
      <c r="Q1014" s="211">
        <f t="shared" si="1050"/>
        <v>0</v>
      </c>
      <c r="R1014" s="15">
        <f t="shared" si="1051"/>
        <v>0</v>
      </c>
      <c r="S1014" s="422">
        <f t="shared" si="1052"/>
        <v>0</v>
      </c>
      <c r="T1014" s="324">
        <f t="shared" si="1098"/>
        <v>0</v>
      </c>
      <c r="U1014" s="345">
        <v>1</v>
      </c>
      <c r="V1014" s="166">
        <f t="shared" si="1054"/>
        <v>7.4870054633523013</v>
      </c>
      <c r="W1014" s="15">
        <f t="shared" si="1055"/>
        <v>10677.126730564431</v>
      </c>
      <c r="X1014" s="15">
        <f t="shared" si="1056"/>
        <v>22888.894821547427</v>
      </c>
      <c r="Y1014" s="324">
        <f t="shared" si="1099"/>
        <v>33566.021552111859</v>
      </c>
      <c r="Z1014" s="345">
        <v>1</v>
      </c>
      <c r="AA1014" s="166">
        <f t="shared" si="1094"/>
        <v>6.320029202440332</v>
      </c>
      <c r="AB1014" s="15">
        <f t="shared" si="1058"/>
        <v>10677.126730564431</v>
      </c>
      <c r="AC1014" s="15">
        <f t="shared" si="1059"/>
        <v>17418.588926470209</v>
      </c>
      <c r="AD1014" s="324">
        <f t="shared" si="1100"/>
        <v>28095.715657034641</v>
      </c>
      <c r="AE1014" s="323">
        <v>0</v>
      </c>
      <c r="AF1014" s="227"/>
      <c r="AG1014" s="166">
        <f t="shared" si="1061"/>
        <v>0</v>
      </c>
      <c r="AH1014" s="15">
        <f t="shared" si="1062"/>
        <v>0</v>
      </c>
      <c r="AI1014" s="15">
        <f t="shared" si="1063"/>
        <v>0</v>
      </c>
      <c r="AJ1014" s="324">
        <f t="shared" si="1101"/>
        <v>0</v>
      </c>
      <c r="AK1014" s="323">
        <v>0</v>
      </c>
      <c r="AL1014" s="451"/>
      <c r="AM1014" s="166">
        <f t="shared" si="1065"/>
        <v>0</v>
      </c>
      <c r="AN1014" s="15">
        <f t="shared" si="1066"/>
        <v>0</v>
      </c>
      <c r="AO1014" s="15">
        <f t="shared" si="1067"/>
        <v>0</v>
      </c>
      <c r="AP1014" s="324">
        <f t="shared" si="1102"/>
        <v>0</v>
      </c>
      <c r="AQ1014" s="323">
        <v>0</v>
      </c>
      <c r="AR1014" s="451"/>
      <c r="AS1014" s="227">
        <f t="shared" si="1069"/>
        <v>0</v>
      </c>
      <c r="AT1014" s="15">
        <f t="shared" si="1070"/>
        <v>0</v>
      </c>
      <c r="AU1014" s="15">
        <f t="shared" si="1071"/>
        <v>0</v>
      </c>
      <c r="AV1014" s="324">
        <f t="shared" si="1072"/>
        <v>0</v>
      </c>
      <c r="AW1014" s="323">
        <v>1</v>
      </c>
      <c r="AX1014" s="451"/>
      <c r="AY1014" s="227">
        <f t="shared" si="1073"/>
        <v>4.5444170760444509</v>
      </c>
      <c r="AZ1014" s="15">
        <f t="shared" si="1074"/>
        <v>10827.554347826086</v>
      </c>
      <c r="BA1014" s="15">
        <f t="shared" si="1075"/>
        <v>13271.215733183353</v>
      </c>
      <c r="BB1014" s="324">
        <f t="shared" si="1076"/>
        <v>24098.770081009439</v>
      </c>
      <c r="BC1014" s="323">
        <v>1</v>
      </c>
      <c r="BD1014" s="227">
        <f t="shared" si="1077"/>
        <v>4.6043562137486242</v>
      </c>
      <c r="BE1014" s="15">
        <f t="shared" si="1078"/>
        <v>11089.672131147541</v>
      </c>
      <c r="BF1014" s="15">
        <f t="shared" si="1079"/>
        <v>12768.006092676353</v>
      </c>
      <c r="BG1014" s="324">
        <f t="shared" si="1080"/>
        <v>23857.678223823896</v>
      </c>
      <c r="BH1014" s="334">
        <v>0</v>
      </c>
      <c r="BI1014" s="227">
        <f t="shared" si="1081"/>
        <v>0</v>
      </c>
      <c r="BJ1014" s="15">
        <f t="shared" si="1082"/>
        <v>0</v>
      </c>
      <c r="BK1014" s="15">
        <f t="shared" si="1083"/>
        <v>0</v>
      </c>
      <c r="BL1014" s="324">
        <f t="shared" si="1084"/>
        <v>0</v>
      </c>
      <c r="BM1014" s="334">
        <v>0</v>
      </c>
      <c r="BN1014" s="227">
        <f t="shared" si="1085"/>
        <v>0</v>
      </c>
      <c r="BO1014" s="15">
        <f t="shared" si="1086"/>
        <v>0</v>
      </c>
      <c r="BP1014" s="15">
        <f t="shared" si="1087"/>
        <v>0</v>
      </c>
      <c r="BQ1014" s="324">
        <f t="shared" si="1088"/>
        <v>0</v>
      </c>
      <c r="BR1014" s="406">
        <f t="shared" si="1089"/>
        <v>4</v>
      </c>
      <c r="BS1014" s="406">
        <f t="shared" si="1090"/>
        <v>0.33333333333333331</v>
      </c>
      <c r="BT1014" s="406">
        <f t="shared" si="1091"/>
        <v>0</v>
      </c>
      <c r="BU1014" s="403" t="e">
        <f t="shared" si="1092"/>
        <v>#DIV/0!</v>
      </c>
      <c r="BV1014" s="407" t="e">
        <f t="shared" si="1093"/>
        <v>#DIV/0!</v>
      </c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</row>
    <row r="1015" spans="1:147" ht="18" hidden="1" x14ac:dyDescent="0.35">
      <c r="A1015" s="43" t="s">
        <v>375</v>
      </c>
      <c r="B1015" s="319">
        <v>1102</v>
      </c>
      <c r="C1015" s="323">
        <v>3</v>
      </c>
      <c r="D1015" s="451"/>
      <c r="E1015" s="1">
        <f t="shared" si="1042"/>
        <v>17.850000000000001</v>
      </c>
      <c r="F1015" s="15">
        <f t="shared" si="1043"/>
        <v>31145.208568207439</v>
      </c>
      <c r="G1015" s="15">
        <f t="shared" si="1044"/>
        <v>50430.485280607136</v>
      </c>
      <c r="H1015" s="324">
        <f t="shared" si="1096"/>
        <v>81575.693848814582</v>
      </c>
      <c r="I1015" s="323">
        <v>1</v>
      </c>
      <c r="J1015" s="451"/>
      <c r="K1015" s="1">
        <f t="shared" si="1046"/>
        <v>7.62</v>
      </c>
      <c r="L1015" s="15">
        <f t="shared" si="1047"/>
        <v>10439.73717146433</v>
      </c>
      <c r="M1015" s="15">
        <f t="shared" si="1048"/>
        <v>20380.724788180905</v>
      </c>
      <c r="N1015" s="324">
        <f t="shared" si="1097"/>
        <v>30820.461959645236</v>
      </c>
      <c r="O1015" s="345">
        <v>0</v>
      </c>
      <c r="P1015" s="454"/>
      <c r="Q1015" s="211">
        <f t="shared" si="1050"/>
        <v>0</v>
      </c>
      <c r="R1015" s="15">
        <f t="shared" si="1051"/>
        <v>0</v>
      </c>
      <c r="S1015" s="422">
        <f t="shared" si="1052"/>
        <v>0</v>
      </c>
      <c r="T1015" s="324">
        <f t="shared" si="1098"/>
        <v>0</v>
      </c>
      <c r="U1015" s="345">
        <v>1</v>
      </c>
      <c r="V1015" s="166">
        <f t="shared" si="1054"/>
        <v>7.4870054633523013</v>
      </c>
      <c r="W1015" s="15">
        <f t="shared" si="1055"/>
        <v>10677.126730564431</v>
      </c>
      <c r="X1015" s="15">
        <f t="shared" si="1056"/>
        <v>22888.894821547427</v>
      </c>
      <c r="Y1015" s="324">
        <f t="shared" si="1099"/>
        <v>33566.021552111859</v>
      </c>
      <c r="Z1015" s="345">
        <v>2</v>
      </c>
      <c r="AA1015" s="166">
        <f t="shared" si="1094"/>
        <v>12.640058404880664</v>
      </c>
      <c r="AB1015" s="15">
        <f t="shared" si="1058"/>
        <v>21354.253461128861</v>
      </c>
      <c r="AC1015" s="15">
        <f t="shared" si="1059"/>
        <v>34837.177852940418</v>
      </c>
      <c r="AD1015" s="324">
        <f t="shared" si="1100"/>
        <v>56191.431314069283</v>
      </c>
      <c r="AE1015" s="323">
        <v>2</v>
      </c>
      <c r="AF1015" s="227"/>
      <c r="AG1015" s="166">
        <f t="shared" si="1061"/>
        <v>12.391802202560232</v>
      </c>
      <c r="AH1015" s="15">
        <f t="shared" si="1062"/>
        <v>21501.666666666668</v>
      </c>
      <c r="AI1015" s="15">
        <f t="shared" si="1063"/>
        <v>33040.799263022884</v>
      </c>
      <c r="AJ1015" s="324">
        <f t="shared" si="1101"/>
        <v>54542.465929689555</v>
      </c>
      <c r="AK1015" s="323">
        <v>3</v>
      </c>
      <c r="AL1015" s="451"/>
      <c r="AM1015" s="166">
        <f t="shared" si="1065"/>
        <v>16.54687286078671</v>
      </c>
      <c r="AN1015" s="15">
        <f t="shared" si="1066"/>
        <v>32252.5</v>
      </c>
      <c r="AO1015" s="15">
        <f t="shared" si="1067"/>
        <v>44000.527661373388</v>
      </c>
      <c r="AP1015" s="324">
        <f t="shared" si="1102"/>
        <v>76253.027661373388</v>
      </c>
      <c r="AQ1015" s="323">
        <v>2</v>
      </c>
      <c r="AR1015" s="451"/>
      <c r="AS1015" s="227">
        <f t="shared" si="1069"/>
        <v>9.6522262850079095</v>
      </c>
      <c r="AT1015" s="15">
        <f t="shared" si="1070"/>
        <v>21655.108695652172</v>
      </c>
      <c r="AU1015" s="15">
        <f t="shared" si="1071"/>
        <v>26192.414195960922</v>
      </c>
      <c r="AV1015" s="324">
        <f t="shared" si="1072"/>
        <v>47847.522891613095</v>
      </c>
      <c r="AW1015" s="323">
        <v>2</v>
      </c>
      <c r="AX1015" s="451"/>
      <c r="AY1015" s="227">
        <f t="shared" si="1073"/>
        <v>9.0888341520889018</v>
      </c>
      <c r="AZ1015" s="15">
        <f t="shared" si="1074"/>
        <v>21655.108695652172</v>
      </c>
      <c r="BA1015" s="15">
        <f t="shared" si="1075"/>
        <v>26542.431466366706</v>
      </c>
      <c r="BB1015" s="324">
        <f t="shared" si="1076"/>
        <v>48197.540162018879</v>
      </c>
      <c r="BC1015" s="323">
        <v>2</v>
      </c>
      <c r="BD1015" s="227">
        <f t="shared" si="1077"/>
        <v>9.2087124274972485</v>
      </c>
      <c r="BE1015" s="15">
        <f t="shared" si="1078"/>
        <v>22179.344262295082</v>
      </c>
      <c r="BF1015" s="15">
        <f t="shared" si="1079"/>
        <v>25536.012185352705</v>
      </c>
      <c r="BG1015" s="324">
        <f t="shared" si="1080"/>
        <v>47715.356447647791</v>
      </c>
      <c r="BH1015" s="334">
        <v>1</v>
      </c>
      <c r="BI1015" s="227">
        <f t="shared" si="1081"/>
        <v>4.4520090744101646</v>
      </c>
      <c r="BJ1015" s="15">
        <f t="shared" si="1082"/>
        <v>11089.672131147541</v>
      </c>
      <c r="BK1015" s="15">
        <f t="shared" si="1083"/>
        <v>12043.225454522641</v>
      </c>
      <c r="BL1015" s="324">
        <f t="shared" si="1084"/>
        <v>23132.89758567018</v>
      </c>
      <c r="BM1015" s="334">
        <v>2</v>
      </c>
      <c r="BN1015" s="227">
        <f t="shared" si="1085"/>
        <v>9.6791178451178581</v>
      </c>
      <c r="BO1015" s="15">
        <f t="shared" si="1086"/>
        <v>22150.985868661679</v>
      </c>
      <c r="BP1015" s="15">
        <f t="shared" si="1087"/>
        <v>27479.755198276391</v>
      </c>
      <c r="BQ1015" s="324">
        <f t="shared" si="1088"/>
        <v>49630.74106693807</v>
      </c>
      <c r="BR1015" s="406">
        <f t="shared" si="1089"/>
        <v>21</v>
      </c>
      <c r="BS1015" s="406">
        <f t="shared" si="1090"/>
        <v>1.75</v>
      </c>
      <c r="BT1015" s="406">
        <f t="shared" si="1091"/>
        <v>1</v>
      </c>
      <c r="BU1015" s="403">
        <f t="shared" si="1092"/>
        <v>1</v>
      </c>
      <c r="BV1015" s="407">
        <f t="shared" si="1093"/>
        <v>0.125</v>
      </c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</row>
    <row r="1016" spans="1:147" ht="18" hidden="1" x14ac:dyDescent="0.35">
      <c r="A1016" s="43" t="s">
        <v>375</v>
      </c>
      <c r="B1016" s="319">
        <v>1103</v>
      </c>
      <c r="C1016" s="323">
        <v>6</v>
      </c>
      <c r="D1016" s="451"/>
      <c r="E1016" s="1">
        <f t="shared" si="1042"/>
        <v>35.700000000000003</v>
      </c>
      <c r="F1016" s="15">
        <f t="shared" si="1043"/>
        <v>62290.417136414879</v>
      </c>
      <c r="G1016" s="15">
        <f t="shared" si="1044"/>
        <v>100860.97056121427</v>
      </c>
      <c r="H1016" s="324">
        <f t="shared" si="1096"/>
        <v>163151.38769762916</v>
      </c>
      <c r="I1016" s="323">
        <v>7</v>
      </c>
      <c r="J1016" s="451"/>
      <c r="K1016" s="1">
        <f t="shared" si="1046"/>
        <v>53.34</v>
      </c>
      <c r="L1016" s="15">
        <f t="shared" si="1047"/>
        <v>73078.160200250306</v>
      </c>
      <c r="M1016" s="15">
        <f t="shared" si="1048"/>
        <v>142665.07351726634</v>
      </c>
      <c r="N1016" s="324">
        <f t="shared" si="1097"/>
        <v>215743.23371751665</v>
      </c>
      <c r="O1016" s="345">
        <v>7</v>
      </c>
      <c r="P1016" s="454"/>
      <c r="Q1016" s="211">
        <f t="shared" si="1050"/>
        <v>52.398358483208526</v>
      </c>
      <c r="R1016" s="15">
        <f t="shared" si="1051"/>
        <v>73078.160200250306</v>
      </c>
      <c r="S1016" s="422">
        <f t="shared" si="1052"/>
        <v>150730.47056185821</v>
      </c>
      <c r="T1016" s="324">
        <f t="shared" si="1098"/>
        <v>223808.63076210851</v>
      </c>
      <c r="U1016" s="345">
        <v>5</v>
      </c>
      <c r="V1016" s="166">
        <f t="shared" si="1054"/>
        <v>37.435027316761506</v>
      </c>
      <c r="W1016" s="15">
        <f t="shared" si="1055"/>
        <v>53385.633652822151</v>
      </c>
      <c r="X1016" s="15">
        <f t="shared" si="1056"/>
        <v>114444.47410773713</v>
      </c>
      <c r="Y1016" s="324">
        <f t="shared" si="1099"/>
        <v>167830.10776055927</v>
      </c>
      <c r="Z1016" s="345">
        <v>6</v>
      </c>
      <c r="AA1016" s="166">
        <f>+Z1016*$AC$1156</f>
        <v>37.920175214641993</v>
      </c>
      <c r="AB1016" s="15">
        <f t="shared" si="1058"/>
        <v>64062.760383386587</v>
      </c>
      <c r="AC1016" s="15">
        <f t="shared" si="1059"/>
        <v>104511.53355882125</v>
      </c>
      <c r="AD1016" s="324">
        <f t="shared" si="1100"/>
        <v>168574.29394220782</v>
      </c>
      <c r="AE1016" s="323">
        <v>4</v>
      </c>
      <c r="AF1016" s="227"/>
      <c r="AG1016" s="166">
        <f t="shared" si="1061"/>
        <v>24.783604405120464</v>
      </c>
      <c r="AH1016" s="15">
        <f t="shared" si="1062"/>
        <v>43003.333333333336</v>
      </c>
      <c r="AI1016" s="15">
        <f t="shared" si="1063"/>
        <v>66081.598526045767</v>
      </c>
      <c r="AJ1016" s="324">
        <f t="shared" si="1101"/>
        <v>109084.93185937911</v>
      </c>
      <c r="AK1016" s="323">
        <v>7</v>
      </c>
      <c r="AL1016" s="451"/>
      <c r="AM1016" s="166">
        <f t="shared" si="1065"/>
        <v>38.609370008502324</v>
      </c>
      <c r="AN1016" s="15">
        <f t="shared" si="1066"/>
        <v>75255.833333333343</v>
      </c>
      <c r="AO1016" s="15">
        <f t="shared" si="1067"/>
        <v>102667.89787653791</v>
      </c>
      <c r="AP1016" s="324">
        <f t="shared" si="1102"/>
        <v>177923.73120987124</v>
      </c>
      <c r="AQ1016" s="323">
        <v>3</v>
      </c>
      <c r="AR1016" s="451"/>
      <c r="AS1016" s="227">
        <f t="shared" si="1069"/>
        <v>14.478339427511864</v>
      </c>
      <c r="AT1016" s="15">
        <f t="shared" si="1070"/>
        <v>32482.663043478256</v>
      </c>
      <c r="AU1016" s="15">
        <f t="shared" si="1071"/>
        <v>39288.621293941382</v>
      </c>
      <c r="AV1016" s="324">
        <f t="shared" si="1072"/>
        <v>71771.284337419638</v>
      </c>
      <c r="AW1016" s="323">
        <v>6</v>
      </c>
      <c r="AX1016" s="451"/>
      <c r="AY1016" s="227">
        <f t="shared" si="1073"/>
        <v>27.266502456266707</v>
      </c>
      <c r="AZ1016" s="15">
        <f t="shared" si="1074"/>
        <v>64965.326086956513</v>
      </c>
      <c r="BA1016" s="15">
        <f t="shared" si="1075"/>
        <v>79627.294399100123</v>
      </c>
      <c r="BB1016" s="324">
        <f t="shared" si="1076"/>
        <v>144592.62048605664</v>
      </c>
      <c r="BC1016" s="323">
        <v>6</v>
      </c>
      <c r="BD1016" s="227">
        <f t="shared" si="1077"/>
        <v>27.626137282491747</v>
      </c>
      <c r="BE1016" s="15">
        <f t="shared" si="1078"/>
        <v>66538.032786885247</v>
      </c>
      <c r="BF1016" s="15">
        <f t="shared" si="1079"/>
        <v>76608.036556058112</v>
      </c>
      <c r="BG1016" s="324">
        <f t="shared" si="1080"/>
        <v>143146.06934294337</v>
      </c>
      <c r="BH1016" s="334">
        <v>5</v>
      </c>
      <c r="BI1016" s="227">
        <f t="shared" si="1081"/>
        <v>22.260045372050822</v>
      </c>
      <c r="BJ1016" s="15">
        <f t="shared" si="1082"/>
        <v>55448.360655737706</v>
      </c>
      <c r="BK1016" s="15">
        <f t="shared" si="1083"/>
        <v>60216.127272613201</v>
      </c>
      <c r="BL1016" s="324">
        <f t="shared" si="1084"/>
        <v>115664.48792835091</v>
      </c>
      <c r="BM1016" s="334">
        <v>5</v>
      </c>
      <c r="BN1016" s="227">
        <f t="shared" si="1085"/>
        <v>24.197794612794645</v>
      </c>
      <c r="BO1016" s="15">
        <f t="shared" si="1086"/>
        <v>55377.464671654197</v>
      </c>
      <c r="BP1016" s="15">
        <f t="shared" si="1087"/>
        <v>68699.38799569098</v>
      </c>
      <c r="BQ1016" s="324">
        <f t="shared" si="1088"/>
        <v>124076.85266734517</v>
      </c>
      <c r="BR1016" s="406">
        <f t="shared" si="1089"/>
        <v>67</v>
      </c>
      <c r="BS1016" s="406">
        <f t="shared" si="1090"/>
        <v>5.583333333333333</v>
      </c>
      <c r="BT1016" s="406">
        <f t="shared" si="1091"/>
        <v>0</v>
      </c>
      <c r="BU1016" s="403">
        <f t="shared" si="1092"/>
        <v>0</v>
      </c>
      <c r="BV1016" s="407">
        <f t="shared" si="1093"/>
        <v>-0.11666666666666661</v>
      </c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</row>
    <row r="1017" spans="1:147" ht="18" hidden="1" x14ac:dyDescent="0.35">
      <c r="A1017" s="43" t="s">
        <v>375</v>
      </c>
      <c r="B1017" s="319">
        <v>1104</v>
      </c>
      <c r="C1017" s="323">
        <v>7</v>
      </c>
      <c r="D1017" s="451"/>
      <c r="E1017" s="1">
        <f t="shared" si="1042"/>
        <v>41.65</v>
      </c>
      <c r="F1017" s="15">
        <f t="shared" si="1043"/>
        <v>72672.153325817359</v>
      </c>
      <c r="G1017" s="15">
        <f t="shared" si="1044"/>
        <v>117671.13232141663</v>
      </c>
      <c r="H1017" s="324">
        <f t="shared" si="1096"/>
        <v>190343.28564723401</v>
      </c>
      <c r="I1017" s="323">
        <v>5</v>
      </c>
      <c r="J1017" s="451"/>
      <c r="K1017" s="1">
        <f t="shared" si="1046"/>
        <v>38.1</v>
      </c>
      <c r="L1017" s="15">
        <f t="shared" si="1047"/>
        <v>52198.685857321652</v>
      </c>
      <c r="M1017" s="15">
        <f t="shared" si="1048"/>
        <v>101903.62394090454</v>
      </c>
      <c r="N1017" s="324">
        <f t="shared" si="1097"/>
        <v>154102.3097982262</v>
      </c>
      <c r="O1017" s="345">
        <v>4</v>
      </c>
      <c r="P1017" s="454"/>
      <c r="Q1017" s="211">
        <f t="shared" si="1050"/>
        <v>29.941919133262015</v>
      </c>
      <c r="R1017" s="15">
        <f t="shared" si="1051"/>
        <v>41758.948685857322</v>
      </c>
      <c r="S1017" s="422">
        <f t="shared" si="1052"/>
        <v>86131.697463918987</v>
      </c>
      <c r="T1017" s="324">
        <f t="shared" si="1098"/>
        <v>127890.64614977631</v>
      </c>
      <c r="U1017" s="345">
        <v>5</v>
      </c>
      <c r="V1017" s="166">
        <f t="shared" si="1054"/>
        <v>37.435027316761506</v>
      </c>
      <c r="W1017" s="15">
        <f t="shared" si="1055"/>
        <v>53385.633652822151</v>
      </c>
      <c r="X1017" s="15">
        <f t="shared" si="1056"/>
        <v>114444.47410773713</v>
      </c>
      <c r="Y1017" s="324">
        <f t="shared" si="1099"/>
        <v>167830.10776055927</v>
      </c>
      <c r="Z1017" s="345">
        <v>5</v>
      </c>
      <c r="AA1017" s="166">
        <f t="shared" si="1094"/>
        <v>31.600146012201659</v>
      </c>
      <c r="AB1017" s="15">
        <f t="shared" si="1058"/>
        <v>53385.633652822151</v>
      </c>
      <c r="AC1017" s="15">
        <f t="shared" si="1059"/>
        <v>87092.944632351035</v>
      </c>
      <c r="AD1017" s="324">
        <f t="shared" si="1100"/>
        <v>140478.57828517319</v>
      </c>
      <c r="AE1017" s="323">
        <v>3</v>
      </c>
      <c r="AF1017" s="227"/>
      <c r="AG1017" s="166">
        <f t="shared" si="1061"/>
        <v>18.58770330384035</v>
      </c>
      <c r="AH1017" s="15">
        <f t="shared" si="1062"/>
        <v>32252.5</v>
      </c>
      <c r="AI1017" s="15">
        <f t="shared" si="1063"/>
        <v>49561.198894534326</v>
      </c>
      <c r="AJ1017" s="324">
        <f t="shared" si="1101"/>
        <v>81813.698894534318</v>
      </c>
      <c r="AK1017" s="323">
        <v>4</v>
      </c>
      <c r="AL1017" s="451"/>
      <c r="AM1017" s="166">
        <f t="shared" si="1065"/>
        <v>22.062497147715614</v>
      </c>
      <c r="AN1017" s="15">
        <f t="shared" si="1066"/>
        <v>43003.333333333336</v>
      </c>
      <c r="AO1017" s="15">
        <f t="shared" si="1067"/>
        <v>58667.370215164527</v>
      </c>
      <c r="AP1017" s="324">
        <f t="shared" si="1102"/>
        <v>101670.70354849787</v>
      </c>
      <c r="AQ1017" s="323">
        <v>3</v>
      </c>
      <c r="AR1017" s="451"/>
      <c r="AS1017" s="227">
        <f t="shared" si="1069"/>
        <v>14.478339427511864</v>
      </c>
      <c r="AT1017" s="15">
        <f t="shared" si="1070"/>
        <v>32482.663043478256</v>
      </c>
      <c r="AU1017" s="15">
        <f t="shared" si="1071"/>
        <v>39288.621293941382</v>
      </c>
      <c r="AV1017" s="324">
        <f t="shared" si="1072"/>
        <v>71771.284337419638</v>
      </c>
      <c r="AW1017" s="323">
        <v>4</v>
      </c>
      <c r="AX1017" s="451"/>
      <c r="AY1017" s="227">
        <f t="shared" si="1073"/>
        <v>18.177668304177804</v>
      </c>
      <c r="AZ1017" s="15">
        <f t="shared" si="1074"/>
        <v>43310.217391304344</v>
      </c>
      <c r="BA1017" s="15">
        <f t="shared" si="1075"/>
        <v>53084.862932733413</v>
      </c>
      <c r="BB1017" s="324">
        <f t="shared" si="1076"/>
        <v>96395.080324037757</v>
      </c>
      <c r="BC1017" s="323">
        <v>3</v>
      </c>
      <c r="BD1017" s="227">
        <f t="shared" si="1077"/>
        <v>13.813068641245874</v>
      </c>
      <c r="BE1017" s="15">
        <f t="shared" si="1078"/>
        <v>33269.016393442624</v>
      </c>
      <c r="BF1017" s="15">
        <f t="shared" si="1079"/>
        <v>38304.018278029056</v>
      </c>
      <c r="BG1017" s="324">
        <f t="shared" si="1080"/>
        <v>71573.034671471687</v>
      </c>
      <c r="BH1017" s="334">
        <v>6</v>
      </c>
      <c r="BI1017" s="227">
        <f t="shared" si="1081"/>
        <v>26.712054446460989</v>
      </c>
      <c r="BJ1017" s="15">
        <f t="shared" si="1082"/>
        <v>66538.032786885247</v>
      </c>
      <c r="BK1017" s="15">
        <f t="shared" si="1083"/>
        <v>72259.352727135847</v>
      </c>
      <c r="BL1017" s="324">
        <f t="shared" si="1084"/>
        <v>138797.38551402109</v>
      </c>
      <c r="BM1017" s="334">
        <v>7</v>
      </c>
      <c r="BN1017" s="227">
        <f t="shared" si="1085"/>
        <v>33.876912457912503</v>
      </c>
      <c r="BO1017" s="15">
        <f t="shared" si="1086"/>
        <v>77528.450540315884</v>
      </c>
      <c r="BP1017" s="15">
        <f t="shared" si="1087"/>
        <v>96179.143193967364</v>
      </c>
      <c r="BQ1017" s="324">
        <f t="shared" si="1088"/>
        <v>173707.59373428323</v>
      </c>
      <c r="BR1017" s="406">
        <f t="shared" si="1089"/>
        <v>56</v>
      </c>
      <c r="BS1017" s="406">
        <f t="shared" si="1090"/>
        <v>4.666666666666667</v>
      </c>
      <c r="BT1017" s="406">
        <f t="shared" si="1091"/>
        <v>1</v>
      </c>
      <c r="BU1017" s="403">
        <f t="shared" si="1092"/>
        <v>0.16666666666666674</v>
      </c>
      <c r="BV1017" s="407">
        <f t="shared" si="1093"/>
        <v>0.33333333333333331</v>
      </c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</row>
    <row r="1018" spans="1:147" ht="18" hidden="1" x14ac:dyDescent="0.35">
      <c r="A1018" s="43" t="s">
        <v>375</v>
      </c>
      <c r="B1018" s="319">
        <v>1201</v>
      </c>
      <c r="C1018" s="323">
        <v>3</v>
      </c>
      <c r="D1018" s="451"/>
      <c r="E1018" s="1">
        <f t="shared" si="1042"/>
        <v>17.850000000000001</v>
      </c>
      <c r="F1018" s="15">
        <f t="shared" si="1043"/>
        <v>31145.208568207439</v>
      </c>
      <c r="G1018" s="15">
        <f t="shared" si="1044"/>
        <v>50430.485280607136</v>
      </c>
      <c r="H1018" s="324">
        <f t="shared" si="1096"/>
        <v>81575.693848814582</v>
      </c>
      <c r="I1018" s="323">
        <v>4</v>
      </c>
      <c r="J1018" s="451"/>
      <c r="K1018" s="1">
        <f t="shared" si="1046"/>
        <v>30.48</v>
      </c>
      <c r="L1018" s="15">
        <f t="shared" si="1047"/>
        <v>41758.948685857322</v>
      </c>
      <c r="M1018" s="15">
        <f t="shared" si="1048"/>
        <v>81522.899152723621</v>
      </c>
      <c r="N1018" s="324">
        <f t="shared" si="1097"/>
        <v>123281.84783858094</v>
      </c>
      <c r="O1018" s="345">
        <v>3</v>
      </c>
      <c r="P1018" s="454"/>
      <c r="Q1018" s="211">
        <f t="shared" si="1050"/>
        <v>22.45643934994651</v>
      </c>
      <c r="R1018" s="15">
        <f t="shared" si="1051"/>
        <v>31319.211514392991</v>
      </c>
      <c r="S1018" s="422">
        <f t="shared" si="1052"/>
        <v>64598.773097939236</v>
      </c>
      <c r="T1018" s="324">
        <f t="shared" si="1098"/>
        <v>95917.98461233222</v>
      </c>
      <c r="U1018" s="345">
        <v>3</v>
      </c>
      <c r="V1018" s="166">
        <f t="shared" si="1054"/>
        <v>22.461016390056905</v>
      </c>
      <c r="W1018" s="15">
        <f t="shared" si="1055"/>
        <v>32031.380191693293</v>
      </c>
      <c r="X1018" s="15">
        <f t="shared" si="1056"/>
        <v>68666.684464642283</v>
      </c>
      <c r="Y1018" s="324">
        <f t="shared" si="1099"/>
        <v>100698.06465633557</v>
      </c>
      <c r="Z1018" s="345">
        <v>5</v>
      </c>
      <c r="AA1018" s="166">
        <f t="shared" si="1094"/>
        <v>31.600146012201659</v>
      </c>
      <c r="AB1018" s="15">
        <f t="shared" si="1058"/>
        <v>53385.633652822151</v>
      </c>
      <c r="AC1018" s="15">
        <f t="shared" si="1059"/>
        <v>87092.944632351035</v>
      </c>
      <c r="AD1018" s="324">
        <f t="shared" si="1100"/>
        <v>140478.57828517319</v>
      </c>
      <c r="AE1018" s="323">
        <v>3</v>
      </c>
      <c r="AF1018" s="227"/>
      <c r="AG1018" s="166">
        <f t="shared" si="1061"/>
        <v>18.58770330384035</v>
      </c>
      <c r="AH1018" s="15">
        <f t="shared" si="1062"/>
        <v>32252.5</v>
      </c>
      <c r="AI1018" s="15">
        <f t="shared" si="1063"/>
        <v>49561.198894534326</v>
      </c>
      <c r="AJ1018" s="324">
        <f t="shared" si="1101"/>
        <v>81813.698894534318</v>
      </c>
      <c r="AK1018" s="323">
        <v>4</v>
      </c>
      <c r="AL1018" s="451"/>
      <c r="AM1018" s="166">
        <f t="shared" si="1065"/>
        <v>22.062497147715614</v>
      </c>
      <c r="AN1018" s="15">
        <f t="shared" si="1066"/>
        <v>43003.333333333336</v>
      </c>
      <c r="AO1018" s="15">
        <f t="shared" si="1067"/>
        <v>58667.370215164527</v>
      </c>
      <c r="AP1018" s="324">
        <f t="shared" si="1102"/>
        <v>101670.70354849787</v>
      </c>
      <c r="AQ1018" s="323">
        <v>2</v>
      </c>
      <c r="AR1018" s="451"/>
      <c r="AS1018" s="227">
        <f t="shared" si="1069"/>
        <v>9.6522262850079095</v>
      </c>
      <c r="AT1018" s="15">
        <f t="shared" si="1070"/>
        <v>21655.108695652172</v>
      </c>
      <c r="AU1018" s="15">
        <f t="shared" si="1071"/>
        <v>26192.414195960922</v>
      </c>
      <c r="AV1018" s="324">
        <f t="shared" si="1072"/>
        <v>47847.522891613095</v>
      </c>
      <c r="AW1018" s="323">
        <v>3</v>
      </c>
      <c r="AX1018" s="451"/>
      <c r="AY1018" s="227">
        <f t="shared" si="1073"/>
        <v>13.633251228133354</v>
      </c>
      <c r="AZ1018" s="15">
        <f t="shared" si="1074"/>
        <v>32482.663043478256</v>
      </c>
      <c r="BA1018" s="15">
        <f t="shared" si="1075"/>
        <v>39813.647199550061</v>
      </c>
      <c r="BB1018" s="324">
        <f t="shared" si="1076"/>
        <v>72296.310243028318</v>
      </c>
      <c r="BC1018" s="323">
        <v>3</v>
      </c>
      <c r="BD1018" s="227">
        <f t="shared" si="1077"/>
        <v>13.813068641245874</v>
      </c>
      <c r="BE1018" s="15">
        <f t="shared" si="1078"/>
        <v>33269.016393442624</v>
      </c>
      <c r="BF1018" s="15">
        <f t="shared" si="1079"/>
        <v>38304.018278029056</v>
      </c>
      <c r="BG1018" s="324">
        <f t="shared" si="1080"/>
        <v>71573.034671471687</v>
      </c>
      <c r="BH1018" s="334">
        <v>1</v>
      </c>
      <c r="BI1018" s="227">
        <f t="shared" si="1081"/>
        <v>4.4520090744101646</v>
      </c>
      <c r="BJ1018" s="15">
        <f t="shared" si="1082"/>
        <v>11089.672131147541</v>
      </c>
      <c r="BK1018" s="15">
        <f t="shared" si="1083"/>
        <v>12043.225454522641</v>
      </c>
      <c r="BL1018" s="324">
        <f t="shared" si="1084"/>
        <v>23132.89758567018</v>
      </c>
      <c r="BM1018" s="334">
        <v>2</v>
      </c>
      <c r="BN1018" s="227">
        <f t="shared" si="1085"/>
        <v>9.6791178451178581</v>
      </c>
      <c r="BO1018" s="15">
        <f t="shared" si="1086"/>
        <v>22150.985868661679</v>
      </c>
      <c r="BP1018" s="15">
        <f t="shared" si="1087"/>
        <v>27479.755198276391</v>
      </c>
      <c r="BQ1018" s="324">
        <f t="shared" si="1088"/>
        <v>49630.74106693807</v>
      </c>
      <c r="BR1018" s="406">
        <f t="shared" si="1089"/>
        <v>36</v>
      </c>
      <c r="BS1018" s="406">
        <f t="shared" si="1090"/>
        <v>3</v>
      </c>
      <c r="BT1018" s="406">
        <f t="shared" si="1091"/>
        <v>1</v>
      </c>
      <c r="BU1018" s="403">
        <f t="shared" si="1092"/>
        <v>1</v>
      </c>
      <c r="BV1018" s="407">
        <f t="shared" si="1093"/>
        <v>-0.5</v>
      </c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</row>
    <row r="1019" spans="1:147" ht="18" hidden="1" x14ac:dyDescent="0.35">
      <c r="A1019" s="43" t="s">
        <v>375</v>
      </c>
      <c r="B1019" s="319">
        <v>1202</v>
      </c>
      <c r="C1019" s="323">
        <v>2</v>
      </c>
      <c r="D1019" s="451"/>
      <c r="E1019" s="1">
        <f t="shared" si="1042"/>
        <v>11.9</v>
      </c>
      <c r="F1019" s="15">
        <f t="shared" si="1043"/>
        <v>20763.47237880496</v>
      </c>
      <c r="G1019" s="15">
        <f t="shared" si="1044"/>
        <v>33620.323520404752</v>
      </c>
      <c r="H1019" s="324">
        <f t="shared" si="1096"/>
        <v>54383.795899209712</v>
      </c>
      <c r="I1019" s="323">
        <v>4</v>
      </c>
      <c r="J1019" s="451"/>
      <c r="K1019" s="1">
        <f t="shared" si="1046"/>
        <v>30.48</v>
      </c>
      <c r="L1019" s="15">
        <f t="shared" si="1047"/>
        <v>41758.948685857322</v>
      </c>
      <c r="M1019" s="15">
        <f t="shared" si="1048"/>
        <v>81522.899152723621</v>
      </c>
      <c r="N1019" s="324">
        <f t="shared" si="1097"/>
        <v>123281.84783858094</v>
      </c>
      <c r="O1019" s="345">
        <v>1</v>
      </c>
      <c r="P1019" s="454"/>
      <c r="Q1019" s="211">
        <f t="shared" si="1050"/>
        <v>7.4854797833155038</v>
      </c>
      <c r="R1019" s="15">
        <f t="shared" si="1051"/>
        <v>10439.73717146433</v>
      </c>
      <c r="S1019" s="422">
        <f t="shared" si="1052"/>
        <v>21532.924365979747</v>
      </c>
      <c r="T1019" s="324">
        <f t="shared" si="1098"/>
        <v>31972.661537444077</v>
      </c>
      <c r="U1019" s="345">
        <v>2</v>
      </c>
      <c r="V1019" s="166">
        <f t="shared" si="1054"/>
        <v>14.974010926704603</v>
      </c>
      <c r="W1019" s="15">
        <f t="shared" si="1055"/>
        <v>21354.253461128861</v>
      </c>
      <c r="X1019" s="15">
        <f t="shared" si="1056"/>
        <v>45777.789643094853</v>
      </c>
      <c r="Y1019" s="324">
        <f t="shared" si="1099"/>
        <v>67132.043104223718</v>
      </c>
      <c r="Z1019" s="345">
        <v>2</v>
      </c>
      <c r="AA1019" s="166">
        <f t="shared" si="1094"/>
        <v>12.640058404880664</v>
      </c>
      <c r="AB1019" s="15">
        <f t="shared" si="1058"/>
        <v>21354.253461128861</v>
      </c>
      <c r="AC1019" s="15">
        <f t="shared" si="1059"/>
        <v>34837.177852940418</v>
      </c>
      <c r="AD1019" s="324">
        <f t="shared" si="1100"/>
        <v>56191.431314069283</v>
      </c>
      <c r="AE1019" s="323">
        <v>3</v>
      </c>
      <c r="AF1019" s="227"/>
      <c r="AG1019" s="166">
        <f t="shared" si="1061"/>
        <v>18.58770330384035</v>
      </c>
      <c r="AH1019" s="15">
        <f t="shared" si="1062"/>
        <v>32252.5</v>
      </c>
      <c r="AI1019" s="15">
        <f t="shared" si="1063"/>
        <v>49561.198894534326</v>
      </c>
      <c r="AJ1019" s="324">
        <f t="shared" si="1101"/>
        <v>81813.698894534318</v>
      </c>
      <c r="AK1019" s="323">
        <v>1</v>
      </c>
      <c r="AL1019" s="451"/>
      <c r="AM1019" s="166">
        <f t="shared" si="1065"/>
        <v>5.5156242869289036</v>
      </c>
      <c r="AN1019" s="15">
        <f t="shared" si="1066"/>
        <v>10750.833333333334</v>
      </c>
      <c r="AO1019" s="15">
        <f t="shared" si="1067"/>
        <v>14666.842553791132</v>
      </c>
      <c r="AP1019" s="324">
        <f t="shared" si="1102"/>
        <v>25417.675887124467</v>
      </c>
      <c r="AQ1019" s="323">
        <v>2</v>
      </c>
      <c r="AR1019" s="451"/>
      <c r="AS1019" s="227">
        <f t="shared" si="1069"/>
        <v>9.6522262850079095</v>
      </c>
      <c r="AT1019" s="15">
        <f t="shared" si="1070"/>
        <v>21655.108695652172</v>
      </c>
      <c r="AU1019" s="15">
        <f t="shared" si="1071"/>
        <v>26192.414195960922</v>
      </c>
      <c r="AV1019" s="324">
        <f t="shared" si="1072"/>
        <v>47847.522891613095</v>
      </c>
      <c r="AW1019" s="323">
        <v>1</v>
      </c>
      <c r="AX1019" s="451"/>
      <c r="AY1019" s="227">
        <f t="shared" si="1073"/>
        <v>4.5444170760444509</v>
      </c>
      <c r="AZ1019" s="15">
        <f t="shared" si="1074"/>
        <v>10827.554347826086</v>
      </c>
      <c r="BA1019" s="15">
        <f t="shared" si="1075"/>
        <v>13271.215733183353</v>
      </c>
      <c r="BB1019" s="324">
        <f t="shared" si="1076"/>
        <v>24098.770081009439</v>
      </c>
      <c r="BC1019" s="323">
        <v>1</v>
      </c>
      <c r="BD1019" s="227">
        <f t="shared" si="1077"/>
        <v>4.6043562137486242</v>
      </c>
      <c r="BE1019" s="15">
        <f t="shared" si="1078"/>
        <v>11089.672131147541</v>
      </c>
      <c r="BF1019" s="15">
        <f t="shared" si="1079"/>
        <v>12768.006092676353</v>
      </c>
      <c r="BG1019" s="324">
        <f t="shared" si="1080"/>
        <v>23857.678223823896</v>
      </c>
      <c r="BH1019" s="334">
        <v>2</v>
      </c>
      <c r="BI1019" s="227">
        <f t="shared" si="1081"/>
        <v>8.9040181488203292</v>
      </c>
      <c r="BJ1019" s="15">
        <f t="shared" si="1082"/>
        <v>22179.344262295082</v>
      </c>
      <c r="BK1019" s="15">
        <f t="shared" si="1083"/>
        <v>24086.450909045281</v>
      </c>
      <c r="BL1019" s="324">
        <f t="shared" si="1084"/>
        <v>46265.79517134036</v>
      </c>
      <c r="BM1019" s="334">
        <v>3</v>
      </c>
      <c r="BN1019" s="227">
        <f t="shared" si="1085"/>
        <v>14.518676767676787</v>
      </c>
      <c r="BO1019" s="15">
        <f t="shared" si="1086"/>
        <v>33226.478802992518</v>
      </c>
      <c r="BP1019" s="15">
        <f t="shared" si="1087"/>
        <v>41219.632797414582</v>
      </c>
      <c r="BQ1019" s="324">
        <f t="shared" si="1088"/>
        <v>74446.111600407108</v>
      </c>
      <c r="BR1019" s="406">
        <f t="shared" si="1089"/>
        <v>24</v>
      </c>
      <c r="BS1019" s="406">
        <f t="shared" si="1090"/>
        <v>2</v>
      </c>
      <c r="BT1019" s="406">
        <f t="shared" si="1091"/>
        <v>1</v>
      </c>
      <c r="BU1019" s="403">
        <f t="shared" si="1092"/>
        <v>0.5</v>
      </c>
      <c r="BV1019" s="407">
        <f t="shared" si="1093"/>
        <v>0.33333333333333331</v>
      </c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</row>
    <row r="1020" spans="1:147" ht="18" hidden="1" x14ac:dyDescent="0.35">
      <c r="A1020" s="43" t="s">
        <v>375</v>
      </c>
      <c r="B1020" s="319">
        <v>1203</v>
      </c>
      <c r="C1020" s="323">
        <v>5</v>
      </c>
      <c r="D1020" s="451"/>
      <c r="E1020" s="1">
        <f t="shared" si="1042"/>
        <v>29.75</v>
      </c>
      <c r="F1020" s="15">
        <f t="shared" si="1043"/>
        <v>51908.680947012399</v>
      </c>
      <c r="G1020" s="15">
        <f t="shared" si="1044"/>
        <v>84050.808801011881</v>
      </c>
      <c r="H1020" s="324">
        <f t="shared" si="1096"/>
        <v>135959.48974802427</v>
      </c>
      <c r="I1020" s="323">
        <v>3</v>
      </c>
      <c r="J1020" s="451"/>
      <c r="K1020" s="1">
        <f t="shared" si="1046"/>
        <v>22.86</v>
      </c>
      <c r="L1020" s="15">
        <f t="shared" si="1047"/>
        <v>31319.211514392991</v>
      </c>
      <c r="M1020" s="15">
        <f t="shared" si="1048"/>
        <v>61142.17436454272</v>
      </c>
      <c r="N1020" s="324">
        <f t="shared" si="1097"/>
        <v>92461.385878935718</v>
      </c>
      <c r="O1020" s="345">
        <v>4</v>
      </c>
      <c r="P1020" s="454"/>
      <c r="Q1020" s="211">
        <f t="shared" si="1050"/>
        <v>29.941919133262015</v>
      </c>
      <c r="R1020" s="15">
        <f t="shared" si="1051"/>
        <v>41758.948685857322</v>
      </c>
      <c r="S1020" s="422">
        <f t="shared" si="1052"/>
        <v>86131.697463918987</v>
      </c>
      <c r="T1020" s="324">
        <f t="shared" si="1098"/>
        <v>127890.64614977631</v>
      </c>
      <c r="U1020" s="345">
        <v>3</v>
      </c>
      <c r="V1020" s="166">
        <f t="shared" si="1054"/>
        <v>22.461016390056905</v>
      </c>
      <c r="W1020" s="15">
        <f t="shared" si="1055"/>
        <v>32031.380191693293</v>
      </c>
      <c r="X1020" s="15">
        <f t="shared" si="1056"/>
        <v>68666.684464642283</v>
      </c>
      <c r="Y1020" s="324">
        <f t="shared" si="1099"/>
        <v>100698.06465633557</v>
      </c>
      <c r="Z1020" s="345">
        <v>3</v>
      </c>
      <c r="AA1020" s="166">
        <f t="shared" si="1094"/>
        <v>18.960087607320997</v>
      </c>
      <c r="AB1020" s="15">
        <f t="shared" si="1058"/>
        <v>32031.380191693293</v>
      </c>
      <c r="AC1020" s="15">
        <f t="shared" si="1059"/>
        <v>52255.766779410624</v>
      </c>
      <c r="AD1020" s="324">
        <f t="shared" si="1100"/>
        <v>84287.14697110391</v>
      </c>
      <c r="AE1020" s="323">
        <v>2</v>
      </c>
      <c r="AF1020" s="227"/>
      <c r="AG1020" s="166">
        <f t="shared" si="1061"/>
        <v>12.391802202560232</v>
      </c>
      <c r="AH1020" s="15">
        <f t="shared" si="1062"/>
        <v>21501.666666666668</v>
      </c>
      <c r="AI1020" s="15">
        <f t="shared" si="1063"/>
        <v>33040.799263022884</v>
      </c>
      <c r="AJ1020" s="324">
        <f t="shared" si="1101"/>
        <v>54542.465929689555</v>
      </c>
      <c r="AK1020" s="323">
        <v>3</v>
      </c>
      <c r="AL1020" s="451"/>
      <c r="AM1020" s="166">
        <f t="shared" si="1065"/>
        <v>16.54687286078671</v>
      </c>
      <c r="AN1020" s="15">
        <f t="shared" si="1066"/>
        <v>32252.5</v>
      </c>
      <c r="AO1020" s="15">
        <f t="shared" si="1067"/>
        <v>44000.527661373388</v>
      </c>
      <c r="AP1020" s="324">
        <f t="shared" si="1102"/>
        <v>76253.027661373388</v>
      </c>
      <c r="AQ1020" s="323">
        <v>2</v>
      </c>
      <c r="AR1020" s="451"/>
      <c r="AS1020" s="227">
        <f t="shared" si="1069"/>
        <v>9.6522262850079095</v>
      </c>
      <c r="AT1020" s="15">
        <f t="shared" si="1070"/>
        <v>21655.108695652172</v>
      </c>
      <c r="AU1020" s="15">
        <f t="shared" si="1071"/>
        <v>26192.414195960922</v>
      </c>
      <c r="AV1020" s="324">
        <f t="shared" si="1072"/>
        <v>47847.522891613095</v>
      </c>
      <c r="AW1020" s="323">
        <v>4</v>
      </c>
      <c r="AX1020" s="451"/>
      <c r="AY1020" s="227">
        <f t="shared" si="1073"/>
        <v>18.177668304177804</v>
      </c>
      <c r="AZ1020" s="15">
        <f t="shared" si="1074"/>
        <v>43310.217391304344</v>
      </c>
      <c r="BA1020" s="15">
        <f t="shared" si="1075"/>
        <v>53084.862932733413</v>
      </c>
      <c r="BB1020" s="324">
        <f t="shared" si="1076"/>
        <v>96395.080324037757</v>
      </c>
      <c r="BC1020" s="323">
        <v>3</v>
      </c>
      <c r="BD1020" s="227">
        <f t="shared" si="1077"/>
        <v>13.813068641245874</v>
      </c>
      <c r="BE1020" s="15">
        <f t="shared" si="1078"/>
        <v>33269.016393442624</v>
      </c>
      <c r="BF1020" s="15">
        <f t="shared" si="1079"/>
        <v>38304.018278029056</v>
      </c>
      <c r="BG1020" s="324">
        <f t="shared" si="1080"/>
        <v>71573.034671471687</v>
      </c>
      <c r="BH1020" s="334">
        <v>2</v>
      </c>
      <c r="BI1020" s="227">
        <f t="shared" si="1081"/>
        <v>8.9040181488203292</v>
      </c>
      <c r="BJ1020" s="15">
        <f t="shared" si="1082"/>
        <v>22179.344262295082</v>
      </c>
      <c r="BK1020" s="15">
        <f t="shared" si="1083"/>
        <v>24086.450909045281</v>
      </c>
      <c r="BL1020" s="324">
        <f t="shared" si="1084"/>
        <v>46265.79517134036</v>
      </c>
      <c r="BM1020" s="334">
        <v>3</v>
      </c>
      <c r="BN1020" s="227">
        <f t="shared" si="1085"/>
        <v>14.518676767676787</v>
      </c>
      <c r="BO1020" s="15">
        <f t="shared" si="1086"/>
        <v>33226.478802992518</v>
      </c>
      <c r="BP1020" s="15">
        <f t="shared" si="1087"/>
        <v>41219.632797414582</v>
      </c>
      <c r="BQ1020" s="324">
        <f t="shared" si="1088"/>
        <v>74446.111600407108</v>
      </c>
      <c r="BR1020" s="406">
        <f t="shared" si="1089"/>
        <v>37</v>
      </c>
      <c r="BS1020" s="406">
        <f t="shared" si="1090"/>
        <v>3.0833333333333335</v>
      </c>
      <c r="BT1020" s="406">
        <f t="shared" si="1091"/>
        <v>1</v>
      </c>
      <c r="BU1020" s="403">
        <f t="shared" si="1092"/>
        <v>0.5</v>
      </c>
      <c r="BV1020" s="407">
        <f t="shared" si="1093"/>
        <v>-2.7777777777777828E-2</v>
      </c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</row>
    <row r="1021" spans="1:147" ht="18" hidden="1" x14ac:dyDescent="0.35">
      <c r="A1021" s="43" t="s">
        <v>375</v>
      </c>
      <c r="B1021" s="319">
        <v>1204</v>
      </c>
      <c r="C1021" s="323">
        <v>1</v>
      </c>
      <c r="D1021" s="451"/>
      <c r="E1021" s="1">
        <f t="shared" si="1042"/>
        <v>5.95</v>
      </c>
      <c r="F1021" s="15">
        <f t="shared" si="1043"/>
        <v>10381.73618940248</v>
      </c>
      <c r="G1021" s="15">
        <f t="shared" si="1044"/>
        <v>16810.161760202376</v>
      </c>
      <c r="H1021" s="324">
        <f t="shared" si="1096"/>
        <v>27191.897949604856</v>
      </c>
      <c r="I1021" s="323">
        <v>1</v>
      </c>
      <c r="J1021" s="451"/>
      <c r="K1021" s="1">
        <f t="shared" si="1046"/>
        <v>7.62</v>
      </c>
      <c r="L1021" s="15">
        <f t="shared" si="1047"/>
        <v>10439.73717146433</v>
      </c>
      <c r="M1021" s="15">
        <f t="shared" si="1048"/>
        <v>20380.724788180905</v>
      </c>
      <c r="N1021" s="324">
        <f t="shared" si="1097"/>
        <v>30820.461959645236</v>
      </c>
      <c r="O1021" s="345">
        <v>2</v>
      </c>
      <c r="P1021" s="454"/>
      <c r="Q1021" s="211">
        <f t="shared" si="1050"/>
        <v>14.970959566631008</v>
      </c>
      <c r="R1021" s="15">
        <f t="shared" si="1051"/>
        <v>20879.474342928661</v>
      </c>
      <c r="S1021" s="422">
        <f t="shared" si="1052"/>
        <v>43065.848731959493</v>
      </c>
      <c r="T1021" s="324">
        <f t="shared" si="1098"/>
        <v>63945.323074888154</v>
      </c>
      <c r="U1021" s="345">
        <v>1</v>
      </c>
      <c r="V1021" s="166">
        <f t="shared" si="1054"/>
        <v>7.4870054633523013</v>
      </c>
      <c r="W1021" s="15">
        <f t="shared" si="1055"/>
        <v>10677.126730564431</v>
      </c>
      <c r="X1021" s="15">
        <f t="shared" si="1056"/>
        <v>22888.894821547427</v>
      </c>
      <c r="Y1021" s="324">
        <f t="shared" si="1099"/>
        <v>33566.021552111859</v>
      </c>
      <c r="Z1021" s="345">
        <v>1</v>
      </c>
      <c r="AA1021" s="166">
        <f t="shared" si="1094"/>
        <v>6.320029202440332</v>
      </c>
      <c r="AB1021" s="15">
        <f t="shared" si="1058"/>
        <v>10677.126730564431</v>
      </c>
      <c r="AC1021" s="15">
        <f t="shared" si="1059"/>
        <v>17418.588926470209</v>
      </c>
      <c r="AD1021" s="324">
        <f t="shared" si="1100"/>
        <v>28095.715657034641</v>
      </c>
      <c r="AE1021" s="323">
        <v>1</v>
      </c>
      <c r="AF1021" s="227"/>
      <c r="AG1021" s="166">
        <f t="shared" si="1061"/>
        <v>6.195901101280116</v>
      </c>
      <c r="AH1021" s="15">
        <f t="shared" si="1062"/>
        <v>10750.833333333334</v>
      </c>
      <c r="AI1021" s="15">
        <f t="shared" si="1063"/>
        <v>16520.399631511442</v>
      </c>
      <c r="AJ1021" s="324">
        <f t="shared" si="1101"/>
        <v>27271.232964844778</v>
      </c>
      <c r="AK1021" s="323">
        <v>1</v>
      </c>
      <c r="AL1021" s="451"/>
      <c r="AM1021" s="166">
        <f t="shared" si="1065"/>
        <v>5.5156242869289036</v>
      </c>
      <c r="AN1021" s="15">
        <f t="shared" si="1066"/>
        <v>10750.833333333334</v>
      </c>
      <c r="AO1021" s="15">
        <f t="shared" si="1067"/>
        <v>14666.842553791132</v>
      </c>
      <c r="AP1021" s="324">
        <f t="shared" si="1102"/>
        <v>25417.675887124467</v>
      </c>
      <c r="AQ1021" s="323">
        <v>0</v>
      </c>
      <c r="AR1021" s="451"/>
      <c r="AS1021" s="227">
        <f t="shared" si="1069"/>
        <v>0</v>
      </c>
      <c r="AT1021" s="15">
        <f t="shared" si="1070"/>
        <v>0</v>
      </c>
      <c r="AU1021" s="15">
        <f t="shared" si="1071"/>
        <v>0</v>
      </c>
      <c r="AV1021" s="324">
        <f t="shared" si="1072"/>
        <v>0</v>
      </c>
      <c r="AW1021" s="323">
        <v>2</v>
      </c>
      <c r="AX1021" s="451"/>
      <c r="AY1021" s="227">
        <f t="shared" si="1073"/>
        <v>9.0888341520889018</v>
      </c>
      <c r="AZ1021" s="15">
        <f t="shared" si="1074"/>
        <v>21655.108695652172</v>
      </c>
      <c r="BA1021" s="15">
        <f t="shared" si="1075"/>
        <v>26542.431466366706</v>
      </c>
      <c r="BB1021" s="324">
        <f t="shared" si="1076"/>
        <v>48197.540162018879</v>
      </c>
      <c r="BC1021" s="323">
        <v>0</v>
      </c>
      <c r="BD1021" s="227">
        <f t="shared" si="1077"/>
        <v>0</v>
      </c>
      <c r="BE1021" s="15">
        <f t="shared" si="1078"/>
        <v>0</v>
      </c>
      <c r="BF1021" s="15">
        <f t="shared" si="1079"/>
        <v>0</v>
      </c>
      <c r="BG1021" s="324">
        <f t="shared" si="1080"/>
        <v>0</v>
      </c>
      <c r="BH1021" s="334">
        <v>1</v>
      </c>
      <c r="BI1021" s="227">
        <f t="shared" si="1081"/>
        <v>4.4520090744101646</v>
      </c>
      <c r="BJ1021" s="15">
        <f t="shared" si="1082"/>
        <v>11089.672131147541</v>
      </c>
      <c r="BK1021" s="15">
        <f t="shared" si="1083"/>
        <v>12043.225454522641</v>
      </c>
      <c r="BL1021" s="324">
        <f t="shared" si="1084"/>
        <v>23132.89758567018</v>
      </c>
      <c r="BM1021" s="334">
        <v>2</v>
      </c>
      <c r="BN1021" s="227">
        <f t="shared" si="1085"/>
        <v>9.6791178451178581</v>
      </c>
      <c r="BO1021" s="15">
        <f t="shared" si="1086"/>
        <v>22150.985868661679</v>
      </c>
      <c r="BP1021" s="15">
        <f t="shared" si="1087"/>
        <v>27479.755198276391</v>
      </c>
      <c r="BQ1021" s="324">
        <f t="shared" si="1088"/>
        <v>49630.74106693807</v>
      </c>
      <c r="BR1021" s="406">
        <f t="shared" si="1089"/>
        <v>13</v>
      </c>
      <c r="BS1021" s="406">
        <f t="shared" si="1090"/>
        <v>1.0833333333333333</v>
      </c>
      <c r="BT1021" s="406">
        <f t="shared" si="1091"/>
        <v>1</v>
      </c>
      <c r="BU1021" s="403">
        <f t="shared" si="1092"/>
        <v>1</v>
      </c>
      <c r="BV1021" s="407">
        <f t="shared" si="1093"/>
        <v>0.45833333333333337</v>
      </c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</row>
    <row r="1022" spans="1:147" ht="18" hidden="1" x14ac:dyDescent="0.35">
      <c r="A1022" s="43" t="s">
        <v>375</v>
      </c>
      <c r="B1022" s="319">
        <v>1301</v>
      </c>
      <c r="C1022" s="323">
        <v>7</v>
      </c>
      <c r="D1022" s="451"/>
      <c r="E1022" s="1">
        <f t="shared" si="1042"/>
        <v>41.65</v>
      </c>
      <c r="F1022" s="15">
        <f t="shared" si="1043"/>
        <v>72672.153325817359</v>
      </c>
      <c r="G1022" s="15">
        <f t="shared" si="1044"/>
        <v>117671.13232141663</v>
      </c>
      <c r="H1022" s="324">
        <f t="shared" si="1096"/>
        <v>190343.28564723401</v>
      </c>
      <c r="I1022" s="323">
        <v>4</v>
      </c>
      <c r="J1022" s="451"/>
      <c r="K1022" s="1">
        <f t="shared" si="1046"/>
        <v>30.48</v>
      </c>
      <c r="L1022" s="15">
        <f t="shared" si="1047"/>
        <v>41758.948685857322</v>
      </c>
      <c r="M1022" s="15">
        <f t="shared" si="1048"/>
        <v>81522.899152723621</v>
      </c>
      <c r="N1022" s="324">
        <f t="shared" si="1097"/>
        <v>123281.84783858094</v>
      </c>
      <c r="O1022" s="345">
        <v>8</v>
      </c>
      <c r="P1022" s="454"/>
      <c r="Q1022" s="211">
        <f t="shared" si="1050"/>
        <v>59.88383826652403</v>
      </c>
      <c r="R1022" s="15">
        <f t="shared" si="1051"/>
        <v>83517.897371714644</v>
      </c>
      <c r="S1022" s="422">
        <f t="shared" si="1052"/>
        <v>172263.39492783797</v>
      </c>
      <c r="T1022" s="324">
        <f t="shared" si="1098"/>
        <v>255781.29229955262</v>
      </c>
      <c r="U1022" s="345">
        <v>6</v>
      </c>
      <c r="V1022" s="166">
        <f t="shared" si="1054"/>
        <v>44.92203278011381</v>
      </c>
      <c r="W1022" s="15">
        <f t="shared" si="1055"/>
        <v>64062.760383386587</v>
      </c>
      <c r="X1022" s="15">
        <f t="shared" si="1056"/>
        <v>137333.36892928457</v>
      </c>
      <c r="Y1022" s="324">
        <f t="shared" si="1099"/>
        <v>201396.12931267114</v>
      </c>
      <c r="Z1022" s="345">
        <v>5</v>
      </c>
      <c r="AA1022" s="166">
        <f t="shared" si="1094"/>
        <v>31.600146012201659</v>
      </c>
      <c r="AB1022" s="15">
        <f t="shared" si="1058"/>
        <v>53385.633652822151</v>
      </c>
      <c r="AC1022" s="15">
        <f t="shared" si="1059"/>
        <v>87092.944632351035</v>
      </c>
      <c r="AD1022" s="324">
        <f t="shared" si="1100"/>
        <v>140478.57828517319</v>
      </c>
      <c r="AE1022" s="323">
        <v>6</v>
      </c>
      <c r="AF1022" s="227"/>
      <c r="AG1022" s="166">
        <f t="shared" si="1061"/>
        <v>37.175406607680699</v>
      </c>
      <c r="AH1022" s="15">
        <f t="shared" si="1062"/>
        <v>64505</v>
      </c>
      <c r="AI1022" s="15">
        <f t="shared" si="1063"/>
        <v>99122.397789068651</v>
      </c>
      <c r="AJ1022" s="324">
        <f t="shared" si="1101"/>
        <v>163627.39778906864</v>
      </c>
      <c r="AK1022" s="323">
        <v>4</v>
      </c>
      <c r="AL1022" s="451"/>
      <c r="AM1022" s="166">
        <f t="shared" si="1065"/>
        <v>22.062497147715614</v>
      </c>
      <c r="AN1022" s="15">
        <f t="shared" si="1066"/>
        <v>43003.333333333336</v>
      </c>
      <c r="AO1022" s="15">
        <f t="shared" si="1067"/>
        <v>58667.370215164527</v>
      </c>
      <c r="AP1022" s="324">
        <f t="shared" si="1102"/>
        <v>101670.70354849787</v>
      </c>
      <c r="AQ1022" s="323">
        <v>6</v>
      </c>
      <c r="AR1022" s="451"/>
      <c r="AS1022" s="227">
        <f t="shared" si="1069"/>
        <v>28.956678855023728</v>
      </c>
      <c r="AT1022" s="15">
        <f>+AQ1022*$AT$1028*$AU$1157</f>
        <v>64965.326086956513</v>
      </c>
      <c r="AU1022" s="15">
        <f t="shared" si="1071"/>
        <v>78577.242587882763</v>
      </c>
      <c r="AV1022" s="324">
        <f t="shared" si="1072"/>
        <v>143542.56867483928</v>
      </c>
      <c r="AW1022" s="323">
        <v>6</v>
      </c>
      <c r="AX1022" s="451"/>
      <c r="AY1022" s="227">
        <f t="shared" si="1073"/>
        <v>27.266502456266707</v>
      </c>
      <c r="AZ1022" s="15">
        <f t="shared" si="1074"/>
        <v>64965.326086956513</v>
      </c>
      <c r="BA1022" s="15">
        <f t="shared" si="1075"/>
        <v>79627.294399100123</v>
      </c>
      <c r="BB1022" s="324">
        <f t="shared" si="1076"/>
        <v>144592.62048605664</v>
      </c>
      <c r="BC1022" s="323">
        <v>7</v>
      </c>
      <c r="BD1022" s="227">
        <f t="shared" si="1077"/>
        <v>32.230493496240371</v>
      </c>
      <c r="BE1022" s="15">
        <f t="shared" si="1078"/>
        <v>77627.704918032789</v>
      </c>
      <c r="BF1022" s="15">
        <f t="shared" si="1079"/>
        <v>89376.042648734467</v>
      </c>
      <c r="BG1022" s="324">
        <f t="shared" si="1080"/>
        <v>167003.74756676727</v>
      </c>
      <c r="BH1022" s="334">
        <v>6</v>
      </c>
      <c r="BI1022" s="227">
        <f t="shared" si="1081"/>
        <v>26.712054446460989</v>
      </c>
      <c r="BJ1022" s="15">
        <f t="shared" si="1082"/>
        <v>66538.032786885247</v>
      </c>
      <c r="BK1022" s="15">
        <f t="shared" si="1083"/>
        <v>72259.352727135847</v>
      </c>
      <c r="BL1022" s="324">
        <f t="shared" si="1084"/>
        <v>138797.38551402109</v>
      </c>
      <c r="BM1022" s="334">
        <v>6</v>
      </c>
      <c r="BN1022" s="227">
        <f t="shared" si="1085"/>
        <v>29.037353535353574</v>
      </c>
      <c r="BO1022" s="15">
        <f t="shared" si="1086"/>
        <v>66452.957605985037</v>
      </c>
      <c r="BP1022" s="15">
        <f t="shared" si="1087"/>
        <v>82439.265594829165</v>
      </c>
      <c r="BQ1022" s="324">
        <f t="shared" si="1088"/>
        <v>148892.22320081422</v>
      </c>
      <c r="BR1022" s="406">
        <f t="shared" si="1089"/>
        <v>71</v>
      </c>
      <c r="BS1022" s="406">
        <f t="shared" si="1090"/>
        <v>5.916666666666667</v>
      </c>
      <c r="BT1022" s="406">
        <f t="shared" si="1091"/>
        <v>0</v>
      </c>
      <c r="BU1022" s="403">
        <f t="shared" si="1092"/>
        <v>0</v>
      </c>
      <c r="BV1022" s="407">
        <f t="shared" si="1093"/>
        <v>1.388888888888884E-2</v>
      </c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</row>
    <row r="1023" spans="1:147" ht="18" hidden="1" x14ac:dyDescent="0.35">
      <c r="A1023" s="43" t="s">
        <v>375</v>
      </c>
      <c r="B1023" s="319">
        <v>1302</v>
      </c>
      <c r="C1023" s="323">
        <v>16</v>
      </c>
      <c r="D1023" s="451"/>
      <c r="E1023" s="1">
        <f t="shared" si="1042"/>
        <v>95.2</v>
      </c>
      <c r="F1023" s="15">
        <f t="shared" si="1043"/>
        <v>166107.77903043968</v>
      </c>
      <c r="G1023" s="15">
        <f t="shared" si="1044"/>
        <v>268962.58816323802</v>
      </c>
      <c r="H1023" s="324">
        <f t="shared" si="1096"/>
        <v>435070.3671936777</v>
      </c>
      <c r="I1023" s="323">
        <v>5</v>
      </c>
      <c r="J1023" s="451"/>
      <c r="K1023" s="1">
        <f t="shared" si="1046"/>
        <v>38.1</v>
      </c>
      <c r="L1023" s="15">
        <f t="shared" si="1047"/>
        <v>52198.685857321652</v>
      </c>
      <c r="M1023" s="15">
        <f t="shared" si="1048"/>
        <v>101903.62394090454</v>
      </c>
      <c r="N1023" s="324">
        <f t="shared" si="1097"/>
        <v>154102.3097982262</v>
      </c>
      <c r="O1023" s="345">
        <v>12</v>
      </c>
      <c r="P1023" s="454"/>
      <c r="Q1023" s="211">
        <f t="shared" si="1050"/>
        <v>89.825757399786042</v>
      </c>
      <c r="R1023" s="15">
        <f t="shared" si="1051"/>
        <v>125276.84605757197</v>
      </c>
      <c r="S1023" s="422">
        <f t="shared" si="1052"/>
        <v>258395.09239175695</v>
      </c>
      <c r="T1023" s="324">
        <f t="shared" si="1098"/>
        <v>383671.93844932888</v>
      </c>
      <c r="U1023" s="345">
        <v>11</v>
      </c>
      <c r="V1023" s="166">
        <f>+U1023*$X$1156</f>
        <v>82.357060096875315</v>
      </c>
      <c r="W1023" s="15">
        <f t="shared" si="1055"/>
        <v>117448.39403620873</v>
      </c>
      <c r="X1023" s="15">
        <f t="shared" si="1056"/>
        <v>251777.8430370217</v>
      </c>
      <c r="Y1023" s="324">
        <f t="shared" si="1099"/>
        <v>369226.23707323044</v>
      </c>
      <c r="Z1023" s="345">
        <v>11</v>
      </c>
      <c r="AA1023" s="166">
        <f t="shared" si="1094"/>
        <v>69.520321226843649</v>
      </c>
      <c r="AB1023" s="15">
        <f t="shared" si="1058"/>
        <v>117448.39403620873</v>
      </c>
      <c r="AC1023" s="15">
        <f t="shared" si="1059"/>
        <v>191604.47819117227</v>
      </c>
      <c r="AD1023" s="324">
        <f t="shared" si="1100"/>
        <v>309052.87222738098</v>
      </c>
      <c r="AE1023" s="323">
        <v>10</v>
      </c>
      <c r="AF1023" s="227"/>
      <c r="AG1023" s="166">
        <f t="shared" si="1061"/>
        <v>61.959011012801156</v>
      </c>
      <c r="AH1023" s="15">
        <f t="shared" si="1062"/>
        <v>107508.33333333334</v>
      </c>
      <c r="AI1023" s="15">
        <f t="shared" si="1063"/>
        <v>165203.9963151144</v>
      </c>
      <c r="AJ1023" s="324">
        <f t="shared" si="1101"/>
        <v>272712.32964844775</v>
      </c>
      <c r="AK1023" s="323">
        <v>9</v>
      </c>
      <c r="AL1023" s="451"/>
      <c r="AM1023" s="166">
        <f t="shared" si="1065"/>
        <v>49.640618582360133</v>
      </c>
      <c r="AN1023" s="15">
        <f t="shared" si="1066"/>
        <v>96757.5</v>
      </c>
      <c r="AO1023" s="15">
        <f t="shared" si="1067"/>
        <v>132001.58298412018</v>
      </c>
      <c r="AP1023" s="324">
        <f t="shared" si="1102"/>
        <v>228759.08298412018</v>
      </c>
      <c r="AQ1023" s="323">
        <v>7</v>
      </c>
      <c r="AR1023" s="451"/>
      <c r="AS1023" s="227">
        <f t="shared" si="1069"/>
        <v>33.782791997527681</v>
      </c>
      <c r="AT1023" s="15">
        <f t="shared" si="1070"/>
        <v>75792.880434782608</v>
      </c>
      <c r="AU1023" s="15">
        <f t="shared" si="1071"/>
        <v>91673.449685863219</v>
      </c>
      <c r="AV1023" s="324">
        <f t="shared" si="1072"/>
        <v>167466.33012064581</v>
      </c>
      <c r="AW1023" s="323">
        <v>10</v>
      </c>
      <c r="AX1023" s="451"/>
      <c r="AY1023" s="227">
        <f t="shared" si="1073"/>
        <v>45.444170760444507</v>
      </c>
      <c r="AZ1023" s="15">
        <f t="shared" si="1074"/>
        <v>108275.54347826086</v>
      </c>
      <c r="BA1023" s="15">
        <f t="shared" si="1075"/>
        <v>132712.15733183353</v>
      </c>
      <c r="BB1023" s="324">
        <f t="shared" si="1076"/>
        <v>240987.70081009439</v>
      </c>
      <c r="BC1023" s="323">
        <v>12</v>
      </c>
      <c r="BD1023" s="227">
        <f t="shared" si="1077"/>
        <v>55.252274564983495</v>
      </c>
      <c r="BE1023" s="15">
        <f t="shared" si="1078"/>
        <v>133076.06557377049</v>
      </c>
      <c r="BF1023" s="15">
        <f t="shared" si="1079"/>
        <v>153216.07311211622</v>
      </c>
      <c r="BG1023" s="324">
        <f t="shared" si="1080"/>
        <v>286292.13868588675</v>
      </c>
      <c r="BH1023" s="334">
        <v>9</v>
      </c>
      <c r="BI1023" s="227">
        <f>+BH1023*$BK$1156</f>
        <v>40.06808166969148</v>
      </c>
      <c r="BJ1023" s="15">
        <f t="shared" si="1082"/>
        <v>99807.049180327871</v>
      </c>
      <c r="BK1023" s="15">
        <f t="shared" si="1083"/>
        <v>108389.02909070377</v>
      </c>
      <c r="BL1023" s="324">
        <f t="shared" si="1084"/>
        <v>208196.07827103164</v>
      </c>
      <c r="BM1023" s="334">
        <v>12</v>
      </c>
      <c r="BN1023" s="227">
        <f t="shared" si="1085"/>
        <v>58.074707070707149</v>
      </c>
      <c r="BO1023" s="15">
        <f t="shared" si="1086"/>
        <v>132905.91521197007</v>
      </c>
      <c r="BP1023" s="15">
        <f t="shared" si="1087"/>
        <v>164878.53118965833</v>
      </c>
      <c r="BQ1023" s="324">
        <f t="shared" si="1088"/>
        <v>297784.44640162843</v>
      </c>
      <c r="BR1023" s="406">
        <f t="shared" si="1089"/>
        <v>124</v>
      </c>
      <c r="BS1023" s="406">
        <f t="shared" si="1090"/>
        <v>10.333333333333334</v>
      </c>
      <c r="BT1023" s="406">
        <f t="shared" si="1091"/>
        <v>3</v>
      </c>
      <c r="BU1023" s="403">
        <f t="shared" si="1092"/>
        <v>0.33333333333333326</v>
      </c>
      <c r="BV1023" s="407">
        <f t="shared" si="1093"/>
        <v>0.13888888888888884</v>
      </c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</row>
    <row r="1024" spans="1:147" ht="16.2" hidden="1" thickBot="1" x14ac:dyDescent="0.35">
      <c r="C1024" s="325">
        <f t="shared" ref="C1024:H1024" si="1103">SUM(C987:C1023)</f>
        <v>164</v>
      </c>
      <c r="D1024" s="66"/>
      <c r="E1024" s="51">
        <f t="shared" si="1103"/>
        <v>975.8000000000003</v>
      </c>
      <c r="F1024" s="52">
        <f t="shared" si="1103"/>
        <v>1702604.7350620069</v>
      </c>
      <c r="G1024" s="52">
        <f t="shared" si="1103"/>
        <v>2756866.5286731897</v>
      </c>
      <c r="H1024" s="326">
        <f t="shared" si="1103"/>
        <v>4459471.2637351966</v>
      </c>
      <c r="I1024" s="325">
        <f>SUM(I987:I1023)</f>
        <v>116</v>
      </c>
      <c r="J1024" s="66"/>
      <c r="K1024" s="51">
        <f t="shared" ref="K1024:Z1024" si="1104">SUM(K987:K1023)</f>
        <v>883.9200000000003</v>
      </c>
      <c r="L1024" s="52">
        <f t="shared" si="1104"/>
        <v>1211009.5118898624</v>
      </c>
      <c r="M1024" s="52">
        <f t="shared" si="1104"/>
        <v>2364164.075428986</v>
      </c>
      <c r="N1024" s="326">
        <f t="shared" si="1104"/>
        <v>3575173.5873188479</v>
      </c>
      <c r="O1024" s="325">
        <f t="shared" si="1104"/>
        <v>142</v>
      </c>
      <c r="P1024" s="66"/>
      <c r="Q1024" s="51">
        <f t="shared" si="1104"/>
        <v>1062.9381292308017</v>
      </c>
      <c r="R1024" s="52">
        <f t="shared" si="1104"/>
        <v>1482442.6783479347</v>
      </c>
      <c r="S1024" s="428">
        <f t="shared" si="1104"/>
        <v>3057675.2599691246</v>
      </c>
      <c r="T1024" s="326">
        <f t="shared" si="1104"/>
        <v>4540117.9383170577</v>
      </c>
      <c r="U1024" s="325">
        <f t="shared" si="1104"/>
        <v>122</v>
      </c>
      <c r="V1024" s="51">
        <f t="shared" si="1104"/>
        <v>913.41466652898077</v>
      </c>
      <c r="W1024" s="52">
        <f t="shared" si="1104"/>
        <v>1302609.4611288605</v>
      </c>
      <c r="X1024" s="52">
        <f t="shared" si="1104"/>
        <v>2792445.1682287869</v>
      </c>
      <c r="Y1024" s="326">
        <f t="shared" si="1104"/>
        <v>4095054.6293576467</v>
      </c>
      <c r="Z1024" s="325">
        <f t="shared" si="1104"/>
        <v>125</v>
      </c>
      <c r="AA1024" s="51">
        <f>SUM(AA987:AA1023)</f>
        <v>790.00365030504133</v>
      </c>
      <c r="AB1024" s="52">
        <f t="shared" ref="AB1024:BL1024" si="1105">SUM(AB987:AB1023)</f>
        <v>1334640.841320554</v>
      </c>
      <c r="AC1024" s="52">
        <f t="shared" si="1105"/>
        <v>2177323.6158087761</v>
      </c>
      <c r="AD1024" s="326">
        <f t="shared" si="1105"/>
        <v>3511964.4571293285</v>
      </c>
      <c r="AE1024" s="325">
        <f t="shared" si="1105"/>
        <v>122</v>
      </c>
      <c r="AF1024" s="228">
        <f t="shared" si="1105"/>
        <v>0</v>
      </c>
      <c r="AG1024" s="51">
        <f>SUM(AG987:AG1023)</f>
        <v>755.89993435617441</v>
      </c>
      <c r="AH1024" s="52">
        <f t="shared" ref="AH1024:AJ1024" si="1106">SUM(AH987:AH1023)</f>
        <v>1311601.6666666665</v>
      </c>
      <c r="AI1024" s="52">
        <f t="shared" si="1106"/>
        <v>2015488.7550443953</v>
      </c>
      <c r="AJ1024" s="326">
        <f t="shared" si="1106"/>
        <v>3327090.4217110621</v>
      </c>
      <c r="AK1024" s="325">
        <f t="shared" si="1105"/>
        <v>119</v>
      </c>
      <c r="AL1024" s="66"/>
      <c r="AM1024" s="230">
        <f t="shared" si="1105"/>
        <v>656.35929014453939</v>
      </c>
      <c r="AN1024" s="52">
        <f t="shared" si="1105"/>
        <v>1279349.1666666665</v>
      </c>
      <c r="AO1024" s="52">
        <f t="shared" si="1105"/>
        <v>1745354.263901144</v>
      </c>
      <c r="AP1024" s="326">
        <f t="shared" si="1105"/>
        <v>3024703.4305678122</v>
      </c>
      <c r="AQ1024" s="325">
        <f t="shared" si="1105"/>
        <v>95</v>
      </c>
      <c r="AR1024" s="66"/>
      <c r="AS1024" s="51">
        <f t="shared" si="1105"/>
        <v>458.48074853787557</v>
      </c>
      <c r="AT1024" s="52">
        <f t="shared" si="1105"/>
        <v>1028617.6630434784</v>
      </c>
      <c r="AU1024" s="52">
        <f t="shared" si="1105"/>
        <v>1244139.674308144</v>
      </c>
      <c r="AV1024" s="326">
        <f t="shared" si="1105"/>
        <v>2272757.3373516221</v>
      </c>
      <c r="AW1024" s="325">
        <f t="shared" si="1105"/>
        <v>129</v>
      </c>
      <c r="AX1024" s="66"/>
      <c r="AY1024" s="51">
        <f t="shared" si="1105"/>
        <v>586.22980280973434</v>
      </c>
      <c r="AZ1024" s="52">
        <f t="shared" si="1105"/>
        <v>1396754.510869565</v>
      </c>
      <c r="BA1024" s="52">
        <f t="shared" si="1105"/>
        <v>1711986.8295806532</v>
      </c>
      <c r="BB1024" s="326">
        <f t="shared" si="1105"/>
        <v>3108741.340450217</v>
      </c>
      <c r="BC1024" s="325">
        <f t="shared" si="1105"/>
        <v>126</v>
      </c>
      <c r="BD1024" s="51">
        <f t="shared" si="1105"/>
        <v>580.14888293232661</v>
      </c>
      <c r="BE1024" s="52">
        <f t="shared" si="1105"/>
        <v>1397298.6885245901</v>
      </c>
      <c r="BF1024" s="52">
        <f t="shared" si="1105"/>
        <v>1608768.7676772207</v>
      </c>
      <c r="BG1024" s="326">
        <f t="shared" si="1105"/>
        <v>3006067.4562018104</v>
      </c>
      <c r="BH1024" s="325">
        <f t="shared" si="1105"/>
        <v>101</v>
      </c>
      <c r="BI1024" s="230">
        <f t="shared" si="1105"/>
        <v>449.65291651542668</v>
      </c>
      <c r="BJ1024" s="62">
        <f t="shared" si="1105"/>
        <v>1120056.8852459018</v>
      </c>
      <c r="BK1024" s="62">
        <f t="shared" si="1105"/>
        <v>1216365.7709067869</v>
      </c>
      <c r="BL1024" s="346">
        <f t="shared" si="1105"/>
        <v>2336422.6561526889</v>
      </c>
      <c r="BM1024" s="325">
        <f>SUM(BM987:BM1023)</f>
        <v>121</v>
      </c>
      <c r="BN1024" s="230">
        <f t="shared" ref="BN1024:BQ1024" si="1107">SUM(BN987:BN1023)</f>
        <v>585.58662962963012</v>
      </c>
      <c r="BO1024" s="62">
        <f t="shared" si="1107"/>
        <v>1340134.6450540312</v>
      </c>
      <c r="BP1024" s="62">
        <f t="shared" si="1107"/>
        <v>1662525.1894957218</v>
      </c>
      <c r="BQ1024" s="346">
        <f t="shared" si="1107"/>
        <v>3002659.834549753</v>
      </c>
      <c r="BR1024" s="406"/>
      <c r="BS1024" s="406"/>
      <c r="BT1024" s="406"/>
      <c r="BV1024" s="406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</row>
    <row r="1025" spans="1:147" ht="16.2" hidden="1" thickTop="1" x14ac:dyDescent="0.3">
      <c r="C1025" s="327"/>
      <c r="D1025" s="7"/>
      <c r="E1025" s="7"/>
      <c r="F1025" s="7"/>
      <c r="G1025" s="7"/>
      <c r="H1025" s="328"/>
      <c r="I1025" s="327"/>
      <c r="J1025" s="7"/>
      <c r="K1025" s="7"/>
      <c r="L1025" s="7"/>
      <c r="M1025" s="7"/>
      <c r="N1025" s="328"/>
      <c r="O1025" s="327"/>
      <c r="P1025" s="7"/>
      <c r="Q1025" s="7"/>
      <c r="R1025" s="7"/>
      <c r="S1025" s="421"/>
      <c r="T1025" s="328"/>
      <c r="U1025" s="327"/>
      <c r="V1025" s="7"/>
      <c r="W1025" s="7"/>
      <c r="X1025" s="7"/>
      <c r="Y1025" s="328"/>
      <c r="Z1025" s="327"/>
      <c r="AA1025" s="7"/>
      <c r="AB1025" s="7"/>
      <c r="AC1025" s="7"/>
      <c r="AD1025" s="328"/>
      <c r="AE1025" s="327"/>
      <c r="AF1025" s="7"/>
      <c r="AG1025" s="7"/>
      <c r="AH1025" s="7"/>
      <c r="AI1025" s="7"/>
      <c r="AJ1025" s="328"/>
      <c r="AK1025" s="327"/>
      <c r="AL1025" s="7"/>
      <c r="AM1025" s="7"/>
      <c r="AN1025" s="7"/>
      <c r="AO1025" s="7"/>
      <c r="AP1025" s="328"/>
      <c r="AQ1025" s="327"/>
      <c r="AR1025" s="7"/>
      <c r="AS1025" s="7"/>
      <c r="AT1025" s="7"/>
      <c r="AU1025" s="7"/>
      <c r="AV1025" s="328"/>
      <c r="AW1025" s="327"/>
      <c r="AX1025" s="7"/>
      <c r="AY1025" s="7"/>
      <c r="AZ1025" s="7"/>
      <c r="BA1025" s="7"/>
      <c r="BB1025" s="328"/>
      <c r="BC1025" s="327"/>
      <c r="BD1025" s="7"/>
      <c r="BE1025" s="7"/>
      <c r="BF1025" s="7"/>
      <c r="BG1025" s="328"/>
      <c r="BH1025" s="327"/>
      <c r="BI1025" s="7"/>
      <c r="BJ1025" s="7"/>
      <c r="BK1025" s="7"/>
      <c r="BL1025" s="328"/>
      <c r="BM1025" s="327"/>
      <c r="BN1025" s="7"/>
      <c r="BO1025" s="7"/>
      <c r="BP1025" s="7"/>
      <c r="BQ1025" s="328"/>
      <c r="BR1025" s="406"/>
      <c r="BS1025" s="406"/>
      <c r="BT1025" s="406"/>
      <c r="BV1025" s="406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</row>
    <row r="1026" spans="1:147" ht="18" hidden="1" x14ac:dyDescent="0.35">
      <c r="C1026" s="329" t="s">
        <v>373</v>
      </c>
      <c r="D1026" s="209"/>
      <c r="E1026" s="209"/>
      <c r="F1026" s="17"/>
      <c r="G1026" s="17"/>
      <c r="H1026" s="330"/>
      <c r="I1026" s="329" t="s">
        <v>380</v>
      </c>
      <c r="J1026" s="209"/>
      <c r="K1026" s="37"/>
      <c r="L1026" s="17"/>
      <c r="M1026" s="17"/>
      <c r="N1026" s="330"/>
      <c r="O1026" s="329" t="s">
        <v>381</v>
      </c>
      <c r="P1026" s="209"/>
      <c r="Q1026" s="37"/>
      <c r="R1026" s="17"/>
      <c r="S1026" s="424"/>
      <c r="T1026" s="330"/>
      <c r="U1026" s="329" t="s">
        <v>382</v>
      </c>
      <c r="V1026" s="37"/>
      <c r="W1026" s="17"/>
      <c r="X1026" s="17"/>
      <c r="Y1026" s="330"/>
      <c r="Z1026" s="329" t="s">
        <v>383</v>
      </c>
      <c r="AA1026" s="37"/>
      <c r="AB1026" s="17"/>
      <c r="AC1026" s="17"/>
      <c r="AD1026" s="330"/>
      <c r="AE1026" s="329" t="s">
        <v>384</v>
      </c>
      <c r="AF1026" s="37"/>
      <c r="AG1026" s="37"/>
      <c r="AH1026" s="17"/>
      <c r="AI1026" s="17"/>
      <c r="AJ1026" s="330"/>
      <c r="AK1026" s="329" t="s">
        <v>385</v>
      </c>
      <c r="AL1026" s="209"/>
      <c r="AM1026" s="37"/>
      <c r="AN1026" s="17"/>
      <c r="AO1026" s="17"/>
      <c r="AP1026" s="330"/>
      <c r="AQ1026" s="329" t="s">
        <v>386</v>
      </c>
      <c r="AR1026" s="209"/>
      <c r="AS1026" s="37"/>
      <c r="AT1026" s="17"/>
      <c r="AU1026" s="17"/>
      <c r="AV1026" s="330"/>
      <c r="AW1026" s="329" t="s">
        <v>387</v>
      </c>
      <c r="AX1026" s="209"/>
      <c r="AY1026" s="37"/>
      <c r="AZ1026" s="17"/>
      <c r="BA1026" s="17"/>
      <c r="BB1026" s="330"/>
      <c r="BC1026" s="329" t="s">
        <v>388</v>
      </c>
      <c r="BD1026" s="37"/>
      <c r="BE1026" s="17"/>
      <c r="BF1026" s="17"/>
      <c r="BG1026" s="330"/>
      <c r="BH1026" s="329" t="s">
        <v>389</v>
      </c>
      <c r="BI1026" s="37"/>
      <c r="BJ1026" s="17"/>
      <c r="BK1026" s="17"/>
      <c r="BL1026" s="330"/>
      <c r="BM1026" s="329" t="s">
        <v>390</v>
      </c>
      <c r="BN1026" s="37"/>
      <c r="BO1026" s="17"/>
      <c r="BP1026" s="17"/>
      <c r="BQ1026" s="23"/>
      <c r="BR1026" s="406"/>
      <c r="BS1026" s="406"/>
      <c r="BT1026" s="406"/>
      <c r="BV1026" s="406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</row>
    <row r="1027" spans="1:147" ht="15.6" hidden="1" x14ac:dyDescent="0.3">
      <c r="C1027" s="29" t="s">
        <v>42</v>
      </c>
      <c r="D1027" s="17"/>
      <c r="E1027" s="331">
        <f>+'Vr M3 DE GAS'!BH73</f>
        <v>2825.2372706222482</v>
      </c>
      <c r="H1027" s="23"/>
      <c r="I1027" s="22" t="s">
        <v>42</v>
      </c>
      <c r="K1027" s="331"/>
      <c r="L1027" s="331">
        <f>+'Vr M3 DE GAS'!BQ62</f>
        <v>2674.6357989738722</v>
      </c>
      <c r="N1027" s="23"/>
      <c r="O1027" s="22" t="s">
        <v>42</v>
      </c>
      <c r="Q1027" s="331">
        <f>+'Vr M3 DE GAS'!BQ63</f>
        <v>2876.6258128136019</v>
      </c>
      <c r="T1027" s="23"/>
      <c r="U1027" s="22" t="s">
        <v>42</v>
      </c>
      <c r="V1027" s="331">
        <f>+'Vr M3 DE GAS'!BQ64</f>
        <v>3057.1494749916933</v>
      </c>
      <c r="Y1027" s="23"/>
      <c r="Z1027" s="22" t="s">
        <v>42</v>
      </c>
      <c r="AA1027" s="331">
        <f>+'Vr M3 DE GAS'!BQ65</f>
        <v>2756.0931078838094</v>
      </c>
      <c r="AD1027" s="23"/>
      <c r="AE1027" s="22" t="s">
        <v>42</v>
      </c>
      <c r="AG1027" s="331">
        <f>+'Vr M3 DE GAS'!BQ66</f>
        <v>2666.343339163082</v>
      </c>
      <c r="AJ1027" s="23"/>
      <c r="AK1027" s="22" t="s">
        <v>42</v>
      </c>
      <c r="AM1027" s="331">
        <f>+'Vr M3 DE GAS'!BQ67</f>
        <v>2659.1446028238483</v>
      </c>
      <c r="AP1027" s="23"/>
      <c r="AQ1027" s="22" t="s">
        <v>42</v>
      </c>
      <c r="AS1027" s="331"/>
      <c r="AT1027" s="331">
        <f>+'Vr M3 DE GAS'!BQ68</f>
        <v>2713.6137739169735</v>
      </c>
      <c r="AV1027" s="23"/>
      <c r="AW1027" s="22" t="s">
        <v>42</v>
      </c>
      <c r="AY1027" s="331">
        <f>+'Vr M3 DE GAS'!BQ69</f>
        <v>2920.3340078844344</v>
      </c>
      <c r="BB1027" s="23"/>
      <c r="BC1027" s="22" t="s">
        <v>42</v>
      </c>
      <c r="BD1027" s="331">
        <f>+'Vr M3 DE GAS'!BQ70</f>
        <v>2773.0274331406072</v>
      </c>
      <c r="BG1027" s="23"/>
      <c r="BH1027" s="22" t="s">
        <v>42</v>
      </c>
      <c r="BI1027" s="331">
        <f>+'Vr M3 DE GAS'!BQ71</f>
        <v>2705.1214975607877</v>
      </c>
      <c r="BL1027" s="23"/>
      <c r="BM1027" s="22" t="s">
        <v>42</v>
      </c>
      <c r="BN1027" s="331">
        <f>+'Vr M3 DE GAS'!BQ72</f>
        <v>2839.0764156402088</v>
      </c>
      <c r="BQ1027" s="23"/>
      <c r="BR1027" s="406"/>
      <c r="BS1027" s="406"/>
      <c r="BT1027" s="406"/>
      <c r="BV1027" s="406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</row>
    <row r="1028" spans="1:147" ht="15.6" hidden="1" x14ac:dyDescent="0.3">
      <c r="C1028" s="29" t="s">
        <v>43</v>
      </c>
      <c r="D1028" s="17"/>
      <c r="E1028" s="331">
        <f>+'Vr M3 DE AGUA'!N47</f>
        <v>10381.73618940248</v>
      </c>
      <c r="H1028" s="23"/>
      <c r="I1028" s="22" t="s">
        <v>43</v>
      </c>
      <c r="K1028" s="331"/>
      <c r="L1028" s="331">
        <f>+'Vr M3 DE AGUA'!N48</f>
        <v>10439.73717146433</v>
      </c>
      <c r="N1028" s="23"/>
      <c r="O1028" s="22" t="s">
        <v>43</v>
      </c>
      <c r="Q1028" s="331">
        <f>+'Vr M3 DE AGUA'!N48</f>
        <v>10439.73717146433</v>
      </c>
      <c r="T1028" s="23"/>
      <c r="U1028" s="22" t="s">
        <v>43</v>
      </c>
      <c r="V1028" s="331">
        <f>+'Vr M3 DE AGUA'!N49</f>
        <v>10677.126730564431</v>
      </c>
      <c r="Y1028" s="23"/>
      <c r="Z1028" s="22" t="s">
        <v>43</v>
      </c>
      <c r="AA1028" s="331">
        <f>+'Vr M3 DE AGUA'!N49</f>
        <v>10677.126730564431</v>
      </c>
      <c r="AD1028" s="23"/>
      <c r="AE1028" s="22" t="s">
        <v>43</v>
      </c>
      <c r="AG1028" s="331">
        <f>+'Vr M3 DE AGUA'!N50</f>
        <v>10750.833333333334</v>
      </c>
      <c r="AJ1028" s="23"/>
      <c r="AK1028" s="22" t="s">
        <v>43</v>
      </c>
      <c r="AM1028" s="331">
        <f>+'Vr M3 DE AGUA'!N50</f>
        <v>10750.833333333334</v>
      </c>
      <c r="AP1028" s="23"/>
      <c r="AQ1028" s="22" t="s">
        <v>43</v>
      </c>
      <c r="AS1028" s="331"/>
      <c r="AT1028" s="141">
        <f>+'Vr M3 DE AGUA'!N51</f>
        <v>10827.554347826086</v>
      </c>
      <c r="AV1028" s="23"/>
      <c r="AW1028" s="22" t="s">
        <v>43</v>
      </c>
      <c r="AY1028" s="331">
        <f>+'Vr M3 DE AGUA'!N51</f>
        <v>10827.554347826086</v>
      </c>
      <c r="BB1028" s="23"/>
      <c r="BC1028" s="22" t="s">
        <v>43</v>
      </c>
      <c r="BD1028" s="353">
        <f>+'Vr M3 DE AGUA'!N52</f>
        <v>11089.672131147541</v>
      </c>
      <c r="BG1028" s="23"/>
      <c r="BH1028" s="22" t="s">
        <v>43</v>
      </c>
      <c r="BI1028" s="353">
        <f>+'Vr M3 DE AGUA'!N52</f>
        <v>11089.672131147541</v>
      </c>
      <c r="BL1028" s="23"/>
      <c r="BM1028" s="22" t="s">
        <v>43</v>
      </c>
      <c r="BN1028" s="331">
        <f>+'Vr M3 DE AGUA'!N53</f>
        <v>11075.492934330839</v>
      </c>
      <c r="BQ1028" s="23"/>
      <c r="BR1028" s="406"/>
      <c r="BS1028" s="406"/>
      <c r="BT1028" s="406"/>
      <c r="BV1028" s="406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</row>
    <row r="1029" spans="1:147" ht="15.6" hidden="1" x14ac:dyDescent="0.3">
      <c r="C1029" s="327"/>
      <c r="D1029" s="7"/>
      <c r="E1029" s="7"/>
      <c r="F1029" s="7"/>
      <c r="G1029" s="7"/>
      <c r="H1029" s="328"/>
      <c r="I1029" s="327"/>
      <c r="J1029" s="7"/>
      <c r="K1029" s="7"/>
      <c r="L1029" s="7"/>
      <c r="M1029" s="7"/>
      <c r="N1029" s="328"/>
      <c r="O1029" s="327"/>
      <c r="P1029" s="7"/>
      <c r="Q1029" s="7"/>
      <c r="R1029" s="7"/>
      <c r="S1029" s="421"/>
      <c r="T1029" s="328"/>
      <c r="U1029" s="327"/>
      <c r="V1029" s="7"/>
      <c r="W1029" s="7"/>
      <c r="X1029" s="7"/>
      <c r="Y1029" s="328"/>
      <c r="Z1029" s="327"/>
      <c r="AA1029" s="7"/>
      <c r="AB1029" s="7"/>
      <c r="AC1029" s="7"/>
      <c r="AD1029" s="328"/>
      <c r="AE1029" s="327"/>
      <c r="AF1029" s="7"/>
      <c r="AG1029" s="7"/>
      <c r="AH1029" s="7"/>
      <c r="AI1029" s="7"/>
      <c r="AJ1029" s="328"/>
      <c r="AK1029" s="327"/>
      <c r="AL1029" s="7"/>
      <c r="AM1029" s="7"/>
      <c r="AN1029" s="7"/>
      <c r="AO1029" s="7"/>
      <c r="AP1029" s="328"/>
      <c r="AQ1029" s="327"/>
      <c r="AR1029" s="7"/>
      <c r="AS1029" s="7"/>
      <c r="AT1029" s="7"/>
      <c r="AU1029" s="7"/>
      <c r="AV1029" s="328"/>
      <c r="AW1029" s="327"/>
      <c r="AX1029" s="7"/>
      <c r="AY1029" s="7"/>
      <c r="AZ1029" s="7"/>
      <c r="BA1029" s="7"/>
      <c r="BB1029" s="328"/>
      <c r="BC1029" s="327"/>
      <c r="BD1029" s="7"/>
      <c r="BE1029" s="7"/>
      <c r="BF1029" s="7"/>
      <c r="BG1029" s="328"/>
      <c r="BH1029" s="327"/>
      <c r="BI1029" s="7"/>
      <c r="BJ1029" s="7"/>
      <c r="BK1029" s="7"/>
      <c r="BL1029" s="328"/>
      <c r="BM1029" s="327"/>
      <c r="BN1029" s="7"/>
      <c r="BO1029" s="7"/>
      <c r="BP1029" s="7"/>
      <c r="BQ1029" s="328"/>
      <c r="BR1029" s="406"/>
      <c r="BS1029" s="406"/>
      <c r="BT1029" s="406"/>
      <c r="BV1029" s="406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</row>
    <row r="1030" spans="1:147" ht="16.2" hidden="1" thickBot="1" x14ac:dyDescent="0.35">
      <c r="C1030" s="327"/>
      <c r="D1030" s="7"/>
      <c r="E1030" s="7"/>
      <c r="F1030" s="7"/>
      <c r="G1030" s="7"/>
      <c r="H1030" s="328"/>
      <c r="I1030" s="327"/>
      <c r="J1030" s="7"/>
      <c r="K1030" s="7"/>
      <c r="L1030" s="7"/>
      <c r="M1030" s="7"/>
      <c r="N1030" s="328"/>
      <c r="O1030" s="327"/>
      <c r="P1030" s="7"/>
      <c r="Q1030" s="7"/>
      <c r="R1030" s="7"/>
      <c r="S1030" s="421"/>
      <c r="T1030" s="328"/>
      <c r="U1030" s="327"/>
      <c r="V1030" s="7"/>
      <c r="W1030" s="7"/>
      <c r="X1030" s="7"/>
      <c r="Y1030" s="328"/>
      <c r="Z1030" s="327"/>
      <c r="AA1030" s="7"/>
      <c r="AB1030" s="7"/>
      <c r="AC1030" s="7"/>
      <c r="AD1030" s="328"/>
      <c r="AE1030" s="327"/>
      <c r="AF1030" s="7"/>
      <c r="AG1030" s="7"/>
      <c r="AH1030" s="7"/>
      <c r="AI1030" s="7"/>
      <c r="AJ1030" s="328"/>
      <c r="AK1030" s="327"/>
      <c r="AL1030" s="7"/>
      <c r="AM1030" s="7"/>
      <c r="AN1030" s="7"/>
      <c r="AO1030" s="7"/>
      <c r="AP1030" s="328"/>
      <c r="AQ1030" s="327"/>
      <c r="AR1030" s="7"/>
      <c r="AS1030" s="7"/>
      <c r="AT1030" s="7"/>
      <c r="AU1030" s="7"/>
      <c r="AV1030" s="328"/>
      <c r="AW1030" s="327"/>
      <c r="AX1030" s="7"/>
      <c r="AY1030" s="7"/>
      <c r="AZ1030" s="7"/>
      <c r="BA1030" s="7"/>
      <c r="BB1030" s="328"/>
      <c r="BC1030" s="327"/>
      <c r="BD1030" s="7"/>
      <c r="BE1030" s="7"/>
      <c r="BF1030" s="7"/>
      <c r="BG1030" s="328"/>
      <c r="BH1030" s="327"/>
      <c r="BI1030" s="7"/>
      <c r="BJ1030" s="7"/>
      <c r="BK1030" s="7"/>
      <c r="BL1030" s="328"/>
      <c r="BM1030" s="327"/>
      <c r="BN1030" s="7"/>
      <c r="BO1030" s="7"/>
      <c r="BP1030" s="7"/>
      <c r="BQ1030" s="328"/>
      <c r="BR1030" s="406"/>
      <c r="BS1030" s="406"/>
      <c r="BT1030" s="406"/>
      <c r="BV1030" s="406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</row>
    <row r="1031" spans="1:147" ht="29.4" hidden="1" thickTop="1" x14ac:dyDescent="0.35">
      <c r="B1031" s="2"/>
      <c r="C1031" s="513" t="s">
        <v>0</v>
      </c>
      <c r="D1031" s="507"/>
      <c r="E1031" s="507"/>
      <c r="F1031" s="507"/>
      <c r="G1031" s="507"/>
      <c r="H1031" s="508"/>
      <c r="I1031" s="332" t="s">
        <v>1</v>
      </c>
      <c r="J1031" s="46"/>
      <c r="K1031" s="46"/>
      <c r="L1031" s="46"/>
      <c r="M1031" s="46"/>
      <c r="N1031" s="333"/>
      <c r="O1031" s="332" t="s">
        <v>2</v>
      </c>
      <c r="P1031" s="46"/>
      <c r="Q1031" s="46"/>
      <c r="R1031" s="46"/>
      <c r="S1031" s="426"/>
      <c r="T1031" s="333"/>
      <c r="U1031" s="332" t="s">
        <v>3</v>
      </c>
      <c r="V1031" s="46"/>
      <c r="W1031" s="46"/>
      <c r="X1031" s="46"/>
      <c r="Y1031" s="333"/>
      <c r="Z1031" s="332" t="s">
        <v>4</v>
      </c>
      <c r="AA1031" s="46"/>
      <c r="AB1031" s="46"/>
      <c r="AC1031" s="46"/>
      <c r="AD1031" s="333"/>
      <c r="AE1031" s="332" t="s">
        <v>5</v>
      </c>
      <c r="AF1031" s="46"/>
      <c r="AG1031" s="46"/>
      <c r="AH1031" s="46"/>
      <c r="AI1031" s="46"/>
      <c r="AJ1031" s="333"/>
      <c r="AK1031" s="332" t="s">
        <v>6</v>
      </c>
      <c r="AL1031" s="46"/>
      <c r="AM1031" s="46"/>
      <c r="AN1031" s="46"/>
      <c r="AO1031" s="46"/>
      <c r="AP1031" s="333"/>
      <c r="AQ1031" s="332" t="s">
        <v>7</v>
      </c>
      <c r="AR1031" s="46"/>
      <c r="AS1031" s="46"/>
      <c r="AT1031" s="46"/>
      <c r="AU1031" s="46"/>
      <c r="AV1031" s="333"/>
      <c r="AW1031" s="332" t="s">
        <v>8</v>
      </c>
      <c r="AX1031" s="46"/>
      <c r="AY1031" s="46"/>
      <c r="AZ1031" s="46"/>
      <c r="BA1031" s="46"/>
      <c r="BB1031" s="333"/>
      <c r="BC1031" s="332" t="s">
        <v>9</v>
      </c>
      <c r="BD1031" s="46"/>
      <c r="BE1031" s="46"/>
      <c r="BF1031" s="46"/>
      <c r="BG1031" s="333"/>
      <c r="BH1031" s="332" t="s">
        <v>10</v>
      </c>
      <c r="BI1031" s="46"/>
      <c r="BJ1031" s="46"/>
      <c r="BK1031" s="46"/>
      <c r="BL1031" s="333"/>
      <c r="BM1031" s="332" t="s">
        <v>11</v>
      </c>
      <c r="BN1031" s="46"/>
      <c r="BO1031" s="46"/>
      <c r="BP1031" s="46"/>
      <c r="BQ1031" s="333"/>
      <c r="BR1031" s="251" t="s">
        <v>365</v>
      </c>
      <c r="BS1031" s="251" t="s">
        <v>364</v>
      </c>
      <c r="BT1031" s="251" t="s">
        <v>392</v>
      </c>
      <c r="BU1031" s="392" t="s">
        <v>393</v>
      </c>
      <c r="BV1031" s="251" t="s">
        <v>363</v>
      </c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</row>
    <row r="1032" spans="1:147" ht="16.2" hidden="1" thickBot="1" x14ac:dyDescent="0.35">
      <c r="C1032" s="22"/>
      <c r="H1032" s="23"/>
      <c r="I1032" s="22"/>
      <c r="N1032" s="23"/>
      <c r="O1032" s="22"/>
      <c r="T1032" s="23"/>
      <c r="U1032" s="22"/>
      <c r="Y1032" s="23"/>
      <c r="Z1032" s="22"/>
      <c r="AD1032" s="23"/>
      <c r="AE1032" s="22"/>
      <c r="AJ1032" s="23"/>
      <c r="AK1032" s="22"/>
      <c r="AP1032" s="23"/>
      <c r="AQ1032" s="22"/>
      <c r="AV1032" s="23"/>
      <c r="AW1032" s="22"/>
      <c r="BB1032" s="23"/>
      <c r="BC1032" s="22"/>
      <c r="BG1032" s="23"/>
      <c r="BH1032" s="22"/>
      <c r="BL1032" s="23"/>
      <c r="BM1032" s="22"/>
      <c r="BQ1032" s="23"/>
      <c r="BR1032" s="406"/>
      <c r="BS1032" s="406"/>
      <c r="BT1032" s="406"/>
      <c r="BV1032" s="406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</row>
    <row r="1033" spans="1:147" ht="16.2" hidden="1" thickBot="1" x14ac:dyDescent="0.35">
      <c r="C1033" s="58" t="s">
        <v>44</v>
      </c>
      <c r="D1033" s="58"/>
      <c r="E1033" s="58" t="s">
        <v>45</v>
      </c>
      <c r="F1033" s="58" t="s">
        <v>47</v>
      </c>
      <c r="G1033" s="58" t="s">
        <v>48</v>
      </c>
      <c r="H1033" s="58" t="s">
        <v>49</v>
      </c>
      <c r="I1033" s="58" t="s">
        <v>44</v>
      </c>
      <c r="J1033" s="58"/>
      <c r="K1033" s="58" t="s">
        <v>45</v>
      </c>
      <c r="L1033" s="58" t="s">
        <v>47</v>
      </c>
      <c r="M1033" s="58" t="s">
        <v>48</v>
      </c>
      <c r="N1033" s="58" t="s">
        <v>49</v>
      </c>
      <c r="O1033" s="58" t="s">
        <v>44</v>
      </c>
      <c r="P1033" s="58"/>
      <c r="Q1033" s="58" t="s">
        <v>45</v>
      </c>
      <c r="R1033" s="58" t="s">
        <v>47</v>
      </c>
      <c r="S1033" s="430" t="s">
        <v>48</v>
      </c>
      <c r="T1033" s="58" t="s">
        <v>49</v>
      </c>
      <c r="U1033" s="58" t="s">
        <v>44</v>
      </c>
      <c r="V1033" s="58" t="s">
        <v>45</v>
      </c>
      <c r="W1033" s="58" t="s">
        <v>47</v>
      </c>
      <c r="X1033" s="58" t="s">
        <v>48</v>
      </c>
      <c r="Y1033" s="58" t="s">
        <v>49</v>
      </c>
      <c r="Z1033" s="58" t="s">
        <v>44</v>
      </c>
      <c r="AA1033" s="58" t="s">
        <v>45</v>
      </c>
      <c r="AB1033" s="58" t="s">
        <v>47</v>
      </c>
      <c r="AC1033" s="58" t="s">
        <v>48</v>
      </c>
      <c r="AD1033" s="58" t="s">
        <v>49</v>
      </c>
      <c r="AE1033" s="58" t="s">
        <v>44</v>
      </c>
      <c r="AF1033" s="229" t="s">
        <v>336</v>
      </c>
      <c r="AG1033" s="58" t="s">
        <v>45</v>
      </c>
      <c r="AH1033" s="58" t="s">
        <v>47</v>
      </c>
      <c r="AI1033" s="58" t="s">
        <v>48</v>
      </c>
      <c r="AJ1033" s="58" t="s">
        <v>49</v>
      </c>
      <c r="AK1033" s="58" t="s">
        <v>44</v>
      </c>
      <c r="AL1033" s="58"/>
      <c r="AM1033" s="58" t="s">
        <v>45</v>
      </c>
      <c r="AN1033" s="58" t="s">
        <v>47</v>
      </c>
      <c r="AO1033" s="58" t="s">
        <v>48</v>
      </c>
      <c r="AP1033" s="58" t="s">
        <v>49</v>
      </c>
      <c r="AQ1033" s="58" t="s">
        <v>44</v>
      </c>
      <c r="AR1033" s="58"/>
      <c r="AS1033" s="58" t="s">
        <v>45</v>
      </c>
      <c r="AT1033" s="58" t="s">
        <v>47</v>
      </c>
      <c r="AU1033" s="58" t="s">
        <v>48</v>
      </c>
      <c r="AV1033" s="58" t="s">
        <v>49</v>
      </c>
      <c r="AW1033" s="58" t="s">
        <v>44</v>
      </c>
      <c r="AX1033" s="58"/>
      <c r="AY1033" s="58" t="s">
        <v>45</v>
      </c>
      <c r="AZ1033" s="58" t="s">
        <v>47</v>
      </c>
      <c r="BA1033" s="58" t="s">
        <v>48</v>
      </c>
      <c r="BB1033" s="58" t="s">
        <v>49</v>
      </c>
      <c r="BC1033" s="58" t="s">
        <v>44</v>
      </c>
      <c r="BD1033" s="58" t="s">
        <v>45</v>
      </c>
      <c r="BE1033" s="58" t="s">
        <v>47</v>
      </c>
      <c r="BF1033" s="58" t="s">
        <v>48</v>
      </c>
      <c r="BG1033" s="58" t="s">
        <v>49</v>
      </c>
      <c r="BH1033" s="58" t="s">
        <v>44</v>
      </c>
      <c r="BI1033" s="58" t="s">
        <v>45</v>
      </c>
      <c r="BJ1033" s="58" t="s">
        <v>47</v>
      </c>
      <c r="BK1033" s="58" t="s">
        <v>48</v>
      </c>
      <c r="BL1033" s="58" t="s">
        <v>49</v>
      </c>
      <c r="BM1033" s="58" t="s">
        <v>44</v>
      </c>
      <c r="BN1033" s="58" t="s">
        <v>45</v>
      </c>
      <c r="BO1033" s="58" t="s">
        <v>47</v>
      </c>
      <c r="BP1033" s="58" t="s">
        <v>48</v>
      </c>
      <c r="BQ1033" s="58" t="s">
        <v>49</v>
      </c>
      <c r="BR1033" s="406"/>
      <c r="BS1033" s="406"/>
      <c r="BT1033" s="406"/>
      <c r="BV1033" s="406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</row>
    <row r="1034" spans="1:147" ht="18" hidden="1" x14ac:dyDescent="0.35">
      <c r="A1034" s="43" t="s">
        <v>376</v>
      </c>
      <c r="B1034" s="319">
        <v>201</v>
      </c>
      <c r="C1034" s="334">
        <v>1</v>
      </c>
      <c r="D1034" s="450"/>
      <c r="E1034" s="1">
        <f t="shared" ref="E1034:E1065" si="1108">+C1034*$G$1156</f>
        <v>5.95</v>
      </c>
      <c r="F1034" s="15">
        <f t="shared" ref="F1034:F1065" si="1109">+C1034*$E$1028*$G$1157</f>
        <v>10381.73618940248</v>
      </c>
      <c r="G1034" s="15">
        <f t="shared" ref="G1034:G1065" si="1110">+E1034*$E$1027</f>
        <v>16810.161760202376</v>
      </c>
      <c r="H1034" s="324">
        <f>+G1034+F1034</f>
        <v>27191.897949604856</v>
      </c>
      <c r="I1034" s="334">
        <v>2</v>
      </c>
      <c r="J1034" s="450"/>
      <c r="K1034" s="1">
        <f>+I1034*$M$1156</f>
        <v>15.24</v>
      </c>
      <c r="L1034" s="15">
        <f>+I1034*$L$1028*$M$1157</f>
        <v>20879.474342928661</v>
      </c>
      <c r="M1034" s="15">
        <f>+K1034*$L$1027</f>
        <v>40761.449576361811</v>
      </c>
      <c r="N1034" s="324">
        <f>+M1034+L1034</f>
        <v>61640.923919290472</v>
      </c>
      <c r="O1034" s="345">
        <v>3</v>
      </c>
      <c r="P1034" s="454"/>
      <c r="Q1034" s="211">
        <f>+O1034*$S$1156</f>
        <v>22.45643934994651</v>
      </c>
      <c r="R1034" s="15">
        <f>+O1034*$Q$1028*$S$1157</f>
        <v>31319.211514392991</v>
      </c>
      <c r="S1034" s="422">
        <f>+Q1034*$Q$1027</f>
        <v>64598.773097939236</v>
      </c>
      <c r="T1034" s="324">
        <f>+S1034+R1034</f>
        <v>95917.98461233222</v>
      </c>
      <c r="U1034" s="345">
        <v>2</v>
      </c>
      <c r="V1034" s="166">
        <f>+U1034*$X$1156</f>
        <v>14.974010926704603</v>
      </c>
      <c r="W1034" s="15">
        <f>+U1034*$V$1028*$X$1157</f>
        <v>21354.253461128861</v>
      </c>
      <c r="X1034" s="15">
        <f>+V1034*$V$1027</f>
        <v>45777.789643094853</v>
      </c>
      <c r="Y1034" s="324">
        <f>+X1034+W1034</f>
        <v>67132.043104223718</v>
      </c>
      <c r="Z1034" s="345">
        <v>3</v>
      </c>
      <c r="AA1034" s="166">
        <f>+Z1034*$AC$1156</f>
        <v>18.960087607320997</v>
      </c>
      <c r="AB1034" s="15">
        <f>+Z1034*$AA$1028*$AC$1157</f>
        <v>32031.380191693293</v>
      </c>
      <c r="AC1034" s="15">
        <f>+AA1034*$AA$1027</f>
        <v>52255.766779410624</v>
      </c>
      <c r="AD1034" s="324">
        <f>+AC1034+AB1034</f>
        <v>84287.14697110391</v>
      </c>
      <c r="AE1034" s="345">
        <v>3</v>
      </c>
      <c r="AF1034" s="227"/>
      <c r="AG1034" s="166">
        <f>+AE1034*$AI$1156</f>
        <v>18.58770330384035</v>
      </c>
      <c r="AH1034" s="15">
        <f>+AE1034*$AG$1028*$AI$1157</f>
        <v>32252.5</v>
      </c>
      <c r="AI1034" s="15">
        <f>+AG1034*$AG$1027</f>
        <v>49561.198894534326</v>
      </c>
      <c r="AJ1034" s="324">
        <f>+AI1034+AH1034</f>
        <v>81813.698894534318</v>
      </c>
      <c r="AK1034" s="334">
        <v>2</v>
      </c>
      <c r="AL1034" s="450"/>
      <c r="AM1034" s="166">
        <f>+AK1034*$AO$1156</f>
        <v>11.031248573857807</v>
      </c>
      <c r="AN1034" s="15">
        <f>+AK1034*$AM$1028*$AO$1157</f>
        <v>21501.666666666668</v>
      </c>
      <c r="AO1034" s="15">
        <f>+AM1034*$AM$1027</f>
        <v>29333.685107582263</v>
      </c>
      <c r="AP1034" s="324">
        <f>+AO1034+AN1034</f>
        <v>50835.351774248935</v>
      </c>
      <c r="AQ1034" s="334">
        <v>3</v>
      </c>
      <c r="AR1034" s="450"/>
      <c r="AS1034" s="166">
        <f>+AQ1034*$AU$1156</f>
        <v>14.478339427511864</v>
      </c>
      <c r="AT1034" s="15">
        <f>+AQ1034*$AT$1028*$AU$1157</f>
        <v>32482.663043478256</v>
      </c>
      <c r="AU1034" s="15">
        <f>+AS1034*$AT$1027</f>
        <v>39288.621293941382</v>
      </c>
      <c r="AV1034" s="324">
        <f>+AU1034+AT1034</f>
        <v>71771.284337419638</v>
      </c>
      <c r="AW1034" s="323">
        <v>3</v>
      </c>
      <c r="AX1034" s="451"/>
      <c r="AY1034" s="166">
        <f>+AW1034*$BA$1156</f>
        <v>13.633251228133354</v>
      </c>
      <c r="AZ1034" s="15">
        <f>+AW1034*$AY$1028*$BA$1157</f>
        <v>32482.663043478256</v>
      </c>
      <c r="BA1034" s="15">
        <f>+AY1034*$AY$1027</f>
        <v>39813.647199550061</v>
      </c>
      <c r="BB1034" s="324">
        <f>+BA1034+AZ1034</f>
        <v>72296.310243028318</v>
      </c>
      <c r="BC1034" s="323">
        <v>3</v>
      </c>
      <c r="BD1034" s="166">
        <f>+BC1034*$BF$1156</f>
        <v>13.813068641245874</v>
      </c>
      <c r="BE1034" s="15">
        <f>+BC1034*$BD$1028*$BF$1157</f>
        <v>33269.016393442624</v>
      </c>
      <c r="BF1034" s="15">
        <f>+BD1034*$BD$1027</f>
        <v>38304.018278029056</v>
      </c>
      <c r="BG1034" s="324">
        <f>+BF1034+BE1034</f>
        <v>71573.034671471687</v>
      </c>
      <c r="BH1034" s="334">
        <v>1</v>
      </c>
      <c r="BI1034" s="166">
        <f>+BH1034*$BK$1156</f>
        <v>4.4520090744101646</v>
      </c>
      <c r="BJ1034" s="15">
        <f>+BH1034*$BI$1028*$BK$1157</f>
        <v>11089.672131147541</v>
      </c>
      <c r="BK1034" s="15">
        <f>+BI1034*$BI$1027</f>
        <v>12043.225454522641</v>
      </c>
      <c r="BL1034" s="324">
        <f>+BK1034+BJ1034</f>
        <v>23132.89758567018</v>
      </c>
      <c r="BM1034" s="334">
        <v>5</v>
      </c>
      <c r="BN1034" s="166">
        <f>+BM1034*$BP$1156</f>
        <v>24.197794612794645</v>
      </c>
      <c r="BO1034" s="15">
        <f>+BM1034*$BN$1028*$BP$1157</f>
        <v>55377.464671654197</v>
      </c>
      <c r="BP1034" s="15">
        <f>+BN1034*$BN$1027</f>
        <v>68699.38799569098</v>
      </c>
      <c r="BQ1034" s="324">
        <f>+BP1034+BO1034</f>
        <v>124076.85266734517</v>
      </c>
      <c r="BR1034" s="406">
        <f t="shared" ref="BR1034:BR1065" si="1111">+BM1034+BH1034+BC1034+AW1034+AQ1034+AK1034+Z1034+C1034+I1034+O1034+U1034+AE1034</f>
        <v>31</v>
      </c>
      <c r="BS1034" s="406">
        <f>+BR1034/12</f>
        <v>2.5833333333333335</v>
      </c>
      <c r="BT1034" s="406">
        <f>+BM1034-BH1034</f>
        <v>4</v>
      </c>
      <c r="BU1034" s="403">
        <f>BM1034/BH1034-100%</f>
        <v>4</v>
      </c>
      <c r="BV1034" s="407">
        <f>(+BM1034-BS1034)/BM1034</f>
        <v>0.48333333333333328</v>
      </c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</row>
    <row r="1035" spans="1:147" ht="18" hidden="1" x14ac:dyDescent="0.35">
      <c r="A1035" s="43" t="s">
        <v>376</v>
      </c>
      <c r="B1035" s="319">
        <v>202</v>
      </c>
      <c r="C1035" s="334">
        <v>1</v>
      </c>
      <c r="D1035" s="450"/>
      <c r="E1035" s="1">
        <f t="shared" si="1108"/>
        <v>5.95</v>
      </c>
      <c r="F1035" s="15">
        <f t="shared" si="1109"/>
        <v>10381.73618940248</v>
      </c>
      <c r="G1035" s="15">
        <f t="shared" si="1110"/>
        <v>16810.161760202376</v>
      </c>
      <c r="H1035" s="324">
        <f t="shared" ref="H1035:H1065" si="1112">+G1035+F1035</f>
        <v>27191.897949604856</v>
      </c>
      <c r="I1035" s="334">
        <v>0</v>
      </c>
      <c r="J1035" s="450"/>
      <c r="K1035" s="1">
        <f t="shared" ref="K1035:K1065" si="1113">+I1035*$M$1156</f>
        <v>0</v>
      </c>
      <c r="L1035" s="15">
        <f t="shared" ref="L1035:L1065" si="1114">+I1035*$L$1028*$M$1157</f>
        <v>0</v>
      </c>
      <c r="M1035" s="15">
        <f t="shared" ref="M1035:M1065" si="1115">+K1035*$L$1027</f>
        <v>0</v>
      </c>
      <c r="N1035" s="324">
        <f t="shared" ref="N1035:N1065" si="1116">+M1035+L1035</f>
        <v>0</v>
      </c>
      <c r="O1035" s="345">
        <v>1</v>
      </c>
      <c r="P1035" s="454"/>
      <c r="Q1035" s="211">
        <f t="shared" ref="Q1035:Q1065" si="1117">+O1035*$S$1156</f>
        <v>7.4854797833155038</v>
      </c>
      <c r="R1035" s="15">
        <f t="shared" ref="R1035:R1065" si="1118">+O1035*$Q$1028*$S$1157</f>
        <v>10439.73717146433</v>
      </c>
      <c r="S1035" s="422">
        <f t="shared" ref="S1035:S1065" si="1119">+Q1035*$Q$1027</f>
        <v>21532.924365979747</v>
      </c>
      <c r="T1035" s="324">
        <f t="shared" ref="T1035:T1065" si="1120">+S1035+R1035</f>
        <v>31972.661537444077</v>
      </c>
      <c r="U1035" s="345">
        <v>2</v>
      </c>
      <c r="V1035" s="166">
        <f t="shared" ref="V1035:V1065" si="1121">+U1035*$X$1156</f>
        <v>14.974010926704603</v>
      </c>
      <c r="W1035" s="15">
        <f t="shared" ref="W1035:W1065" si="1122">+U1035*$V$1028*$X$1157</f>
        <v>21354.253461128861</v>
      </c>
      <c r="X1035" s="15">
        <f t="shared" ref="X1035:X1065" si="1123">+V1035*$V$1027</f>
        <v>45777.789643094853</v>
      </c>
      <c r="Y1035" s="324">
        <f t="shared" ref="Y1035:Y1065" si="1124">+X1035+W1035</f>
        <v>67132.043104223718</v>
      </c>
      <c r="Z1035" s="345">
        <v>4</v>
      </c>
      <c r="AA1035" s="166">
        <f t="shared" ref="AA1035:AA1065" si="1125">+Z1035*$AC$1156</f>
        <v>25.280116809761328</v>
      </c>
      <c r="AB1035" s="15">
        <f t="shared" ref="AB1035:AB1065" si="1126">+Z1035*$AA$1028*$AC$1157</f>
        <v>42708.506922257722</v>
      </c>
      <c r="AC1035" s="15">
        <f t="shared" ref="AC1035:AC1065" si="1127">+AA1035*$AA$1027</f>
        <v>69674.355705880836</v>
      </c>
      <c r="AD1035" s="324">
        <f t="shared" ref="AD1035:AD1065" si="1128">+AC1035+AB1035</f>
        <v>112382.86262813857</v>
      </c>
      <c r="AE1035" s="345">
        <v>3</v>
      </c>
      <c r="AF1035" s="227"/>
      <c r="AG1035" s="166">
        <f t="shared" ref="AG1035:AG1064" si="1129">+AE1035*$AI$1156</f>
        <v>18.58770330384035</v>
      </c>
      <c r="AH1035" s="15">
        <f t="shared" ref="AH1035:AH1065" si="1130">+AE1035*$AG$1028*$AI$1157</f>
        <v>32252.5</v>
      </c>
      <c r="AI1035" s="15">
        <f t="shared" ref="AI1035:AI1065" si="1131">+AG1035*$AG$1027</f>
        <v>49561.198894534326</v>
      </c>
      <c r="AJ1035" s="324">
        <f t="shared" ref="AJ1035:AJ1065" si="1132">+AI1035+AH1035</f>
        <v>81813.698894534318</v>
      </c>
      <c r="AK1035" s="334">
        <v>2</v>
      </c>
      <c r="AL1035" s="450"/>
      <c r="AM1035" s="166">
        <f t="shared" ref="AM1035:AM1065" si="1133">+AK1035*$AO$1156</f>
        <v>11.031248573857807</v>
      </c>
      <c r="AN1035" s="15">
        <f t="shared" ref="AN1035:AN1065" si="1134">+AK1035*$AM$1028*$AO$1157</f>
        <v>21501.666666666668</v>
      </c>
      <c r="AO1035" s="15">
        <f t="shared" ref="AO1035:AO1065" si="1135">+AM1035*$AM$1027</f>
        <v>29333.685107582263</v>
      </c>
      <c r="AP1035" s="324">
        <f t="shared" ref="AP1035:AP1065" si="1136">+AO1035+AN1035</f>
        <v>50835.351774248935</v>
      </c>
      <c r="AQ1035" s="334">
        <v>5</v>
      </c>
      <c r="AR1035" s="450"/>
      <c r="AS1035" s="166">
        <f t="shared" ref="AS1035:AS1065" si="1137">+AQ1035*$AU$1156</f>
        <v>24.130565712519775</v>
      </c>
      <c r="AT1035" s="15">
        <f t="shared" ref="AT1035:AT1064" si="1138">+AQ1035*$AT$1028*$AU$1157</f>
        <v>54137.771739130432</v>
      </c>
      <c r="AU1035" s="15">
        <f t="shared" ref="AU1035:AU1065" si="1139">+AS1035*$AT$1027</f>
        <v>65481.035489902308</v>
      </c>
      <c r="AV1035" s="324">
        <f t="shared" ref="AV1035:AV1065" si="1140">+AU1035+AT1035</f>
        <v>119618.80722903274</v>
      </c>
      <c r="AW1035" s="323">
        <v>3</v>
      </c>
      <c r="AX1035" s="451"/>
      <c r="AY1035" s="166">
        <f t="shared" ref="AY1035:AY1065" si="1141">+AW1035*$BA$1156</f>
        <v>13.633251228133354</v>
      </c>
      <c r="AZ1035" s="15">
        <f t="shared" ref="AZ1035:AZ1065" si="1142">+AW1035*$AY$1028*$BA$1157</f>
        <v>32482.663043478256</v>
      </c>
      <c r="BA1035" s="15">
        <f t="shared" ref="BA1035:BA1065" si="1143">+AY1035*$AY$1027</f>
        <v>39813.647199550061</v>
      </c>
      <c r="BB1035" s="324">
        <f t="shared" ref="BB1035:BB1065" si="1144">+BA1035+AZ1035</f>
        <v>72296.310243028318</v>
      </c>
      <c r="BC1035" s="323">
        <v>4</v>
      </c>
      <c r="BD1035" s="166">
        <f t="shared" ref="BD1035:BD1065" si="1145">+BC1035*$BF$1156</f>
        <v>18.417424854994497</v>
      </c>
      <c r="BE1035" s="15">
        <f t="shared" ref="BE1035:BE1065" si="1146">+BC1035*$BD$1028*$BF$1157</f>
        <v>44358.688524590165</v>
      </c>
      <c r="BF1035" s="15">
        <f t="shared" ref="BF1035:BF1065" si="1147">+BD1035*$BD$1027</f>
        <v>51072.024370705411</v>
      </c>
      <c r="BG1035" s="324">
        <f t="shared" ref="BG1035:BG1065" si="1148">+BF1035+BE1035</f>
        <v>95430.712895295583</v>
      </c>
      <c r="BH1035" s="334">
        <v>2</v>
      </c>
      <c r="BI1035" s="166">
        <f t="shared" ref="BI1035:BI1065" si="1149">+BH1035*$BK$1156</f>
        <v>8.9040181488203292</v>
      </c>
      <c r="BJ1035" s="15">
        <f t="shared" ref="BJ1035:BJ1065" si="1150">+BH1035*$BI$1028*$BK$1157</f>
        <v>22179.344262295082</v>
      </c>
      <c r="BK1035" s="15">
        <f t="shared" ref="BK1035:BK1065" si="1151">+BI1035*$BI$1027</f>
        <v>24086.450909045281</v>
      </c>
      <c r="BL1035" s="324">
        <f t="shared" ref="BL1035:BL1065" si="1152">+BK1035+BJ1035</f>
        <v>46265.79517134036</v>
      </c>
      <c r="BM1035" s="334">
        <v>4</v>
      </c>
      <c r="BN1035" s="166">
        <f t="shared" ref="BN1035:BN1065" si="1153">+BM1035*$BP$1156</f>
        <v>19.358235690235716</v>
      </c>
      <c r="BO1035" s="15">
        <f t="shared" ref="BO1035:BO1065" si="1154">+BM1035*$BN$1028*$BP$1157</f>
        <v>44301.971737323358</v>
      </c>
      <c r="BP1035" s="15">
        <f t="shared" ref="BP1035:BP1065" si="1155">+BN1035*$BN$1027</f>
        <v>54959.510396552781</v>
      </c>
      <c r="BQ1035" s="324">
        <f t="shared" ref="BQ1035:BQ1065" si="1156">+BP1035+BO1035</f>
        <v>99261.482133876139</v>
      </c>
      <c r="BR1035" s="406">
        <f t="shared" si="1111"/>
        <v>31</v>
      </c>
      <c r="BS1035" s="406">
        <f t="shared" ref="BS1035:BS1065" si="1157">+BR1035/12</f>
        <v>2.5833333333333335</v>
      </c>
      <c r="BT1035" s="406">
        <f t="shared" ref="BT1035:BT1065" si="1158">+BM1035-BH1035</f>
        <v>2</v>
      </c>
      <c r="BU1035" s="403">
        <f t="shared" ref="BU1035:BU1065" si="1159">BM1035/BH1035-100%</f>
        <v>1</v>
      </c>
      <c r="BV1035" s="407">
        <f t="shared" ref="BV1035:BV1065" si="1160">(+BM1035-BS1035)/BM1035</f>
        <v>0.35416666666666663</v>
      </c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</row>
    <row r="1036" spans="1:147" ht="18" hidden="1" x14ac:dyDescent="0.35">
      <c r="A1036" s="43" t="s">
        <v>376</v>
      </c>
      <c r="B1036" s="319">
        <v>203</v>
      </c>
      <c r="C1036" s="334">
        <v>8</v>
      </c>
      <c r="D1036" s="450"/>
      <c r="E1036" s="1">
        <f t="shared" si="1108"/>
        <v>47.6</v>
      </c>
      <c r="F1036" s="15">
        <f t="shared" si="1109"/>
        <v>83053.889515219838</v>
      </c>
      <c r="G1036" s="15">
        <f t="shared" si="1110"/>
        <v>134481.29408161901</v>
      </c>
      <c r="H1036" s="324">
        <f t="shared" si="1112"/>
        <v>217535.18359683885</v>
      </c>
      <c r="I1036" s="334">
        <v>9</v>
      </c>
      <c r="J1036" s="450"/>
      <c r="K1036" s="1">
        <f t="shared" si="1113"/>
        <v>68.58</v>
      </c>
      <c r="L1036" s="15">
        <f t="shared" si="1114"/>
        <v>93957.634543178981</v>
      </c>
      <c r="M1036" s="15">
        <f t="shared" si="1115"/>
        <v>183426.52309362814</v>
      </c>
      <c r="N1036" s="324">
        <f t="shared" si="1116"/>
        <v>277384.15763680713</v>
      </c>
      <c r="O1036" s="345">
        <v>10</v>
      </c>
      <c r="P1036" s="454"/>
      <c r="Q1036" s="211">
        <f t="shared" si="1117"/>
        <v>74.854797833155033</v>
      </c>
      <c r="R1036" s="15">
        <f t="shared" si="1118"/>
        <v>104397.3717146433</v>
      </c>
      <c r="S1036" s="422">
        <f t="shared" si="1119"/>
        <v>215329.24365979744</v>
      </c>
      <c r="T1036" s="324">
        <f t="shared" si="1120"/>
        <v>319726.61537444073</v>
      </c>
      <c r="U1036" s="345">
        <v>9</v>
      </c>
      <c r="V1036" s="166">
        <f t="shared" si="1121"/>
        <v>67.383049170170707</v>
      </c>
      <c r="W1036" s="15">
        <f t="shared" si="1122"/>
        <v>96094.140575079873</v>
      </c>
      <c r="X1036" s="15">
        <f t="shared" si="1123"/>
        <v>206000.05339392682</v>
      </c>
      <c r="Y1036" s="324">
        <f t="shared" si="1124"/>
        <v>302094.19396900671</v>
      </c>
      <c r="Z1036" s="345">
        <v>5</v>
      </c>
      <c r="AA1036" s="166">
        <f t="shared" si="1125"/>
        <v>31.600146012201659</v>
      </c>
      <c r="AB1036" s="15">
        <f t="shared" si="1126"/>
        <v>53385.633652822151</v>
      </c>
      <c r="AC1036" s="15">
        <f t="shared" si="1127"/>
        <v>87092.944632351035</v>
      </c>
      <c r="AD1036" s="324">
        <f t="shared" si="1128"/>
        <v>140478.57828517319</v>
      </c>
      <c r="AE1036" s="345">
        <v>10</v>
      </c>
      <c r="AF1036" s="227"/>
      <c r="AG1036" s="166">
        <f t="shared" si="1129"/>
        <v>61.959011012801156</v>
      </c>
      <c r="AH1036" s="15">
        <f t="shared" si="1130"/>
        <v>107508.33333333334</v>
      </c>
      <c r="AI1036" s="15">
        <f t="shared" si="1131"/>
        <v>165203.9963151144</v>
      </c>
      <c r="AJ1036" s="324">
        <f t="shared" si="1132"/>
        <v>272712.32964844775</v>
      </c>
      <c r="AK1036" s="334">
        <v>8</v>
      </c>
      <c r="AL1036" s="450"/>
      <c r="AM1036" s="166">
        <f t="shared" si="1133"/>
        <v>44.124994295431229</v>
      </c>
      <c r="AN1036" s="15">
        <f t="shared" si="1134"/>
        <v>86006.666666666672</v>
      </c>
      <c r="AO1036" s="15">
        <f t="shared" si="1135"/>
        <v>117334.74043032905</v>
      </c>
      <c r="AP1036" s="324">
        <f t="shared" si="1136"/>
        <v>203341.40709699574</v>
      </c>
      <c r="AQ1036" s="334">
        <v>8</v>
      </c>
      <c r="AR1036" s="450"/>
      <c r="AS1036" s="166">
        <f t="shared" si="1137"/>
        <v>38.608905140031638</v>
      </c>
      <c r="AT1036" s="15">
        <f t="shared" si="1138"/>
        <v>86620.434782608689</v>
      </c>
      <c r="AU1036" s="15">
        <f t="shared" si="1139"/>
        <v>104769.65678384369</v>
      </c>
      <c r="AV1036" s="324">
        <f t="shared" si="1140"/>
        <v>191390.09156645238</v>
      </c>
      <c r="AW1036" s="323">
        <v>9</v>
      </c>
      <c r="AX1036" s="451"/>
      <c r="AY1036" s="166">
        <f t="shared" si="1141"/>
        <v>40.899753684400061</v>
      </c>
      <c r="AZ1036" s="15">
        <f t="shared" si="1142"/>
        <v>97447.989130434769</v>
      </c>
      <c r="BA1036" s="15">
        <f t="shared" si="1143"/>
        <v>119440.9415986502</v>
      </c>
      <c r="BB1036" s="324">
        <f t="shared" si="1144"/>
        <v>216888.93072908497</v>
      </c>
      <c r="BC1036" s="323">
        <v>8</v>
      </c>
      <c r="BD1036" s="166">
        <f t="shared" si="1145"/>
        <v>36.834849709988994</v>
      </c>
      <c r="BE1036" s="15">
        <f t="shared" si="1146"/>
        <v>88717.37704918033</v>
      </c>
      <c r="BF1036" s="15">
        <f t="shared" si="1147"/>
        <v>102144.04874141082</v>
      </c>
      <c r="BG1036" s="324">
        <f t="shared" si="1148"/>
        <v>190861.42579059117</v>
      </c>
      <c r="BH1036" s="334">
        <v>7</v>
      </c>
      <c r="BI1036" s="166">
        <f t="shared" si="1149"/>
        <v>31.164063520871153</v>
      </c>
      <c r="BJ1036" s="15">
        <f t="shared" si="1150"/>
        <v>77627.704918032789</v>
      </c>
      <c r="BK1036" s="15">
        <f t="shared" si="1151"/>
        <v>84302.578181658493</v>
      </c>
      <c r="BL1036" s="324">
        <f t="shared" si="1152"/>
        <v>161930.28309969127</v>
      </c>
      <c r="BM1036" s="334">
        <v>4</v>
      </c>
      <c r="BN1036" s="166">
        <f t="shared" si="1153"/>
        <v>19.358235690235716</v>
      </c>
      <c r="BO1036" s="15">
        <f t="shared" si="1154"/>
        <v>44301.971737323358</v>
      </c>
      <c r="BP1036" s="15">
        <f t="shared" si="1155"/>
        <v>54959.510396552781</v>
      </c>
      <c r="BQ1036" s="324">
        <f t="shared" si="1156"/>
        <v>99261.482133876139</v>
      </c>
      <c r="BR1036" s="406">
        <f t="shared" si="1111"/>
        <v>95</v>
      </c>
      <c r="BS1036" s="406">
        <f t="shared" si="1157"/>
        <v>7.916666666666667</v>
      </c>
      <c r="BT1036" s="406">
        <f t="shared" si="1158"/>
        <v>-3</v>
      </c>
      <c r="BU1036" s="403">
        <f t="shared" si="1159"/>
        <v>-0.4285714285714286</v>
      </c>
      <c r="BV1036" s="407">
        <f t="shared" si="1160"/>
        <v>-0.97916666666666674</v>
      </c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</row>
    <row r="1037" spans="1:147" ht="18" hidden="1" x14ac:dyDescent="0.35">
      <c r="A1037" s="43" t="s">
        <v>376</v>
      </c>
      <c r="B1037" s="319">
        <v>204</v>
      </c>
      <c r="C1037" s="334">
        <v>0</v>
      </c>
      <c r="D1037" s="450"/>
      <c r="E1037" s="1">
        <f t="shared" si="1108"/>
        <v>0</v>
      </c>
      <c r="F1037" s="15">
        <f t="shared" si="1109"/>
        <v>0</v>
      </c>
      <c r="G1037" s="15">
        <f t="shared" si="1110"/>
        <v>0</v>
      </c>
      <c r="H1037" s="324">
        <f t="shared" si="1112"/>
        <v>0</v>
      </c>
      <c r="I1037" s="334">
        <v>0</v>
      </c>
      <c r="J1037" s="450"/>
      <c r="K1037" s="1">
        <f t="shared" si="1113"/>
        <v>0</v>
      </c>
      <c r="L1037" s="15">
        <f t="shared" si="1114"/>
        <v>0</v>
      </c>
      <c r="M1037" s="15">
        <f t="shared" si="1115"/>
        <v>0</v>
      </c>
      <c r="N1037" s="324">
        <f t="shared" si="1116"/>
        <v>0</v>
      </c>
      <c r="O1037" s="345">
        <v>0</v>
      </c>
      <c r="P1037" s="454"/>
      <c r="Q1037" s="211">
        <f t="shared" si="1117"/>
        <v>0</v>
      </c>
      <c r="R1037" s="15">
        <f t="shared" si="1118"/>
        <v>0</v>
      </c>
      <c r="S1037" s="422">
        <f t="shared" si="1119"/>
        <v>0</v>
      </c>
      <c r="T1037" s="324">
        <f t="shared" si="1120"/>
        <v>0</v>
      </c>
      <c r="U1037" s="345">
        <v>0</v>
      </c>
      <c r="V1037" s="166">
        <f t="shared" si="1121"/>
        <v>0</v>
      </c>
      <c r="W1037" s="15">
        <f t="shared" si="1122"/>
        <v>0</v>
      </c>
      <c r="X1037" s="15">
        <f t="shared" si="1123"/>
        <v>0</v>
      </c>
      <c r="Y1037" s="324">
        <f t="shared" si="1124"/>
        <v>0</v>
      </c>
      <c r="Z1037" s="345">
        <v>0</v>
      </c>
      <c r="AA1037" s="166">
        <f t="shared" si="1125"/>
        <v>0</v>
      </c>
      <c r="AB1037" s="15">
        <f t="shared" si="1126"/>
        <v>0</v>
      </c>
      <c r="AC1037" s="15">
        <f t="shared" si="1127"/>
        <v>0</v>
      </c>
      <c r="AD1037" s="324">
        <f t="shared" si="1128"/>
        <v>0</v>
      </c>
      <c r="AE1037" s="345">
        <v>0</v>
      </c>
      <c r="AF1037" s="227"/>
      <c r="AG1037" s="166">
        <f t="shared" si="1129"/>
        <v>0</v>
      </c>
      <c r="AH1037" s="15">
        <f t="shared" si="1130"/>
        <v>0</v>
      </c>
      <c r="AI1037" s="15">
        <f t="shared" si="1131"/>
        <v>0</v>
      </c>
      <c r="AJ1037" s="324">
        <f t="shared" si="1132"/>
        <v>0</v>
      </c>
      <c r="AK1037" s="334">
        <v>0</v>
      </c>
      <c r="AL1037" s="450"/>
      <c r="AM1037" s="166">
        <f t="shared" si="1133"/>
        <v>0</v>
      </c>
      <c r="AN1037" s="15">
        <f t="shared" si="1134"/>
        <v>0</v>
      </c>
      <c r="AO1037" s="15">
        <f t="shared" si="1135"/>
        <v>0</v>
      </c>
      <c r="AP1037" s="324">
        <f t="shared" si="1136"/>
        <v>0</v>
      </c>
      <c r="AQ1037" s="334">
        <v>1</v>
      </c>
      <c r="AR1037" s="450"/>
      <c r="AS1037" s="166">
        <f t="shared" si="1137"/>
        <v>4.8261131425039547</v>
      </c>
      <c r="AT1037" s="15">
        <f t="shared" si="1138"/>
        <v>10827.554347826086</v>
      </c>
      <c r="AU1037" s="15">
        <f t="shared" si="1139"/>
        <v>13096.207097980461</v>
      </c>
      <c r="AV1037" s="324">
        <f t="shared" si="1140"/>
        <v>23923.761445806547</v>
      </c>
      <c r="AW1037" s="323">
        <v>0</v>
      </c>
      <c r="AX1037" s="451"/>
      <c r="AY1037" s="166">
        <f t="shared" si="1141"/>
        <v>0</v>
      </c>
      <c r="AZ1037" s="15">
        <f t="shared" si="1142"/>
        <v>0</v>
      </c>
      <c r="BA1037" s="15">
        <f t="shared" si="1143"/>
        <v>0</v>
      </c>
      <c r="BB1037" s="324">
        <f t="shared" si="1144"/>
        <v>0</v>
      </c>
      <c r="BC1037" s="323">
        <v>0</v>
      </c>
      <c r="BD1037" s="166">
        <f t="shared" si="1145"/>
        <v>0</v>
      </c>
      <c r="BE1037" s="15">
        <f t="shared" si="1146"/>
        <v>0</v>
      </c>
      <c r="BF1037" s="15">
        <f t="shared" si="1147"/>
        <v>0</v>
      </c>
      <c r="BG1037" s="324">
        <f t="shared" si="1148"/>
        <v>0</v>
      </c>
      <c r="BH1037" s="334">
        <v>0</v>
      </c>
      <c r="BI1037" s="166">
        <f t="shared" si="1149"/>
        <v>0</v>
      </c>
      <c r="BJ1037" s="15">
        <f t="shared" si="1150"/>
        <v>0</v>
      </c>
      <c r="BK1037" s="15">
        <f t="shared" si="1151"/>
        <v>0</v>
      </c>
      <c r="BL1037" s="324">
        <f t="shared" si="1152"/>
        <v>0</v>
      </c>
      <c r="BM1037" s="334">
        <v>0</v>
      </c>
      <c r="BN1037" s="166">
        <f t="shared" si="1153"/>
        <v>0</v>
      </c>
      <c r="BO1037" s="15">
        <f t="shared" si="1154"/>
        <v>0</v>
      </c>
      <c r="BP1037" s="15">
        <f t="shared" si="1155"/>
        <v>0</v>
      </c>
      <c r="BQ1037" s="324">
        <f t="shared" si="1156"/>
        <v>0</v>
      </c>
      <c r="BR1037" s="406">
        <f t="shared" si="1111"/>
        <v>1</v>
      </c>
      <c r="BS1037" s="406">
        <f t="shared" si="1157"/>
        <v>8.3333333333333329E-2</v>
      </c>
      <c r="BT1037" s="406">
        <f t="shared" si="1158"/>
        <v>0</v>
      </c>
      <c r="BU1037" s="403" t="e">
        <f t="shared" si="1159"/>
        <v>#DIV/0!</v>
      </c>
      <c r="BV1037" s="407" t="e">
        <f t="shared" si="1160"/>
        <v>#DIV/0!</v>
      </c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</row>
    <row r="1038" spans="1:147" ht="18" hidden="1" x14ac:dyDescent="0.35">
      <c r="A1038" s="43" t="s">
        <v>376</v>
      </c>
      <c r="B1038" s="319">
        <v>301</v>
      </c>
      <c r="C1038" s="334">
        <v>8</v>
      </c>
      <c r="D1038" s="450"/>
      <c r="E1038" s="1">
        <f t="shared" si="1108"/>
        <v>47.6</v>
      </c>
      <c r="F1038" s="15">
        <f t="shared" si="1109"/>
        <v>83053.889515219838</v>
      </c>
      <c r="G1038" s="15">
        <f t="shared" si="1110"/>
        <v>134481.29408161901</v>
      </c>
      <c r="H1038" s="324">
        <f t="shared" si="1112"/>
        <v>217535.18359683885</v>
      </c>
      <c r="I1038" s="334">
        <v>4</v>
      </c>
      <c r="J1038" s="450"/>
      <c r="K1038" s="1">
        <f t="shared" si="1113"/>
        <v>30.48</v>
      </c>
      <c r="L1038" s="15">
        <f t="shared" si="1114"/>
        <v>41758.948685857322</v>
      </c>
      <c r="M1038" s="15">
        <f t="shared" si="1115"/>
        <v>81522.899152723621</v>
      </c>
      <c r="N1038" s="324">
        <f t="shared" si="1116"/>
        <v>123281.84783858094</v>
      </c>
      <c r="O1038" s="345">
        <v>7</v>
      </c>
      <c r="P1038" s="454"/>
      <c r="Q1038" s="211">
        <f t="shared" si="1117"/>
        <v>52.398358483208526</v>
      </c>
      <c r="R1038" s="15">
        <f t="shared" si="1118"/>
        <v>73078.160200250306</v>
      </c>
      <c r="S1038" s="422">
        <f t="shared" si="1119"/>
        <v>150730.47056185821</v>
      </c>
      <c r="T1038" s="324">
        <f t="shared" si="1120"/>
        <v>223808.63076210851</v>
      </c>
      <c r="U1038" s="345">
        <v>6</v>
      </c>
      <c r="V1038" s="166">
        <f t="shared" si="1121"/>
        <v>44.92203278011381</v>
      </c>
      <c r="W1038" s="15">
        <f t="shared" si="1122"/>
        <v>64062.760383386587</v>
      </c>
      <c r="X1038" s="15">
        <f t="shared" si="1123"/>
        <v>137333.36892928457</v>
      </c>
      <c r="Y1038" s="324">
        <f t="shared" si="1124"/>
        <v>201396.12931267114</v>
      </c>
      <c r="Z1038" s="345">
        <v>5</v>
      </c>
      <c r="AA1038" s="166">
        <f t="shared" si="1125"/>
        <v>31.600146012201659</v>
      </c>
      <c r="AB1038" s="15">
        <f t="shared" si="1126"/>
        <v>53385.633652822151</v>
      </c>
      <c r="AC1038" s="15">
        <f t="shared" si="1127"/>
        <v>87092.944632351035</v>
      </c>
      <c r="AD1038" s="324">
        <f t="shared" si="1128"/>
        <v>140478.57828517319</v>
      </c>
      <c r="AE1038" s="345">
        <v>5</v>
      </c>
      <c r="AF1038" s="227"/>
      <c r="AG1038" s="166">
        <f t="shared" si="1129"/>
        <v>30.979505506400578</v>
      </c>
      <c r="AH1038" s="15">
        <f t="shared" si="1130"/>
        <v>53754.166666666672</v>
      </c>
      <c r="AI1038" s="15">
        <f t="shared" si="1131"/>
        <v>82601.998157557202</v>
      </c>
      <c r="AJ1038" s="324">
        <f t="shared" si="1132"/>
        <v>136356.16482422387</v>
      </c>
      <c r="AK1038" s="334">
        <v>5</v>
      </c>
      <c r="AL1038" s="450"/>
      <c r="AM1038" s="166">
        <f t="shared" si="1133"/>
        <v>27.578121434644519</v>
      </c>
      <c r="AN1038" s="15">
        <f t="shared" si="1134"/>
        <v>53754.166666666672</v>
      </c>
      <c r="AO1038" s="15">
        <f t="shared" si="1135"/>
        <v>73334.212768955651</v>
      </c>
      <c r="AP1038" s="324">
        <f t="shared" si="1136"/>
        <v>127088.37943562232</v>
      </c>
      <c r="AQ1038" s="334">
        <v>4</v>
      </c>
      <c r="AR1038" s="450"/>
      <c r="AS1038" s="166">
        <f t="shared" si="1137"/>
        <v>19.304452570015819</v>
      </c>
      <c r="AT1038" s="15">
        <f t="shared" si="1138"/>
        <v>43310.217391304344</v>
      </c>
      <c r="AU1038" s="15">
        <f t="shared" si="1139"/>
        <v>52384.828391921845</v>
      </c>
      <c r="AV1038" s="324">
        <f t="shared" si="1140"/>
        <v>95695.045783226189</v>
      </c>
      <c r="AW1038" s="323">
        <v>3</v>
      </c>
      <c r="AX1038" s="451"/>
      <c r="AY1038" s="166">
        <f t="shared" si="1141"/>
        <v>13.633251228133354</v>
      </c>
      <c r="AZ1038" s="15">
        <f t="shared" si="1142"/>
        <v>32482.663043478256</v>
      </c>
      <c r="BA1038" s="15">
        <f t="shared" si="1143"/>
        <v>39813.647199550061</v>
      </c>
      <c r="BB1038" s="324">
        <f t="shared" si="1144"/>
        <v>72296.310243028318</v>
      </c>
      <c r="BC1038" s="323">
        <v>6</v>
      </c>
      <c r="BD1038" s="166">
        <f t="shared" si="1145"/>
        <v>27.626137282491747</v>
      </c>
      <c r="BE1038" s="15">
        <f t="shared" si="1146"/>
        <v>66538.032786885247</v>
      </c>
      <c r="BF1038" s="15">
        <f t="shared" si="1147"/>
        <v>76608.036556058112</v>
      </c>
      <c r="BG1038" s="324">
        <f t="shared" si="1148"/>
        <v>143146.06934294337</v>
      </c>
      <c r="BH1038" s="334">
        <v>3</v>
      </c>
      <c r="BI1038" s="166">
        <f t="shared" si="1149"/>
        <v>13.356027223230495</v>
      </c>
      <c r="BJ1038" s="15">
        <f t="shared" si="1150"/>
        <v>33269.016393442624</v>
      </c>
      <c r="BK1038" s="15">
        <f t="shared" si="1151"/>
        <v>36129.676363567924</v>
      </c>
      <c r="BL1038" s="324">
        <f t="shared" si="1152"/>
        <v>69398.692757010547</v>
      </c>
      <c r="BM1038" s="334">
        <v>6</v>
      </c>
      <c r="BN1038" s="166">
        <f t="shared" si="1153"/>
        <v>29.037353535353574</v>
      </c>
      <c r="BO1038" s="15">
        <f t="shared" si="1154"/>
        <v>66452.957605985037</v>
      </c>
      <c r="BP1038" s="15">
        <f t="shared" si="1155"/>
        <v>82439.265594829165</v>
      </c>
      <c r="BQ1038" s="324">
        <f t="shared" si="1156"/>
        <v>148892.22320081422</v>
      </c>
      <c r="BR1038" s="406">
        <f t="shared" si="1111"/>
        <v>62</v>
      </c>
      <c r="BS1038" s="406">
        <f t="shared" si="1157"/>
        <v>5.166666666666667</v>
      </c>
      <c r="BT1038" s="406">
        <f t="shared" si="1158"/>
        <v>3</v>
      </c>
      <c r="BU1038" s="403">
        <f t="shared" si="1159"/>
        <v>1</v>
      </c>
      <c r="BV1038" s="407">
        <f t="shared" si="1160"/>
        <v>0.13888888888888884</v>
      </c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</row>
    <row r="1039" spans="1:147" ht="18" hidden="1" x14ac:dyDescent="0.35">
      <c r="A1039" s="43" t="s">
        <v>376</v>
      </c>
      <c r="B1039" s="319">
        <v>302</v>
      </c>
      <c r="C1039" s="334">
        <v>19</v>
      </c>
      <c r="D1039" s="450"/>
      <c r="E1039" s="1">
        <f t="shared" si="1108"/>
        <v>113.05</v>
      </c>
      <c r="F1039" s="15">
        <f t="shared" si="1109"/>
        <v>197252.98759864713</v>
      </c>
      <c r="G1039" s="15">
        <f t="shared" si="1110"/>
        <v>319393.07344384515</v>
      </c>
      <c r="H1039" s="324">
        <f t="shared" si="1112"/>
        <v>516646.06104249228</v>
      </c>
      <c r="I1039" s="334">
        <v>19</v>
      </c>
      <c r="J1039" s="450"/>
      <c r="K1039" s="1">
        <f t="shared" si="1113"/>
        <v>144.78</v>
      </c>
      <c r="L1039" s="15">
        <f t="shared" si="1114"/>
        <v>198355.00625782227</v>
      </c>
      <c r="M1039" s="15">
        <f t="shared" si="1115"/>
        <v>387233.77097543719</v>
      </c>
      <c r="N1039" s="324">
        <f t="shared" si="1116"/>
        <v>585588.77723325952</v>
      </c>
      <c r="O1039" s="345">
        <v>22</v>
      </c>
      <c r="P1039" s="454"/>
      <c r="Q1039" s="211">
        <f t="shared" si="1117"/>
        <v>164.68055523294109</v>
      </c>
      <c r="R1039" s="15">
        <f t="shared" si="1118"/>
        <v>229674.21777221526</v>
      </c>
      <c r="S1039" s="422">
        <f t="shared" si="1119"/>
        <v>473724.33605155442</v>
      </c>
      <c r="T1039" s="324">
        <f t="shared" si="1120"/>
        <v>703398.55382376967</v>
      </c>
      <c r="U1039" s="345">
        <v>18</v>
      </c>
      <c r="V1039" s="166">
        <f t="shared" si="1121"/>
        <v>134.76609834034141</v>
      </c>
      <c r="W1039" s="15">
        <f t="shared" si="1122"/>
        <v>192188.28115015975</v>
      </c>
      <c r="X1039" s="15">
        <f t="shared" si="1123"/>
        <v>412000.10678785364</v>
      </c>
      <c r="Y1039" s="324">
        <f t="shared" si="1124"/>
        <v>604188.38793801342</v>
      </c>
      <c r="Z1039" s="345">
        <v>21</v>
      </c>
      <c r="AA1039" s="166">
        <f t="shared" si="1125"/>
        <v>132.72061325124696</v>
      </c>
      <c r="AB1039" s="15">
        <f t="shared" si="1126"/>
        <v>224219.66134185303</v>
      </c>
      <c r="AC1039" s="15">
        <f t="shared" si="1127"/>
        <v>365790.36745587434</v>
      </c>
      <c r="AD1039" s="324">
        <f t="shared" si="1128"/>
        <v>590010.02879772731</v>
      </c>
      <c r="AE1039" s="345">
        <v>23</v>
      </c>
      <c r="AF1039" s="227"/>
      <c r="AG1039" s="166">
        <f t="shared" si="1129"/>
        <v>142.50572532944267</v>
      </c>
      <c r="AH1039" s="15">
        <f t="shared" si="1130"/>
        <v>247269.16666666669</v>
      </c>
      <c r="AI1039" s="15">
        <f t="shared" si="1131"/>
        <v>379969.19152476313</v>
      </c>
      <c r="AJ1039" s="324">
        <f t="shared" si="1132"/>
        <v>627238.35819142987</v>
      </c>
      <c r="AK1039" s="334">
        <v>17</v>
      </c>
      <c r="AL1039" s="450"/>
      <c r="AM1039" s="166">
        <f t="shared" si="1133"/>
        <v>93.765612877791355</v>
      </c>
      <c r="AN1039" s="15">
        <f t="shared" si="1134"/>
        <v>182764.16666666669</v>
      </c>
      <c r="AO1039" s="15">
        <f t="shared" si="1135"/>
        <v>249336.3234144492</v>
      </c>
      <c r="AP1039" s="324">
        <f t="shared" si="1136"/>
        <v>432100.49008111586</v>
      </c>
      <c r="AQ1039" s="334">
        <v>17</v>
      </c>
      <c r="AR1039" s="450"/>
      <c r="AS1039" s="166">
        <f t="shared" si="1137"/>
        <v>82.043923422567232</v>
      </c>
      <c r="AT1039" s="15">
        <f t="shared" si="1138"/>
        <v>184068.42391304346</v>
      </c>
      <c r="AU1039" s="15">
        <f t="shared" si="1139"/>
        <v>222635.52066566783</v>
      </c>
      <c r="AV1039" s="324">
        <f t="shared" si="1140"/>
        <v>406703.94457871129</v>
      </c>
      <c r="AW1039" s="323">
        <v>23</v>
      </c>
      <c r="AX1039" s="451"/>
      <c r="AY1039" s="166">
        <f t="shared" si="1141"/>
        <v>104.52159274902237</v>
      </c>
      <c r="AZ1039" s="15">
        <f t="shared" si="1142"/>
        <v>249033.74999999997</v>
      </c>
      <c r="BA1039" s="15">
        <f t="shared" si="1143"/>
        <v>305237.96186321718</v>
      </c>
      <c r="BB1039" s="324">
        <f t="shared" si="1144"/>
        <v>554271.71186321718</v>
      </c>
      <c r="BC1039" s="323">
        <v>20</v>
      </c>
      <c r="BD1039" s="166">
        <f t="shared" si="1145"/>
        <v>92.087124274972481</v>
      </c>
      <c r="BE1039" s="15">
        <f t="shared" si="1146"/>
        <v>221793.44262295082</v>
      </c>
      <c r="BF1039" s="15">
        <f t="shared" si="1147"/>
        <v>255360.12185352703</v>
      </c>
      <c r="BG1039" s="324">
        <f t="shared" si="1148"/>
        <v>477153.56447647786</v>
      </c>
      <c r="BH1039" s="334">
        <v>19</v>
      </c>
      <c r="BI1039" s="166">
        <f t="shared" si="1149"/>
        <v>84.588172413793131</v>
      </c>
      <c r="BJ1039" s="15">
        <f t="shared" si="1150"/>
        <v>210703.7704918033</v>
      </c>
      <c r="BK1039" s="15">
        <f t="shared" si="1151"/>
        <v>228821.28363593019</v>
      </c>
      <c r="BL1039" s="324">
        <f t="shared" si="1152"/>
        <v>439525.05412773346</v>
      </c>
      <c r="BM1039" s="334">
        <v>23</v>
      </c>
      <c r="BN1039" s="166">
        <f t="shared" si="1153"/>
        <v>111.30985521885538</v>
      </c>
      <c r="BO1039" s="15">
        <f t="shared" si="1154"/>
        <v>254736.33748960932</v>
      </c>
      <c r="BP1039" s="15">
        <f t="shared" si="1155"/>
        <v>316017.18478017853</v>
      </c>
      <c r="BQ1039" s="324">
        <f t="shared" si="1156"/>
        <v>570753.52226978785</v>
      </c>
      <c r="BR1039" s="406">
        <f t="shared" si="1111"/>
        <v>241</v>
      </c>
      <c r="BS1039" s="406">
        <f t="shared" si="1157"/>
        <v>20.083333333333332</v>
      </c>
      <c r="BT1039" s="406">
        <f t="shared" si="1158"/>
        <v>4</v>
      </c>
      <c r="BU1039" s="403">
        <f t="shared" si="1159"/>
        <v>0.21052631578947367</v>
      </c>
      <c r="BV1039" s="407">
        <f t="shared" si="1160"/>
        <v>0.12681159420289861</v>
      </c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</row>
    <row r="1040" spans="1:147" ht="18" hidden="1" x14ac:dyDescent="0.35">
      <c r="A1040" s="43" t="s">
        <v>376</v>
      </c>
      <c r="B1040" s="319">
        <v>303</v>
      </c>
      <c r="C1040" s="334">
        <v>0</v>
      </c>
      <c r="D1040" s="450"/>
      <c r="E1040" s="1">
        <f t="shared" si="1108"/>
        <v>0</v>
      </c>
      <c r="F1040" s="15">
        <f t="shared" si="1109"/>
        <v>0</v>
      </c>
      <c r="G1040" s="15">
        <f t="shared" si="1110"/>
        <v>0</v>
      </c>
      <c r="H1040" s="324">
        <f t="shared" si="1112"/>
        <v>0</v>
      </c>
      <c r="I1040" s="334">
        <v>1</v>
      </c>
      <c r="J1040" s="450"/>
      <c r="K1040" s="1">
        <f t="shared" si="1113"/>
        <v>7.62</v>
      </c>
      <c r="L1040" s="15">
        <f t="shared" si="1114"/>
        <v>10439.73717146433</v>
      </c>
      <c r="M1040" s="15">
        <f t="shared" si="1115"/>
        <v>20380.724788180905</v>
      </c>
      <c r="N1040" s="324">
        <f t="shared" si="1116"/>
        <v>30820.461959645236</v>
      </c>
      <c r="O1040" s="345">
        <v>0</v>
      </c>
      <c r="P1040" s="454"/>
      <c r="Q1040" s="211">
        <f t="shared" si="1117"/>
        <v>0</v>
      </c>
      <c r="R1040" s="15">
        <f t="shared" si="1118"/>
        <v>0</v>
      </c>
      <c r="S1040" s="422">
        <f t="shared" si="1119"/>
        <v>0</v>
      </c>
      <c r="T1040" s="324">
        <f t="shared" si="1120"/>
        <v>0</v>
      </c>
      <c r="U1040" s="345">
        <v>1</v>
      </c>
      <c r="V1040" s="166">
        <f t="shared" si="1121"/>
        <v>7.4870054633523013</v>
      </c>
      <c r="W1040" s="15">
        <f t="shared" si="1122"/>
        <v>10677.126730564431</v>
      </c>
      <c r="X1040" s="15">
        <f t="shared" si="1123"/>
        <v>22888.894821547427</v>
      </c>
      <c r="Y1040" s="324">
        <f t="shared" si="1124"/>
        <v>33566.021552111859</v>
      </c>
      <c r="Z1040" s="345">
        <v>0</v>
      </c>
      <c r="AA1040" s="166">
        <f t="shared" si="1125"/>
        <v>0</v>
      </c>
      <c r="AB1040" s="15">
        <f t="shared" si="1126"/>
        <v>0</v>
      </c>
      <c r="AC1040" s="15">
        <f t="shared" si="1127"/>
        <v>0</v>
      </c>
      <c r="AD1040" s="324">
        <f t="shared" si="1128"/>
        <v>0</v>
      </c>
      <c r="AE1040" s="345">
        <v>0</v>
      </c>
      <c r="AF1040" s="227"/>
      <c r="AG1040" s="166">
        <f t="shared" si="1129"/>
        <v>0</v>
      </c>
      <c r="AH1040" s="15">
        <f t="shared" si="1130"/>
        <v>0</v>
      </c>
      <c r="AI1040" s="15">
        <f t="shared" si="1131"/>
        <v>0</v>
      </c>
      <c r="AJ1040" s="324">
        <f t="shared" si="1132"/>
        <v>0</v>
      </c>
      <c r="AK1040" s="334">
        <v>1</v>
      </c>
      <c r="AL1040" s="450"/>
      <c r="AM1040" s="166">
        <f t="shared" si="1133"/>
        <v>5.5156242869289036</v>
      </c>
      <c r="AN1040" s="15">
        <f t="shared" si="1134"/>
        <v>10750.833333333334</v>
      </c>
      <c r="AO1040" s="15">
        <f t="shared" si="1135"/>
        <v>14666.842553791132</v>
      </c>
      <c r="AP1040" s="324">
        <f t="shared" si="1136"/>
        <v>25417.675887124467</v>
      </c>
      <c r="AQ1040" s="334">
        <v>0</v>
      </c>
      <c r="AR1040" s="450"/>
      <c r="AS1040" s="166">
        <f t="shared" si="1137"/>
        <v>0</v>
      </c>
      <c r="AT1040" s="15">
        <f t="shared" si="1138"/>
        <v>0</v>
      </c>
      <c r="AU1040" s="15">
        <f t="shared" si="1139"/>
        <v>0</v>
      </c>
      <c r="AV1040" s="324">
        <f t="shared" si="1140"/>
        <v>0</v>
      </c>
      <c r="AW1040" s="323">
        <v>0</v>
      </c>
      <c r="AX1040" s="451"/>
      <c r="AY1040" s="166">
        <f t="shared" si="1141"/>
        <v>0</v>
      </c>
      <c r="AZ1040" s="15">
        <f t="shared" si="1142"/>
        <v>0</v>
      </c>
      <c r="BA1040" s="15">
        <f t="shared" si="1143"/>
        <v>0</v>
      </c>
      <c r="BB1040" s="324">
        <f t="shared" si="1144"/>
        <v>0</v>
      </c>
      <c r="BC1040" s="323">
        <v>1</v>
      </c>
      <c r="BD1040" s="166">
        <f t="shared" si="1145"/>
        <v>4.6043562137486242</v>
      </c>
      <c r="BE1040" s="15">
        <f t="shared" si="1146"/>
        <v>11089.672131147541</v>
      </c>
      <c r="BF1040" s="15">
        <f t="shared" si="1147"/>
        <v>12768.006092676353</v>
      </c>
      <c r="BG1040" s="324">
        <f t="shared" si="1148"/>
        <v>23857.678223823896</v>
      </c>
      <c r="BH1040" s="334">
        <v>0</v>
      </c>
      <c r="BI1040" s="166">
        <f t="shared" si="1149"/>
        <v>0</v>
      </c>
      <c r="BJ1040" s="15">
        <f t="shared" si="1150"/>
        <v>0</v>
      </c>
      <c r="BK1040" s="15">
        <f t="shared" si="1151"/>
        <v>0</v>
      </c>
      <c r="BL1040" s="324">
        <f t="shared" si="1152"/>
        <v>0</v>
      </c>
      <c r="BM1040" s="334">
        <v>0</v>
      </c>
      <c r="BN1040" s="166">
        <f t="shared" si="1153"/>
        <v>0</v>
      </c>
      <c r="BO1040" s="15">
        <f t="shared" si="1154"/>
        <v>0</v>
      </c>
      <c r="BP1040" s="15">
        <f t="shared" si="1155"/>
        <v>0</v>
      </c>
      <c r="BQ1040" s="324">
        <f t="shared" si="1156"/>
        <v>0</v>
      </c>
      <c r="BR1040" s="406">
        <f t="shared" si="1111"/>
        <v>4</v>
      </c>
      <c r="BS1040" s="406">
        <f t="shared" si="1157"/>
        <v>0.33333333333333331</v>
      </c>
      <c r="BT1040" s="406">
        <f t="shared" si="1158"/>
        <v>0</v>
      </c>
      <c r="BU1040" s="403" t="e">
        <f t="shared" si="1159"/>
        <v>#DIV/0!</v>
      </c>
      <c r="BV1040" s="407" t="e">
        <f t="shared" si="1160"/>
        <v>#DIV/0!</v>
      </c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</row>
    <row r="1041" spans="1:147" ht="18" hidden="1" x14ac:dyDescent="0.35">
      <c r="A1041" s="43" t="s">
        <v>376</v>
      </c>
      <c r="B1041" s="319">
        <v>401</v>
      </c>
      <c r="C1041" s="334">
        <v>9</v>
      </c>
      <c r="D1041" s="450"/>
      <c r="E1041" s="1">
        <f t="shared" si="1108"/>
        <v>53.550000000000004</v>
      </c>
      <c r="F1041" s="15">
        <f t="shared" si="1109"/>
        <v>93435.625704622318</v>
      </c>
      <c r="G1041" s="15">
        <f t="shared" si="1110"/>
        <v>151291.45584182141</v>
      </c>
      <c r="H1041" s="324">
        <f t="shared" si="1112"/>
        <v>244727.08154644375</v>
      </c>
      <c r="I1041" s="334">
        <v>2</v>
      </c>
      <c r="J1041" s="450"/>
      <c r="K1041" s="1">
        <f t="shared" si="1113"/>
        <v>15.24</v>
      </c>
      <c r="L1041" s="15">
        <f t="shared" si="1114"/>
        <v>20879.474342928661</v>
      </c>
      <c r="M1041" s="15">
        <f t="shared" si="1115"/>
        <v>40761.449576361811</v>
      </c>
      <c r="N1041" s="324">
        <f t="shared" si="1116"/>
        <v>61640.923919290472</v>
      </c>
      <c r="O1041" s="345">
        <v>7</v>
      </c>
      <c r="P1041" s="454"/>
      <c r="Q1041" s="211">
        <f t="shared" si="1117"/>
        <v>52.398358483208526</v>
      </c>
      <c r="R1041" s="15">
        <f t="shared" si="1118"/>
        <v>73078.160200250306</v>
      </c>
      <c r="S1041" s="422">
        <f t="shared" si="1119"/>
        <v>150730.47056185821</v>
      </c>
      <c r="T1041" s="324">
        <f t="shared" si="1120"/>
        <v>223808.63076210851</v>
      </c>
      <c r="U1041" s="345">
        <v>6</v>
      </c>
      <c r="V1041" s="166">
        <f t="shared" si="1121"/>
        <v>44.92203278011381</v>
      </c>
      <c r="W1041" s="15">
        <f t="shared" si="1122"/>
        <v>64062.760383386587</v>
      </c>
      <c r="X1041" s="15">
        <f t="shared" si="1123"/>
        <v>137333.36892928457</v>
      </c>
      <c r="Y1041" s="324">
        <f t="shared" si="1124"/>
        <v>201396.12931267114</v>
      </c>
      <c r="Z1041" s="345">
        <v>6</v>
      </c>
      <c r="AA1041" s="166">
        <f t="shared" si="1125"/>
        <v>37.920175214641993</v>
      </c>
      <c r="AB1041" s="15">
        <f t="shared" si="1126"/>
        <v>64062.760383386587</v>
      </c>
      <c r="AC1041" s="15">
        <f t="shared" si="1127"/>
        <v>104511.53355882125</v>
      </c>
      <c r="AD1041" s="324">
        <f t="shared" si="1128"/>
        <v>168574.29394220782</v>
      </c>
      <c r="AE1041" s="345">
        <v>5</v>
      </c>
      <c r="AF1041" s="227"/>
      <c r="AG1041" s="166">
        <f t="shared" si="1129"/>
        <v>30.979505506400578</v>
      </c>
      <c r="AH1041" s="15">
        <f t="shared" si="1130"/>
        <v>53754.166666666672</v>
      </c>
      <c r="AI1041" s="15">
        <f t="shared" si="1131"/>
        <v>82601.998157557202</v>
      </c>
      <c r="AJ1041" s="324">
        <f t="shared" si="1132"/>
        <v>136356.16482422387</v>
      </c>
      <c r="AK1041" s="334">
        <v>4</v>
      </c>
      <c r="AL1041" s="450"/>
      <c r="AM1041" s="166">
        <f t="shared" si="1133"/>
        <v>22.062497147715614</v>
      </c>
      <c r="AN1041" s="15">
        <f t="shared" si="1134"/>
        <v>43003.333333333336</v>
      </c>
      <c r="AO1041" s="15">
        <f t="shared" si="1135"/>
        <v>58667.370215164527</v>
      </c>
      <c r="AP1041" s="324">
        <f t="shared" si="1136"/>
        <v>101670.70354849787</v>
      </c>
      <c r="AQ1041" s="334">
        <v>6</v>
      </c>
      <c r="AR1041" s="450"/>
      <c r="AS1041" s="166">
        <f t="shared" si="1137"/>
        <v>28.956678855023728</v>
      </c>
      <c r="AT1041" s="15">
        <f t="shared" si="1138"/>
        <v>64965.326086956513</v>
      </c>
      <c r="AU1041" s="15">
        <f t="shared" si="1139"/>
        <v>78577.242587882763</v>
      </c>
      <c r="AV1041" s="324">
        <f t="shared" si="1140"/>
        <v>143542.56867483928</v>
      </c>
      <c r="AW1041" s="323">
        <v>7</v>
      </c>
      <c r="AX1041" s="451"/>
      <c r="AY1041" s="166">
        <f t="shared" si="1141"/>
        <v>31.810919532311157</v>
      </c>
      <c r="AZ1041" s="15">
        <f t="shared" si="1142"/>
        <v>75792.880434782608</v>
      </c>
      <c r="BA1041" s="15">
        <f t="shared" si="1143"/>
        <v>92898.510132283482</v>
      </c>
      <c r="BB1041" s="324">
        <f t="shared" si="1144"/>
        <v>168691.39056706609</v>
      </c>
      <c r="BC1041" s="323">
        <v>6</v>
      </c>
      <c r="BD1041" s="166">
        <f t="shared" si="1145"/>
        <v>27.626137282491747</v>
      </c>
      <c r="BE1041" s="15">
        <f t="shared" si="1146"/>
        <v>66538.032786885247</v>
      </c>
      <c r="BF1041" s="15">
        <f t="shared" si="1147"/>
        <v>76608.036556058112</v>
      </c>
      <c r="BG1041" s="324">
        <f t="shared" si="1148"/>
        <v>143146.06934294337</v>
      </c>
      <c r="BH1041" s="334">
        <v>5</v>
      </c>
      <c r="BI1041" s="166">
        <f t="shared" si="1149"/>
        <v>22.260045372050822</v>
      </c>
      <c r="BJ1041" s="15">
        <f t="shared" si="1150"/>
        <v>55448.360655737706</v>
      </c>
      <c r="BK1041" s="15">
        <f t="shared" si="1151"/>
        <v>60216.127272613201</v>
      </c>
      <c r="BL1041" s="324">
        <f t="shared" si="1152"/>
        <v>115664.48792835091</v>
      </c>
      <c r="BM1041" s="334">
        <v>5</v>
      </c>
      <c r="BN1041" s="166">
        <f t="shared" si="1153"/>
        <v>24.197794612794645</v>
      </c>
      <c r="BO1041" s="15">
        <f t="shared" si="1154"/>
        <v>55377.464671654197</v>
      </c>
      <c r="BP1041" s="15">
        <f t="shared" si="1155"/>
        <v>68699.38799569098</v>
      </c>
      <c r="BQ1041" s="324">
        <f t="shared" si="1156"/>
        <v>124076.85266734517</v>
      </c>
      <c r="BR1041" s="406">
        <f t="shared" si="1111"/>
        <v>68</v>
      </c>
      <c r="BS1041" s="406">
        <f t="shared" si="1157"/>
        <v>5.666666666666667</v>
      </c>
      <c r="BT1041" s="406">
        <f t="shared" si="1158"/>
        <v>0</v>
      </c>
      <c r="BU1041" s="403">
        <f t="shared" si="1159"/>
        <v>0</v>
      </c>
      <c r="BV1041" s="407">
        <f t="shared" si="1160"/>
        <v>-0.13333333333333339</v>
      </c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</row>
    <row r="1042" spans="1:147" ht="18" hidden="1" x14ac:dyDescent="0.35">
      <c r="A1042" s="43" t="s">
        <v>376</v>
      </c>
      <c r="B1042" s="319">
        <v>402</v>
      </c>
      <c r="C1042" s="334">
        <v>0</v>
      </c>
      <c r="D1042" s="450"/>
      <c r="E1042" s="1">
        <f t="shared" si="1108"/>
        <v>0</v>
      </c>
      <c r="F1042" s="15">
        <f t="shared" si="1109"/>
        <v>0</v>
      </c>
      <c r="G1042" s="15">
        <f t="shared" si="1110"/>
        <v>0</v>
      </c>
      <c r="H1042" s="324">
        <f t="shared" si="1112"/>
        <v>0</v>
      </c>
      <c r="I1042" s="334">
        <v>1</v>
      </c>
      <c r="J1042" s="450"/>
      <c r="K1042" s="1">
        <f t="shared" si="1113"/>
        <v>7.62</v>
      </c>
      <c r="L1042" s="15">
        <f t="shared" si="1114"/>
        <v>10439.73717146433</v>
      </c>
      <c r="M1042" s="15">
        <f t="shared" si="1115"/>
        <v>20380.724788180905</v>
      </c>
      <c r="N1042" s="324">
        <f t="shared" si="1116"/>
        <v>30820.461959645236</v>
      </c>
      <c r="O1042" s="345">
        <v>0</v>
      </c>
      <c r="P1042" s="454"/>
      <c r="Q1042" s="211">
        <f t="shared" si="1117"/>
        <v>0</v>
      </c>
      <c r="R1042" s="15">
        <f t="shared" si="1118"/>
        <v>0</v>
      </c>
      <c r="S1042" s="422">
        <f t="shared" si="1119"/>
        <v>0</v>
      </c>
      <c r="T1042" s="324">
        <f t="shared" si="1120"/>
        <v>0</v>
      </c>
      <c r="U1042" s="345">
        <v>0</v>
      </c>
      <c r="V1042" s="166">
        <f t="shared" si="1121"/>
        <v>0</v>
      </c>
      <c r="W1042" s="15">
        <f t="shared" si="1122"/>
        <v>0</v>
      </c>
      <c r="X1042" s="15">
        <f t="shared" si="1123"/>
        <v>0</v>
      </c>
      <c r="Y1042" s="324">
        <f t="shared" si="1124"/>
        <v>0</v>
      </c>
      <c r="Z1042" s="345">
        <v>0</v>
      </c>
      <c r="AA1042" s="166">
        <f t="shared" si="1125"/>
        <v>0</v>
      </c>
      <c r="AB1042" s="15">
        <f t="shared" si="1126"/>
        <v>0</v>
      </c>
      <c r="AC1042" s="15">
        <f t="shared" si="1127"/>
        <v>0</v>
      </c>
      <c r="AD1042" s="324">
        <f t="shared" si="1128"/>
        <v>0</v>
      </c>
      <c r="AE1042" s="345">
        <v>1</v>
      </c>
      <c r="AF1042" s="227"/>
      <c r="AG1042" s="166">
        <f t="shared" si="1129"/>
        <v>6.195901101280116</v>
      </c>
      <c r="AH1042" s="15">
        <f t="shared" si="1130"/>
        <v>10750.833333333334</v>
      </c>
      <c r="AI1042" s="15">
        <f t="shared" si="1131"/>
        <v>16520.399631511442</v>
      </c>
      <c r="AJ1042" s="324">
        <f t="shared" si="1132"/>
        <v>27271.232964844778</v>
      </c>
      <c r="AK1042" s="334">
        <v>0</v>
      </c>
      <c r="AL1042" s="450"/>
      <c r="AM1042" s="166">
        <f t="shared" si="1133"/>
        <v>0</v>
      </c>
      <c r="AN1042" s="15">
        <f t="shared" si="1134"/>
        <v>0</v>
      </c>
      <c r="AO1042" s="15">
        <f t="shared" si="1135"/>
        <v>0</v>
      </c>
      <c r="AP1042" s="324">
        <f t="shared" si="1136"/>
        <v>0</v>
      </c>
      <c r="AQ1042" s="334">
        <v>0</v>
      </c>
      <c r="AR1042" s="450"/>
      <c r="AS1042" s="166">
        <f t="shared" si="1137"/>
        <v>0</v>
      </c>
      <c r="AT1042" s="15">
        <f t="shared" si="1138"/>
        <v>0</v>
      </c>
      <c r="AU1042" s="15">
        <f t="shared" si="1139"/>
        <v>0</v>
      </c>
      <c r="AV1042" s="324">
        <f t="shared" si="1140"/>
        <v>0</v>
      </c>
      <c r="AW1042" s="323">
        <v>0</v>
      </c>
      <c r="AX1042" s="451"/>
      <c r="AY1042" s="166">
        <f t="shared" si="1141"/>
        <v>0</v>
      </c>
      <c r="AZ1042" s="15">
        <f t="shared" si="1142"/>
        <v>0</v>
      </c>
      <c r="BA1042" s="15">
        <f t="shared" si="1143"/>
        <v>0</v>
      </c>
      <c r="BB1042" s="324">
        <f t="shared" si="1144"/>
        <v>0</v>
      </c>
      <c r="BC1042" s="323">
        <v>1</v>
      </c>
      <c r="BD1042" s="166">
        <f t="shared" si="1145"/>
        <v>4.6043562137486242</v>
      </c>
      <c r="BE1042" s="15">
        <f t="shared" si="1146"/>
        <v>11089.672131147541</v>
      </c>
      <c r="BF1042" s="15">
        <f t="shared" si="1147"/>
        <v>12768.006092676353</v>
      </c>
      <c r="BG1042" s="324">
        <f t="shared" si="1148"/>
        <v>23857.678223823896</v>
      </c>
      <c r="BH1042" s="334">
        <v>0</v>
      </c>
      <c r="BI1042" s="166">
        <f t="shared" si="1149"/>
        <v>0</v>
      </c>
      <c r="BJ1042" s="15">
        <f t="shared" si="1150"/>
        <v>0</v>
      </c>
      <c r="BK1042" s="15">
        <f t="shared" si="1151"/>
        <v>0</v>
      </c>
      <c r="BL1042" s="324">
        <f t="shared" si="1152"/>
        <v>0</v>
      </c>
      <c r="BM1042" s="334">
        <v>1</v>
      </c>
      <c r="BN1042" s="166">
        <f t="shared" si="1153"/>
        <v>4.8395589225589291</v>
      </c>
      <c r="BO1042" s="15">
        <f t="shared" si="1154"/>
        <v>11075.492934330839</v>
      </c>
      <c r="BP1042" s="15">
        <f t="shared" si="1155"/>
        <v>13739.877599138195</v>
      </c>
      <c r="BQ1042" s="324">
        <f t="shared" si="1156"/>
        <v>24815.370533469035</v>
      </c>
      <c r="BR1042" s="406">
        <f t="shared" si="1111"/>
        <v>4</v>
      </c>
      <c r="BS1042" s="406">
        <f t="shared" si="1157"/>
        <v>0.33333333333333331</v>
      </c>
      <c r="BT1042" s="406">
        <f t="shared" si="1158"/>
        <v>1</v>
      </c>
      <c r="BU1042" s="403" t="e">
        <f t="shared" si="1159"/>
        <v>#DIV/0!</v>
      </c>
      <c r="BV1042" s="407">
        <f t="shared" si="1160"/>
        <v>0.66666666666666674</v>
      </c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</row>
    <row r="1043" spans="1:147" ht="18" hidden="1" x14ac:dyDescent="0.35">
      <c r="A1043" s="43" t="s">
        <v>376</v>
      </c>
      <c r="B1043" s="319">
        <v>403</v>
      </c>
      <c r="C1043" s="334">
        <v>2</v>
      </c>
      <c r="D1043" s="450"/>
      <c r="E1043" s="1">
        <f t="shared" si="1108"/>
        <v>11.9</v>
      </c>
      <c r="F1043" s="15">
        <f t="shared" si="1109"/>
        <v>20763.47237880496</v>
      </c>
      <c r="G1043" s="15">
        <f t="shared" si="1110"/>
        <v>33620.323520404752</v>
      </c>
      <c r="H1043" s="324">
        <f t="shared" si="1112"/>
        <v>54383.795899209712</v>
      </c>
      <c r="I1043" s="334">
        <v>1</v>
      </c>
      <c r="J1043" s="450"/>
      <c r="K1043" s="1">
        <f t="shared" si="1113"/>
        <v>7.62</v>
      </c>
      <c r="L1043" s="15">
        <f t="shared" si="1114"/>
        <v>10439.73717146433</v>
      </c>
      <c r="M1043" s="15">
        <f t="shared" si="1115"/>
        <v>20380.724788180905</v>
      </c>
      <c r="N1043" s="324">
        <f t="shared" si="1116"/>
        <v>30820.461959645236</v>
      </c>
      <c r="O1043" s="345">
        <v>2</v>
      </c>
      <c r="P1043" s="454"/>
      <c r="Q1043" s="211">
        <f t="shared" si="1117"/>
        <v>14.970959566631008</v>
      </c>
      <c r="R1043" s="15">
        <f t="shared" si="1118"/>
        <v>20879.474342928661</v>
      </c>
      <c r="S1043" s="422">
        <f t="shared" si="1119"/>
        <v>43065.848731959493</v>
      </c>
      <c r="T1043" s="324">
        <f t="shared" si="1120"/>
        <v>63945.323074888154</v>
      </c>
      <c r="U1043" s="345">
        <v>2</v>
      </c>
      <c r="V1043" s="166">
        <f t="shared" si="1121"/>
        <v>14.974010926704603</v>
      </c>
      <c r="W1043" s="15">
        <f t="shared" si="1122"/>
        <v>21354.253461128861</v>
      </c>
      <c r="X1043" s="15">
        <f t="shared" si="1123"/>
        <v>45777.789643094853</v>
      </c>
      <c r="Y1043" s="324">
        <f t="shared" si="1124"/>
        <v>67132.043104223718</v>
      </c>
      <c r="Z1043" s="345">
        <v>2</v>
      </c>
      <c r="AA1043" s="166">
        <f t="shared" si="1125"/>
        <v>12.640058404880664</v>
      </c>
      <c r="AB1043" s="15">
        <f t="shared" si="1126"/>
        <v>21354.253461128861</v>
      </c>
      <c r="AC1043" s="15">
        <f t="shared" si="1127"/>
        <v>34837.177852940418</v>
      </c>
      <c r="AD1043" s="324">
        <f t="shared" si="1128"/>
        <v>56191.431314069283</v>
      </c>
      <c r="AE1043" s="345">
        <v>2</v>
      </c>
      <c r="AF1043" s="227"/>
      <c r="AG1043" s="166">
        <f t="shared" si="1129"/>
        <v>12.391802202560232</v>
      </c>
      <c r="AH1043" s="15">
        <f t="shared" si="1130"/>
        <v>21501.666666666668</v>
      </c>
      <c r="AI1043" s="15">
        <f t="shared" si="1131"/>
        <v>33040.799263022884</v>
      </c>
      <c r="AJ1043" s="324">
        <f t="shared" si="1132"/>
        <v>54542.465929689555</v>
      </c>
      <c r="AK1043" s="334">
        <v>1</v>
      </c>
      <c r="AL1043" s="450"/>
      <c r="AM1043" s="166">
        <f t="shared" si="1133"/>
        <v>5.5156242869289036</v>
      </c>
      <c r="AN1043" s="15">
        <f t="shared" si="1134"/>
        <v>10750.833333333334</v>
      </c>
      <c r="AO1043" s="15">
        <f t="shared" si="1135"/>
        <v>14666.842553791132</v>
      </c>
      <c r="AP1043" s="324">
        <f t="shared" si="1136"/>
        <v>25417.675887124467</v>
      </c>
      <c r="AQ1043" s="334">
        <v>2</v>
      </c>
      <c r="AR1043" s="450"/>
      <c r="AS1043" s="166">
        <f t="shared" si="1137"/>
        <v>9.6522262850079095</v>
      </c>
      <c r="AT1043" s="15">
        <f t="shared" si="1138"/>
        <v>21655.108695652172</v>
      </c>
      <c r="AU1043" s="15">
        <f t="shared" si="1139"/>
        <v>26192.414195960922</v>
      </c>
      <c r="AV1043" s="324">
        <f t="shared" si="1140"/>
        <v>47847.522891613095</v>
      </c>
      <c r="AW1043" s="323">
        <v>3</v>
      </c>
      <c r="AX1043" s="451"/>
      <c r="AY1043" s="166">
        <f t="shared" si="1141"/>
        <v>13.633251228133354</v>
      </c>
      <c r="AZ1043" s="15">
        <f t="shared" si="1142"/>
        <v>32482.663043478256</v>
      </c>
      <c r="BA1043" s="15">
        <f t="shared" si="1143"/>
        <v>39813.647199550061</v>
      </c>
      <c r="BB1043" s="324">
        <f t="shared" si="1144"/>
        <v>72296.310243028318</v>
      </c>
      <c r="BC1043" s="323">
        <v>1</v>
      </c>
      <c r="BD1043" s="166">
        <f t="shared" si="1145"/>
        <v>4.6043562137486242</v>
      </c>
      <c r="BE1043" s="15">
        <f t="shared" si="1146"/>
        <v>11089.672131147541</v>
      </c>
      <c r="BF1043" s="15">
        <f t="shared" si="1147"/>
        <v>12768.006092676353</v>
      </c>
      <c r="BG1043" s="324">
        <f t="shared" si="1148"/>
        <v>23857.678223823896</v>
      </c>
      <c r="BH1043" s="334">
        <v>0</v>
      </c>
      <c r="BI1043" s="166">
        <f t="shared" si="1149"/>
        <v>0</v>
      </c>
      <c r="BJ1043" s="15">
        <f t="shared" si="1150"/>
        <v>0</v>
      </c>
      <c r="BK1043" s="15">
        <f t="shared" si="1151"/>
        <v>0</v>
      </c>
      <c r="BL1043" s="324">
        <f t="shared" si="1152"/>
        <v>0</v>
      </c>
      <c r="BM1043" s="334">
        <v>3</v>
      </c>
      <c r="BN1043" s="166">
        <f t="shared" si="1153"/>
        <v>14.518676767676787</v>
      </c>
      <c r="BO1043" s="15">
        <f t="shared" si="1154"/>
        <v>33226.478802992518</v>
      </c>
      <c r="BP1043" s="15">
        <f t="shared" si="1155"/>
        <v>41219.632797414582</v>
      </c>
      <c r="BQ1043" s="324">
        <f t="shared" si="1156"/>
        <v>74446.111600407108</v>
      </c>
      <c r="BR1043" s="406">
        <f t="shared" si="1111"/>
        <v>21</v>
      </c>
      <c r="BS1043" s="406">
        <f t="shared" si="1157"/>
        <v>1.75</v>
      </c>
      <c r="BT1043" s="406">
        <f t="shared" si="1158"/>
        <v>3</v>
      </c>
      <c r="BU1043" s="403" t="e">
        <f t="shared" si="1159"/>
        <v>#DIV/0!</v>
      </c>
      <c r="BV1043" s="407">
        <f t="shared" si="1160"/>
        <v>0.41666666666666669</v>
      </c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</row>
    <row r="1044" spans="1:147" ht="18" hidden="1" x14ac:dyDescent="0.35">
      <c r="A1044" s="43" t="s">
        <v>376</v>
      </c>
      <c r="B1044" s="319">
        <v>501</v>
      </c>
      <c r="C1044" s="334">
        <v>2</v>
      </c>
      <c r="D1044" s="450"/>
      <c r="E1044" s="1">
        <f t="shared" si="1108"/>
        <v>11.9</v>
      </c>
      <c r="F1044" s="15">
        <f t="shared" si="1109"/>
        <v>20763.47237880496</v>
      </c>
      <c r="G1044" s="15">
        <f t="shared" si="1110"/>
        <v>33620.323520404752</v>
      </c>
      <c r="H1044" s="324">
        <f t="shared" si="1112"/>
        <v>54383.795899209712</v>
      </c>
      <c r="I1044" s="334">
        <v>2</v>
      </c>
      <c r="J1044" s="450"/>
      <c r="K1044" s="1">
        <f t="shared" si="1113"/>
        <v>15.24</v>
      </c>
      <c r="L1044" s="15">
        <f t="shared" si="1114"/>
        <v>20879.474342928661</v>
      </c>
      <c r="M1044" s="15">
        <f t="shared" si="1115"/>
        <v>40761.449576361811</v>
      </c>
      <c r="N1044" s="324">
        <f t="shared" si="1116"/>
        <v>61640.923919290472</v>
      </c>
      <c r="O1044" s="345">
        <v>5</v>
      </c>
      <c r="P1044" s="454"/>
      <c r="Q1044" s="211">
        <f t="shared" si="1117"/>
        <v>37.427398916577516</v>
      </c>
      <c r="R1044" s="15">
        <f t="shared" si="1118"/>
        <v>52198.685857321652</v>
      </c>
      <c r="S1044" s="422">
        <f t="shared" si="1119"/>
        <v>107664.62182989872</v>
      </c>
      <c r="T1044" s="324">
        <f t="shared" si="1120"/>
        <v>159863.30768722037</v>
      </c>
      <c r="U1044" s="345">
        <v>3</v>
      </c>
      <c r="V1044" s="166">
        <f t="shared" si="1121"/>
        <v>22.461016390056905</v>
      </c>
      <c r="W1044" s="15">
        <f t="shared" si="1122"/>
        <v>32031.380191693293</v>
      </c>
      <c r="X1044" s="15">
        <f t="shared" si="1123"/>
        <v>68666.684464642283</v>
      </c>
      <c r="Y1044" s="324">
        <f t="shared" si="1124"/>
        <v>100698.06465633557</v>
      </c>
      <c r="Z1044" s="345">
        <v>1</v>
      </c>
      <c r="AA1044" s="166">
        <f t="shared" si="1125"/>
        <v>6.320029202440332</v>
      </c>
      <c r="AB1044" s="15">
        <f t="shared" si="1126"/>
        <v>10677.126730564431</v>
      </c>
      <c r="AC1044" s="15">
        <f t="shared" si="1127"/>
        <v>17418.588926470209</v>
      </c>
      <c r="AD1044" s="324">
        <f t="shared" si="1128"/>
        <v>28095.715657034641</v>
      </c>
      <c r="AE1044" s="345">
        <v>5</v>
      </c>
      <c r="AF1044" s="227"/>
      <c r="AG1044" s="166">
        <f t="shared" si="1129"/>
        <v>30.979505506400578</v>
      </c>
      <c r="AH1044" s="15">
        <f t="shared" si="1130"/>
        <v>53754.166666666672</v>
      </c>
      <c r="AI1044" s="15">
        <f t="shared" si="1131"/>
        <v>82601.998157557202</v>
      </c>
      <c r="AJ1044" s="324">
        <f t="shared" si="1132"/>
        <v>136356.16482422387</v>
      </c>
      <c r="AK1044" s="334">
        <v>4</v>
      </c>
      <c r="AL1044" s="450"/>
      <c r="AM1044" s="166">
        <f t="shared" si="1133"/>
        <v>22.062497147715614</v>
      </c>
      <c r="AN1044" s="15">
        <f t="shared" si="1134"/>
        <v>43003.333333333336</v>
      </c>
      <c r="AO1044" s="15">
        <f t="shared" si="1135"/>
        <v>58667.370215164527</v>
      </c>
      <c r="AP1044" s="324">
        <f t="shared" si="1136"/>
        <v>101670.70354849787</v>
      </c>
      <c r="AQ1044" s="334">
        <v>3</v>
      </c>
      <c r="AR1044" s="450"/>
      <c r="AS1044" s="166">
        <f t="shared" si="1137"/>
        <v>14.478339427511864</v>
      </c>
      <c r="AT1044" s="15">
        <f t="shared" si="1138"/>
        <v>32482.663043478256</v>
      </c>
      <c r="AU1044" s="15">
        <f t="shared" si="1139"/>
        <v>39288.621293941382</v>
      </c>
      <c r="AV1044" s="324">
        <f t="shared" si="1140"/>
        <v>71771.284337419638</v>
      </c>
      <c r="AW1044" s="323">
        <v>5</v>
      </c>
      <c r="AX1044" s="451"/>
      <c r="AY1044" s="166">
        <f t="shared" si="1141"/>
        <v>22.722085380222254</v>
      </c>
      <c r="AZ1044" s="15">
        <f t="shared" si="1142"/>
        <v>54137.771739130432</v>
      </c>
      <c r="BA1044" s="15">
        <f t="shared" si="1143"/>
        <v>66356.078665916764</v>
      </c>
      <c r="BB1044" s="324">
        <f t="shared" si="1144"/>
        <v>120493.8504050472</v>
      </c>
      <c r="BC1044" s="323">
        <v>4</v>
      </c>
      <c r="BD1044" s="166">
        <f t="shared" si="1145"/>
        <v>18.417424854994497</v>
      </c>
      <c r="BE1044" s="15">
        <f t="shared" si="1146"/>
        <v>44358.688524590165</v>
      </c>
      <c r="BF1044" s="15">
        <f t="shared" si="1147"/>
        <v>51072.024370705411</v>
      </c>
      <c r="BG1044" s="324">
        <f t="shared" si="1148"/>
        <v>95430.712895295583</v>
      </c>
      <c r="BH1044" s="334">
        <v>4</v>
      </c>
      <c r="BI1044" s="166">
        <f t="shared" si="1149"/>
        <v>17.808036297640658</v>
      </c>
      <c r="BJ1044" s="15">
        <f t="shared" si="1150"/>
        <v>44358.688524590165</v>
      </c>
      <c r="BK1044" s="15">
        <f t="shared" si="1151"/>
        <v>48172.901818090562</v>
      </c>
      <c r="BL1044" s="324">
        <f t="shared" si="1152"/>
        <v>92531.59034268072</v>
      </c>
      <c r="BM1044" s="334">
        <v>3</v>
      </c>
      <c r="BN1044" s="166">
        <f t="shared" si="1153"/>
        <v>14.518676767676787</v>
      </c>
      <c r="BO1044" s="15">
        <f t="shared" si="1154"/>
        <v>33226.478802992518</v>
      </c>
      <c r="BP1044" s="15">
        <f t="shared" si="1155"/>
        <v>41219.632797414582</v>
      </c>
      <c r="BQ1044" s="324">
        <f t="shared" si="1156"/>
        <v>74446.111600407108</v>
      </c>
      <c r="BR1044" s="406">
        <f t="shared" si="1111"/>
        <v>41</v>
      </c>
      <c r="BS1044" s="406">
        <f t="shared" si="1157"/>
        <v>3.4166666666666665</v>
      </c>
      <c r="BT1044" s="406">
        <f t="shared" si="1158"/>
        <v>-1</v>
      </c>
      <c r="BU1044" s="403">
        <f t="shared" si="1159"/>
        <v>-0.25</v>
      </c>
      <c r="BV1044" s="407">
        <f t="shared" si="1160"/>
        <v>-0.13888888888888884</v>
      </c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</row>
    <row r="1045" spans="1:147" ht="18" hidden="1" x14ac:dyDescent="0.35">
      <c r="A1045" s="43" t="s">
        <v>376</v>
      </c>
      <c r="B1045" s="319">
        <v>502</v>
      </c>
      <c r="C1045" s="334">
        <v>2</v>
      </c>
      <c r="D1045" s="450"/>
      <c r="E1045" s="1">
        <f t="shared" si="1108"/>
        <v>11.9</v>
      </c>
      <c r="F1045" s="15">
        <f t="shared" si="1109"/>
        <v>20763.47237880496</v>
      </c>
      <c r="G1045" s="15">
        <f t="shared" si="1110"/>
        <v>33620.323520404752</v>
      </c>
      <c r="H1045" s="324">
        <f t="shared" si="1112"/>
        <v>54383.795899209712</v>
      </c>
      <c r="I1045" s="334">
        <v>2</v>
      </c>
      <c r="J1045" s="450"/>
      <c r="K1045" s="1">
        <f t="shared" si="1113"/>
        <v>15.24</v>
      </c>
      <c r="L1045" s="15">
        <f t="shared" si="1114"/>
        <v>20879.474342928661</v>
      </c>
      <c r="M1045" s="15">
        <f t="shared" si="1115"/>
        <v>40761.449576361811</v>
      </c>
      <c r="N1045" s="324">
        <f t="shared" si="1116"/>
        <v>61640.923919290472</v>
      </c>
      <c r="O1045" s="345">
        <v>4</v>
      </c>
      <c r="P1045" s="454"/>
      <c r="Q1045" s="211">
        <f t="shared" si="1117"/>
        <v>29.941919133262015</v>
      </c>
      <c r="R1045" s="15">
        <f t="shared" si="1118"/>
        <v>41758.948685857322</v>
      </c>
      <c r="S1045" s="422">
        <f t="shared" si="1119"/>
        <v>86131.697463918987</v>
      </c>
      <c r="T1045" s="324">
        <f t="shared" si="1120"/>
        <v>127890.64614977631</v>
      </c>
      <c r="U1045" s="345">
        <v>3</v>
      </c>
      <c r="V1045" s="166">
        <f t="shared" si="1121"/>
        <v>22.461016390056905</v>
      </c>
      <c r="W1045" s="15">
        <f t="shared" si="1122"/>
        <v>32031.380191693293</v>
      </c>
      <c r="X1045" s="15">
        <f t="shared" si="1123"/>
        <v>68666.684464642283</v>
      </c>
      <c r="Y1045" s="324">
        <f t="shared" si="1124"/>
        <v>100698.06465633557</v>
      </c>
      <c r="Z1045" s="345">
        <v>3</v>
      </c>
      <c r="AA1045" s="166">
        <f t="shared" si="1125"/>
        <v>18.960087607320997</v>
      </c>
      <c r="AB1045" s="15">
        <f t="shared" si="1126"/>
        <v>32031.380191693293</v>
      </c>
      <c r="AC1045" s="15">
        <f t="shared" si="1127"/>
        <v>52255.766779410624</v>
      </c>
      <c r="AD1045" s="324">
        <f t="shared" si="1128"/>
        <v>84287.14697110391</v>
      </c>
      <c r="AE1045" s="345">
        <v>5</v>
      </c>
      <c r="AF1045" s="227"/>
      <c r="AG1045" s="166">
        <f t="shared" si="1129"/>
        <v>30.979505506400578</v>
      </c>
      <c r="AH1045" s="15">
        <f t="shared" si="1130"/>
        <v>53754.166666666672</v>
      </c>
      <c r="AI1045" s="15">
        <f t="shared" si="1131"/>
        <v>82601.998157557202</v>
      </c>
      <c r="AJ1045" s="324">
        <f t="shared" si="1132"/>
        <v>136356.16482422387</v>
      </c>
      <c r="AK1045" s="334">
        <v>3</v>
      </c>
      <c r="AL1045" s="450"/>
      <c r="AM1045" s="166">
        <f t="shared" si="1133"/>
        <v>16.54687286078671</v>
      </c>
      <c r="AN1045" s="15">
        <f t="shared" si="1134"/>
        <v>32252.5</v>
      </c>
      <c r="AO1045" s="15">
        <f t="shared" si="1135"/>
        <v>44000.527661373388</v>
      </c>
      <c r="AP1045" s="324">
        <f t="shared" si="1136"/>
        <v>76253.027661373388</v>
      </c>
      <c r="AQ1045" s="334">
        <v>5</v>
      </c>
      <c r="AR1045" s="450"/>
      <c r="AS1045" s="166">
        <f t="shared" si="1137"/>
        <v>24.130565712519775</v>
      </c>
      <c r="AT1045" s="15">
        <f t="shared" si="1138"/>
        <v>54137.771739130432</v>
      </c>
      <c r="AU1045" s="15">
        <f t="shared" si="1139"/>
        <v>65481.035489902308</v>
      </c>
      <c r="AV1045" s="324">
        <f t="shared" si="1140"/>
        <v>119618.80722903274</v>
      </c>
      <c r="AW1045" s="323">
        <v>7</v>
      </c>
      <c r="AX1045" s="451"/>
      <c r="AY1045" s="166">
        <f t="shared" si="1141"/>
        <v>31.810919532311157</v>
      </c>
      <c r="AZ1045" s="15">
        <f t="shared" si="1142"/>
        <v>75792.880434782608</v>
      </c>
      <c r="BA1045" s="15">
        <f t="shared" si="1143"/>
        <v>92898.510132283482</v>
      </c>
      <c r="BB1045" s="324">
        <f t="shared" si="1144"/>
        <v>168691.39056706609</v>
      </c>
      <c r="BC1045" s="323">
        <v>4</v>
      </c>
      <c r="BD1045" s="166">
        <f t="shared" si="1145"/>
        <v>18.417424854994497</v>
      </c>
      <c r="BE1045" s="15">
        <f t="shared" si="1146"/>
        <v>44358.688524590165</v>
      </c>
      <c r="BF1045" s="15">
        <f t="shared" si="1147"/>
        <v>51072.024370705411</v>
      </c>
      <c r="BG1045" s="324">
        <f t="shared" si="1148"/>
        <v>95430.712895295583</v>
      </c>
      <c r="BH1045" s="334">
        <v>5</v>
      </c>
      <c r="BI1045" s="166">
        <f t="shared" si="1149"/>
        <v>22.260045372050822</v>
      </c>
      <c r="BJ1045" s="15">
        <f t="shared" si="1150"/>
        <v>55448.360655737706</v>
      </c>
      <c r="BK1045" s="15">
        <f t="shared" si="1151"/>
        <v>60216.127272613201</v>
      </c>
      <c r="BL1045" s="324">
        <f t="shared" si="1152"/>
        <v>115664.48792835091</v>
      </c>
      <c r="BM1045" s="334">
        <v>5</v>
      </c>
      <c r="BN1045" s="166">
        <f t="shared" si="1153"/>
        <v>24.197794612794645</v>
      </c>
      <c r="BO1045" s="15">
        <f t="shared" si="1154"/>
        <v>55377.464671654197</v>
      </c>
      <c r="BP1045" s="15">
        <f t="shared" si="1155"/>
        <v>68699.38799569098</v>
      </c>
      <c r="BQ1045" s="324">
        <f t="shared" si="1156"/>
        <v>124076.85266734517</v>
      </c>
      <c r="BR1045" s="406">
        <f t="shared" si="1111"/>
        <v>48</v>
      </c>
      <c r="BS1045" s="406">
        <f t="shared" si="1157"/>
        <v>4</v>
      </c>
      <c r="BT1045" s="406">
        <f t="shared" si="1158"/>
        <v>0</v>
      </c>
      <c r="BU1045" s="403">
        <f t="shared" si="1159"/>
        <v>0</v>
      </c>
      <c r="BV1045" s="407">
        <f t="shared" si="1160"/>
        <v>0.2</v>
      </c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</row>
    <row r="1046" spans="1:147" ht="18" hidden="1" x14ac:dyDescent="0.35">
      <c r="A1046" s="43" t="s">
        <v>376</v>
      </c>
      <c r="B1046" s="319">
        <v>601</v>
      </c>
      <c r="C1046" s="334">
        <v>0</v>
      </c>
      <c r="D1046" s="450"/>
      <c r="E1046" s="1">
        <f t="shared" si="1108"/>
        <v>0</v>
      </c>
      <c r="F1046" s="15">
        <f t="shared" si="1109"/>
        <v>0</v>
      </c>
      <c r="G1046" s="15">
        <f t="shared" si="1110"/>
        <v>0</v>
      </c>
      <c r="H1046" s="324">
        <f t="shared" si="1112"/>
        <v>0</v>
      </c>
      <c r="I1046" s="334">
        <v>4</v>
      </c>
      <c r="J1046" s="450"/>
      <c r="K1046" s="1">
        <f t="shared" si="1113"/>
        <v>30.48</v>
      </c>
      <c r="L1046" s="15">
        <f t="shared" si="1114"/>
        <v>41758.948685857322</v>
      </c>
      <c r="M1046" s="15">
        <f t="shared" si="1115"/>
        <v>81522.899152723621</v>
      </c>
      <c r="N1046" s="324">
        <f t="shared" si="1116"/>
        <v>123281.84783858094</v>
      </c>
      <c r="O1046" s="345">
        <v>4</v>
      </c>
      <c r="P1046" s="454"/>
      <c r="Q1046" s="211">
        <f t="shared" si="1117"/>
        <v>29.941919133262015</v>
      </c>
      <c r="R1046" s="15">
        <f t="shared" si="1118"/>
        <v>41758.948685857322</v>
      </c>
      <c r="S1046" s="422">
        <f t="shared" si="1119"/>
        <v>86131.697463918987</v>
      </c>
      <c r="T1046" s="324">
        <f t="shared" si="1120"/>
        <v>127890.64614977631</v>
      </c>
      <c r="U1046" s="345">
        <v>3</v>
      </c>
      <c r="V1046" s="166">
        <f t="shared" si="1121"/>
        <v>22.461016390056905</v>
      </c>
      <c r="W1046" s="15">
        <f t="shared" si="1122"/>
        <v>32031.380191693293</v>
      </c>
      <c r="X1046" s="15">
        <f t="shared" si="1123"/>
        <v>68666.684464642283</v>
      </c>
      <c r="Y1046" s="324">
        <f t="shared" si="1124"/>
        <v>100698.06465633557</v>
      </c>
      <c r="Z1046" s="345">
        <v>4</v>
      </c>
      <c r="AA1046" s="166">
        <f t="shared" si="1125"/>
        <v>25.280116809761328</v>
      </c>
      <c r="AB1046" s="15">
        <f t="shared" si="1126"/>
        <v>42708.506922257722</v>
      </c>
      <c r="AC1046" s="15">
        <f t="shared" si="1127"/>
        <v>69674.355705880836</v>
      </c>
      <c r="AD1046" s="324">
        <f t="shared" si="1128"/>
        <v>112382.86262813857</v>
      </c>
      <c r="AE1046" s="345">
        <v>4</v>
      </c>
      <c r="AF1046" s="227"/>
      <c r="AG1046" s="166">
        <f t="shared" si="1129"/>
        <v>24.783604405120464</v>
      </c>
      <c r="AH1046" s="15">
        <f t="shared" si="1130"/>
        <v>43003.333333333336</v>
      </c>
      <c r="AI1046" s="15">
        <f t="shared" si="1131"/>
        <v>66081.598526045767</v>
      </c>
      <c r="AJ1046" s="324">
        <f t="shared" si="1132"/>
        <v>109084.93185937911</v>
      </c>
      <c r="AK1046" s="334">
        <v>4</v>
      </c>
      <c r="AL1046" s="450"/>
      <c r="AM1046" s="166">
        <f t="shared" si="1133"/>
        <v>22.062497147715614</v>
      </c>
      <c r="AN1046" s="15">
        <f t="shared" si="1134"/>
        <v>43003.333333333336</v>
      </c>
      <c r="AO1046" s="15">
        <f t="shared" si="1135"/>
        <v>58667.370215164527</v>
      </c>
      <c r="AP1046" s="324">
        <f t="shared" si="1136"/>
        <v>101670.70354849787</v>
      </c>
      <c r="AQ1046" s="334">
        <v>2</v>
      </c>
      <c r="AR1046" s="450"/>
      <c r="AS1046" s="166">
        <f t="shared" si="1137"/>
        <v>9.6522262850079095</v>
      </c>
      <c r="AT1046" s="15">
        <f t="shared" si="1138"/>
        <v>21655.108695652172</v>
      </c>
      <c r="AU1046" s="15">
        <f t="shared" si="1139"/>
        <v>26192.414195960922</v>
      </c>
      <c r="AV1046" s="324">
        <f t="shared" si="1140"/>
        <v>47847.522891613095</v>
      </c>
      <c r="AW1046" s="323">
        <v>5</v>
      </c>
      <c r="AX1046" s="451"/>
      <c r="AY1046" s="166">
        <f t="shared" si="1141"/>
        <v>22.722085380222254</v>
      </c>
      <c r="AZ1046" s="15">
        <f t="shared" si="1142"/>
        <v>54137.771739130432</v>
      </c>
      <c r="BA1046" s="15">
        <f t="shared" si="1143"/>
        <v>66356.078665916764</v>
      </c>
      <c r="BB1046" s="324">
        <f t="shared" si="1144"/>
        <v>120493.8504050472</v>
      </c>
      <c r="BC1046" s="323">
        <v>5</v>
      </c>
      <c r="BD1046" s="166">
        <f t="shared" si="1145"/>
        <v>23.02178106874312</v>
      </c>
      <c r="BE1046" s="15">
        <f t="shared" si="1146"/>
        <v>55448.360655737706</v>
      </c>
      <c r="BF1046" s="15">
        <f t="shared" si="1147"/>
        <v>63840.030463381758</v>
      </c>
      <c r="BG1046" s="324">
        <f t="shared" si="1148"/>
        <v>119288.39111911946</v>
      </c>
      <c r="BH1046" s="334">
        <v>3</v>
      </c>
      <c r="BI1046" s="166">
        <f t="shared" si="1149"/>
        <v>13.356027223230495</v>
      </c>
      <c r="BJ1046" s="15">
        <f t="shared" si="1150"/>
        <v>33269.016393442624</v>
      </c>
      <c r="BK1046" s="15">
        <f t="shared" si="1151"/>
        <v>36129.676363567924</v>
      </c>
      <c r="BL1046" s="324">
        <f t="shared" si="1152"/>
        <v>69398.692757010547</v>
      </c>
      <c r="BM1046" s="334">
        <v>5</v>
      </c>
      <c r="BN1046" s="166">
        <f t="shared" si="1153"/>
        <v>24.197794612794645</v>
      </c>
      <c r="BO1046" s="15">
        <f t="shared" si="1154"/>
        <v>55377.464671654197</v>
      </c>
      <c r="BP1046" s="15">
        <f t="shared" si="1155"/>
        <v>68699.38799569098</v>
      </c>
      <c r="BQ1046" s="324">
        <f t="shared" si="1156"/>
        <v>124076.85266734517</v>
      </c>
      <c r="BR1046" s="406">
        <f t="shared" si="1111"/>
        <v>43</v>
      </c>
      <c r="BS1046" s="406">
        <f t="shared" si="1157"/>
        <v>3.5833333333333335</v>
      </c>
      <c r="BT1046" s="406">
        <f t="shared" si="1158"/>
        <v>2</v>
      </c>
      <c r="BU1046" s="403">
        <f t="shared" si="1159"/>
        <v>0.66666666666666674</v>
      </c>
      <c r="BV1046" s="407">
        <f t="shared" si="1160"/>
        <v>0.28333333333333333</v>
      </c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</row>
    <row r="1047" spans="1:147" ht="18" hidden="1" x14ac:dyDescent="0.35">
      <c r="A1047" s="43" t="s">
        <v>376</v>
      </c>
      <c r="B1047" s="319">
        <v>602</v>
      </c>
      <c r="C1047" s="334">
        <v>9</v>
      </c>
      <c r="D1047" s="450"/>
      <c r="E1047" s="1">
        <f t="shared" si="1108"/>
        <v>53.550000000000004</v>
      </c>
      <c r="F1047" s="15">
        <f t="shared" si="1109"/>
        <v>93435.625704622318</v>
      </c>
      <c r="G1047" s="15">
        <f t="shared" si="1110"/>
        <v>151291.45584182141</v>
      </c>
      <c r="H1047" s="324">
        <f t="shared" si="1112"/>
        <v>244727.08154644375</v>
      </c>
      <c r="I1047" s="334">
        <v>7</v>
      </c>
      <c r="J1047" s="450"/>
      <c r="K1047" s="1">
        <f t="shared" si="1113"/>
        <v>53.34</v>
      </c>
      <c r="L1047" s="15">
        <f t="shared" si="1114"/>
        <v>73078.160200250306</v>
      </c>
      <c r="M1047" s="15">
        <f t="shared" si="1115"/>
        <v>142665.07351726634</v>
      </c>
      <c r="N1047" s="324">
        <f t="shared" si="1116"/>
        <v>215743.23371751665</v>
      </c>
      <c r="O1047" s="345">
        <v>6</v>
      </c>
      <c r="P1047" s="454"/>
      <c r="Q1047" s="211">
        <f t="shared" si="1117"/>
        <v>44.912878699893021</v>
      </c>
      <c r="R1047" s="15">
        <f t="shared" si="1118"/>
        <v>62638.423028785983</v>
      </c>
      <c r="S1047" s="422">
        <f t="shared" si="1119"/>
        <v>129197.54619587847</v>
      </c>
      <c r="T1047" s="324">
        <f t="shared" si="1120"/>
        <v>191835.96922466444</v>
      </c>
      <c r="U1047" s="345">
        <v>7</v>
      </c>
      <c r="V1047" s="166">
        <f t="shared" si="1121"/>
        <v>52.409038243466107</v>
      </c>
      <c r="W1047" s="15">
        <f t="shared" si="1122"/>
        <v>74739.887113951016</v>
      </c>
      <c r="X1047" s="15">
        <f t="shared" si="1123"/>
        <v>160222.26375083197</v>
      </c>
      <c r="Y1047" s="324">
        <f t="shared" si="1124"/>
        <v>234962.15086478298</v>
      </c>
      <c r="Z1047" s="345">
        <v>7</v>
      </c>
      <c r="AA1047" s="166">
        <f t="shared" si="1125"/>
        <v>44.240204417082325</v>
      </c>
      <c r="AB1047" s="15">
        <f t="shared" si="1126"/>
        <v>74739.887113951016</v>
      </c>
      <c r="AC1047" s="15">
        <f t="shared" si="1127"/>
        <v>121930.12248529146</v>
      </c>
      <c r="AD1047" s="324">
        <f t="shared" si="1128"/>
        <v>196670.00959924248</v>
      </c>
      <c r="AE1047" s="345">
        <v>7</v>
      </c>
      <c r="AF1047" s="227"/>
      <c r="AG1047" s="166">
        <f t="shared" si="1129"/>
        <v>43.371307708960813</v>
      </c>
      <c r="AH1047" s="15">
        <f t="shared" si="1130"/>
        <v>75255.833333333343</v>
      </c>
      <c r="AI1047" s="15">
        <f t="shared" si="1131"/>
        <v>115642.7974205801</v>
      </c>
      <c r="AJ1047" s="324">
        <f t="shared" si="1132"/>
        <v>190898.63075391343</v>
      </c>
      <c r="AK1047" s="334">
        <v>6</v>
      </c>
      <c r="AL1047" s="450"/>
      <c r="AM1047" s="166">
        <f t="shared" si="1133"/>
        <v>33.09374572157342</v>
      </c>
      <c r="AN1047" s="15">
        <f t="shared" si="1134"/>
        <v>64505</v>
      </c>
      <c r="AO1047" s="15">
        <f t="shared" si="1135"/>
        <v>88001.055322746775</v>
      </c>
      <c r="AP1047" s="324">
        <f t="shared" si="1136"/>
        <v>152506.05532274678</v>
      </c>
      <c r="AQ1047" s="334">
        <v>6</v>
      </c>
      <c r="AR1047" s="450"/>
      <c r="AS1047" s="166">
        <f t="shared" si="1137"/>
        <v>28.956678855023728</v>
      </c>
      <c r="AT1047" s="15">
        <f t="shared" si="1138"/>
        <v>64965.326086956513</v>
      </c>
      <c r="AU1047" s="15">
        <f t="shared" si="1139"/>
        <v>78577.242587882763</v>
      </c>
      <c r="AV1047" s="324">
        <f t="shared" si="1140"/>
        <v>143542.56867483928</v>
      </c>
      <c r="AW1047" s="323">
        <v>5</v>
      </c>
      <c r="AX1047" s="451"/>
      <c r="AY1047" s="166">
        <f t="shared" si="1141"/>
        <v>22.722085380222254</v>
      </c>
      <c r="AZ1047" s="15">
        <f t="shared" si="1142"/>
        <v>54137.771739130432</v>
      </c>
      <c r="BA1047" s="15">
        <f t="shared" si="1143"/>
        <v>66356.078665916764</v>
      </c>
      <c r="BB1047" s="324">
        <f t="shared" si="1144"/>
        <v>120493.8504050472</v>
      </c>
      <c r="BC1047" s="323">
        <v>7</v>
      </c>
      <c r="BD1047" s="166">
        <f t="shared" si="1145"/>
        <v>32.230493496240371</v>
      </c>
      <c r="BE1047" s="15">
        <f t="shared" si="1146"/>
        <v>77627.704918032789</v>
      </c>
      <c r="BF1047" s="15">
        <f t="shared" si="1147"/>
        <v>89376.042648734467</v>
      </c>
      <c r="BG1047" s="324">
        <f t="shared" si="1148"/>
        <v>167003.74756676727</v>
      </c>
      <c r="BH1047" s="334">
        <v>6</v>
      </c>
      <c r="BI1047" s="166">
        <f t="shared" si="1149"/>
        <v>26.712054446460989</v>
      </c>
      <c r="BJ1047" s="15">
        <f t="shared" si="1150"/>
        <v>66538.032786885247</v>
      </c>
      <c r="BK1047" s="15">
        <f t="shared" si="1151"/>
        <v>72259.352727135847</v>
      </c>
      <c r="BL1047" s="324">
        <f t="shared" si="1152"/>
        <v>138797.38551402109</v>
      </c>
      <c r="BM1047" s="334">
        <v>8</v>
      </c>
      <c r="BN1047" s="166">
        <f t="shared" si="1153"/>
        <v>38.716471380471432</v>
      </c>
      <c r="BO1047" s="15">
        <f t="shared" si="1154"/>
        <v>88603.943474646716</v>
      </c>
      <c r="BP1047" s="15">
        <f t="shared" si="1155"/>
        <v>109919.02079310556</v>
      </c>
      <c r="BQ1047" s="324">
        <f t="shared" si="1156"/>
        <v>198522.96426775228</v>
      </c>
      <c r="BR1047" s="406">
        <f t="shared" si="1111"/>
        <v>81</v>
      </c>
      <c r="BS1047" s="406">
        <f t="shared" si="1157"/>
        <v>6.75</v>
      </c>
      <c r="BT1047" s="406">
        <f t="shared" si="1158"/>
        <v>2</v>
      </c>
      <c r="BU1047" s="403">
        <f t="shared" si="1159"/>
        <v>0.33333333333333326</v>
      </c>
      <c r="BV1047" s="407">
        <f t="shared" si="1160"/>
        <v>0.15625</v>
      </c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</row>
    <row r="1048" spans="1:147" ht="18" hidden="1" x14ac:dyDescent="0.35">
      <c r="A1048" s="43" t="s">
        <v>376</v>
      </c>
      <c r="B1048" s="319">
        <v>603</v>
      </c>
      <c r="C1048" s="334">
        <v>1</v>
      </c>
      <c r="D1048" s="450"/>
      <c r="E1048" s="1">
        <f t="shared" si="1108"/>
        <v>5.95</v>
      </c>
      <c r="F1048" s="15">
        <f t="shared" si="1109"/>
        <v>10381.73618940248</v>
      </c>
      <c r="G1048" s="15">
        <f t="shared" si="1110"/>
        <v>16810.161760202376</v>
      </c>
      <c r="H1048" s="324">
        <f t="shared" si="1112"/>
        <v>27191.897949604856</v>
      </c>
      <c r="I1048" s="334">
        <v>2</v>
      </c>
      <c r="J1048" s="450"/>
      <c r="K1048" s="1">
        <f t="shared" si="1113"/>
        <v>15.24</v>
      </c>
      <c r="L1048" s="15">
        <f t="shared" si="1114"/>
        <v>20879.474342928661</v>
      </c>
      <c r="M1048" s="15">
        <f t="shared" si="1115"/>
        <v>40761.449576361811</v>
      </c>
      <c r="N1048" s="324">
        <f t="shared" si="1116"/>
        <v>61640.923919290472</v>
      </c>
      <c r="O1048" s="345">
        <v>2</v>
      </c>
      <c r="P1048" s="454"/>
      <c r="Q1048" s="211">
        <f t="shared" si="1117"/>
        <v>14.970959566631008</v>
      </c>
      <c r="R1048" s="15">
        <f t="shared" si="1118"/>
        <v>20879.474342928661</v>
      </c>
      <c r="S1048" s="422">
        <f t="shared" si="1119"/>
        <v>43065.848731959493</v>
      </c>
      <c r="T1048" s="324">
        <f t="shared" si="1120"/>
        <v>63945.323074888154</v>
      </c>
      <c r="U1048" s="345">
        <v>1</v>
      </c>
      <c r="V1048" s="166">
        <f t="shared" si="1121"/>
        <v>7.4870054633523013</v>
      </c>
      <c r="W1048" s="15">
        <f t="shared" si="1122"/>
        <v>10677.126730564431</v>
      </c>
      <c r="X1048" s="15">
        <f t="shared" si="1123"/>
        <v>22888.894821547427</v>
      </c>
      <c r="Y1048" s="324">
        <f t="shared" si="1124"/>
        <v>33566.021552111859</v>
      </c>
      <c r="Z1048" s="345">
        <v>1</v>
      </c>
      <c r="AA1048" s="166">
        <f t="shared" si="1125"/>
        <v>6.320029202440332</v>
      </c>
      <c r="AB1048" s="15">
        <f t="shared" si="1126"/>
        <v>10677.126730564431</v>
      </c>
      <c r="AC1048" s="15">
        <f t="shared" si="1127"/>
        <v>17418.588926470209</v>
      </c>
      <c r="AD1048" s="324">
        <f t="shared" si="1128"/>
        <v>28095.715657034641</v>
      </c>
      <c r="AE1048" s="345">
        <v>2</v>
      </c>
      <c r="AF1048" s="227"/>
      <c r="AG1048" s="166">
        <f t="shared" si="1129"/>
        <v>12.391802202560232</v>
      </c>
      <c r="AH1048" s="15">
        <f t="shared" si="1130"/>
        <v>21501.666666666668</v>
      </c>
      <c r="AI1048" s="15">
        <f t="shared" si="1131"/>
        <v>33040.799263022884</v>
      </c>
      <c r="AJ1048" s="324">
        <f t="shared" si="1132"/>
        <v>54542.465929689555</v>
      </c>
      <c r="AK1048" s="334">
        <v>1</v>
      </c>
      <c r="AL1048" s="450"/>
      <c r="AM1048" s="166">
        <f t="shared" si="1133"/>
        <v>5.5156242869289036</v>
      </c>
      <c r="AN1048" s="15">
        <f t="shared" si="1134"/>
        <v>10750.833333333334</v>
      </c>
      <c r="AO1048" s="15">
        <f t="shared" si="1135"/>
        <v>14666.842553791132</v>
      </c>
      <c r="AP1048" s="324">
        <f t="shared" si="1136"/>
        <v>25417.675887124467</v>
      </c>
      <c r="AQ1048" s="334">
        <v>2</v>
      </c>
      <c r="AR1048" s="450"/>
      <c r="AS1048" s="166">
        <f t="shared" si="1137"/>
        <v>9.6522262850079095</v>
      </c>
      <c r="AT1048" s="15">
        <f t="shared" si="1138"/>
        <v>21655.108695652172</v>
      </c>
      <c r="AU1048" s="15">
        <f t="shared" si="1139"/>
        <v>26192.414195960922</v>
      </c>
      <c r="AV1048" s="324">
        <f t="shared" si="1140"/>
        <v>47847.522891613095</v>
      </c>
      <c r="AW1048" s="323">
        <v>2</v>
      </c>
      <c r="AX1048" s="451"/>
      <c r="AY1048" s="166">
        <f t="shared" si="1141"/>
        <v>9.0888341520889018</v>
      </c>
      <c r="AZ1048" s="15">
        <f t="shared" si="1142"/>
        <v>21655.108695652172</v>
      </c>
      <c r="BA1048" s="15">
        <f t="shared" si="1143"/>
        <v>26542.431466366706</v>
      </c>
      <c r="BB1048" s="324">
        <f t="shared" si="1144"/>
        <v>48197.540162018879</v>
      </c>
      <c r="BC1048" s="323">
        <v>2</v>
      </c>
      <c r="BD1048" s="166">
        <f t="shared" si="1145"/>
        <v>9.2087124274972485</v>
      </c>
      <c r="BE1048" s="15">
        <f t="shared" si="1146"/>
        <v>22179.344262295082</v>
      </c>
      <c r="BF1048" s="15">
        <f t="shared" si="1147"/>
        <v>25536.012185352705</v>
      </c>
      <c r="BG1048" s="324">
        <f t="shared" si="1148"/>
        <v>47715.356447647791</v>
      </c>
      <c r="BH1048" s="334">
        <v>3</v>
      </c>
      <c r="BI1048" s="166">
        <f t="shared" si="1149"/>
        <v>13.356027223230495</v>
      </c>
      <c r="BJ1048" s="15">
        <f t="shared" si="1150"/>
        <v>33269.016393442624</v>
      </c>
      <c r="BK1048" s="15">
        <f t="shared" si="1151"/>
        <v>36129.676363567924</v>
      </c>
      <c r="BL1048" s="324">
        <f t="shared" si="1152"/>
        <v>69398.692757010547</v>
      </c>
      <c r="BM1048" s="334">
        <v>1</v>
      </c>
      <c r="BN1048" s="166">
        <f t="shared" si="1153"/>
        <v>4.8395589225589291</v>
      </c>
      <c r="BO1048" s="15">
        <f t="shared" si="1154"/>
        <v>11075.492934330839</v>
      </c>
      <c r="BP1048" s="15">
        <f t="shared" si="1155"/>
        <v>13739.877599138195</v>
      </c>
      <c r="BQ1048" s="324">
        <f t="shared" si="1156"/>
        <v>24815.370533469035</v>
      </c>
      <c r="BR1048" s="406">
        <f t="shared" si="1111"/>
        <v>20</v>
      </c>
      <c r="BS1048" s="406">
        <f t="shared" si="1157"/>
        <v>1.6666666666666667</v>
      </c>
      <c r="BT1048" s="406">
        <f t="shared" si="1158"/>
        <v>-2</v>
      </c>
      <c r="BU1048" s="403">
        <f t="shared" si="1159"/>
        <v>-0.66666666666666674</v>
      </c>
      <c r="BV1048" s="407">
        <f t="shared" si="1160"/>
        <v>-0.66666666666666674</v>
      </c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</row>
    <row r="1049" spans="1:147" ht="18" hidden="1" x14ac:dyDescent="0.35">
      <c r="A1049" s="43" t="s">
        <v>376</v>
      </c>
      <c r="B1049" s="319">
        <v>701</v>
      </c>
      <c r="C1049" s="334">
        <v>2</v>
      </c>
      <c r="D1049" s="450"/>
      <c r="E1049" s="1">
        <f t="shared" si="1108"/>
        <v>11.9</v>
      </c>
      <c r="F1049" s="15">
        <f t="shared" si="1109"/>
        <v>20763.47237880496</v>
      </c>
      <c r="G1049" s="15">
        <f t="shared" si="1110"/>
        <v>33620.323520404752</v>
      </c>
      <c r="H1049" s="324">
        <f t="shared" si="1112"/>
        <v>54383.795899209712</v>
      </c>
      <c r="I1049" s="334">
        <v>6</v>
      </c>
      <c r="J1049" s="450"/>
      <c r="K1049" s="1">
        <f t="shared" si="1113"/>
        <v>45.72</v>
      </c>
      <c r="L1049" s="15">
        <f t="shared" si="1114"/>
        <v>62638.423028785983</v>
      </c>
      <c r="M1049" s="15">
        <f t="shared" si="1115"/>
        <v>122284.34872908544</v>
      </c>
      <c r="N1049" s="324">
        <f t="shared" si="1116"/>
        <v>184922.77175787144</v>
      </c>
      <c r="O1049" s="345">
        <v>10</v>
      </c>
      <c r="P1049" s="454"/>
      <c r="Q1049" s="211">
        <f t="shared" si="1117"/>
        <v>74.854797833155033</v>
      </c>
      <c r="R1049" s="15">
        <f t="shared" si="1118"/>
        <v>104397.3717146433</v>
      </c>
      <c r="S1049" s="422">
        <f t="shared" si="1119"/>
        <v>215329.24365979744</v>
      </c>
      <c r="T1049" s="324">
        <f t="shared" si="1120"/>
        <v>319726.61537444073</v>
      </c>
      <c r="U1049" s="345">
        <v>8</v>
      </c>
      <c r="V1049" s="166">
        <f t="shared" si="1121"/>
        <v>59.896043706818411</v>
      </c>
      <c r="W1049" s="15">
        <f t="shared" si="1122"/>
        <v>85417.013844515444</v>
      </c>
      <c r="X1049" s="15">
        <f t="shared" si="1123"/>
        <v>183111.15857237941</v>
      </c>
      <c r="Y1049" s="324">
        <f t="shared" si="1124"/>
        <v>268528.17241689487</v>
      </c>
      <c r="Z1049" s="345">
        <v>8</v>
      </c>
      <c r="AA1049" s="166">
        <f t="shared" si="1125"/>
        <v>50.560233619522656</v>
      </c>
      <c r="AB1049" s="15">
        <f t="shared" si="1126"/>
        <v>85417.013844515444</v>
      </c>
      <c r="AC1049" s="15">
        <f t="shared" si="1127"/>
        <v>139348.71141176167</v>
      </c>
      <c r="AD1049" s="324">
        <f t="shared" si="1128"/>
        <v>224765.72525627713</v>
      </c>
      <c r="AE1049" s="345">
        <v>8</v>
      </c>
      <c r="AF1049" s="227"/>
      <c r="AG1049" s="166">
        <f t="shared" si="1129"/>
        <v>49.567208810240928</v>
      </c>
      <c r="AH1049" s="15">
        <f t="shared" si="1130"/>
        <v>86006.666666666672</v>
      </c>
      <c r="AI1049" s="15">
        <f t="shared" si="1131"/>
        <v>132163.19705209153</v>
      </c>
      <c r="AJ1049" s="324">
        <f t="shared" si="1132"/>
        <v>218169.86371875822</v>
      </c>
      <c r="AK1049" s="334">
        <v>6</v>
      </c>
      <c r="AL1049" s="450"/>
      <c r="AM1049" s="166">
        <f t="shared" si="1133"/>
        <v>33.09374572157342</v>
      </c>
      <c r="AN1049" s="15">
        <f t="shared" si="1134"/>
        <v>64505</v>
      </c>
      <c r="AO1049" s="15">
        <f t="shared" si="1135"/>
        <v>88001.055322746775</v>
      </c>
      <c r="AP1049" s="324">
        <f t="shared" si="1136"/>
        <v>152506.05532274678</v>
      </c>
      <c r="AQ1049" s="334">
        <v>1</v>
      </c>
      <c r="AR1049" s="450"/>
      <c r="AS1049" s="166">
        <f t="shared" si="1137"/>
        <v>4.8261131425039547</v>
      </c>
      <c r="AT1049" s="15">
        <f t="shared" si="1138"/>
        <v>10827.554347826086</v>
      </c>
      <c r="AU1049" s="15">
        <f t="shared" si="1139"/>
        <v>13096.207097980461</v>
      </c>
      <c r="AV1049" s="324">
        <f t="shared" si="1140"/>
        <v>23923.761445806547</v>
      </c>
      <c r="AW1049" s="323">
        <v>8</v>
      </c>
      <c r="AX1049" s="451"/>
      <c r="AY1049" s="166">
        <f t="shared" si="1141"/>
        <v>36.355336608355607</v>
      </c>
      <c r="AZ1049" s="15">
        <f t="shared" si="1142"/>
        <v>86620.434782608689</v>
      </c>
      <c r="BA1049" s="15">
        <f t="shared" si="1143"/>
        <v>106169.72586546683</v>
      </c>
      <c r="BB1049" s="324">
        <f t="shared" si="1144"/>
        <v>192790.16064807551</v>
      </c>
      <c r="BC1049" s="323">
        <v>8</v>
      </c>
      <c r="BD1049" s="166">
        <f t="shared" si="1145"/>
        <v>36.834849709988994</v>
      </c>
      <c r="BE1049" s="15">
        <f t="shared" si="1146"/>
        <v>88717.37704918033</v>
      </c>
      <c r="BF1049" s="15">
        <f t="shared" si="1147"/>
        <v>102144.04874141082</v>
      </c>
      <c r="BG1049" s="324">
        <f t="shared" si="1148"/>
        <v>190861.42579059117</v>
      </c>
      <c r="BH1049" s="334">
        <v>5</v>
      </c>
      <c r="BI1049" s="166">
        <f t="shared" si="1149"/>
        <v>22.260045372050822</v>
      </c>
      <c r="BJ1049" s="15">
        <f t="shared" si="1150"/>
        <v>55448.360655737706</v>
      </c>
      <c r="BK1049" s="15">
        <f t="shared" si="1151"/>
        <v>60216.127272613201</v>
      </c>
      <c r="BL1049" s="324">
        <f t="shared" si="1152"/>
        <v>115664.48792835091</v>
      </c>
      <c r="BM1049" s="334">
        <v>7</v>
      </c>
      <c r="BN1049" s="166">
        <f t="shared" si="1153"/>
        <v>33.876912457912503</v>
      </c>
      <c r="BO1049" s="15">
        <f t="shared" si="1154"/>
        <v>77528.450540315884</v>
      </c>
      <c r="BP1049" s="15">
        <f t="shared" si="1155"/>
        <v>96179.143193967364</v>
      </c>
      <c r="BQ1049" s="324">
        <f t="shared" si="1156"/>
        <v>173707.59373428323</v>
      </c>
      <c r="BR1049" s="406">
        <f t="shared" si="1111"/>
        <v>77</v>
      </c>
      <c r="BS1049" s="406">
        <f t="shared" si="1157"/>
        <v>6.416666666666667</v>
      </c>
      <c r="BT1049" s="406">
        <f t="shared" si="1158"/>
        <v>2</v>
      </c>
      <c r="BU1049" s="403">
        <f t="shared" si="1159"/>
        <v>0.39999999999999991</v>
      </c>
      <c r="BV1049" s="407">
        <f t="shared" si="1160"/>
        <v>8.3333333333333287E-2</v>
      </c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</row>
    <row r="1050" spans="1:147" ht="18" hidden="1" x14ac:dyDescent="0.35">
      <c r="A1050" s="43" t="s">
        <v>376</v>
      </c>
      <c r="B1050" s="319">
        <v>702</v>
      </c>
      <c r="C1050" s="334">
        <v>0</v>
      </c>
      <c r="D1050" s="450"/>
      <c r="E1050" s="1">
        <f t="shared" si="1108"/>
        <v>0</v>
      </c>
      <c r="F1050" s="15">
        <f t="shared" si="1109"/>
        <v>0</v>
      </c>
      <c r="G1050" s="15">
        <f t="shared" si="1110"/>
        <v>0</v>
      </c>
      <c r="H1050" s="324">
        <f t="shared" si="1112"/>
        <v>0</v>
      </c>
      <c r="I1050" s="334">
        <v>14</v>
      </c>
      <c r="J1050" s="450"/>
      <c r="K1050" s="1">
        <f t="shared" si="1113"/>
        <v>106.68</v>
      </c>
      <c r="L1050" s="15">
        <f t="shared" si="1114"/>
        <v>146156.32040050061</v>
      </c>
      <c r="M1050" s="15">
        <f t="shared" si="1115"/>
        <v>285330.14703453268</v>
      </c>
      <c r="N1050" s="324">
        <f t="shared" si="1116"/>
        <v>431486.46743503329</v>
      </c>
      <c r="O1050" s="345">
        <v>12</v>
      </c>
      <c r="P1050" s="454"/>
      <c r="Q1050" s="211">
        <f t="shared" si="1117"/>
        <v>89.825757399786042</v>
      </c>
      <c r="R1050" s="15">
        <f t="shared" si="1118"/>
        <v>125276.84605757197</v>
      </c>
      <c r="S1050" s="422">
        <f t="shared" si="1119"/>
        <v>258395.09239175695</v>
      </c>
      <c r="T1050" s="324">
        <f t="shared" si="1120"/>
        <v>383671.93844932888</v>
      </c>
      <c r="U1050" s="345">
        <v>12</v>
      </c>
      <c r="V1050" s="166">
        <f t="shared" si="1121"/>
        <v>89.844065560227619</v>
      </c>
      <c r="W1050" s="15">
        <f t="shared" si="1122"/>
        <v>128125.52076677317</v>
      </c>
      <c r="X1050" s="15">
        <f t="shared" si="1123"/>
        <v>274666.73785856913</v>
      </c>
      <c r="Y1050" s="324">
        <f t="shared" si="1124"/>
        <v>402792.25862534228</v>
      </c>
      <c r="Z1050" s="345">
        <v>12</v>
      </c>
      <c r="AA1050" s="166">
        <f t="shared" si="1125"/>
        <v>75.840350429283987</v>
      </c>
      <c r="AB1050" s="15">
        <f t="shared" si="1126"/>
        <v>128125.52076677317</v>
      </c>
      <c r="AC1050" s="15">
        <f t="shared" si="1127"/>
        <v>209023.06711764249</v>
      </c>
      <c r="AD1050" s="324">
        <f t="shared" si="1128"/>
        <v>337148.58788441564</v>
      </c>
      <c r="AE1050" s="345">
        <v>13</v>
      </c>
      <c r="AF1050" s="227"/>
      <c r="AG1050" s="166">
        <f t="shared" si="1129"/>
        <v>80.546714316641513</v>
      </c>
      <c r="AH1050" s="15">
        <f t="shared" si="1130"/>
        <v>139760.83333333334</v>
      </c>
      <c r="AI1050" s="15">
        <f t="shared" si="1131"/>
        <v>214765.19520964875</v>
      </c>
      <c r="AJ1050" s="324">
        <f t="shared" si="1132"/>
        <v>354526.02854298207</v>
      </c>
      <c r="AK1050" s="334">
        <v>24</v>
      </c>
      <c r="AL1050" s="450"/>
      <c r="AM1050" s="166">
        <f t="shared" si="1133"/>
        <v>132.37498288629368</v>
      </c>
      <c r="AN1050" s="15">
        <f t="shared" si="1134"/>
        <v>258020</v>
      </c>
      <c r="AO1050" s="15">
        <f t="shared" si="1135"/>
        <v>352004.2212909871</v>
      </c>
      <c r="AP1050" s="324">
        <f t="shared" si="1136"/>
        <v>610024.2212909871</v>
      </c>
      <c r="AQ1050" s="334">
        <v>21</v>
      </c>
      <c r="AR1050" s="450"/>
      <c r="AS1050" s="166">
        <f t="shared" si="1137"/>
        <v>101.34837599258304</v>
      </c>
      <c r="AT1050" s="15">
        <f t="shared" si="1138"/>
        <v>227378.64130434781</v>
      </c>
      <c r="AU1050" s="15">
        <f t="shared" si="1139"/>
        <v>275020.34905758966</v>
      </c>
      <c r="AV1050" s="324">
        <f t="shared" si="1140"/>
        <v>502398.99036193744</v>
      </c>
      <c r="AW1050" s="323">
        <v>9</v>
      </c>
      <c r="AX1050" s="451"/>
      <c r="AY1050" s="166">
        <f t="shared" si="1141"/>
        <v>40.899753684400061</v>
      </c>
      <c r="AZ1050" s="15">
        <f t="shared" si="1142"/>
        <v>97447.989130434769</v>
      </c>
      <c r="BA1050" s="15">
        <f t="shared" si="1143"/>
        <v>119440.9415986502</v>
      </c>
      <c r="BB1050" s="324">
        <f t="shared" si="1144"/>
        <v>216888.93072908497</v>
      </c>
      <c r="BC1050" s="323">
        <v>14</v>
      </c>
      <c r="BD1050" s="166">
        <f t="shared" si="1145"/>
        <v>64.460986992480741</v>
      </c>
      <c r="BE1050" s="15">
        <f t="shared" si="1146"/>
        <v>155255.40983606558</v>
      </c>
      <c r="BF1050" s="15">
        <f t="shared" si="1147"/>
        <v>178752.08529746893</v>
      </c>
      <c r="BG1050" s="324">
        <f t="shared" si="1148"/>
        <v>334007.49513353454</v>
      </c>
      <c r="BH1050" s="334">
        <v>7</v>
      </c>
      <c r="BI1050" s="166">
        <f t="shared" si="1149"/>
        <v>31.164063520871153</v>
      </c>
      <c r="BJ1050" s="15">
        <f t="shared" si="1150"/>
        <v>77627.704918032789</v>
      </c>
      <c r="BK1050" s="15">
        <f t="shared" si="1151"/>
        <v>84302.578181658493</v>
      </c>
      <c r="BL1050" s="324">
        <f t="shared" si="1152"/>
        <v>161930.28309969127</v>
      </c>
      <c r="BM1050" s="334">
        <v>6</v>
      </c>
      <c r="BN1050" s="166">
        <f t="shared" si="1153"/>
        <v>29.037353535353574</v>
      </c>
      <c r="BO1050" s="15">
        <f t="shared" si="1154"/>
        <v>66452.957605985037</v>
      </c>
      <c r="BP1050" s="15">
        <f t="shared" si="1155"/>
        <v>82439.265594829165</v>
      </c>
      <c r="BQ1050" s="324">
        <f t="shared" si="1156"/>
        <v>148892.22320081422</v>
      </c>
      <c r="BR1050" s="406">
        <f t="shared" si="1111"/>
        <v>144</v>
      </c>
      <c r="BS1050" s="406">
        <f t="shared" si="1157"/>
        <v>12</v>
      </c>
      <c r="BT1050" s="406">
        <f t="shared" si="1158"/>
        <v>-1</v>
      </c>
      <c r="BU1050" s="403">
        <f t="shared" si="1159"/>
        <v>-0.1428571428571429</v>
      </c>
      <c r="BV1050" s="407">
        <f t="shared" si="1160"/>
        <v>-1</v>
      </c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</row>
    <row r="1051" spans="1:147" ht="18" hidden="1" x14ac:dyDescent="0.35">
      <c r="A1051" s="43" t="s">
        <v>376</v>
      </c>
      <c r="B1051" s="319">
        <v>703</v>
      </c>
      <c r="C1051" s="334">
        <v>5</v>
      </c>
      <c r="D1051" s="450"/>
      <c r="E1051" s="1">
        <f t="shared" si="1108"/>
        <v>29.75</v>
      </c>
      <c r="F1051" s="15">
        <f t="shared" si="1109"/>
        <v>51908.680947012399</v>
      </c>
      <c r="G1051" s="15">
        <f t="shared" si="1110"/>
        <v>84050.808801011881</v>
      </c>
      <c r="H1051" s="324">
        <f t="shared" si="1112"/>
        <v>135959.48974802427</v>
      </c>
      <c r="I1051" s="334">
        <v>5</v>
      </c>
      <c r="J1051" s="450"/>
      <c r="K1051" s="1">
        <f t="shared" si="1113"/>
        <v>38.1</v>
      </c>
      <c r="L1051" s="15">
        <f t="shared" si="1114"/>
        <v>52198.685857321652</v>
      </c>
      <c r="M1051" s="15">
        <f t="shared" si="1115"/>
        <v>101903.62394090454</v>
      </c>
      <c r="N1051" s="324">
        <f t="shared" si="1116"/>
        <v>154102.3097982262</v>
      </c>
      <c r="O1051" s="345">
        <v>5</v>
      </c>
      <c r="P1051" s="454"/>
      <c r="Q1051" s="211">
        <f t="shared" si="1117"/>
        <v>37.427398916577516</v>
      </c>
      <c r="R1051" s="15">
        <f t="shared" si="1118"/>
        <v>52198.685857321652</v>
      </c>
      <c r="S1051" s="422">
        <f t="shared" si="1119"/>
        <v>107664.62182989872</v>
      </c>
      <c r="T1051" s="324">
        <f t="shared" si="1120"/>
        <v>159863.30768722037</v>
      </c>
      <c r="U1051" s="345">
        <v>4</v>
      </c>
      <c r="V1051" s="166">
        <f t="shared" si="1121"/>
        <v>29.948021853409205</v>
      </c>
      <c r="W1051" s="15">
        <f t="shared" si="1122"/>
        <v>42708.506922257722</v>
      </c>
      <c r="X1051" s="15">
        <f t="shared" si="1123"/>
        <v>91555.579286189706</v>
      </c>
      <c r="Y1051" s="324">
        <f t="shared" si="1124"/>
        <v>134264.08620844744</v>
      </c>
      <c r="Z1051" s="345">
        <v>5</v>
      </c>
      <c r="AA1051" s="166">
        <f t="shared" si="1125"/>
        <v>31.600146012201659</v>
      </c>
      <c r="AB1051" s="15">
        <f t="shared" si="1126"/>
        <v>53385.633652822151</v>
      </c>
      <c r="AC1051" s="15">
        <f t="shared" si="1127"/>
        <v>87092.944632351035</v>
      </c>
      <c r="AD1051" s="324">
        <f t="shared" si="1128"/>
        <v>140478.57828517319</v>
      </c>
      <c r="AE1051" s="345">
        <v>6</v>
      </c>
      <c r="AF1051" s="227"/>
      <c r="AG1051" s="166">
        <f t="shared" si="1129"/>
        <v>37.175406607680699</v>
      </c>
      <c r="AH1051" s="15">
        <f t="shared" si="1130"/>
        <v>64505</v>
      </c>
      <c r="AI1051" s="15">
        <f t="shared" si="1131"/>
        <v>99122.397789068651</v>
      </c>
      <c r="AJ1051" s="324">
        <f t="shared" si="1132"/>
        <v>163627.39778906864</v>
      </c>
      <c r="AK1051" s="334">
        <v>4</v>
      </c>
      <c r="AL1051" s="450"/>
      <c r="AM1051" s="166">
        <f t="shared" si="1133"/>
        <v>22.062497147715614</v>
      </c>
      <c r="AN1051" s="15">
        <f t="shared" si="1134"/>
        <v>43003.333333333336</v>
      </c>
      <c r="AO1051" s="15">
        <f t="shared" si="1135"/>
        <v>58667.370215164527</v>
      </c>
      <c r="AP1051" s="324">
        <f t="shared" si="1136"/>
        <v>101670.70354849787</v>
      </c>
      <c r="AQ1051" s="334">
        <v>4</v>
      </c>
      <c r="AR1051" s="450"/>
      <c r="AS1051" s="166">
        <f t="shared" si="1137"/>
        <v>19.304452570015819</v>
      </c>
      <c r="AT1051" s="15">
        <f t="shared" si="1138"/>
        <v>43310.217391304344</v>
      </c>
      <c r="AU1051" s="15">
        <f t="shared" si="1139"/>
        <v>52384.828391921845</v>
      </c>
      <c r="AV1051" s="324">
        <f t="shared" si="1140"/>
        <v>95695.045783226189</v>
      </c>
      <c r="AW1051" s="323">
        <v>4</v>
      </c>
      <c r="AX1051" s="451"/>
      <c r="AY1051" s="166">
        <f t="shared" si="1141"/>
        <v>18.177668304177804</v>
      </c>
      <c r="AZ1051" s="15">
        <f t="shared" si="1142"/>
        <v>43310.217391304344</v>
      </c>
      <c r="BA1051" s="15">
        <f t="shared" si="1143"/>
        <v>53084.862932733413</v>
      </c>
      <c r="BB1051" s="324">
        <f t="shared" si="1144"/>
        <v>96395.080324037757</v>
      </c>
      <c r="BC1051" s="323">
        <v>4</v>
      </c>
      <c r="BD1051" s="166">
        <f t="shared" si="1145"/>
        <v>18.417424854994497</v>
      </c>
      <c r="BE1051" s="15">
        <f t="shared" si="1146"/>
        <v>44358.688524590165</v>
      </c>
      <c r="BF1051" s="15">
        <f t="shared" si="1147"/>
        <v>51072.024370705411</v>
      </c>
      <c r="BG1051" s="324">
        <f t="shared" si="1148"/>
        <v>95430.712895295583</v>
      </c>
      <c r="BH1051" s="334">
        <v>4</v>
      </c>
      <c r="BI1051" s="166">
        <f t="shared" si="1149"/>
        <v>17.808036297640658</v>
      </c>
      <c r="BJ1051" s="15">
        <f t="shared" si="1150"/>
        <v>44358.688524590165</v>
      </c>
      <c r="BK1051" s="15">
        <f t="shared" si="1151"/>
        <v>48172.901818090562</v>
      </c>
      <c r="BL1051" s="324">
        <f t="shared" si="1152"/>
        <v>92531.59034268072</v>
      </c>
      <c r="BM1051" s="334">
        <v>5</v>
      </c>
      <c r="BN1051" s="166">
        <f t="shared" si="1153"/>
        <v>24.197794612794645</v>
      </c>
      <c r="BO1051" s="15">
        <f t="shared" si="1154"/>
        <v>55377.464671654197</v>
      </c>
      <c r="BP1051" s="15">
        <f t="shared" si="1155"/>
        <v>68699.38799569098</v>
      </c>
      <c r="BQ1051" s="324">
        <f t="shared" si="1156"/>
        <v>124076.85266734517</v>
      </c>
      <c r="BR1051" s="406">
        <f t="shared" si="1111"/>
        <v>55</v>
      </c>
      <c r="BS1051" s="406">
        <f t="shared" si="1157"/>
        <v>4.583333333333333</v>
      </c>
      <c r="BT1051" s="406">
        <f t="shared" si="1158"/>
        <v>1</v>
      </c>
      <c r="BU1051" s="403">
        <f t="shared" si="1159"/>
        <v>0.25</v>
      </c>
      <c r="BV1051" s="407">
        <f t="shared" si="1160"/>
        <v>8.3333333333333398E-2</v>
      </c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</row>
    <row r="1052" spans="1:147" ht="18" hidden="1" x14ac:dyDescent="0.35">
      <c r="A1052" s="43" t="s">
        <v>376</v>
      </c>
      <c r="B1052" s="319">
        <v>801</v>
      </c>
      <c r="C1052" s="334">
        <v>12</v>
      </c>
      <c r="D1052" s="450"/>
      <c r="E1052" s="1">
        <f t="shared" si="1108"/>
        <v>71.400000000000006</v>
      </c>
      <c r="F1052" s="15">
        <f t="shared" si="1109"/>
        <v>124580.83427282976</v>
      </c>
      <c r="G1052" s="15">
        <f t="shared" si="1110"/>
        <v>201721.94112242854</v>
      </c>
      <c r="H1052" s="324">
        <f t="shared" si="1112"/>
        <v>326302.77539525833</v>
      </c>
      <c r="I1052" s="334">
        <v>6</v>
      </c>
      <c r="J1052" s="450"/>
      <c r="K1052" s="1">
        <f t="shared" si="1113"/>
        <v>45.72</v>
      </c>
      <c r="L1052" s="15">
        <f t="shared" si="1114"/>
        <v>62638.423028785983</v>
      </c>
      <c r="M1052" s="15">
        <f t="shared" si="1115"/>
        <v>122284.34872908544</v>
      </c>
      <c r="N1052" s="324">
        <f t="shared" si="1116"/>
        <v>184922.77175787144</v>
      </c>
      <c r="O1052" s="345">
        <v>10</v>
      </c>
      <c r="P1052" s="454"/>
      <c r="Q1052" s="211">
        <f t="shared" si="1117"/>
        <v>74.854797833155033</v>
      </c>
      <c r="R1052" s="15">
        <f t="shared" si="1118"/>
        <v>104397.3717146433</v>
      </c>
      <c r="S1052" s="422">
        <f t="shared" si="1119"/>
        <v>215329.24365979744</v>
      </c>
      <c r="T1052" s="324">
        <f t="shared" si="1120"/>
        <v>319726.61537444073</v>
      </c>
      <c r="U1052" s="345">
        <v>0</v>
      </c>
      <c r="V1052" s="166">
        <f t="shared" si="1121"/>
        <v>0</v>
      </c>
      <c r="W1052" s="15">
        <f t="shared" si="1122"/>
        <v>0</v>
      </c>
      <c r="X1052" s="15">
        <f t="shared" si="1123"/>
        <v>0</v>
      </c>
      <c r="Y1052" s="324">
        <f t="shared" si="1124"/>
        <v>0</v>
      </c>
      <c r="Z1052" s="345">
        <v>0</v>
      </c>
      <c r="AA1052" s="166">
        <f t="shared" si="1125"/>
        <v>0</v>
      </c>
      <c r="AB1052" s="15">
        <f t="shared" si="1126"/>
        <v>0</v>
      </c>
      <c r="AC1052" s="15">
        <f t="shared" si="1127"/>
        <v>0</v>
      </c>
      <c r="AD1052" s="324">
        <f t="shared" si="1128"/>
        <v>0</v>
      </c>
      <c r="AE1052" s="345">
        <v>0</v>
      </c>
      <c r="AF1052" s="227"/>
      <c r="AG1052" s="166">
        <f t="shared" si="1129"/>
        <v>0</v>
      </c>
      <c r="AH1052" s="15">
        <f t="shared" si="1130"/>
        <v>0</v>
      </c>
      <c r="AI1052" s="15">
        <f t="shared" si="1131"/>
        <v>0</v>
      </c>
      <c r="AJ1052" s="324">
        <f t="shared" si="1132"/>
        <v>0</v>
      </c>
      <c r="AK1052" s="334">
        <v>0</v>
      </c>
      <c r="AL1052" s="450"/>
      <c r="AM1052" s="166">
        <f t="shared" si="1133"/>
        <v>0</v>
      </c>
      <c r="AN1052" s="15">
        <f t="shared" si="1134"/>
        <v>0</v>
      </c>
      <c r="AO1052" s="15">
        <f t="shared" si="1135"/>
        <v>0</v>
      </c>
      <c r="AP1052" s="324">
        <f t="shared" si="1136"/>
        <v>0</v>
      </c>
      <c r="AQ1052" s="334">
        <v>0</v>
      </c>
      <c r="AR1052" s="450"/>
      <c r="AS1052" s="166">
        <f t="shared" si="1137"/>
        <v>0</v>
      </c>
      <c r="AT1052" s="15">
        <f t="shared" si="1138"/>
        <v>0</v>
      </c>
      <c r="AU1052" s="15">
        <f t="shared" si="1139"/>
        <v>0</v>
      </c>
      <c r="AV1052" s="324">
        <f t="shared" si="1140"/>
        <v>0</v>
      </c>
      <c r="AW1052" s="323">
        <v>0</v>
      </c>
      <c r="AX1052" s="451"/>
      <c r="AY1052" s="166">
        <f t="shared" si="1141"/>
        <v>0</v>
      </c>
      <c r="AZ1052" s="15">
        <f t="shared" si="1142"/>
        <v>0</v>
      </c>
      <c r="BA1052" s="15">
        <f t="shared" si="1143"/>
        <v>0</v>
      </c>
      <c r="BB1052" s="324">
        <f t="shared" si="1144"/>
        <v>0</v>
      </c>
      <c r="BC1052" s="323">
        <v>0</v>
      </c>
      <c r="BD1052" s="166">
        <f t="shared" si="1145"/>
        <v>0</v>
      </c>
      <c r="BE1052" s="15">
        <f t="shared" si="1146"/>
        <v>0</v>
      </c>
      <c r="BF1052" s="15">
        <f t="shared" si="1147"/>
        <v>0</v>
      </c>
      <c r="BG1052" s="324">
        <f t="shared" si="1148"/>
        <v>0</v>
      </c>
      <c r="BH1052" s="334">
        <v>0</v>
      </c>
      <c r="BI1052" s="166">
        <f t="shared" si="1149"/>
        <v>0</v>
      </c>
      <c r="BJ1052" s="15">
        <f t="shared" si="1150"/>
        <v>0</v>
      </c>
      <c r="BK1052" s="15">
        <f t="shared" si="1151"/>
        <v>0</v>
      </c>
      <c r="BL1052" s="324">
        <f t="shared" si="1152"/>
        <v>0</v>
      </c>
      <c r="BM1052" s="334">
        <v>0</v>
      </c>
      <c r="BN1052" s="166">
        <f t="shared" si="1153"/>
        <v>0</v>
      </c>
      <c r="BO1052" s="15">
        <f t="shared" si="1154"/>
        <v>0</v>
      </c>
      <c r="BP1052" s="15">
        <f t="shared" si="1155"/>
        <v>0</v>
      </c>
      <c r="BQ1052" s="324">
        <f t="shared" si="1156"/>
        <v>0</v>
      </c>
      <c r="BR1052" s="406">
        <f t="shared" si="1111"/>
        <v>28</v>
      </c>
      <c r="BS1052" s="406">
        <f t="shared" si="1157"/>
        <v>2.3333333333333335</v>
      </c>
      <c r="BT1052" s="406">
        <f t="shared" si="1158"/>
        <v>0</v>
      </c>
      <c r="BU1052" s="403" t="e">
        <f t="shared" si="1159"/>
        <v>#DIV/0!</v>
      </c>
      <c r="BV1052" s="407" t="e">
        <f t="shared" si="1160"/>
        <v>#DIV/0!</v>
      </c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</row>
    <row r="1053" spans="1:147" ht="18" hidden="1" x14ac:dyDescent="0.35">
      <c r="A1053" s="43" t="s">
        <v>376</v>
      </c>
      <c r="B1053" s="319">
        <v>802</v>
      </c>
      <c r="C1053" s="334">
        <v>4</v>
      </c>
      <c r="D1053" s="450"/>
      <c r="E1053" s="1">
        <f t="shared" si="1108"/>
        <v>23.8</v>
      </c>
      <c r="F1053" s="15">
        <f t="shared" si="1109"/>
        <v>41526.944757609919</v>
      </c>
      <c r="G1053" s="15">
        <f t="shared" si="1110"/>
        <v>67240.647040809505</v>
      </c>
      <c r="H1053" s="324">
        <f t="shared" si="1112"/>
        <v>108767.59179841942</v>
      </c>
      <c r="I1053" s="334">
        <v>2</v>
      </c>
      <c r="J1053" s="450"/>
      <c r="K1053" s="1">
        <f t="shared" si="1113"/>
        <v>15.24</v>
      </c>
      <c r="L1053" s="15">
        <f t="shared" si="1114"/>
        <v>20879.474342928661</v>
      </c>
      <c r="M1053" s="15">
        <f t="shared" si="1115"/>
        <v>40761.449576361811</v>
      </c>
      <c r="N1053" s="324">
        <f t="shared" si="1116"/>
        <v>61640.923919290472</v>
      </c>
      <c r="O1053" s="345">
        <v>4</v>
      </c>
      <c r="P1053" s="454"/>
      <c r="Q1053" s="211">
        <f t="shared" si="1117"/>
        <v>29.941919133262015</v>
      </c>
      <c r="R1053" s="15">
        <f t="shared" si="1118"/>
        <v>41758.948685857322</v>
      </c>
      <c r="S1053" s="422">
        <f t="shared" si="1119"/>
        <v>86131.697463918987</v>
      </c>
      <c r="T1053" s="324">
        <f t="shared" si="1120"/>
        <v>127890.64614977631</v>
      </c>
      <c r="U1053" s="345">
        <v>3</v>
      </c>
      <c r="V1053" s="166">
        <f t="shared" si="1121"/>
        <v>22.461016390056905</v>
      </c>
      <c r="W1053" s="15">
        <f t="shared" si="1122"/>
        <v>32031.380191693293</v>
      </c>
      <c r="X1053" s="15">
        <f t="shared" si="1123"/>
        <v>68666.684464642283</v>
      </c>
      <c r="Y1053" s="324">
        <f t="shared" si="1124"/>
        <v>100698.06465633557</v>
      </c>
      <c r="Z1053" s="345">
        <v>2</v>
      </c>
      <c r="AA1053" s="166">
        <f t="shared" si="1125"/>
        <v>12.640058404880664</v>
      </c>
      <c r="AB1053" s="15">
        <f t="shared" si="1126"/>
        <v>21354.253461128861</v>
      </c>
      <c r="AC1053" s="15">
        <f t="shared" si="1127"/>
        <v>34837.177852940418</v>
      </c>
      <c r="AD1053" s="324">
        <f t="shared" si="1128"/>
        <v>56191.431314069283</v>
      </c>
      <c r="AE1053" s="345">
        <v>4</v>
      </c>
      <c r="AF1053" s="227"/>
      <c r="AG1053" s="166">
        <f t="shared" si="1129"/>
        <v>24.783604405120464</v>
      </c>
      <c r="AH1053" s="15">
        <f t="shared" si="1130"/>
        <v>43003.333333333336</v>
      </c>
      <c r="AI1053" s="15">
        <f t="shared" si="1131"/>
        <v>66081.598526045767</v>
      </c>
      <c r="AJ1053" s="324">
        <f t="shared" si="1132"/>
        <v>109084.93185937911</v>
      </c>
      <c r="AK1053" s="334">
        <v>3</v>
      </c>
      <c r="AL1053" s="450"/>
      <c r="AM1053" s="166">
        <f t="shared" si="1133"/>
        <v>16.54687286078671</v>
      </c>
      <c r="AN1053" s="15">
        <f t="shared" si="1134"/>
        <v>32252.5</v>
      </c>
      <c r="AO1053" s="15">
        <f t="shared" si="1135"/>
        <v>44000.527661373388</v>
      </c>
      <c r="AP1053" s="324">
        <f t="shared" si="1136"/>
        <v>76253.027661373388</v>
      </c>
      <c r="AQ1053" s="334">
        <v>1</v>
      </c>
      <c r="AR1053" s="450"/>
      <c r="AS1053" s="166">
        <f t="shared" si="1137"/>
        <v>4.8261131425039547</v>
      </c>
      <c r="AT1053" s="15">
        <f t="shared" si="1138"/>
        <v>10827.554347826086</v>
      </c>
      <c r="AU1053" s="15">
        <f t="shared" si="1139"/>
        <v>13096.207097980461</v>
      </c>
      <c r="AV1053" s="324">
        <f t="shared" si="1140"/>
        <v>23923.761445806547</v>
      </c>
      <c r="AW1053" s="323">
        <v>4</v>
      </c>
      <c r="AX1053" s="451"/>
      <c r="AY1053" s="166">
        <f t="shared" si="1141"/>
        <v>18.177668304177804</v>
      </c>
      <c r="AZ1053" s="15">
        <f t="shared" si="1142"/>
        <v>43310.217391304344</v>
      </c>
      <c r="BA1053" s="15">
        <f t="shared" si="1143"/>
        <v>53084.862932733413</v>
      </c>
      <c r="BB1053" s="324">
        <f t="shared" si="1144"/>
        <v>96395.080324037757</v>
      </c>
      <c r="BC1053" s="323">
        <v>2</v>
      </c>
      <c r="BD1053" s="166">
        <f t="shared" si="1145"/>
        <v>9.2087124274972485</v>
      </c>
      <c r="BE1053" s="15">
        <f t="shared" si="1146"/>
        <v>22179.344262295082</v>
      </c>
      <c r="BF1053" s="15">
        <f t="shared" si="1147"/>
        <v>25536.012185352705</v>
      </c>
      <c r="BG1053" s="324">
        <f t="shared" si="1148"/>
        <v>47715.356447647791</v>
      </c>
      <c r="BH1053" s="334">
        <v>3</v>
      </c>
      <c r="BI1053" s="166">
        <f t="shared" si="1149"/>
        <v>13.356027223230495</v>
      </c>
      <c r="BJ1053" s="15">
        <f t="shared" si="1150"/>
        <v>33269.016393442624</v>
      </c>
      <c r="BK1053" s="15">
        <f t="shared" si="1151"/>
        <v>36129.676363567924</v>
      </c>
      <c r="BL1053" s="324">
        <f t="shared" si="1152"/>
        <v>69398.692757010547</v>
      </c>
      <c r="BM1053" s="334">
        <v>3</v>
      </c>
      <c r="BN1053" s="166">
        <f t="shared" si="1153"/>
        <v>14.518676767676787</v>
      </c>
      <c r="BO1053" s="15">
        <f t="shared" si="1154"/>
        <v>33226.478802992518</v>
      </c>
      <c r="BP1053" s="15">
        <f t="shared" si="1155"/>
        <v>41219.632797414582</v>
      </c>
      <c r="BQ1053" s="324">
        <f t="shared" si="1156"/>
        <v>74446.111600407108</v>
      </c>
      <c r="BR1053" s="406">
        <f t="shared" si="1111"/>
        <v>35</v>
      </c>
      <c r="BS1053" s="406">
        <f t="shared" si="1157"/>
        <v>2.9166666666666665</v>
      </c>
      <c r="BT1053" s="406">
        <f t="shared" si="1158"/>
        <v>0</v>
      </c>
      <c r="BU1053" s="403">
        <f t="shared" si="1159"/>
        <v>0</v>
      </c>
      <c r="BV1053" s="407">
        <f t="shared" si="1160"/>
        <v>2.7777777777777828E-2</v>
      </c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</row>
    <row r="1054" spans="1:147" ht="18" hidden="1" x14ac:dyDescent="0.35">
      <c r="A1054" s="43" t="s">
        <v>376</v>
      </c>
      <c r="B1054" s="319">
        <v>901</v>
      </c>
      <c r="C1054" s="334">
        <v>17</v>
      </c>
      <c r="D1054" s="450"/>
      <c r="E1054" s="1">
        <f t="shared" si="1108"/>
        <v>101.15</v>
      </c>
      <c r="F1054" s="15">
        <f t="shared" si="1109"/>
        <v>176489.51521984214</v>
      </c>
      <c r="G1054" s="15">
        <f t="shared" si="1110"/>
        <v>285772.74992344039</v>
      </c>
      <c r="H1054" s="324">
        <f t="shared" si="1112"/>
        <v>462262.26514328254</v>
      </c>
      <c r="I1054" s="334">
        <v>9</v>
      </c>
      <c r="J1054" s="450"/>
      <c r="K1054" s="1">
        <f t="shared" si="1113"/>
        <v>68.58</v>
      </c>
      <c r="L1054" s="15">
        <f t="shared" si="1114"/>
        <v>93957.634543178981</v>
      </c>
      <c r="M1054" s="15">
        <f t="shared" si="1115"/>
        <v>183426.52309362814</v>
      </c>
      <c r="N1054" s="324">
        <f t="shared" si="1116"/>
        <v>277384.15763680713</v>
      </c>
      <c r="O1054" s="345">
        <v>16</v>
      </c>
      <c r="P1054" s="454"/>
      <c r="Q1054" s="211">
        <f t="shared" si="1117"/>
        <v>119.76767653304806</v>
      </c>
      <c r="R1054" s="15">
        <f t="shared" si="1118"/>
        <v>167035.79474342929</v>
      </c>
      <c r="S1054" s="422">
        <f t="shared" si="1119"/>
        <v>344526.78985567595</v>
      </c>
      <c r="T1054" s="324">
        <f t="shared" si="1120"/>
        <v>511562.58459910523</v>
      </c>
      <c r="U1054" s="345">
        <v>12</v>
      </c>
      <c r="V1054" s="166">
        <f t="shared" si="1121"/>
        <v>89.844065560227619</v>
      </c>
      <c r="W1054" s="15">
        <f t="shared" si="1122"/>
        <v>128125.52076677317</v>
      </c>
      <c r="X1054" s="15">
        <f t="shared" si="1123"/>
        <v>274666.73785856913</v>
      </c>
      <c r="Y1054" s="324">
        <f t="shared" si="1124"/>
        <v>402792.25862534228</v>
      </c>
      <c r="Z1054" s="345">
        <v>11</v>
      </c>
      <c r="AA1054" s="166">
        <f t="shared" si="1125"/>
        <v>69.520321226843649</v>
      </c>
      <c r="AB1054" s="15">
        <f t="shared" si="1126"/>
        <v>117448.39403620873</v>
      </c>
      <c r="AC1054" s="15">
        <f t="shared" si="1127"/>
        <v>191604.47819117227</v>
      </c>
      <c r="AD1054" s="324">
        <f t="shared" si="1128"/>
        <v>309052.87222738098</v>
      </c>
      <c r="AE1054" s="345">
        <v>13</v>
      </c>
      <c r="AF1054" s="227"/>
      <c r="AG1054" s="166">
        <f t="shared" si="1129"/>
        <v>80.546714316641513</v>
      </c>
      <c r="AH1054" s="15">
        <f t="shared" si="1130"/>
        <v>139760.83333333334</v>
      </c>
      <c r="AI1054" s="15">
        <f t="shared" si="1131"/>
        <v>214765.19520964875</v>
      </c>
      <c r="AJ1054" s="324">
        <f t="shared" si="1132"/>
        <v>354526.02854298207</v>
      </c>
      <c r="AK1054" s="334">
        <v>11</v>
      </c>
      <c r="AL1054" s="450"/>
      <c r="AM1054" s="166">
        <f t="shared" si="1133"/>
        <v>60.671867156217942</v>
      </c>
      <c r="AN1054" s="15">
        <f t="shared" si="1134"/>
        <v>118259.16666666667</v>
      </c>
      <c r="AO1054" s="15">
        <f t="shared" si="1135"/>
        <v>161335.26809170246</v>
      </c>
      <c r="AP1054" s="324">
        <f t="shared" si="1136"/>
        <v>279594.43475836911</v>
      </c>
      <c r="AQ1054" s="334">
        <v>9</v>
      </c>
      <c r="AR1054" s="450"/>
      <c r="AS1054" s="166">
        <f t="shared" si="1137"/>
        <v>43.435018282535594</v>
      </c>
      <c r="AT1054" s="15">
        <f t="shared" si="1138"/>
        <v>97447.989130434769</v>
      </c>
      <c r="AU1054" s="15">
        <f t="shared" si="1139"/>
        <v>117865.86388182416</v>
      </c>
      <c r="AV1054" s="324">
        <f t="shared" si="1140"/>
        <v>215313.85301225894</v>
      </c>
      <c r="AW1054" s="323">
        <v>13</v>
      </c>
      <c r="AX1054" s="451"/>
      <c r="AY1054" s="166">
        <f t="shared" si="1141"/>
        <v>59.077421988577861</v>
      </c>
      <c r="AZ1054" s="15">
        <f t="shared" si="1142"/>
        <v>140758.20652173911</v>
      </c>
      <c r="BA1054" s="15">
        <f t="shared" si="1143"/>
        <v>172525.80453138359</v>
      </c>
      <c r="BB1054" s="324">
        <f t="shared" si="1144"/>
        <v>313284.0110531227</v>
      </c>
      <c r="BC1054" s="323">
        <v>12</v>
      </c>
      <c r="BD1054" s="166">
        <f t="shared" si="1145"/>
        <v>55.252274564983495</v>
      </c>
      <c r="BE1054" s="15">
        <f t="shared" si="1146"/>
        <v>133076.06557377049</v>
      </c>
      <c r="BF1054" s="15">
        <f t="shared" si="1147"/>
        <v>153216.07311211622</v>
      </c>
      <c r="BG1054" s="324">
        <f t="shared" si="1148"/>
        <v>286292.13868588675</v>
      </c>
      <c r="BH1054" s="334">
        <v>15</v>
      </c>
      <c r="BI1054" s="166">
        <f t="shared" si="1149"/>
        <v>66.780136116152462</v>
      </c>
      <c r="BJ1054" s="15">
        <f t="shared" si="1150"/>
        <v>166345.08196721313</v>
      </c>
      <c r="BK1054" s="15">
        <f t="shared" si="1151"/>
        <v>180648.3818178396</v>
      </c>
      <c r="BL1054" s="324">
        <f t="shared" si="1152"/>
        <v>346993.46378505277</v>
      </c>
      <c r="BM1054" s="334">
        <v>15</v>
      </c>
      <c r="BN1054" s="166">
        <f t="shared" si="1153"/>
        <v>72.593383838383943</v>
      </c>
      <c r="BO1054" s="15">
        <f t="shared" si="1154"/>
        <v>166132.3940149626</v>
      </c>
      <c r="BP1054" s="15">
        <f t="shared" si="1155"/>
        <v>206098.16398707294</v>
      </c>
      <c r="BQ1054" s="324">
        <f t="shared" si="1156"/>
        <v>372230.55800203554</v>
      </c>
      <c r="BR1054" s="406">
        <f t="shared" si="1111"/>
        <v>153</v>
      </c>
      <c r="BS1054" s="406">
        <f t="shared" si="1157"/>
        <v>12.75</v>
      </c>
      <c r="BT1054" s="406">
        <f t="shared" si="1158"/>
        <v>0</v>
      </c>
      <c r="BU1054" s="403">
        <f t="shared" si="1159"/>
        <v>0</v>
      </c>
      <c r="BV1054" s="407">
        <f t="shared" si="1160"/>
        <v>0.15</v>
      </c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</row>
    <row r="1055" spans="1:147" ht="18" hidden="1" x14ac:dyDescent="0.35">
      <c r="A1055" s="43" t="s">
        <v>376</v>
      </c>
      <c r="B1055" s="319">
        <v>902</v>
      </c>
      <c r="C1055" s="334">
        <v>8</v>
      </c>
      <c r="D1055" s="450"/>
      <c r="E1055" s="1">
        <f t="shared" si="1108"/>
        <v>47.6</v>
      </c>
      <c r="F1055" s="15">
        <f t="shared" si="1109"/>
        <v>83053.889515219838</v>
      </c>
      <c r="G1055" s="15">
        <f t="shared" si="1110"/>
        <v>134481.29408161901</v>
      </c>
      <c r="H1055" s="324">
        <f t="shared" si="1112"/>
        <v>217535.18359683885</v>
      </c>
      <c r="I1055" s="334">
        <v>5</v>
      </c>
      <c r="J1055" s="450"/>
      <c r="K1055" s="1">
        <f t="shared" si="1113"/>
        <v>38.1</v>
      </c>
      <c r="L1055" s="15">
        <f t="shared" si="1114"/>
        <v>52198.685857321652</v>
      </c>
      <c r="M1055" s="15">
        <f t="shared" si="1115"/>
        <v>101903.62394090454</v>
      </c>
      <c r="N1055" s="324">
        <f t="shared" si="1116"/>
        <v>154102.3097982262</v>
      </c>
      <c r="O1055" s="345">
        <v>8</v>
      </c>
      <c r="P1055" s="454"/>
      <c r="Q1055" s="211">
        <f t="shared" si="1117"/>
        <v>59.88383826652403</v>
      </c>
      <c r="R1055" s="15">
        <f t="shared" si="1118"/>
        <v>83517.897371714644</v>
      </c>
      <c r="S1055" s="422">
        <f t="shared" si="1119"/>
        <v>172263.39492783797</v>
      </c>
      <c r="T1055" s="324">
        <f t="shared" si="1120"/>
        <v>255781.29229955262</v>
      </c>
      <c r="U1055" s="345">
        <v>7</v>
      </c>
      <c r="V1055" s="166">
        <f t="shared" si="1121"/>
        <v>52.409038243466107</v>
      </c>
      <c r="W1055" s="15">
        <f t="shared" si="1122"/>
        <v>74739.887113951016</v>
      </c>
      <c r="X1055" s="15">
        <f t="shared" si="1123"/>
        <v>160222.26375083197</v>
      </c>
      <c r="Y1055" s="324">
        <f t="shared" si="1124"/>
        <v>234962.15086478298</v>
      </c>
      <c r="Z1055" s="345">
        <v>5</v>
      </c>
      <c r="AA1055" s="166">
        <f>+Z1055*$AC$1156</f>
        <v>31.600146012201659</v>
      </c>
      <c r="AB1055" s="15">
        <f t="shared" si="1126"/>
        <v>53385.633652822151</v>
      </c>
      <c r="AC1055" s="15">
        <f t="shared" si="1127"/>
        <v>87092.944632351035</v>
      </c>
      <c r="AD1055" s="324">
        <f t="shared" si="1128"/>
        <v>140478.57828517319</v>
      </c>
      <c r="AE1055" s="345">
        <v>9</v>
      </c>
      <c r="AF1055" s="227"/>
      <c r="AG1055" s="166">
        <f t="shared" si="1129"/>
        <v>55.763109911521042</v>
      </c>
      <c r="AH1055" s="15">
        <f t="shared" si="1130"/>
        <v>96757.5</v>
      </c>
      <c r="AI1055" s="15">
        <f t="shared" si="1131"/>
        <v>148683.59668360295</v>
      </c>
      <c r="AJ1055" s="324">
        <f t="shared" si="1132"/>
        <v>245441.09668360295</v>
      </c>
      <c r="AK1055" s="334">
        <v>6</v>
      </c>
      <c r="AL1055" s="450"/>
      <c r="AM1055" s="166">
        <f t="shared" si="1133"/>
        <v>33.09374572157342</v>
      </c>
      <c r="AN1055" s="15">
        <f t="shared" si="1134"/>
        <v>64505</v>
      </c>
      <c r="AO1055" s="15">
        <f t="shared" si="1135"/>
        <v>88001.055322746775</v>
      </c>
      <c r="AP1055" s="324">
        <f t="shared" si="1136"/>
        <v>152506.05532274678</v>
      </c>
      <c r="AQ1055" s="334">
        <v>5</v>
      </c>
      <c r="AR1055" s="450"/>
      <c r="AS1055" s="166">
        <f t="shared" si="1137"/>
        <v>24.130565712519775</v>
      </c>
      <c r="AT1055" s="15">
        <f t="shared" si="1138"/>
        <v>54137.771739130432</v>
      </c>
      <c r="AU1055" s="15">
        <f t="shared" si="1139"/>
        <v>65481.035489902308</v>
      </c>
      <c r="AV1055" s="324">
        <f t="shared" si="1140"/>
        <v>119618.80722903274</v>
      </c>
      <c r="AW1055" s="323">
        <v>9</v>
      </c>
      <c r="AX1055" s="451"/>
      <c r="AY1055" s="166">
        <f t="shared" si="1141"/>
        <v>40.899753684400061</v>
      </c>
      <c r="AZ1055" s="15">
        <f t="shared" si="1142"/>
        <v>97447.989130434769</v>
      </c>
      <c r="BA1055" s="15">
        <f t="shared" si="1143"/>
        <v>119440.9415986502</v>
      </c>
      <c r="BB1055" s="324">
        <f t="shared" si="1144"/>
        <v>216888.93072908497</v>
      </c>
      <c r="BC1055" s="323">
        <v>9</v>
      </c>
      <c r="BD1055" s="166">
        <f t="shared" si="1145"/>
        <v>41.439205923737617</v>
      </c>
      <c r="BE1055" s="15">
        <f t="shared" si="1146"/>
        <v>99807.049180327871</v>
      </c>
      <c r="BF1055" s="15">
        <f t="shared" si="1147"/>
        <v>114912.05483408718</v>
      </c>
      <c r="BG1055" s="324">
        <f t="shared" si="1148"/>
        <v>214719.10401441506</v>
      </c>
      <c r="BH1055" s="334">
        <v>6</v>
      </c>
      <c r="BI1055" s="166">
        <f t="shared" si="1149"/>
        <v>26.712054446460989</v>
      </c>
      <c r="BJ1055" s="15">
        <f t="shared" si="1150"/>
        <v>66538.032786885247</v>
      </c>
      <c r="BK1055" s="15">
        <f t="shared" si="1151"/>
        <v>72259.352727135847</v>
      </c>
      <c r="BL1055" s="324">
        <f t="shared" si="1152"/>
        <v>138797.38551402109</v>
      </c>
      <c r="BM1055" s="334">
        <v>9</v>
      </c>
      <c r="BN1055" s="166">
        <f t="shared" si="1153"/>
        <v>43.556030303030361</v>
      </c>
      <c r="BO1055" s="15">
        <f t="shared" si="1154"/>
        <v>99679.436408977548</v>
      </c>
      <c r="BP1055" s="15">
        <f t="shared" si="1155"/>
        <v>123658.89839224376</v>
      </c>
      <c r="BQ1055" s="324">
        <f t="shared" si="1156"/>
        <v>223338.33480122132</v>
      </c>
      <c r="BR1055" s="406">
        <f t="shared" si="1111"/>
        <v>86</v>
      </c>
      <c r="BS1055" s="406">
        <f t="shared" si="1157"/>
        <v>7.166666666666667</v>
      </c>
      <c r="BT1055" s="406">
        <f t="shared" si="1158"/>
        <v>3</v>
      </c>
      <c r="BU1055" s="403">
        <f t="shared" si="1159"/>
        <v>0.5</v>
      </c>
      <c r="BV1055" s="407">
        <f t="shared" si="1160"/>
        <v>0.20370370370370366</v>
      </c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</row>
    <row r="1056" spans="1:147" ht="18" hidden="1" x14ac:dyDescent="0.35">
      <c r="A1056" s="43" t="s">
        <v>376</v>
      </c>
      <c r="B1056" s="319">
        <v>1001</v>
      </c>
      <c r="C1056" s="334">
        <v>2</v>
      </c>
      <c r="D1056" s="450"/>
      <c r="E1056" s="1">
        <f t="shared" si="1108"/>
        <v>11.9</v>
      </c>
      <c r="F1056" s="15">
        <f t="shared" si="1109"/>
        <v>20763.47237880496</v>
      </c>
      <c r="G1056" s="15">
        <f t="shared" si="1110"/>
        <v>33620.323520404752</v>
      </c>
      <c r="H1056" s="324">
        <f t="shared" si="1112"/>
        <v>54383.795899209712</v>
      </c>
      <c r="I1056" s="334">
        <v>0</v>
      </c>
      <c r="J1056" s="450"/>
      <c r="K1056" s="1">
        <f t="shared" si="1113"/>
        <v>0</v>
      </c>
      <c r="L1056" s="15">
        <f t="shared" si="1114"/>
        <v>0</v>
      </c>
      <c r="M1056" s="15">
        <f t="shared" si="1115"/>
        <v>0</v>
      </c>
      <c r="N1056" s="324">
        <f t="shared" si="1116"/>
        <v>0</v>
      </c>
      <c r="O1056" s="345">
        <v>3</v>
      </c>
      <c r="P1056" s="454"/>
      <c r="Q1056" s="211">
        <f t="shared" si="1117"/>
        <v>22.45643934994651</v>
      </c>
      <c r="R1056" s="15">
        <f t="shared" si="1118"/>
        <v>31319.211514392991</v>
      </c>
      <c r="S1056" s="422">
        <f t="shared" si="1119"/>
        <v>64598.773097939236</v>
      </c>
      <c r="T1056" s="324">
        <f t="shared" si="1120"/>
        <v>95917.98461233222</v>
      </c>
      <c r="U1056" s="345">
        <v>2</v>
      </c>
      <c r="V1056" s="166">
        <f t="shared" si="1121"/>
        <v>14.974010926704603</v>
      </c>
      <c r="W1056" s="15">
        <f t="shared" si="1122"/>
        <v>21354.253461128861</v>
      </c>
      <c r="X1056" s="15">
        <f t="shared" si="1123"/>
        <v>45777.789643094853</v>
      </c>
      <c r="Y1056" s="324">
        <f t="shared" si="1124"/>
        <v>67132.043104223718</v>
      </c>
      <c r="Z1056" s="345">
        <v>2</v>
      </c>
      <c r="AA1056" s="166">
        <f t="shared" si="1125"/>
        <v>12.640058404880664</v>
      </c>
      <c r="AB1056" s="15">
        <f t="shared" si="1126"/>
        <v>21354.253461128861</v>
      </c>
      <c r="AC1056" s="15">
        <f t="shared" si="1127"/>
        <v>34837.177852940418</v>
      </c>
      <c r="AD1056" s="324">
        <f t="shared" si="1128"/>
        <v>56191.431314069283</v>
      </c>
      <c r="AE1056" s="345">
        <v>2</v>
      </c>
      <c r="AF1056" s="227"/>
      <c r="AG1056" s="166">
        <f t="shared" si="1129"/>
        <v>12.391802202560232</v>
      </c>
      <c r="AH1056" s="15">
        <f t="shared" si="1130"/>
        <v>21501.666666666668</v>
      </c>
      <c r="AI1056" s="15">
        <f t="shared" si="1131"/>
        <v>33040.799263022884</v>
      </c>
      <c r="AJ1056" s="324">
        <f t="shared" si="1132"/>
        <v>54542.465929689555</v>
      </c>
      <c r="AK1056" s="334">
        <v>1</v>
      </c>
      <c r="AL1056" s="450"/>
      <c r="AM1056" s="166">
        <f t="shared" si="1133"/>
        <v>5.5156242869289036</v>
      </c>
      <c r="AN1056" s="15">
        <f t="shared" si="1134"/>
        <v>10750.833333333334</v>
      </c>
      <c r="AO1056" s="15">
        <f t="shared" si="1135"/>
        <v>14666.842553791132</v>
      </c>
      <c r="AP1056" s="324">
        <f t="shared" si="1136"/>
        <v>25417.675887124467</v>
      </c>
      <c r="AQ1056" s="334">
        <v>1</v>
      </c>
      <c r="AR1056" s="450"/>
      <c r="AS1056" s="166">
        <f t="shared" si="1137"/>
        <v>4.8261131425039547</v>
      </c>
      <c r="AT1056" s="15">
        <f t="shared" si="1138"/>
        <v>10827.554347826086</v>
      </c>
      <c r="AU1056" s="15">
        <f t="shared" si="1139"/>
        <v>13096.207097980461</v>
      </c>
      <c r="AV1056" s="324">
        <f t="shared" si="1140"/>
        <v>23923.761445806547</v>
      </c>
      <c r="AW1056" s="323">
        <v>1</v>
      </c>
      <c r="AX1056" s="451"/>
      <c r="AY1056" s="166">
        <f t="shared" si="1141"/>
        <v>4.5444170760444509</v>
      </c>
      <c r="AZ1056" s="15">
        <f t="shared" si="1142"/>
        <v>10827.554347826086</v>
      </c>
      <c r="BA1056" s="15">
        <f t="shared" si="1143"/>
        <v>13271.215733183353</v>
      </c>
      <c r="BB1056" s="324">
        <f t="shared" si="1144"/>
        <v>24098.770081009439</v>
      </c>
      <c r="BC1056" s="323">
        <v>2</v>
      </c>
      <c r="BD1056" s="166">
        <f t="shared" si="1145"/>
        <v>9.2087124274972485</v>
      </c>
      <c r="BE1056" s="15">
        <f t="shared" si="1146"/>
        <v>22179.344262295082</v>
      </c>
      <c r="BF1056" s="15">
        <f t="shared" si="1147"/>
        <v>25536.012185352705</v>
      </c>
      <c r="BG1056" s="324">
        <f t="shared" si="1148"/>
        <v>47715.356447647791</v>
      </c>
      <c r="BH1056" s="334">
        <v>1</v>
      </c>
      <c r="BI1056" s="166">
        <f t="shared" si="1149"/>
        <v>4.4520090744101646</v>
      </c>
      <c r="BJ1056" s="15">
        <f t="shared" si="1150"/>
        <v>11089.672131147541</v>
      </c>
      <c r="BK1056" s="15">
        <f t="shared" si="1151"/>
        <v>12043.225454522641</v>
      </c>
      <c r="BL1056" s="324">
        <f t="shared" si="1152"/>
        <v>23132.89758567018</v>
      </c>
      <c r="BM1056" s="334">
        <v>2</v>
      </c>
      <c r="BN1056" s="166">
        <f t="shared" si="1153"/>
        <v>9.6791178451178581</v>
      </c>
      <c r="BO1056" s="15">
        <f t="shared" si="1154"/>
        <v>22150.985868661679</v>
      </c>
      <c r="BP1056" s="15">
        <f t="shared" si="1155"/>
        <v>27479.755198276391</v>
      </c>
      <c r="BQ1056" s="324">
        <f t="shared" si="1156"/>
        <v>49630.74106693807</v>
      </c>
      <c r="BR1056" s="406">
        <f t="shared" si="1111"/>
        <v>19</v>
      </c>
      <c r="BS1056" s="406">
        <f t="shared" si="1157"/>
        <v>1.5833333333333333</v>
      </c>
      <c r="BT1056" s="406">
        <f t="shared" si="1158"/>
        <v>1</v>
      </c>
      <c r="BU1056" s="403">
        <f t="shared" si="1159"/>
        <v>1</v>
      </c>
      <c r="BV1056" s="407">
        <f t="shared" si="1160"/>
        <v>0.20833333333333337</v>
      </c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</row>
    <row r="1057" spans="1:147" ht="18" hidden="1" x14ac:dyDescent="0.35">
      <c r="A1057" s="43" t="s">
        <v>376</v>
      </c>
      <c r="B1057" s="319">
        <v>1002</v>
      </c>
      <c r="C1057" s="334">
        <v>11</v>
      </c>
      <c r="D1057" s="450"/>
      <c r="E1057" s="1">
        <f t="shared" si="1108"/>
        <v>65.45</v>
      </c>
      <c r="F1057" s="15">
        <f t="shared" si="1109"/>
        <v>114199.09808342728</v>
      </c>
      <c r="G1057" s="15">
        <f t="shared" si="1110"/>
        <v>184911.77936222614</v>
      </c>
      <c r="H1057" s="324">
        <f t="shared" si="1112"/>
        <v>299110.87744565343</v>
      </c>
      <c r="I1057" s="334">
        <v>3</v>
      </c>
      <c r="J1057" s="450"/>
      <c r="K1057" s="1">
        <f t="shared" si="1113"/>
        <v>22.86</v>
      </c>
      <c r="L1057" s="15">
        <f t="shared" si="1114"/>
        <v>31319.211514392991</v>
      </c>
      <c r="M1057" s="15">
        <f t="shared" si="1115"/>
        <v>61142.17436454272</v>
      </c>
      <c r="N1057" s="324">
        <f t="shared" si="1116"/>
        <v>92461.385878935718</v>
      </c>
      <c r="O1057" s="345">
        <v>7</v>
      </c>
      <c r="P1057" s="454"/>
      <c r="Q1057" s="211">
        <f t="shared" si="1117"/>
        <v>52.398358483208526</v>
      </c>
      <c r="R1057" s="15">
        <f t="shared" si="1118"/>
        <v>73078.160200250306</v>
      </c>
      <c r="S1057" s="422">
        <f t="shared" si="1119"/>
        <v>150730.47056185821</v>
      </c>
      <c r="T1057" s="324">
        <f t="shared" si="1120"/>
        <v>223808.63076210851</v>
      </c>
      <c r="U1057" s="345">
        <v>8</v>
      </c>
      <c r="V1057" s="166">
        <f t="shared" si="1121"/>
        <v>59.896043706818411</v>
      </c>
      <c r="W1057" s="15">
        <f t="shared" si="1122"/>
        <v>85417.013844515444</v>
      </c>
      <c r="X1057" s="15">
        <f t="shared" si="1123"/>
        <v>183111.15857237941</v>
      </c>
      <c r="Y1057" s="324">
        <f t="shared" si="1124"/>
        <v>268528.17241689487</v>
      </c>
      <c r="Z1057" s="345">
        <v>9</v>
      </c>
      <c r="AA1057" s="166">
        <f t="shared" si="1125"/>
        <v>56.880262821962987</v>
      </c>
      <c r="AB1057" s="15">
        <f t="shared" si="1126"/>
        <v>96094.140575079873</v>
      </c>
      <c r="AC1057" s="15">
        <f t="shared" si="1127"/>
        <v>156767.30033823187</v>
      </c>
      <c r="AD1057" s="324">
        <f t="shared" si="1128"/>
        <v>252861.44091331173</v>
      </c>
      <c r="AE1057" s="345">
        <v>8</v>
      </c>
      <c r="AF1057" s="227"/>
      <c r="AG1057" s="166">
        <f t="shared" si="1129"/>
        <v>49.567208810240928</v>
      </c>
      <c r="AH1057" s="15">
        <f t="shared" si="1130"/>
        <v>86006.666666666672</v>
      </c>
      <c r="AI1057" s="15">
        <f t="shared" si="1131"/>
        <v>132163.19705209153</v>
      </c>
      <c r="AJ1057" s="324">
        <f t="shared" si="1132"/>
        <v>218169.86371875822</v>
      </c>
      <c r="AK1057" s="334">
        <v>7</v>
      </c>
      <c r="AL1057" s="450"/>
      <c r="AM1057" s="166">
        <f t="shared" si="1133"/>
        <v>38.609370008502324</v>
      </c>
      <c r="AN1057" s="15">
        <f t="shared" si="1134"/>
        <v>75255.833333333343</v>
      </c>
      <c r="AO1057" s="15">
        <f t="shared" si="1135"/>
        <v>102667.89787653791</v>
      </c>
      <c r="AP1057" s="324">
        <f t="shared" si="1136"/>
        <v>177923.73120987124</v>
      </c>
      <c r="AQ1057" s="334">
        <v>8</v>
      </c>
      <c r="AR1057" s="450"/>
      <c r="AS1057" s="166">
        <f t="shared" si="1137"/>
        <v>38.608905140031638</v>
      </c>
      <c r="AT1057" s="15">
        <f t="shared" si="1138"/>
        <v>86620.434782608689</v>
      </c>
      <c r="AU1057" s="15">
        <f t="shared" si="1139"/>
        <v>104769.65678384369</v>
      </c>
      <c r="AV1057" s="324">
        <f t="shared" si="1140"/>
        <v>191390.09156645238</v>
      </c>
      <c r="AW1057" s="323">
        <v>7</v>
      </c>
      <c r="AX1057" s="451"/>
      <c r="AY1057" s="166">
        <f t="shared" si="1141"/>
        <v>31.810919532311157</v>
      </c>
      <c r="AZ1057" s="15">
        <f t="shared" si="1142"/>
        <v>75792.880434782608</v>
      </c>
      <c r="BA1057" s="15">
        <f t="shared" si="1143"/>
        <v>92898.510132283482</v>
      </c>
      <c r="BB1057" s="324">
        <f t="shared" si="1144"/>
        <v>168691.39056706609</v>
      </c>
      <c r="BC1057" s="323">
        <v>6</v>
      </c>
      <c r="BD1057" s="166">
        <f t="shared" si="1145"/>
        <v>27.626137282491747</v>
      </c>
      <c r="BE1057" s="15">
        <f t="shared" si="1146"/>
        <v>66538.032786885247</v>
      </c>
      <c r="BF1057" s="15">
        <f t="shared" si="1147"/>
        <v>76608.036556058112</v>
      </c>
      <c r="BG1057" s="324">
        <f t="shared" si="1148"/>
        <v>143146.06934294337</v>
      </c>
      <c r="BH1057" s="334">
        <v>4</v>
      </c>
      <c r="BI1057" s="166">
        <f t="shared" si="1149"/>
        <v>17.808036297640658</v>
      </c>
      <c r="BJ1057" s="15">
        <f t="shared" si="1150"/>
        <v>44358.688524590165</v>
      </c>
      <c r="BK1057" s="15">
        <f t="shared" si="1151"/>
        <v>48172.901818090562</v>
      </c>
      <c r="BL1057" s="324">
        <f t="shared" si="1152"/>
        <v>92531.59034268072</v>
      </c>
      <c r="BM1057" s="334">
        <v>4</v>
      </c>
      <c r="BN1057" s="166">
        <f t="shared" si="1153"/>
        <v>19.358235690235716</v>
      </c>
      <c r="BO1057" s="15">
        <f t="shared" si="1154"/>
        <v>44301.971737323358</v>
      </c>
      <c r="BP1057" s="15">
        <f t="shared" si="1155"/>
        <v>54959.510396552781</v>
      </c>
      <c r="BQ1057" s="324">
        <f t="shared" si="1156"/>
        <v>99261.482133876139</v>
      </c>
      <c r="BR1057" s="406">
        <f t="shared" si="1111"/>
        <v>82</v>
      </c>
      <c r="BS1057" s="406">
        <f t="shared" si="1157"/>
        <v>6.833333333333333</v>
      </c>
      <c r="BT1057" s="406">
        <f t="shared" si="1158"/>
        <v>0</v>
      </c>
      <c r="BU1057" s="403">
        <f t="shared" si="1159"/>
        <v>0</v>
      </c>
      <c r="BV1057" s="407">
        <f t="shared" si="1160"/>
        <v>-0.70833333333333326</v>
      </c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</row>
    <row r="1058" spans="1:147" ht="18" hidden="1" x14ac:dyDescent="0.35">
      <c r="A1058" s="43" t="s">
        <v>376</v>
      </c>
      <c r="B1058" s="319">
        <v>1101</v>
      </c>
      <c r="C1058" s="334">
        <v>9</v>
      </c>
      <c r="D1058" s="450"/>
      <c r="E1058" s="1">
        <f t="shared" si="1108"/>
        <v>53.550000000000004</v>
      </c>
      <c r="F1058" s="15">
        <f t="shared" si="1109"/>
        <v>93435.625704622318</v>
      </c>
      <c r="G1058" s="15">
        <f t="shared" si="1110"/>
        <v>151291.45584182141</v>
      </c>
      <c r="H1058" s="324">
        <f t="shared" si="1112"/>
        <v>244727.08154644375</v>
      </c>
      <c r="I1058" s="334">
        <v>5</v>
      </c>
      <c r="J1058" s="450"/>
      <c r="K1058" s="1">
        <f t="shared" si="1113"/>
        <v>38.1</v>
      </c>
      <c r="L1058" s="15">
        <f t="shared" si="1114"/>
        <v>52198.685857321652</v>
      </c>
      <c r="M1058" s="15">
        <f t="shared" si="1115"/>
        <v>101903.62394090454</v>
      </c>
      <c r="N1058" s="324">
        <f t="shared" si="1116"/>
        <v>154102.3097982262</v>
      </c>
      <c r="O1058" s="345">
        <v>10</v>
      </c>
      <c r="P1058" s="454"/>
      <c r="Q1058" s="211">
        <f t="shared" si="1117"/>
        <v>74.854797833155033</v>
      </c>
      <c r="R1058" s="15">
        <f t="shared" si="1118"/>
        <v>104397.3717146433</v>
      </c>
      <c r="S1058" s="422">
        <f t="shared" si="1119"/>
        <v>215329.24365979744</v>
      </c>
      <c r="T1058" s="324">
        <f t="shared" si="1120"/>
        <v>319726.61537444073</v>
      </c>
      <c r="U1058" s="345">
        <v>10</v>
      </c>
      <c r="V1058" s="166">
        <f t="shared" si="1121"/>
        <v>74.870054633523011</v>
      </c>
      <c r="W1058" s="15">
        <f t="shared" si="1122"/>
        <v>106771.2673056443</v>
      </c>
      <c r="X1058" s="15">
        <f t="shared" si="1123"/>
        <v>228888.94821547426</v>
      </c>
      <c r="Y1058" s="324">
        <f t="shared" si="1124"/>
        <v>335660.21552111855</v>
      </c>
      <c r="Z1058" s="345">
        <v>6</v>
      </c>
      <c r="AA1058" s="166">
        <f t="shared" si="1125"/>
        <v>37.920175214641993</v>
      </c>
      <c r="AB1058" s="15">
        <f t="shared" si="1126"/>
        <v>64062.760383386587</v>
      </c>
      <c r="AC1058" s="15">
        <f t="shared" si="1127"/>
        <v>104511.53355882125</v>
      </c>
      <c r="AD1058" s="324">
        <f t="shared" si="1128"/>
        <v>168574.29394220782</v>
      </c>
      <c r="AE1058" s="345">
        <v>8</v>
      </c>
      <c r="AF1058" s="227"/>
      <c r="AG1058" s="166">
        <f t="shared" si="1129"/>
        <v>49.567208810240928</v>
      </c>
      <c r="AH1058" s="15">
        <f t="shared" si="1130"/>
        <v>86006.666666666672</v>
      </c>
      <c r="AI1058" s="15">
        <f t="shared" si="1131"/>
        <v>132163.19705209153</v>
      </c>
      <c r="AJ1058" s="324">
        <f t="shared" si="1132"/>
        <v>218169.86371875822</v>
      </c>
      <c r="AK1058" s="334">
        <v>10</v>
      </c>
      <c r="AL1058" s="450"/>
      <c r="AM1058" s="166">
        <f t="shared" si="1133"/>
        <v>55.156242869289038</v>
      </c>
      <c r="AN1058" s="15">
        <f t="shared" si="1134"/>
        <v>107508.33333333334</v>
      </c>
      <c r="AO1058" s="15">
        <f t="shared" si="1135"/>
        <v>146668.4255379113</v>
      </c>
      <c r="AP1058" s="324">
        <f t="shared" si="1136"/>
        <v>254176.75887124464</v>
      </c>
      <c r="AQ1058" s="334">
        <v>8</v>
      </c>
      <c r="AR1058" s="450"/>
      <c r="AS1058" s="166">
        <f t="shared" si="1137"/>
        <v>38.608905140031638</v>
      </c>
      <c r="AT1058" s="15">
        <f t="shared" si="1138"/>
        <v>86620.434782608689</v>
      </c>
      <c r="AU1058" s="15">
        <f t="shared" si="1139"/>
        <v>104769.65678384369</v>
      </c>
      <c r="AV1058" s="324">
        <f t="shared" si="1140"/>
        <v>191390.09156645238</v>
      </c>
      <c r="AW1058" s="323">
        <v>3</v>
      </c>
      <c r="AX1058" s="451"/>
      <c r="AY1058" s="166">
        <f t="shared" si="1141"/>
        <v>13.633251228133354</v>
      </c>
      <c r="AZ1058" s="15">
        <f t="shared" si="1142"/>
        <v>32482.663043478256</v>
      </c>
      <c r="BA1058" s="15">
        <f t="shared" si="1143"/>
        <v>39813.647199550061</v>
      </c>
      <c r="BB1058" s="324">
        <f t="shared" si="1144"/>
        <v>72296.310243028318</v>
      </c>
      <c r="BC1058" s="323">
        <v>5</v>
      </c>
      <c r="BD1058" s="166">
        <f t="shared" si="1145"/>
        <v>23.02178106874312</v>
      </c>
      <c r="BE1058" s="15">
        <f t="shared" si="1146"/>
        <v>55448.360655737706</v>
      </c>
      <c r="BF1058" s="15">
        <f t="shared" si="1147"/>
        <v>63840.030463381758</v>
      </c>
      <c r="BG1058" s="324">
        <f t="shared" si="1148"/>
        <v>119288.39111911946</v>
      </c>
      <c r="BH1058" s="334">
        <v>7</v>
      </c>
      <c r="BI1058" s="166">
        <f t="shared" si="1149"/>
        <v>31.164063520871153</v>
      </c>
      <c r="BJ1058" s="15">
        <f t="shared" si="1150"/>
        <v>77627.704918032789</v>
      </c>
      <c r="BK1058" s="15">
        <f t="shared" si="1151"/>
        <v>84302.578181658493</v>
      </c>
      <c r="BL1058" s="324">
        <f t="shared" si="1152"/>
        <v>161930.28309969127</v>
      </c>
      <c r="BM1058" s="334">
        <v>5</v>
      </c>
      <c r="BN1058" s="166">
        <f t="shared" si="1153"/>
        <v>24.197794612794645</v>
      </c>
      <c r="BO1058" s="15">
        <f t="shared" si="1154"/>
        <v>55377.464671654197</v>
      </c>
      <c r="BP1058" s="15">
        <f t="shared" si="1155"/>
        <v>68699.38799569098</v>
      </c>
      <c r="BQ1058" s="324">
        <f t="shared" si="1156"/>
        <v>124076.85266734517</v>
      </c>
      <c r="BR1058" s="406">
        <f t="shared" si="1111"/>
        <v>86</v>
      </c>
      <c r="BS1058" s="406">
        <f t="shared" si="1157"/>
        <v>7.166666666666667</v>
      </c>
      <c r="BT1058" s="406">
        <f t="shared" si="1158"/>
        <v>-2</v>
      </c>
      <c r="BU1058" s="403">
        <f t="shared" si="1159"/>
        <v>-0.2857142857142857</v>
      </c>
      <c r="BV1058" s="407">
        <f t="shared" si="1160"/>
        <v>-0.4333333333333334</v>
      </c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</row>
    <row r="1059" spans="1:147" ht="18" hidden="1" x14ac:dyDescent="0.35">
      <c r="A1059" s="43" t="s">
        <v>376</v>
      </c>
      <c r="B1059" s="319">
        <v>1102</v>
      </c>
      <c r="C1059" s="334">
        <v>0</v>
      </c>
      <c r="D1059" s="450"/>
      <c r="E1059" s="1">
        <f t="shared" si="1108"/>
        <v>0</v>
      </c>
      <c r="F1059" s="15">
        <f t="shared" si="1109"/>
        <v>0</v>
      </c>
      <c r="G1059" s="15">
        <f t="shared" si="1110"/>
        <v>0</v>
      </c>
      <c r="H1059" s="324">
        <f t="shared" si="1112"/>
        <v>0</v>
      </c>
      <c r="I1059" s="334">
        <v>0</v>
      </c>
      <c r="J1059" s="450"/>
      <c r="K1059" s="1">
        <f t="shared" si="1113"/>
        <v>0</v>
      </c>
      <c r="L1059" s="15">
        <f t="shared" si="1114"/>
        <v>0</v>
      </c>
      <c r="M1059" s="15">
        <f t="shared" si="1115"/>
        <v>0</v>
      </c>
      <c r="N1059" s="324">
        <f t="shared" si="1116"/>
        <v>0</v>
      </c>
      <c r="O1059" s="345">
        <v>0</v>
      </c>
      <c r="P1059" s="454"/>
      <c r="Q1059" s="211">
        <f t="shared" si="1117"/>
        <v>0</v>
      </c>
      <c r="R1059" s="15">
        <f t="shared" si="1118"/>
        <v>0</v>
      </c>
      <c r="S1059" s="422">
        <f t="shared" si="1119"/>
        <v>0</v>
      </c>
      <c r="T1059" s="324">
        <f t="shared" si="1120"/>
        <v>0</v>
      </c>
      <c r="U1059" s="345">
        <v>0</v>
      </c>
      <c r="V1059" s="166">
        <f t="shared" si="1121"/>
        <v>0</v>
      </c>
      <c r="W1059" s="15">
        <f t="shared" si="1122"/>
        <v>0</v>
      </c>
      <c r="X1059" s="15">
        <f t="shared" si="1123"/>
        <v>0</v>
      </c>
      <c r="Y1059" s="324">
        <f t="shared" si="1124"/>
        <v>0</v>
      </c>
      <c r="Z1059" s="345">
        <v>0</v>
      </c>
      <c r="AA1059" s="166">
        <f t="shared" si="1125"/>
        <v>0</v>
      </c>
      <c r="AB1059" s="15">
        <f t="shared" si="1126"/>
        <v>0</v>
      </c>
      <c r="AC1059" s="15">
        <f t="shared" si="1127"/>
        <v>0</v>
      </c>
      <c r="AD1059" s="324">
        <f t="shared" si="1128"/>
        <v>0</v>
      </c>
      <c r="AE1059" s="345">
        <v>0</v>
      </c>
      <c r="AF1059" s="227"/>
      <c r="AG1059" s="166">
        <f t="shared" si="1129"/>
        <v>0</v>
      </c>
      <c r="AH1059" s="15">
        <f t="shared" si="1130"/>
        <v>0</v>
      </c>
      <c r="AI1059" s="15">
        <f t="shared" si="1131"/>
        <v>0</v>
      </c>
      <c r="AJ1059" s="324">
        <f t="shared" si="1132"/>
        <v>0</v>
      </c>
      <c r="AK1059" s="334">
        <v>0</v>
      </c>
      <c r="AL1059" s="450"/>
      <c r="AM1059" s="166">
        <f t="shared" si="1133"/>
        <v>0</v>
      </c>
      <c r="AN1059" s="15">
        <f t="shared" si="1134"/>
        <v>0</v>
      </c>
      <c r="AO1059" s="15">
        <f t="shared" si="1135"/>
        <v>0</v>
      </c>
      <c r="AP1059" s="324">
        <f t="shared" si="1136"/>
        <v>0</v>
      </c>
      <c r="AQ1059" s="334">
        <v>0</v>
      </c>
      <c r="AR1059" s="450"/>
      <c r="AS1059" s="166">
        <f t="shared" si="1137"/>
        <v>0</v>
      </c>
      <c r="AT1059" s="15">
        <f t="shared" si="1138"/>
        <v>0</v>
      </c>
      <c r="AU1059" s="15">
        <f t="shared" si="1139"/>
        <v>0</v>
      </c>
      <c r="AV1059" s="324">
        <f t="shared" si="1140"/>
        <v>0</v>
      </c>
      <c r="AW1059" s="323">
        <v>0</v>
      </c>
      <c r="AX1059" s="451"/>
      <c r="AY1059" s="166">
        <f t="shared" si="1141"/>
        <v>0</v>
      </c>
      <c r="AZ1059" s="15">
        <f t="shared" si="1142"/>
        <v>0</v>
      </c>
      <c r="BA1059" s="15">
        <f t="shared" si="1143"/>
        <v>0</v>
      </c>
      <c r="BB1059" s="324">
        <f t="shared" si="1144"/>
        <v>0</v>
      </c>
      <c r="BC1059" s="323">
        <v>1</v>
      </c>
      <c r="BD1059" s="166">
        <f t="shared" si="1145"/>
        <v>4.6043562137486242</v>
      </c>
      <c r="BE1059" s="15">
        <f t="shared" si="1146"/>
        <v>11089.672131147541</v>
      </c>
      <c r="BF1059" s="15">
        <f t="shared" si="1147"/>
        <v>12768.006092676353</v>
      </c>
      <c r="BG1059" s="324">
        <f t="shared" si="1148"/>
        <v>23857.678223823896</v>
      </c>
      <c r="BH1059" s="334">
        <v>4</v>
      </c>
      <c r="BI1059" s="166">
        <f t="shared" si="1149"/>
        <v>17.808036297640658</v>
      </c>
      <c r="BJ1059" s="15">
        <f t="shared" si="1150"/>
        <v>44358.688524590165</v>
      </c>
      <c r="BK1059" s="15">
        <f t="shared" si="1151"/>
        <v>48172.901818090562</v>
      </c>
      <c r="BL1059" s="324">
        <f t="shared" si="1152"/>
        <v>92531.59034268072</v>
      </c>
      <c r="BM1059" s="334">
        <v>9</v>
      </c>
      <c r="BN1059" s="166">
        <f t="shared" si="1153"/>
        <v>43.556030303030361</v>
      </c>
      <c r="BO1059" s="15">
        <f t="shared" si="1154"/>
        <v>99679.436408977548</v>
      </c>
      <c r="BP1059" s="15">
        <f t="shared" si="1155"/>
        <v>123658.89839224376</v>
      </c>
      <c r="BQ1059" s="324">
        <f t="shared" si="1156"/>
        <v>223338.33480122132</v>
      </c>
      <c r="BR1059" s="406">
        <f t="shared" si="1111"/>
        <v>14</v>
      </c>
      <c r="BS1059" s="406">
        <f t="shared" si="1157"/>
        <v>1.1666666666666667</v>
      </c>
      <c r="BT1059" s="406">
        <f t="shared" si="1158"/>
        <v>5</v>
      </c>
      <c r="BU1059" s="403">
        <f t="shared" si="1159"/>
        <v>1.25</v>
      </c>
      <c r="BV1059" s="407">
        <f t="shared" si="1160"/>
        <v>0.87037037037037035</v>
      </c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</row>
    <row r="1060" spans="1:147" ht="18" hidden="1" x14ac:dyDescent="0.35">
      <c r="A1060" s="43" t="s">
        <v>376</v>
      </c>
      <c r="B1060" s="319">
        <v>1201</v>
      </c>
      <c r="C1060" s="334">
        <v>3</v>
      </c>
      <c r="D1060" s="450"/>
      <c r="E1060" s="1">
        <f t="shared" si="1108"/>
        <v>17.850000000000001</v>
      </c>
      <c r="F1060" s="15">
        <f t="shared" si="1109"/>
        <v>31145.208568207439</v>
      </c>
      <c r="G1060" s="15">
        <f t="shared" si="1110"/>
        <v>50430.485280607136</v>
      </c>
      <c r="H1060" s="324">
        <f t="shared" si="1112"/>
        <v>81575.693848814582</v>
      </c>
      <c r="I1060" s="334">
        <v>1</v>
      </c>
      <c r="J1060" s="450"/>
      <c r="K1060" s="1">
        <f t="shared" si="1113"/>
        <v>7.62</v>
      </c>
      <c r="L1060" s="15">
        <f t="shared" si="1114"/>
        <v>10439.73717146433</v>
      </c>
      <c r="M1060" s="15">
        <f t="shared" si="1115"/>
        <v>20380.724788180905</v>
      </c>
      <c r="N1060" s="324">
        <f t="shared" si="1116"/>
        <v>30820.461959645236</v>
      </c>
      <c r="O1060" s="345">
        <v>3</v>
      </c>
      <c r="P1060" s="454"/>
      <c r="Q1060" s="211">
        <f t="shared" si="1117"/>
        <v>22.45643934994651</v>
      </c>
      <c r="R1060" s="15">
        <f t="shared" si="1118"/>
        <v>31319.211514392991</v>
      </c>
      <c r="S1060" s="422">
        <f t="shared" si="1119"/>
        <v>64598.773097939236</v>
      </c>
      <c r="T1060" s="324">
        <f t="shared" si="1120"/>
        <v>95917.98461233222</v>
      </c>
      <c r="U1060" s="345">
        <v>3</v>
      </c>
      <c r="V1060" s="166">
        <f t="shared" si="1121"/>
        <v>22.461016390056905</v>
      </c>
      <c r="W1060" s="15">
        <f t="shared" si="1122"/>
        <v>32031.380191693293</v>
      </c>
      <c r="X1060" s="15">
        <f t="shared" si="1123"/>
        <v>68666.684464642283</v>
      </c>
      <c r="Y1060" s="324">
        <f t="shared" si="1124"/>
        <v>100698.06465633557</v>
      </c>
      <c r="Z1060" s="345">
        <v>3</v>
      </c>
      <c r="AA1060" s="166">
        <f t="shared" si="1125"/>
        <v>18.960087607320997</v>
      </c>
      <c r="AB1060" s="15">
        <f t="shared" si="1126"/>
        <v>32031.380191693293</v>
      </c>
      <c r="AC1060" s="15">
        <f t="shared" si="1127"/>
        <v>52255.766779410624</v>
      </c>
      <c r="AD1060" s="324">
        <f t="shared" si="1128"/>
        <v>84287.14697110391</v>
      </c>
      <c r="AE1060" s="345">
        <v>3</v>
      </c>
      <c r="AF1060" s="227"/>
      <c r="AG1060" s="166">
        <f t="shared" si="1129"/>
        <v>18.58770330384035</v>
      </c>
      <c r="AH1060" s="15">
        <f t="shared" si="1130"/>
        <v>32252.5</v>
      </c>
      <c r="AI1060" s="15">
        <f t="shared" si="1131"/>
        <v>49561.198894534326</v>
      </c>
      <c r="AJ1060" s="324">
        <f t="shared" si="1132"/>
        <v>81813.698894534318</v>
      </c>
      <c r="AK1060" s="334">
        <v>3</v>
      </c>
      <c r="AL1060" s="450"/>
      <c r="AM1060" s="166">
        <f t="shared" si="1133"/>
        <v>16.54687286078671</v>
      </c>
      <c r="AN1060" s="15">
        <f t="shared" si="1134"/>
        <v>32252.5</v>
      </c>
      <c r="AO1060" s="15">
        <f t="shared" si="1135"/>
        <v>44000.527661373388</v>
      </c>
      <c r="AP1060" s="324">
        <f t="shared" si="1136"/>
        <v>76253.027661373388</v>
      </c>
      <c r="AQ1060" s="334">
        <v>2</v>
      </c>
      <c r="AR1060" s="450"/>
      <c r="AS1060" s="166">
        <f t="shared" si="1137"/>
        <v>9.6522262850079095</v>
      </c>
      <c r="AT1060" s="15">
        <f t="shared" si="1138"/>
        <v>21655.108695652172</v>
      </c>
      <c r="AU1060" s="15">
        <f t="shared" si="1139"/>
        <v>26192.414195960922</v>
      </c>
      <c r="AV1060" s="324">
        <f t="shared" si="1140"/>
        <v>47847.522891613095</v>
      </c>
      <c r="AW1060" s="323">
        <v>3</v>
      </c>
      <c r="AX1060" s="451"/>
      <c r="AY1060" s="166">
        <f t="shared" si="1141"/>
        <v>13.633251228133354</v>
      </c>
      <c r="AZ1060" s="15">
        <f t="shared" si="1142"/>
        <v>32482.663043478256</v>
      </c>
      <c r="BA1060" s="15">
        <f t="shared" si="1143"/>
        <v>39813.647199550061</v>
      </c>
      <c r="BB1060" s="324">
        <f t="shared" si="1144"/>
        <v>72296.310243028318</v>
      </c>
      <c r="BC1060" s="323">
        <v>2</v>
      </c>
      <c r="BD1060" s="166">
        <f t="shared" si="1145"/>
        <v>9.2087124274972485</v>
      </c>
      <c r="BE1060" s="15">
        <f t="shared" si="1146"/>
        <v>22179.344262295082</v>
      </c>
      <c r="BF1060" s="15">
        <f t="shared" si="1147"/>
        <v>25536.012185352705</v>
      </c>
      <c r="BG1060" s="324">
        <f t="shared" si="1148"/>
        <v>47715.356447647791</v>
      </c>
      <c r="BH1060" s="334">
        <v>2</v>
      </c>
      <c r="BI1060" s="166">
        <f t="shared" si="1149"/>
        <v>8.9040181488203292</v>
      </c>
      <c r="BJ1060" s="15">
        <f t="shared" si="1150"/>
        <v>22179.344262295082</v>
      </c>
      <c r="BK1060" s="15">
        <f t="shared" si="1151"/>
        <v>24086.450909045281</v>
      </c>
      <c r="BL1060" s="324">
        <f t="shared" si="1152"/>
        <v>46265.79517134036</v>
      </c>
      <c r="BM1060" s="334">
        <v>3</v>
      </c>
      <c r="BN1060" s="166">
        <f t="shared" si="1153"/>
        <v>14.518676767676787</v>
      </c>
      <c r="BO1060" s="15">
        <f t="shared" si="1154"/>
        <v>33226.478802992518</v>
      </c>
      <c r="BP1060" s="15">
        <f t="shared" si="1155"/>
        <v>41219.632797414582</v>
      </c>
      <c r="BQ1060" s="324">
        <f t="shared" si="1156"/>
        <v>74446.111600407108</v>
      </c>
      <c r="BR1060" s="406">
        <f t="shared" si="1111"/>
        <v>31</v>
      </c>
      <c r="BS1060" s="406">
        <f t="shared" si="1157"/>
        <v>2.5833333333333335</v>
      </c>
      <c r="BT1060" s="406">
        <f t="shared" si="1158"/>
        <v>1</v>
      </c>
      <c r="BU1060" s="403">
        <f t="shared" si="1159"/>
        <v>0.5</v>
      </c>
      <c r="BV1060" s="407">
        <f t="shared" si="1160"/>
        <v>0.13888888888888884</v>
      </c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</row>
    <row r="1061" spans="1:147" ht="18" hidden="1" x14ac:dyDescent="0.35">
      <c r="A1061" s="43" t="s">
        <v>376</v>
      </c>
      <c r="B1061" s="319">
        <v>1202</v>
      </c>
      <c r="C1061" s="334">
        <v>11</v>
      </c>
      <c r="D1061" s="450"/>
      <c r="E1061" s="1">
        <f t="shared" si="1108"/>
        <v>65.45</v>
      </c>
      <c r="F1061" s="15">
        <f t="shared" si="1109"/>
        <v>114199.09808342728</v>
      </c>
      <c r="G1061" s="15">
        <f t="shared" si="1110"/>
        <v>184911.77936222614</v>
      </c>
      <c r="H1061" s="324">
        <f t="shared" si="1112"/>
        <v>299110.87744565343</v>
      </c>
      <c r="I1061" s="334">
        <v>0</v>
      </c>
      <c r="J1061" s="450"/>
      <c r="K1061" s="1">
        <f t="shared" si="1113"/>
        <v>0</v>
      </c>
      <c r="L1061" s="15">
        <f t="shared" si="1114"/>
        <v>0</v>
      </c>
      <c r="M1061" s="15">
        <f t="shared" si="1115"/>
        <v>0</v>
      </c>
      <c r="N1061" s="324">
        <f t="shared" si="1116"/>
        <v>0</v>
      </c>
      <c r="O1061" s="345">
        <v>3</v>
      </c>
      <c r="P1061" s="454"/>
      <c r="Q1061" s="211">
        <f t="shared" si="1117"/>
        <v>22.45643934994651</v>
      </c>
      <c r="R1061" s="15">
        <f t="shared" si="1118"/>
        <v>31319.211514392991</v>
      </c>
      <c r="S1061" s="422">
        <f t="shared" si="1119"/>
        <v>64598.773097939236</v>
      </c>
      <c r="T1061" s="324">
        <f t="shared" si="1120"/>
        <v>95917.98461233222</v>
      </c>
      <c r="U1061" s="345">
        <v>6</v>
      </c>
      <c r="V1061" s="166">
        <f t="shared" si="1121"/>
        <v>44.92203278011381</v>
      </c>
      <c r="W1061" s="15">
        <f t="shared" si="1122"/>
        <v>64062.760383386587</v>
      </c>
      <c r="X1061" s="15">
        <f t="shared" si="1123"/>
        <v>137333.36892928457</v>
      </c>
      <c r="Y1061" s="324">
        <f t="shared" si="1124"/>
        <v>201396.12931267114</v>
      </c>
      <c r="Z1061" s="345">
        <v>3</v>
      </c>
      <c r="AA1061" s="166">
        <f t="shared" si="1125"/>
        <v>18.960087607320997</v>
      </c>
      <c r="AB1061" s="15">
        <f t="shared" si="1126"/>
        <v>32031.380191693293</v>
      </c>
      <c r="AC1061" s="15">
        <f t="shared" si="1127"/>
        <v>52255.766779410624</v>
      </c>
      <c r="AD1061" s="324">
        <f t="shared" si="1128"/>
        <v>84287.14697110391</v>
      </c>
      <c r="AE1061" s="345">
        <v>3</v>
      </c>
      <c r="AF1061" s="227"/>
      <c r="AG1061" s="166">
        <f t="shared" si="1129"/>
        <v>18.58770330384035</v>
      </c>
      <c r="AH1061" s="15">
        <f t="shared" si="1130"/>
        <v>32252.5</v>
      </c>
      <c r="AI1061" s="15">
        <f t="shared" si="1131"/>
        <v>49561.198894534326</v>
      </c>
      <c r="AJ1061" s="324">
        <f t="shared" si="1132"/>
        <v>81813.698894534318</v>
      </c>
      <c r="AK1061" s="334">
        <v>0</v>
      </c>
      <c r="AL1061" s="450"/>
      <c r="AM1061" s="166">
        <f t="shared" si="1133"/>
        <v>0</v>
      </c>
      <c r="AN1061" s="15">
        <f t="shared" si="1134"/>
        <v>0</v>
      </c>
      <c r="AO1061" s="15">
        <f t="shared" si="1135"/>
        <v>0</v>
      </c>
      <c r="AP1061" s="324">
        <f t="shared" si="1136"/>
        <v>0</v>
      </c>
      <c r="AQ1061" s="334">
        <v>14</v>
      </c>
      <c r="AR1061" s="450"/>
      <c r="AS1061" s="166">
        <f>+AQ1061*$AU$1156</f>
        <v>67.565583995055363</v>
      </c>
      <c r="AT1061" s="15">
        <f t="shared" si="1138"/>
        <v>151585.76086956522</v>
      </c>
      <c r="AU1061" s="15">
        <f t="shared" si="1139"/>
        <v>183346.89937172644</v>
      </c>
      <c r="AV1061" s="324">
        <f t="shared" si="1140"/>
        <v>334932.66024129163</v>
      </c>
      <c r="AW1061" s="323">
        <v>8</v>
      </c>
      <c r="AX1061" s="451"/>
      <c r="AY1061" s="166">
        <f t="shared" si="1141"/>
        <v>36.355336608355607</v>
      </c>
      <c r="AZ1061" s="15">
        <f t="shared" si="1142"/>
        <v>86620.434782608689</v>
      </c>
      <c r="BA1061" s="15">
        <f t="shared" si="1143"/>
        <v>106169.72586546683</v>
      </c>
      <c r="BB1061" s="324">
        <f t="shared" si="1144"/>
        <v>192790.16064807551</v>
      </c>
      <c r="BC1061" s="323">
        <v>4</v>
      </c>
      <c r="BD1061" s="166">
        <f t="shared" si="1145"/>
        <v>18.417424854994497</v>
      </c>
      <c r="BE1061" s="15">
        <f t="shared" si="1146"/>
        <v>44358.688524590165</v>
      </c>
      <c r="BF1061" s="15">
        <f t="shared" si="1147"/>
        <v>51072.024370705411</v>
      </c>
      <c r="BG1061" s="324">
        <f t="shared" si="1148"/>
        <v>95430.712895295583</v>
      </c>
      <c r="BH1061" s="334">
        <v>4</v>
      </c>
      <c r="BI1061" s="166">
        <f t="shared" si="1149"/>
        <v>17.808036297640658</v>
      </c>
      <c r="BJ1061" s="15">
        <f t="shared" si="1150"/>
        <v>44358.688524590165</v>
      </c>
      <c r="BK1061" s="15">
        <f t="shared" si="1151"/>
        <v>48172.901818090562</v>
      </c>
      <c r="BL1061" s="324">
        <f t="shared" si="1152"/>
        <v>92531.59034268072</v>
      </c>
      <c r="BM1061" s="323">
        <v>4</v>
      </c>
      <c r="BN1061" s="166">
        <f t="shared" si="1153"/>
        <v>19.358235690235716</v>
      </c>
      <c r="BO1061" s="15">
        <f t="shared" si="1154"/>
        <v>44301.971737323358</v>
      </c>
      <c r="BP1061" s="15">
        <f t="shared" si="1155"/>
        <v>54959.510396552781</v>
      </c>
      <c r="BQ1061" s="324">
        <f t="shared" si="1156"/>
        <v>99261.482133876139</v>
      </c>
      <c r="BR1061" s="406">
        <f t="shared" si="1111"/>
        <v>60</v>
      </c>
      <c r="BS1061" s="406">
        <f t="shared" si="1157"/>
        <v>5</v>
      </c>
      <c r="BT1061" s="406">
        <f t="shared" si="1158"/>
        <v>0</v>
      </c>
      <c r="BU1061" s="403">
        <f t="shared" si="1159"/>
        <v>0</v>
      </c>
      <c r="BV1061" s="407">
        <f t="shared" si="1160"/>
        <v>-0.25</v>
      </c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</row>
    <row r="1062" spans="1:147" ht="18" hidden="1" x14ac:dyDescent="0.35">
      <c r="A1062" s="43" t="s">
        <v>376</v>
      </c>
      <c r="B1062" s="319">
        <v>1203</v>
      </c>
      <c r="C1062" s="334">
        <v>3</v>
      </c>
      <c r="D1062" s="450"/>
      <c r="E1062" s="1">
        <f t="shared" si="1108"/>
        <v>17.850000000000001</v>
      </c>
      <c r="F1062" s="15">
        <f t="shared" si="1109"/>
        <v>31145.208568207439</v>
      </c>
      <c r="G1062" s="15">
        <f t="shared" si="1110"/>
        <v>50430.485280607136</v>
      </c>
      <c r="H1062" s="324">
        <f t="shared" si="1112"/>
        <v>81575.693848814582</v>
      </c>
      <c r="I1062" s="334">
        <v>3</v>
      </c>
      <c r="J1062" s="450"/>
      <c r="K1062" s="1">
        <f t="shared" si="1113"/>
        <v>22.86</v>
      </c>
      <c r="L1062" s="15">
        <f t="shared" si="1114"/>
        <v>31319.211514392991</v>
      </c>
      <c r="M1062" s="15">
        <f t="shared" si="1115"/>
        <v>61142.17436454272</v>
      </c>
      <c r="N1062" s="324">
        <f t="shared" si="1116"/>
        <v>92461.385878935718</v>
      </c>
      <c r="O1062" s="345">
        <v>3</v>
      </c>
      <c r="P1062" s="454"/>
      <c r="Q1062" s="211">
        <f t="shared" si="1117"/>
        <v>22.45643934994651</v>
      </c>
      <c r="R1062" s="15">
        <f t="shared" si="1118"/>
        <v>31319.211514392991</v>
      </c>
      <c r="S1062" s="422">
        <f t="shared" si="1119"/>
        <v>64598.773097939236</v>
      </c>
      <c r="T1062" s="324">
        <f t="shared" si="1120"/>
        <v>95917.98461233222</v>
      </c>
      <c r="U1062" s="345">
        <v>2</v>
      </c>
      <c r="V1062" s="166">
        <f t="shared" si="1121"/>
        <v>14.974010926704603</v>
      </c>
      <c r="W1062" s="15">
        <f t="shared" si="1122"/>
        <v>21354.253461128861</v>
      </c>
      <c r="X1062" s="15">
        <f t="shared" si="1123"/>
        <v>45777.789643094853</v>
      </c>
      <c r="Y1062" s="324">
        <f t="shared" si="1124"/>
        <v>67132.043104223718</v>
      </c>
      <c r="Z1062" s="345">
        <v>2</v>
      </c>
      <c r="AA1062" s="166">
        <f t="shared" si="1125"/>
        <v>12.640058404880664</v>
      </c>
      <c r="AB1062" s="15">
        <f t="shared" si="1126"/>
        <v>21354.253461128861</v>
      </c>
      <c r="AC1062" s="15">
        <f>+AA1062*$AA$1027</f>
        <v>34837.177852940418</v>
      </c>
      <c r="AD1062" s="324">
        <f t="shared" si="1128"/>
        <v>56191.431314069283</v>
      </c>
      <c r="AE1062" s="345">
        <v>2</v>
      </c>
      <c r="AF1062" s="227"/>
      <c r="AG1062" s="166">
        <f t="shared" si="1129"/>
        <v>12.391802202560232</v>
      </c>
      <c r="AH1062" s="15">
        <f t="shared" si="1130"/>
        <v>21501.666666666668</v>
      </c>
      <c r="AI1062" s="15">
        <f t="shared" si="1131"/>
        <v>33040.799263022884</v>
      </c>
      <c r="AJ1062" s="324">
        <f t="shared" si="1132"/>
        <v>54542.465929689555</v>
      </c>
      <c r="AK1062" s="334">
        <v>2</v>
      </c>
      <c r="AL1062" s="450"/>
      <c r="AM1062" s="166">
        <f t="shared" si="1133"/>
        <v>11.031248573857807</v>
      </c>
      <c r="AN1062" s="15">
        <f t="shared" si="1134"/>
        <v>21501.666666666668</v>
      </c>
      <c r="AO1062" s="15">
        <f t="shared" si="1135"/>
        <v>29333.685107582263</v>
      </c>
      <c r="AP1062" s="324">
        <f t="shared" si="1136"/>
        <v>50835.351774248935</v>
      </c>
      <c r="AQ1062" s="334">
        <v>2</v>
      </c>
      <c r="AR1062" s="450"/>
      <c r="AS1062" s="166">
        <f t="shared" si="1137"/>
        <v>9.6522262850079095</v>
      </c>
      <c r="AT1062" s="15">
        <f t="shared" si="1138"/>
        <v>21655.108695652172</v>
      </c>
      <c r="AU1062" s="15">
        <f>+AS1062*$AT$1027</f>
        <v>26192.414195960922</v>
      </c>
      <c r="AV1062" s="324">
        <f t="shared" si="1140"/>
        <v>47847.522891613095</v>
      </c>
      <c r="AW1062" s="323">
        <v>3</v>
      </c>
      <c r="AX1062" s="451"/>
      <c r="AY1062" s="166">
        <f t="shared" si="1141"/>
        <v>13.633251228133354</v>
      </c>
      <c r="AZ1062" s="15">
        <f t="shared" si="1142"/>
        <v>32482.663043478256</v>
      </c>
      <c r="BA1062" s="15">
        <f t="shared" si="1143"/>
        <v>39813.647199550061</v>
      </c>
      <c r="BB1062" s="324">
        <f t="shared" si="1144"/>
        <v>72296.310243028318</v>
      </c>
      <c r="BC1062" s="323">
        <v>2</v>
      </c>
      <c r="BD1062" s="166">
        <f t="shared" si="1145"/>
        <v>9.2087124274972485</v>
      </c>
      <c r="BE1062" s="15">
        <f t="shared" si="1146"/>
        <v>22179.344262295082</v>
      </c>
      <c r="BF1062" s="15">
        <f t="shared" si="1147"/>
        <v>25536.012185352705</v>
      </c>
      <c r="BG1062" s="324">
        <f t="shared" si="1148"/>
        <v>47715.356447647791</v>
      </c>
      <c r="BH1062" s="334">
        <v>2</v>
      </c>
      <c r="BI1062" s="166">
        <f t="shared" si="1149"/>
        <v>8.9040181488203292</v>
      </c>
      <c r="BJ1062" s="15">
        <f t="shared" si="1150"/>
        <v>22179.344262295082</v>
      </c>
      <c r="BK1062" s="15">
        <f t="shared" si="1151"/>
        <v>24086.450909045281</v>
      </c>
      <c r="BL1062" s="324">
        <f t="shared" si="1152"/>
        <v>46265.79517134036</v>
      </c>
      <c r="BM1062" s="334">
        <v>1</v>
      </c>
      <c r="BN1062" s="166">
        <f t="shared" si="1153"/>
        <v>4.8395589225589291</v>
      </c>
      <c r="BO1062" s="15">
        <f t="shared" si="1154"/>
        <v>11075.492934330839</v>
      </c>
      <c r="BP1062" s="15">
        <f t="shared" si="1155"/>
        <v>13739.877599138195</v>
      </c>
      <c r="BQ1062" s="324">
        <f t="shared" si="1156"/>
        <v>24815.370533469035</v>
      </c>
      <c r="BR1062" s="406">
        <f t="shared" si="1111"/>
        <v>27</v>
      </c>
      <c r="BS1062" s="406">
        <f t="shared" si="1157"/>
        <v>2.25</v>
      </c>
      <c r="BT1062" s="406">
        <f t="shared" si="1158"/>
        <v>-1</v>
      </c>
      <c r="BU1062" s="403">
        <f t="shared" si="1159"/>
        <v>-0.5</v>
      </c>
      <c r="BV1062" s="407">
        <f t="shared" si="1160"/>
        <v>-1.25</v>
      </c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</row>
    <row r="1063" spans="1:147" ht="18" hidden="1" x14ac:dyDescent="0.35">
      <c r="A1063" s="43" t="s">
        <v>376</v>
      </c>
      <c r="B1063" s="319">
        <v>1204</v>
      </c>
      <c r="C1063" s="334">
        <v>3</v>
      </c>
      <c r="D1063" s="450"/>
      <c r="E1063" s="1">
        <f t="shared" si="1108"/>
        <v>17.850000000000001</v>
      </c>
      <c r="F1063" s="15">
        <f t="shared" si="1109"/>
        <v>31145.208568207439</v>
      </c>
      <c r="G1063" s="15">
        <f t="shared" si="1110"/>
        <v>50430.485280607136</v>
      </c>
      <c r="H1063" s="324">
        <f t="shared" si="1112"/>
        <v>81575.693848814582</v>
      </c>
      <c r="I1063" s="334">
        <v>2</v>
      </c>
      <c r="J1063" s="450"/>
      <c r="K1063" s="1">
        <f t="shared" si="1113"/>
        <v>15.24</v>
      </c>
      <c r="L1063" s="15">
        <f t="shared" si="1114"/>
        <v>20879.474342928661</v>
      </c>
      <c r="M1063" s="15">
        <f t="shared" si="1115"/>
        <v>40761.449576361811</v>
      </c>
      <c r="N1063" s="324">
        <f t="shared" si="1116"/>
        <v>61640.923919290472</v>
      </c>
      <c r="O1063" s="345">
        <v>2</v>
      </c>
      <c r="P1063" s="454"/>
      <c r="Q1063" s="211">
        <f t="shared" si="1117"/>
        <v>14.970959566631008</v>
      </c>
      <c r="R1063" s="15">
        <f t="shared" si="1118"/>
        <v>20879.474342928661</v>
      </c>
      <c r="S1063" s="422">
        <f t="shared" si="1119"/>
        <v>43065.848731959493</v>
      </c>
      <c r="T1063" s="324">
        <f t="shared" si="1120"/>
        <v>63945.323074888154</v>
      </c>
      <c r="U1063" s="345">
        <v>1</v>
      </c>
      <c r="V1063" s="166">
        <f t="shared" si="1121"/>
        <v>7.4870054633523013</v>
      </c>
      <c r="W1063" s="15">
        <f t="shared" si="1122"/>
        <v>10677.126730564431</v>
      </c>
      <c r="X1063" s="15">
        <f t="shared" si="1123"/>
        <v>22888.894821547427</v>
      </c>
      <c r="Y1063" s="324">
        <f t="shared" si="1124"/>
        <v>33566.021552111859</v>
      </c>
      <c r="Z1063" s="345">
        <v>3</v>
      </c>
      <c r="AA1063" s="166">
        <f t="shared" si="1125"/>
        <v>18.960087607320997</v>
      </c>
      <c r="AB1063" s="15">
        <f t="shared" si="1126"/>
        <v>32031.380191693293</v>
      </c>
      <c r="AC1063" s="15">
        <f t="shared" si="1127"/>
        <v>52255.766779410624</v>
      </c>
      <c r="AD1063" s="324">
        <f t="shared" si="1128"/>
        <v>84287.14697110391</v>
      </c>
      <c r="AE1063" s="345">
        <v>2</v>
      </c>
      <c r="AF1063" s="227"/>
      <c r="AG1063" s="166">
        <f t="shared" si="1129"/>
        <v>12.391802202560232</v>
      </c>
      <c r="AH1063" s="15">
        <f t="shared" si="1130"/>
        <v>21501.666666666668</v>
      </c>
      <c r="AI1063" s="15">
        <f t="shared" si="1131"/>
        <v>33040.799263022884</v>
      </c>
      <c r="AJ1063" s="324">
        <f t="shared" si="1132"/>
        <v>54542.465929689555</v>
      </c>
      <c r="AK1063" s="334">
        <v>2</v>
      </c>
      <c r="AL1063" s="450"/>
      <c r="AM1063" s="166">
        <f t="shared" si="1133"/>
        <v>11.031248573857807</v>
      </c>
      <c r="AN1063" s="15">
        <f t="shared" si="1134"/>
        <v>21501.666666666668</v>
      </c>
      <c r="AO1063" s="15">
        <f t="shared" si="1135"/>
        <v>29333.685107582263</v>
      </c>
      <c r="AP1063" s="324">
        <f t="shared" si="1136"/>
        <v>50835.351774248935</v>
      </c>
      <c r="AQ1063" s="334">
        <v>4</v>
      </c>
      <c r="AR1063" s="450"/>
      <c r="AS1063" s="166">
        <f t="shared" si="1137"/>
        <v>19.304452570015819</v>
      </c>
      <c r="AT1063" s="15">
        <f t="shared" si="1138"/>
        <v>43310.217391304344</v>
      </c>
      <c r="AU1063" s="15">
        <f t="shared" si="1139"/>
        <v>52384.828391921845</v>
      </c>
      <c r="AV1063" s="324">
        <f t="shared" si="1140"/>
        <v>95695.045783226189</v>
      </c>
      <c r="AW1063" s="323">
        <v>3</v>
      </c>
      <c r="AX1063" s="451"/>
      <c r="AY1063" s="166">
        <f t="shared" si="1141"/>
        <v>13.633251228133354</v>
      </c>
      <c r="AZ1063" s="15">
        <f t="shared" si="1142"/>
        <v>32482.663043478256</v>
      </c>
      <c r="BA1063" s="15">
        <f t="shared" si="1143"/>
        <v>39813.647199550061</v>
      </c>
      <c r="BB1063" s="324">
        <f t="shared" si="1144"/>
        <v>72296.310243028318</v>
      </c>
      <c r="BC1063" s="323">
        <v>1</v>
      </c>
      <c r="BD1063" s="166">
        <f t="shared" si="1145"/>
        <v>4.6043562137486242</v>
      </c>
      <c r="BE1063" s="15">
        <f t="shared" si="1146"/>
        <v>11089.672131147541</v>
      </c>
      <c r="BF1063" s="15">
        <f t="shared" si="1147"/>
        <v>12768.006092676353</v>
      </c>
      <c r="BG1063" s="324">
        <f t="shared" si="1148"/>
        <v>23857.678223823896</v>
      </c>
      <c r="BH1063" s="334">
        <v>2</v>
      </c>
      <c r="BI1063" s="166">
        <f t="shared" si="1149"/>
        <v>8.9040181488203292</v>
      </c>
      <c r="BJ1063" s="15">
        <f t="shared" si="1150"/>
        <v>22179.344262295082</v>
      </c>
      <c r="BK1063" s="15">
        <f t="shared" si="1151"/>
        <v>24086.450909045281</v>
      </c>
      <c r="BL1063" s="324">
        <f t="shared" si="1152"/>
        <v>46265.79517134036</v>
      </c>
      <c r="BM1063" s="334">
        <v>1</v>
      </c>
      <c r="BN1063" s="166">
        <f t="shared" si="1153"/>
        <v>4.8395589225589291</v>
      </c>
      <c r="BO1063" s="15">
        <f t="shared" si="1154"/>
        <v>11075.492934330839</v>
      </c>
      <c r="BP1063" s="15">
        <f t="shared" si="1155"/>
        <v>13739.877599138195</v>
      </c>
      <c r="BQ1063" s="324">
        <f t="shared" si="1156"/>
        <v>24815.370533469035</v>
      </c>
      <c r="BR1063" s="406">
        <f t="shared" si="1111"/>
        <v>26</v>
      </c>
      <c r="BS1063" s="406">
        <f t="shared" si="1157"/>
        <v>2.1666666666666665</v>
      </c>
      <c r="BT1063" s="406">
        <f t="shared" si="1158"/>
        <v>-1</v>
      </c>
      <c r="BU1063" s="403">
        <f t="shared" si="1159"/>
        <v>-0.5</v>
      </c>
      <c r="BV1063" s="407">
        <f t="shared" si="1160"/>
        <v>-1.1666666666666665</v>
      </c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</row>
    <row r="1064" spans="1:147" ht="18" hidden="1" x14ac:dyDescent="0.35">
      <c r="A1064" s="43" t="s">
        <v>376</v>
      </c>
      <c r="B1064" s="319">
        <v>1301</v>
      </c>
      <c r="C1064" s="334">
        <v>8</v>
      </c>
      <c r="D1064" s="450"/>
      <c r="E1064" s="1">
        <f t="shared" si="1108"/>
        <v>47.6</v>
      </c>
      <c r="F1064" s="15">
        <f t="shared" si="1109"/>
        <v>83053.889515219838</v>
      </c>
      <c r="G1064" s="15">
        <f t="shared" si="1110"/>
        <v>134481.29408161901</v>
      </c>
      <c r="H1064" s="324">
        <f t="shared" si="1112"/>
        <v>217535.18359683885</v>
      </c>
      <c r="I1064" s="334">
        <v>4</v>
      </c>
      <c r="J1064" s="450"/>
      <c r="K1064" s="1">
        <f t="shared" si="1113"/>
        <v>30.48</v>
      </c>
      <c r="L1064" s="15">
        <f t="shared" si="1114"/>
        <v>41758.948685857322</v>
      </c>
      <c r="M1064" s="15">
        <f t="shared" si="1115"/>
        <v>81522.899152723621</v>
      </c>
      <c r="N1064" s="324">
        <f t="shared" si="1116"/>
        <v>123281.84783858094</v>
      </c>
      <c r="O1064" s="345">
        <v>8</v>
      </c>
      <c r="P1064" s="454"/>
      <c r="Q1064" s="211">
        <f t="shared" si="1117"/>
        <v>59.88383826652403</v>
      </c>
      <c r="R1064" s="15">
        <f t="shared" si="1118"/>
        <v>83517.897371714644</v>
      </c>
      <c r="S1064" s="422">
        <f t="shared" si="1119"/>
        <v>172263.39492783797</v>
      </c>
      <c r="T1064" s="324">
        <f t="shared" si="1120"/>
        <v>255781.29229955262</v>
      </c>
      <c r="U1064" s="345">
        <v>7</v>
      </c>
      <c r="V1064" s="166">
        <f t="shared" si="1121"/>
        <v>52.409038243466107</v>
      </c>
      <c r="W1064" s="15">
        <f t="shared" si="1122"/>
        <v>74739.887113951016</v>
      </c>
      <c r="X1064" s="15">
        <f t="shared" si="1123"/>
        <v>160222.26375083197</v>
      </c>
      <c r="Y1064" s="324">
        <f t="shared" si="1124"/>
        <v>234962.15086478298</v>
      </c>
      <c r="Z1064" s="345">
        <v>7</v>
      </c>
      <c r="AA1064" s="166">
        <f t="shared" si="1125"/>
        <v>44.240204417082325</v>
      </c>
      <c r="AB1064" s="15">
        <f t="shared" si="1126"/>
        <v>74739.887113951016</v>
      </c>
      <c r="AC1064" s="15">
        <f t="shared" si="1127"/>
        <v>121930.12248529146</v>
      </c>
      <c r="AD1064" s="324">
        <f t="shared" si="1128"/>
        <v>196670.00959924248</v>
      </c>
      <c r="AE1064" s="345">
        <v>7</v>
      </c>
      <c r="AF1064" s="227"/>
      <c r="AG1064" s="166">
        <f t="shared" si="1129"/>
        <v>43.371307708960813</v>
      </c>
      <c r="AH1064" s="15">
        <f t="shared" si="1130"/>
        <v>75255.833333333343</v>
      </c>
      <c r="AI1064" s="15">
        <f t="shared" si="1131"/>
        <v>115642.7974205801</v>
      </c>
      <c r="AJ1064" s="324">
        <f t="shared" si="1132"/>
        <v>190898.63075391343</v>
      </c>
      <c r="AK1064" s="334">
        <v>5</v>
      </c>
      <c r="AL1064" s="450"/>
      <c r="AM1064" s="166">
        <f t="shared" si="1133"/>
        <v>27.578121434644519</v>
      </c>
      <c r="AN1064" s="15">
        <f t="shared" si="1134"/>
        <v>53754.166666666672</v>
      </c>
      <c r="AO1064" s="15">
        <f t="shared" si="1135"/>
        <v>73334.212768955651</v>
      </c>
      <c r="AP1064" s="324">
        <f t="shared" si="1136"/>
        <v>127088.37943562232</v>
      </c>
      <c r="AQ1064" s="334">
        <v>6</v>
      </c>
      <c r="AR1064" s="450"/>
      <c r="AS1064" s="166">
        <f t="shared" si="1137"/>
        <v>28.956678855023728</v>
      </c>
      <c r="AT1064" s="15">
        <f t="shared" si="1138"/>
        <v>64965.326086956513</v>
      </c>
      <c r="AU1064" s="15">
        <f t="shared" si="1139"/>
        <v>78577.242587882763</v>
      </c>
      <c r="AV1064" s="324">
        <f t="shared" si="1140"/>
        <v>143542.56867483928</v>
      </c>
      <c r="AW1064" s="323">
        <v>7</v>
      </c>
      <c r="AX1064" s="451"/>
      <c r="AY1064" s="166">
        <f t="shared" si="1141"/>
        <v>31.810919532311157</v>
      </c>
      <c r="AZ1064" s="15">
        <f t="shared" si="1142"/>
        <v>75792.880434782608</v>
      </c>
      <c r="BA1064" s="15">
        <f t="shared" si="1143"/>
        <v>92898.510132283482</v>
      </c>
      <c r="BB1064" s="324">
        <f t="shared" si="1144"/>
        <v>168691.39056706609</v>
      </c>
      <c r="BC1064" s="323">
        <v>5</v>
      </c>
      <c r="BD1064" s="166">
        <f t="shared" si="1145"/>
        <v>23.02178106874312</v>
      </c>
      <c r="BE1064" s="15">
        <f t="shared" si="1146"/>
        <v>55448.360655737706</v>
      </c>
      <c r="BF1064" s="15">
        <f t="shared" si="1147"/>
        <v>63840.030463381758</v>
      </c>
      <c r="BG1064" s="324">
        <f t="shared" si="1148"/>
        <v>119288.39111911946</v>
      </c>
      <c r="BH1064" s="334">
        <v>5</v>
      </c>
      <c r="BI1064" s="166">
        <f t="shared" si="1149"/>
        <v>22.260045372050822</v>
      </c>
      <c r="BJ1064" s="15">
        <f t="shared" si="1150"/>
        <v>55448.360655737706</v>
      </c>
      <c r="BK1064" s="15">
        <f t="shared" si="1151"/>
        <v>60216.127272613201</v>
      </c>
      <c r="BL1064" s="324">
        <f t="shared" si="1152"/>
        <v>115664.48792835091</v>
      </c>
      <c r="BM1064" s="334">
        <v>4</v>
      </c>
      <c r="BN1064" s="166">
        <f t="shared" si="1153"/>
        <v>19.358235690235716</v>
      </c>
      <c r="BO1064" s="15">
        <f t="shared" si="1154"/>
        <v>44301.971737323358</v>
      </c>
      <c r="BP1064" s="15">
        <f t="shared" si="1155"/>
        <v>54959.510396552781</v>
      </c>
      <c r="BQ1064" s="324">
        <f t="shared" si="1156"/>
        <v>99261.482133876139</v>
      </c>
      <c r="BR1064" s="406">
        <f t="shared" si="1111"/>
        <v>73</v>
      </c>
      <c r="BS1064" s="406">
        <f t="shared" si="1157"/>
        <v>6.083333333333333</v>
      </c>
      <c r="BT1064" s="406">
        <f t="shared" si="1158"/>
        <v>-1</v>
      </c>
      <c r="BU1064" s="403">
        <f t="shared" si="1159"/>
        <v>-0.19999999999999996</v>
      </c>
      <c r="BV1064" s="407">
        <f t="shared" si="1160"/>
        <v>-0.52083333333333326</v>
      </c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</row>
    <row r="1065" spans="1:147" ht="18" hidden="1" x14ac:dyDescent="0.35">
      <c r="A1065" s="43" t="s">
        <v>376</v>
      </c>
      <c r="B1065" s="319">
        <v>1302</v>
      </c>
      <c r="C1065" s="334">
        <v>5</v>
      </c>
      <c r="D1065" s="450"/>
      <c r="E1065" s="1">
        <f t="shared" si="1108"/>
        <v>29.75</v>
      </c>
      <c r="F1065" s="15">
        <f t="shared" si="1109"/>
        <v>51908.680947012399</v>
      </c>
      <c r="G1065" s="15">
        <f t="shared" si="1110"/>
        <v>84050.808801011881</v>
      </c>
      <c r="H1065" s="324">
        <f t="shared" si="1112"/>
        <v>135959.48974802427</v>
      </c>
      <c r="I1065" s="334">
        <v>3</v>
      </c>
      <c r="J1065" s="450"/>
      <c r="K1065" s="1">
        <f t="shared" si="1113"/>
        <v>22.86</v>
      </c>
      <c r="L1065" s="15">
        <f t="shared" si="1114"/>
        <v>31319.211514392991</v>
      </c>
      <c r="M1065" s="15">
        <f t="shared" si="1115"/>
        <v>61142.17436454272</v>
      </c>
      <c r="N1065" s="324">
        <f t="shared" si="1116"/>
        <v>92461.385878935718</v>
      </c>
      <c r="O1065" s="345">
        <v>4</v>
      </c>
      <c r="P1065" s="454"/>
      <c r="Q1065" s="211">
        <f t="shared" si="1117"/>
        <v>29.941919133262015</v>
      </c>
      <c r="R1065" s="15">
        <f t="shared" si="1118"/>
        <v>41758.948685857322</v>
      </c>
      <c r="S1065" s="422">
        <f t="shared" si="1119"/>
        <v>86131.697463918987</v>
      </c>
      <c r="T1065" s="324">
        <f t="shared" si="1120"/>
        <v>127890.64614977631</v>
      </c>
      <c r="U1065" s="345">
        <v>4</v>
      </c>
      <c r="V1065" s="166">
        <f t="shared" si="1121"/>
        <v>29.948021853409205</v>
      </c>
      <c r="W1065" s="15">
        <f t="shared" si="1122"/>
        <v>42708.506922257722</v>
      </c>
      <c r="X1065" s="15">
        <f t="shared" si="1123"/>
        <v>91555.579286189706</v>
      </c>
      <c r="Y1065" s="324">
        <f t="shared" si="1124"/>
        <v>134264.08620844744</v>
      </c>
      <c r="Z1065" s="345">
        <v>3</v>
      </c>
      <c r="AA1065" s="166">
        <f t="shared" si="1125"/>
        <v>18.960087607320997</v>
      </c>
      <c r="AB1065" s="15">
        <f t="shared" si="1126"/>
        <v>32031.380191693293</v>
      </c>
      <c r="AC1065" s="15">
        <f t="shared" si="1127"/>
        <v>52255.766779410624</v>
      </c>
      <c r="AD1065" s="324">
        <f t="shared" si="1128"/>
        <v>84287.14697110391</v>
      </c>
      <c r="AE1065" s="345">
        <v>3</v>
      </c>
      <c r="AF1065" s="227"/>
      <c r="AG1065" s="166">
        <f>+AE1065*$AI$1156</f>
        <v>18.58770330384035</v>
      </c>
      <c r="AH1065" s="15">
        <f t="shared" si="1130"/>
        <v>32252.5</v>
      </c>
      <c r="AI1065" s="15">
        <f t="shared" si="1131"/>
        <v>49561.198894534326</v>
      </c>
      <c r="AJ1065" s="324">
        <f t="shared" si="1132"/>
        <v>81813.698894534318</v>
      </c>
      <c r="AK1065" s="334">
        <v>3</v>
      </c>
      <c r="AL1065" s="450"/>
      <c r="AM1065" s="166">
        <f t="shared" si="1133"/>
        <v>16.54687286078671</v>
      </c>
      <c r="AN1065" s="15">
        <f t="shared" si="1134"/>
        <v>32252.5</v>
      </c>
      <c r="AO1065" s="15">
        <f t="shared" si="1135"/>
        <v>44000.527661373388</v>
      </c>
      <c r="AP1065" s="324">
        <f t="shared" si="1136"/>
        <v>76253.027661373388</v>
      </c>
      <c r="AQ1065" s="334">
        <v>3</v>
      </c>
      <c r="AR1065" s="450"/>
      <c r="AS1065" s="166">
        <f t="shared" si="1137"/>
        <v>14.478339427511864</v>
      </c>
      <c r="AT1065" s="15">
        <f>+AQ1065*$AT$1028*$AU$1157</f>
        <v>32482.663043478256</v>
      </c>
      <c r="AU1065" s="15">
        <f t="shared" si="1139"/>
        <v>39288.621293941382</v>
      </c>
      <c r="AV1065" s="324">
        <f t="shared" si="1140"/>
        <v>71771.284337419638</v>
      </c>
      <c r="AW1065" s="323">
        <v>3</v>
      </c>
      <c r="AX1065" s="451"/>
      <c r="AY1065" s="166">
        <f t="shared" si="1141"/>
        <v>13.633251228133354</v>
      </c>
      <c r="AZ1065" s="15">
        <f t="shared" si="1142"/>
        <v>32482.663043478256</v>
      </c>
      <c r="BA1065" s="15">
        <f t="shared" si="1143"/>
        <v>39813.647199550061</v>
      </c>
      <c r="BB1065" s="324">
        <f t="shared" si="1144"/>
        <v>72296.310243028318</v>
      </c>
      <c r="BC1065" s="323">
        <v>4</v>
      </c>
      <c r="BD1065" s="166">
        <f t="shared" si="1145"/>
        <v>18.417424854994497</v>
      </c>
      <c r="BE1065" s="15">
        <f t="shared" si="1146"/>
        <v>44358.688524590165</v>
      </c>
      <c r="BF1065" s="15">
        <f t="shared" si="1147"/>
        <v>51072.024370705411</v>
      </c>
      <c r="BG1065" s="324">
        <f t="shared" si="1148"/>
        <v>95430.712895295583</v>
      </c>
      <c r="BH1065" s="334">
        <v>3</v>
      </c>
      <c r="BI1065" s="166">
        <f t="shared" si="1149"/>
        <v>13.356027223230495</v>
      </c>
      <c r="BJ1065" s="15">
        <f t="shared" si="1150"/>
        <v>33269.016393442624</v>
      </c>
      <c r="BK1065" s="15">
        <f t="shared" si="1151"/>
        <v>36129.676363567924</v>
      </c>
      <c r="BL1065" s="324">
        <f t="shared" si="1152"/>
        <v>69398.692757010547</v>
      </c>
      <c r="BM1065" s="334">
        <v>5</v>
      </c>
      <c r="BN1065" s="166">
        <f t="shared" si="1153"/>
        <v>24.197794612794645</v>
      </c>
      <c r="BO1065" s="15">
        <f t="shared" si="1154"/>
        <v>55377.464671654197</v>
      </c>
      <c r="BP1065" s="15">
        <f t="shared" si="1155"/>
        <v>68699.38799569098</v>
      </c>
      <c r="BQ1065" s="324">
        <f t="shared" si="1156"/>
        <v>124076.85266734517</v>
      </c>
      <c r="BR1065" s="406">
        <f t="shared" si="1111"/>
        <v>43</v>
      </c>
      <c r="BS1065" s="406">
        <f t="shared" si="1157"/>
        <v>3.5833333333333335</v>
      </c>
      <c r="BT1065" s="406">
        <f t="shared" si="1158"/>
        <v>2</v>
      </c>
      <c r="BU1065" s="403">
        <f t="shared" si="1159"/>
        <v>0.66666666666666674</v>
      </c>
      <c r="BV1065" s="407">
        <f t="shared" si="1160"/>
        <v>0.28333333333333333</v>
      </c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</row>
    <row r="1066" spans="1:147" ht="16.2" hidden="1" thickBot="1" x14ac:dyDescent="0.35">
      <c r="C1066" s="335">
        <f>SUM(C1034:C1065)</f>
        <v>165</v>
      </c>
      <c r="D1066" s="108"/>
      <c r="E1066" s="8">
        <f t="shared" ref="E1066:Q1066" si="1161">SUM(E1034:E1065)</f>
        <v>981.75000000000011</v>
      </c>
      <c r="F1066" s="40">
        <f t="shared" si="1161"/>
        <v>1712986.4712514093</v>
      </c>
      <c r="G1066" s="40">
        <f t="shared" si="1161"/>
        <v>2773676.6904333932</v>
      </c>
      <c r="H1066" s="336">
        <f t="shared" si="1161"/>
        <v>4486663.1616848027</v>
      </c>
      <c r="I1066" s="335">
        <f t="shared" si="1161"/>
        <v>124</v>
      </c>
      <c r="J1066" s="108"/>
      <c r="K1066" s="8">
        <f t="shared" si="1161"/>
        <v>944.88000000000034</v>
      </c>
      <c r="L1066" s="40">
        <f t="shared" si="1161"/>
        <v>1294527.4092615771</v>
      </c>
      <c r="M1066" s="40">
        <f t="shared" si="1161"/>
        <v>2527209.8737344323</v>
      </c>
      <c r="N1066" s="336">
        <f t="shared" si="1161"/>
        <v>3821737.28299601</v>
      </c>
      <c r="O1066" s="325">
        <f t="shared" si="1161"/>
        <v>181</v>
      </c>
      <c r="P1066" s="453"/>
      <c r="Q1066" s="215">
        <f t="shared" si="1161"/>
        <v>1354.8718407801066</v>
      </c>
      <c r="R1066" s="62">
        <f>SUM(R1034:R1065)</f>
        <v>1889592.4280350439</v>
      </c>
      <c r="S1066" s="429">
        <f>SUM(S1034:S1065)</f>
        <v>3897459.3102423339</v>
      </c>
      <c r="T1066" s="346">
        <f>SUM(T1034:T1065)</f>
        <v>5787051.7382773794</v>
      </c>
      <c r="U1066" s="325">
        <f t="shared" ref="U1066:V1066" si="1162">SUM(U1034:U1065)</f>
        <v>152</v>
      </c>
      <c r="V1066" s="51">
        <f t="shared" si="1162"/>
        <v>1138.0248304295496</v>
      </c>
      <c r="W1066" s="62">
        <f>SUM(W1034:W1065)</f>
        <v>1622923.2630457934</v>
      </c>
      <c r="X1066" s="62">
        <f>SUM(X1034:X1065)</f>
        <v>3479112.01287521</v>
      </c>
      <c r="Y1066" s="346">
        <f>SUM(Y1034:Y1065)</f>
        <v>5102035.275921002</v>
      </c>
      <c r="Z1066" s="325">
        <f t="shared" ref="Z1066:AA1066" si="1163">SUM(Z1034:Z1065)</f>
        <v>143</v>
      </c>
      <c r="AA1066" s="51">
        <f t="shared" si="1163"/>
        <v>903.76417594896748</v>
      </c>
      <c r="AB1066" s="62">
        <f>SUM(AB1034:AB1065)</f>
        <v>1526829.1224707135</v>
      </c>
      <c r="AC1066" s="62">
        <f>SUM(AC1034:AC1065)</f>
        <v>2490858.21648524</v>
      </c>
      <c r="AD1066" s="346">
        <f>SUM(AD1034:AD1065)</f>
        <v>4017687.3389559523</v>
      </c>
      <c r="AE1066" s="325">
        <f t="shared" ref="AE1066:AG1066" si="1164">SUM(AE1034:AE1065)</f>
        <v>166</v>
      </c>
      <c r="AF1066" s="228">
        <f t="shared" si="1164"/>
        <v>0</v>
      </c>
      <c r="AG1066" s="230">
        <f t="shared" si="1164"/>
        <v>1028.5195828124995</v>
      </c>
      <c r="AH1066" s="62">
        <f>SUM(AH1034:AH1065)</f>
        <v>1784638.3333333335</v>
      </c>
      <c r="AI1066" s="62">
        <f>SUM(AI1034:AI1065)</f>
        <v>2742386.3388308985</v>
      </c>
      <c r="AJ1066" s="346">
        <f>SUM(AJ1034:AJ1065)</f>
        <v>4527024.6721642315</v>
      </c>
      <c r="AK1066" s="325">
        <f t="shared" ref="AK1066:AM1066" si="1165">SUM(AK1034:AK1065)</f>
        <v>145</v>
      </c>
      <c r="AL1066" s="66"/>
      <c r="AM1066" s="51">
        <f t="shared" si="1165"/>
        <v>799.76552160469112</v>
      </c>
      <c r="AN1066" s="62">
        <f>SUM(AN1034:AN1065)</f>
        <v>1558870.8333333335</v>
      </c>
      <c r="AO1066" s="62">
        <f>SUM(AO1034:AO1065)</f>
        <v>2126692.1702997135</v>
      </c>
      <c r="AP1066" s="346">
        <f>SUM(AP1034:AP1065)</f>
        <v>3685563.003633047</v>
      </c>
      <c r="AQ1066" s="325">
        <f t="shared" ref="AQ1066:AS1066" si="1166">SUM(AQ1034:AQ1065)</f>
        <v>153</v>
      </c>
      <c r="AR1066" s="66"/>
      <c r="AS1066" s="51">
        <f t="shared" si="1166"/>
        <v>738.39531080310508</v>
      </c>
      <c r="AT1066" s="62">
        <f>SUM(AT1034:AT1065)</f>
        <v>1656615.8152173911</v>
      </c>
      <c r="AU1066" s="62">
        <f>SUM(AU1034:AU1065)</f>
        <v>2003719.6859910104</v>
      </c>
      <c r="AV1066" s="346">
        <f>SUM(AV1034:AV1065)</f>
        <v>3660335.5012084022</v>
      </c>
      <c r="AW1066" s="335">
        <f t="shared" ref="AW1066:AY1066" si="1167">SUM(AW1034:AW1065)</f>
        <v>160</v>
      </c>
      <c r="AX1066" s="108"/>
      <c r="AY1066" s="8">
        <f t="shared" si="1167"/>
        <v>727.10673216711189</v>
      </c>
      <c r="AZ1066" s="40">
        <f>SUM(AZ1034:AZ1065)</f>
        <v>1732408.6956521741</v>
      </c>
      <c r="BA1066" s="40">
        <f>SUM(BA1034:BA1065)</f>
        <v>2123394.5173093369</v>
      </c>
      <c r="BB1066" s="336">
        <f>SUM(BB1034:BB1065)</f>
        <v>3855803.2129615103</v>
      </c>
      <c r="BC1066" s="325">
        <f t="shared" ref="BC1066:BD1066" si="1168">SUM(BC1034:BC1065)</f>
        <v>153</v>
      </c>
      <c r="BD1066" s="51">
        <f t="shared" si="1168"/>
        <v>704.46650070353951</v>
      </c>
      <c r="BE1066" s="62">
        <f>SUM(BE1034:BE1065)</f>
        <v>1696719.8360655741</v>
      </c>
      <c r="BF1066" s="62">
        <f>SUM(BF1034:BF1065)</f>
        <v>1953504.9321794817</v>
      </c>
      <c r="BG1066" s="346">
        <f>SUM(BG1034:BG1065)</f>
        <v>3650224.7682450558</v>
      </c>
      <c r="BH1066" s="325">
        <f t="shared" ref="BH1066:BI1066" si="1169">SUM(BH1034:BH1065)</f>
        <v>132</v>
      </c>
      <c r="BI1066" s="230">
        <f t="shared" si="1169"/>
        <v>587.66519782214186</v>
      </c>
      <c r="BJ1066" s="62">
        <f>SUM(BJ1034:BJ1065)</f>
        <v>1463836.7213114756</v>
      </c>
      <c r="BK1066" s="62">
        <f>SUM(BK1034:BK1065)</f>
        <v>1589705.7599969886</v>
      </c>
      <c r="BL1066" s="346">
        <f>SUM(BL1034:BL1065)</f>
        <v>3053542.4813084644</v>
      </c>
      <c r="BM1066" s="325">
        <f>SUM(BM1034:BM1065)</f>
        <v>156</v>
      </c>
      <c r="BN1066" s="230">
        <f t="shared" ref="BN1066" si="1170">SUM(BN1034:BN1065)</f>
        <v>754.97119191919285</v>
      </c>
      <c r="BO1066" s="62">
        <f>SUM(BO1034:BO1065)</f>
        <v>1727776.8977556103</v>
      </c>
      <c r="BP1066" s="62">
        <f>SUM(BP1034:BP1065)</f>
        <v>2143420.9054655586</v>
      </c>
      <c r="BQ1066" s="346">
        <f>SUM(BQ1034:BQ1065)</f>
        <v>3871197.8032211699</v>
      </c>
      <c r="BR1066" s="406"/>
      <c r="BS1066" s="406"/>
      <c r="BT1066" s="406"/>
      <c r="BV1066" s="406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</row>
    <row r="1067" spans="1:147" ht="16.2" hidden="1" thickTop="1" x14ac:dyDescent="0.3">
      <c r="C1067" s="327"/>
      <c r="D1067" s="7"/>
      <c r="E1067" s="7"/>
      <c r="F1067" s="7"/>
      <c r="G1067" s="7"/>
      <c r="H1067" s="328"/>
      <c r="I1067" s="327"/>
      <c r="J1067" s="7"/>
      <c r="K1067" s="7"/>
      <c r="L1067" s="7"/>
      <c r="M1067" s="7"/>
      <c r="N1067" s="328"/>
      <c r="O1067" s="327"/>
      <c r="P1067" s="7"/>
      <c r="Q1067" s="7"/>
      <c r="R1067" s="7"/>
      <c r="S1067" s="421"/>
      <c r="T1067" s="328"/>
      <c r="U1067" s="327"/>
      <c r="V1067" s="7"/>
      <c r="W1067" s="7"/>
      <c r="X1067" s="7"/>
      <c r="Y1067" s="328"/>
      <c r="Z1067" s="327"/>
      <c r="AA1067" s="7"/>
      <c r="AB1067" s="7"/>
      <c r="AC1067" s="7"/>
      <c r="AD1067" s="328"/>
      <c r="AE1067" s="327"/>
      <c r="AF1067" s="7"/>
      <c r="AG1067" s="7"/>
      <c r="AH1067" s="7"/>
      <c r="AI1067" s="7"/>
      <c r="AJ1067" s="328"/>
      <c r="AK1067" s="327"/>
      <c r="AL1067" s="7"/>
      <c r="AM1067" s="7"/>
      <c r="AN1067" s="7"/>
      <c r="AO1067" s="7"/>
      <c r="AP1067" s="328"/>
      <c r="AQ1067" s="327"/>
      <c r="AR1067" s="7"/>
      <c r="AS1067" s="7"/>
      <c r="AT1067" s="7"/>
      <c r="AU1067" s="7"/>
      <c r="AV1067" s="328"/>
      <c r="AW1067" s="327"/>
      <c r="AX1067" s="7"/>
      <c r="AY1067" s="7"/>
      <c r="AZ1067" s="7"/>
      <c r="BA1067" s="7"/>
      <c r="BB1067" s="328"/>
      <c r="BC1067" s="327"/>
      <c r="BD1067" s="7"/>
      <c r="BE1067" s="7"/>
      <c r="BF1067" s="7"/>
      <c r="BG1067" s="328"/>
      <c r="BH1067" s="327"/>
      <c r="BI1067" s="7"/>
      <c r="BJ1067" s="7"/>
      <c r="BK1067" s="7"/>
      <c r="BL1067" s="328"/>
      <c r="BM1067" s="327"/>
      <c r="BN1067" s="7"/>
      <c r="BO1067" s="7"/>
      <c r="BP1067" s="7"/>
      <c r="BQ1067" s="328"/>
      <c r="BR1067" s="406"/>
      <c r="BS1067" s="406"/>
      <c r="BT1067" s="406"/>
      <c r="BV1067" s="406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</row>
    <row r="1068" spans="1:147" ht="16.2" hidden="1" thickBot="1" x14ac:dyDescent="0.35">
      <c r="C1068" s="327"/>
      <c r="D1068" s="7"/>
      <c r="E1068" s="7"/>
      <c r="F1068" s="7"/>
      <c r="G1068" s="7"/>
      <c r="H1068" s="328"/>
      <c r="I1068" s="327"/>
      <c r="J1068" s="7"/>
      <c r="K1068" s="7"/>
      <c r="L1068" s="7"/>
      <c r="M1068" s="7"/>
      <c r="N1068" s="328"/>
      <c r="O1068" s="327"/>
      <c r="P1068" s="7"/>
      <c r="Q1068" s="7"/>
      <c r="R1068" s="7"/>
      <c r="S1068" s="421"/>
      <c r="T1068" s="328"/>
      <c r="U1068" s="327"/>
      <c r="V1068" s="7"/>
      <c r="W1068" s="7"/>
      <c r="X1068" s="7"/>
      <c r="Y1068" s="328"/>
      <c r="Z1068" s="327"/>
      <c r="AA1068" s="7"/>
      <c r="AB1068" s="7"/>
      <c r="AC1068" s="7"/>
      <c r="AD1068" s="328"/>
      <c r="AE1068" s="327"/>
      <c r="AF1068" s="7"/>
      <c r="AG1068" s="7"/>
      <c r="AH1068" s="7"/>
      <c r="AI1068" s="7"/>
      <c r="AJ1068" s="328"/>
      <c r="AK1068" s="327"/>
      <c r="AL1068" s="7"/>
      <c r="AM1068" s="7"/>
      <c r="AN1068" s="7"/>
      <c r="AO1068" s="7"/>
      <c r="AP1068" s="328"/>
      <c r="AQ1068" s="327"/>
      <c r="AR1068" s="7"/>
      <c r="AS1068" s="7"/>
      <c r="AT1068" s="7"/>
      <c r="AU1068" s="7"/>
      <c r="AV1068" s="328"/>
      <c r="AW1068" s="327"/>
      <c r="AX1068" s="7"/>
      <c r="AY1068" s="7"/>
      <c r="AZ1068" s="7"/>
      <c r="BA1068" s="7"/>
      <c r="BB1068" s="328"/>
      <c r="BC1068" s="327"/>
      <c r="BD1068" s="7"/>
      <c r="BE1068" s="7"/>
      <c r="BF1068" s="7"/>
      <c r="BG1068" s="328"/>
      <c r="BH1068" s="327"/>
      <c r="BI1068" s="7"/>
      <c r="BJ1068" s="7"/>
      <c r="BK1068" s="7"/>
      <c r="BL1068" s="328"/>
      <c r="BM1068" s="327"/>
      <c r="BN1068" s="7"/>
      <c r="BO1068" s="7"/>
      <c r="BP1068" s="7"/>
      <c r="BQ1068" s="328"/>
      <c r="BR1068" s="406"/>
      <c r="BS1068" s="406"/>
      <c r="BT1068" s="406"/>
      <c r="BV1068" s="406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</row>
    <row r="1069" spans="1:147" ht="29.4" hidden="1" thickTop="1" x14ac:dyDescent="0.35">
      <c r="B1069" s="2"/>
      <c r="C1069" s="513" t="s">
        <v>0</v>
      </c>
      <c r="D1069" s="507"/>
      <c r="E1069" s="507"/>
      <c r="F1069" s="507"/>
      <c r="G1069" s="507"/>
      <c r="H1069" s="508"/>
      <c r="I1069" s="332" t="s">
        <v>1</v>
      </c>
      <c r="J1069" s="46"/>
      <c r="K1069" s="46"/>
      <c r="L1069" s="46"/>
      <c r="M1069" s="46"/>
      <c r="N1069" s="333"/>
      <c r="O1069" s="332" t="s">
        <v>2</v>
      </c>
      <c r="P1069" s="46"/>
      <c r="Q1069" s="46"/>
      <c r="R1069" s="46"/>
      <c r="S1069" s="426"/>
      <c r="T1069" s="333"/>
      <c r="U1069" s="332" t="s">
        <v>3</v>
      </c>
      <c r="V1069" s="46"/>
      <c r="W1069" s="46"/>
      <c r="X1069" s="46"/>
      <c r="Y1069" s="333"/>
      <c r="Z1069" s="332" t="s">
        <v>4</v>
      </c>
      <c r="AA1069" s="46"/>
      <c r="AB1069" s="46"/>
      <c r="AC1069" s="46"/>
      <c r="AD1069" s="333"/>
      <c r="AE1069" s="332" t="s">
        <v>5</v>
      </c>
      <c r="AF1069" s="46"/>
      <c r="AG1069" s="46"/>
      <c r="AH1069" s="46"/>
      <c r="AI1069" s="46"/>
      <c r="AJ1069" s="333"/>
      <c r="AK1069" s="332" t="s">
        <v>6</v>
      </c>
      <c r="AL1069" s="46"/>
      <c r="AM1069" s="46"/>
      <c r="AN1069" s="46"/>
      <c r="AO1069" s="46"/>
      <c r="AP1069" s="333"/>
      <c r="AQ1069" s="332" t="s">
        <v>7</v>
      </c>
      <c r="AR1069" s="46"/>
      <c r="AS1069" s="46"/>
      <c r="AT1069" s="46"/>
      <c r="AU1069" s="46"/>
      <c r="AV1069" s="333"/>
      <c r="AW1069" s="332" t="s">
        <v>8</v>
      </c>
      <c r="AX1069" s="46"/>
      <c r="AY1069" s="46"/>
      <c r="AZ1069" s="46"/>
      <c r="BA1069" s="46"/>
      <c r="BB1069" s="333"/>
      <c r="BC1069" s="332" t="s">
        <v>9</v>
      </c>
      <c r="BD1069" s="46"/>
      <c r="BE1069" s="46"/>
      <c r="BF1069" s="46"/>
      <c r="BG1069" s="333"/>
      <c r="BH1069" s="332" t="s">
        <v>10</v>
      </c>
      <c r="BI1069" s="46"/>
      <c r="BJ1069" s="46"/>
      <c r="BK1069" s="46"/>
      <c r="BL1069" s="333"/>
      <c r="BM1069" s="332" t="s">
        <v>11</v>
      </c>
      <c r="BN1069" s="46"/>
      <c r="BO1069" s="46"/>
      <c r="BP1069" s="46"/>
      <c r="BQ1069" s="333"/>
      <c r="BR1069" s="251" t="s">
        <v>365</v>
      </c>
      <c r="BS1069" s="251" t="s">
        <v>364</v>
      </c>
      <c r="BT1069" s="251" t="s">
        <v>392</v>
      </c>
      <c r="BU1069" s="392" t="s">
        <v>393</v>
      </c>
      <c r="BV1069" s="251" t="s">
        <v>363</v>
      </c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</row>
    <row r="1070" spans="1:147" ht="16.2" hidden="1" thickBot="1" x14ac:dyDescent="0.35">
      <c r="C1070" s="22"/>
      <c r="H1070" s="23"/>
      <c r="I1070" s="22"/>
      <c r="N1070" s="23"/>
      <c r="O1070" s="22"/>
      <c r="T1070" s="23"/>
      <c r="U1070" s="22"/>
      <c r="Y1070" s="23"/>
      <c r="Z1070" s="22"/>
      <c r="AD1070" s="23"/>
      <c r="AE1070" s="22"/>
      <c r="AJ1070" s="23"/>
      <c r="AK1070" s="22"/>
      <c r="AP1070" s="23"/>
      <c r="AQ1070" s="22"/>
      <c r="AV1070" s="23"/>
      <c r="AW1070" s="22"/>
      <c r="BB1070" s="23"/>
      <c r="BC1070" s="22"/>
      <c r="BG1070" s="23"/>
      <c r="BH1070" s="22"/>
      <c r="BL1070" s="23"/>
      <c r="BM1070" s="22"/>
      <c r="BQ1070" s="23"/>
      <c r="BR1070" s="406"/>
      <c r="BS1070" s="406"/>
      <c r="BT1070" s="406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</row>
    <row r="1071" spans="1:147" ht="16.2" hidden="1" thickBot="1" x14ac:dyDescent="0.35">
      <c r="C1071" s="58" t="s">
        <v>44</v>
      </c>
      <c r="D1071" s="58"/>
      <c r="E1071" s="58" t="s">
        <v>45</v>
      </c>
      <c r="F1071" s="58" t="s">
        <v>47</v>
      </c>
      <c r="G1071" s="58" t="s">
        <v>48</v>
      </c>
      <c r="H1071" s="58" t="s">
        <v>49</v>
      </c>
      <c r="I1071" s="58" t="s">
        <v>44</v>
      </c>
      <c r="J1071" s="58"/>
      <c r="K1071" s="58" t="s">
        <v>45</v>
      </c>
      <c r="L1071" s="58" t="s">
        <v>47</v>
      </c>
      <c r="M1071" s="58" t="s">
        <v>48</v>
      </c>
      <c r="N1071" s="58" t="s">
        <v>49</v>
      </c>
      <c r="O1071" s="58" t="s">
        <v>44</v>
      </c>
      <c r="P1071" s="58"/>
      <c r="Q1071" s="58" t="s">
        <v>45</v>
      </c>
      <c r="R1071" s="58" t="s">
        <v>47</v>
      </c>
      <c r="S1071" s="430" t="s">
        <v>48</v>
      </c>
      <c r="T1071" s="58" t="s">
        <v>49</v>
      </c>
      <c r="U1071" s="58" t="s">
        <v>44</v>
      </c>
      <c r="V1071" s="58" t="s">
        <v>45</v>
      </c>
      <c r="W1071" s="58" t="s">
        <v>47</v>
      </c>
      <c r="X1071" s="58" t="s">
        <v>48</v>
      </c>
      <c r="Y1071" s="58" t="s">
        <v>49</v>
      </c>
      <c r="Z1071" s="58" t="s">
        <v>44</v>
      </c>
      <c r="AA1071" s="58" t="s">
        <v>45</v>
      </c>
      <c r="AB1071" s="58" t="s">
        <v>47</v>
      </c>
      <c r="AC1071" s="58" t="s">
        <v>48</v>
      </c>
      <c r="AD1071" s="58" t="s">
        <v>49</v>
      </c>
      <c r="AE1071" s="58" t="s">
        <v>44</v>
      </c>
      <c r="AF1071" s="229" t="s">
        <v>336</v>
      </c>
      <c r="AG1071" s="58" t="s">
        <v>45</v>
      </c>
      <c r="AH1071" s="58" t="s">
        <v>47</v>
      </c>
      <c r="AI1071" s="58" t="s">
        <v>48</v>
      </c>
      <c r="AJ1071" s="58" t="s">
        <v>49</v>
      </c>
      <c r="AK1071" s="58" t="s">
        <v>44</v>
      </c>
      <c r="AL1071" s="58"/>
      <c r="AM1071" s="58" t="s">
        <v>45</v>
      </c>
      <c r="AN1071" s="58" t="s">
        <v>47</v>
      </c>
      <c r="AO1071" s="58" t="s">
        <v>48</v>
      </c>
      <c r="AP1071" s="58" t="s">
        <v>49</v>
      </c>
      <c r="AQ1071" s="58" t="s">
        <v>44</v>
      </c>
      <c r="AR1071" s="58"/>
      <c r="AS1071" s="58" t="s">
        <v>45</v>
      </c>
      <c r="AT1071" s="58" t="s">
        <v>47</v>
      </c>
      <c r="AU1071" s="58" t="s">
        <v>48</v>
      </c>
      <c r="AV1071" s="58" t="s">
        <v>49</v>
      </c>
      <c r="AW1071" s="58" t="s">
        <v>44</v>
      </c>
      <c r="AX1071" s="58"/>
      <c r="AY1071" s="58" t="s">
        <v>45</v>
      </c>
      <c r="AZ1071" s="58" t="s">
        <v>47</v>
      </c>
      <c r="BA1071" s="58" t="s">
        <v>48</v>
      </c>
      <c r="BB1071" s="58" t="s">
        <v>49</v>
      </c>
      <c r="BC1071" s="58" t="s">
        <v>44</v>
      </c>
      <c r="BD1071" s="58" t="s">
        <v>45</v>
      </c>
      <c r="BE1071" s="58" t="s">
        <v>47</v>
      </c>
      <c r="BF1071" s="58" t="s">
        <v>48</v>
      </c>
      <c r="BG1071" s="58" t="s">
        <v>49</v>
      </c>
      <c r="BH1071" s="58" t="s">
        <v>44</v>
      </c>
      <c r="BI1071" s="58" t="s">
        <v>45</v>
      </c>
      <c r="BJ1071" s="58" t="s">
        <v>47</v>
      </c>
      <c r="BK1071" s="58" t="s">
        <v>48</v>
      </c>
      <c r="BL1071" s="58" t="s">
        <v>49</v>
      </c>
      <c r="BM1071" s="58" t="s">
        <v>44</v>
      </c>
      <c r="BN1071" s="58" t="s">
        <v>45</v>
      </c>
      <c r="BO1071" s="58" t="s">
        <v>47</v>
      </c>
      <c r="BP1071" s="58" t="s">
        <v>48</v>
      </c>
      <c r="BQ1071" s="58" t="s">
        <v>49</v>
      </c>
      <c r="BR1071" s="406"/>
      <c r="BT1071" s="406"/>
      <c r="BV1071" s="406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</row>
    <row r="1072" spans="1:147" ht="18" hidden="1" x14ac:dyDescent="0.35">
      <c r="A1072" s="43" t="s">
        <v>377</v>
      </c>
      <c r="B1072" s="319">
        <v>201</v>
      </c>
      <c r="C1072" s="334">
        <v>1</v>
      </c>
      <c r="D1072" s="450"/>
      <c r="E1072" s="1">
        <f t="shared" ref="E1072:E1101" si="1171">+C1072*$G$1156</f>
        <v>5.95</v>
      </c>
      <c r="F1072" s="56">
        <f t="shared" ref="F1072:F1101" si="1172">+C1072*$E$1028*$G$1157</f>
        <v>10381.73618940248</v>
      </c>
      <c r="G1072" s="15">
        <f t="shared" ref="G1072:G1101" si="1173">+E1072*$E$1027</f>
        <v>16810.161760202376</v>
      </c>
      <c r="H1072" s="324">
        <f>+G1072+F1072</f>
        <v>27191.897949604856</v>
      </c>
      <c r="I1072" s="334">
        <v>1</v>
      </c>
      <c r="J1072" s="450"/>
      <c r="K1072" s="1">
        <f>+I1072*$M$1156</f>
        <v>7.62</v>
      </c>
      <c r="L1072" s="56">
        <f>+I1072*$L$1028*$M$1157</f>
        <v>10439.73717146433</v>
      </c>
      <c r="M1072" s="15">
        <f>+K1072*$L$1027</f>
        <v>20380.724788180905</v>
      </c>
      <c r="N1072" s="324">
        <f>+M1072+L1072</f>
        <v>30820.461959645236</v>
      </c>
      <c r="O1072" s="334">
        <v>0</v>
      </c>
      <c r="P1072" s="450"/>
      <c r="Q1072" s="211">
        <f>+O1072*$S$1156</f>
        <v>0</v>
      </c>
      <c r="R1072" s="56">
        <f>+O1072*$Q$1028*$S$1157</f>
        <v>0</v>
      </c>
      <c r="S1072" s="422">
        <f>+Q1072*$Q$1027</f>
        <v>0</v>
      </c>
      <c r="T1072" s="324">
        <f>+S1072+R1072</f>
        <v>0</v>
      </c>
      <c r="U1072" s="334">
        <v>1</v>
      </c>
      <c r="V1072" s="398">
        <f>+U1072*$X$1156</f>
        <v>7.4870054633523013</v>
      </c>
      <c r="W1072" s="56">
        <f>+U1072*$V$1028*$X$1157</f>
        <v>10677.126730564431</v>
      </c>
      <c r="X1072" s="15">
        <f>+V1072*$V$1027</f>
        <v>22888.894821547427</v>
      </c>
      <c r="Y1072" s="324">
        <f>+X1072+W1072</f>
        <v>33566.021552111859</v>
      </c>
      <c r="Z1072" s="334">
        <v>0</v>
      </c>
      <c r="AA1072" s="166">
        <f>+Z1072*$AC$1156</f>
        <v>0</v>
      </c>
      <c r="AB1072" s="56">
        <f>+Z1072*$AA$1028*$AC$1157</f>
        <v>0</v>
      </c>
      <c r="AC1072" s="15">
        <f>+AA1072*$AA$1027</f>
        <v>0</v>
      </c>
      <c r="AD1072" s="324">
        <f>+AC1072+AB1072</f>
        <v>0</v>
      </c>
      <c r="AE1072" s="334">
        <v>1</v>
      </c>
      <c r="AF1072" s="227"/>
      <c r="AG1072" s="166">
        <f>+AE1072*$AI$1156</f>
        <v>6.195901101280116</v>
      </c>
      <c r="AH1072" s="15">
        <f>+AE1072*$AG$1028*$AI$1157</f>
        <v>10750.833333333334</v>
      </c>
      <c r="AI1072" s="15">
        <f>+AG1072*$AG$1027</f>
        <v>16520.399631511442</v>
      </c>
      <c r="AJ1072" s="324">
        <f>+AI1072+AH1072</f>
        <v>27271.232964844778</v>
      </c>
      <c r="AK1072" s="334">
        <v>0</v>
      </c>
      <c r="AL1072" s="450"/>
      <c r="AM1072" s="166">
        <f>+AK1072*$AO$1156</f>
        <v>0</v>
      </c>
      <c r="AN1072" s="56">
        <f>+AK1072*$AM$1028*$AO$1157</f>
        <v>0</v>
      </c>
      <c r="AO1072" s="15">
        <f>+AM1072*$AM$1027</f>
        <v>0</v>
      </c>
      <c r="AP1072" s="324">
        <f>+AO1072+AN1072</f>
        <v>0</v>
      </c>
      <c r="AQ1072" s="323">
        <v>1</v>
      </c>
      <c r="AR1072" s="451"/>
      <c r="AS1072" s="227">
        <f>+AQ1072*$AU$1156</f>
        <v>4.8261131425039547</v>
      </c>
      <c r="AT1072" s="56">
        <f>+AQ1072*$AT$1028*$AU$1157</f>
        <v>10827.554347826086</v>
      </c>
      <c r="AU1072" s="15">
        <f>+AS1072*$AT$1027</f>
        <v>13096.207097980461</v>
      </c>
      <c r="AV1072" s="324">
        <f>+AU1072+AT1072</f>
        <v>23923.761445806547</v>
      </c>
      <c r="AW1072" s="323">
        <v>0</v>
      </c>
      <c r="AX1072" s="451"/>
      <c r="AY1072" s="227">
        <f>+AW1072*$BA$1156</f>
        <v>0</v>
      </c>
      <c r="AZ1072" s="56">
        <f>+AW1072*$AY$1028*$BA$1157</f>
        <v>0</v>
      </c>
      <c r="BA1072" s="15">
        <f>+AY1072*$AY$1027</f>
        <v>0</v>
      </c>
      <c r="BB1072" s="324">
        <f>+BA1072+AZ1072</f>
        <v>0</v>
      </c>
      <c r="BC1072" s="323">
        <v>2</v>
      </c>
      <c r="BD1072" s="227">
        <f>+BC1072*$BF$1156</f>
        <v>9.2087124274972485</v>
      </c>
      <c r="BE1072" s="56">
        <f>+BC1072*$BD$1028*$BF$1157</f>
        <v>22179.344262295082</v>
      </c>
      <c r="BF1072" s="15">
        <f>+BD1072*$BD$1027</f>
        <v>25536.012185352705</v>
      </c>
      <c r="BG1072" s="324">
        <f>+BF1072+BE1072</f>
        <v>47715.356447647791</v>
      </c>
      <c r="BH1072" s="334">
        <v>1</v>
      </c>
      <c r="BI1072" s="227">
        <f>+BH1072*$BK$1156</f>
        <v>4.4520090744101646</v>
      </c>
      <c r="BJ1072" s="56">
        <f>+BH1072*$BI$1028*$BK$1157</f>
        <v>11089.672131147541</v>
      </c>
      <c r="BK1072" s="15">
        <f>+BI1072*$BI$1027</f>
        <v>12043.225454522641</v>
      </c>
      <c r="BL1072" s="324">
        <f>+BK1072+BJ1072</f>
        <v>23132.89758567018</v>
      </c>
      <c r="BM1072" s="334">
        <v>2</v>
      </c>
      <c r="BN1072" s="227">
        <f>+BM1072*$BP$1156</f>
        <v>9.6791178451178581</v>
      </c>
      <c r="BO1072" s="56">
        <f>+BM1072*$BN$1028*$BP$1157</f>
        <v>22150.985868661679</v>
      </c>
      <c r="BP1072" s="15">
        <f>+BN1072*$BN$1027</f>
        <v>27479.755198276391</v>
      </c>
      <c r="BQ1072" s="324">
        <f>+BP1072+BO1072</f>
        <v>49630.74106693807</v>
      </c>
      <c r="BR1072" s="406">
        <f t="shared" ref="BR1072:BR1101" si="1174">+BM1072+BH1072+BC1072+AW1072+AQ1072+AK1072+Z1072+C1072+I1072+O1072+U1072+AE1072</f>
        <v>10</v>
      </c>
      <c r="BS1072" s="406">
        <f>+BR1072/12</f>
        <v>0.83333333333333337</v>
      </c>
      <c r="BT1072" s="406">
        <f>+BM1072-BH1072</f>
        <v>1</v>
      </c>
      <c r="BU1072" s="403">
        <f>BM1072/BH1072-100%</f>
        <v>1</v>
      </c>
      <c r="BV1072" s="407">
        <f>(+BM1072-BS1072)/BM1072</f>
        <v>0.58333333333333326</v>
      </c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</row>
    <row r="1073" spans="1:147" ht="18" hidden="1" x14ac:dyDescent="0.35">
      <c r="A1073" s="43" t="s">
        <v>377</v>
      </c>
      <c r="B1073" s="319">
        <v>202</v>
      </c>
      <c r="C1073" s="334">
        <v>2</v>
      </c>
      <c r="D1073" s="450"/>
      <c r="E1073" s="1">
        <f t="shared" si="1171"/>
        <v>11.9</v>
      </c>
      <c r="F1073" s="15">
        <f t="shared" si="1172"/>
        <v>20763.47237880496</v>
      </c>
      <c r="G1073" s="15">
        <f t="shared" si="1173"/>
        <v>33620.323520404752</v>
      </c>
      <c r="H1073" s="324">
        <f t="shared" ref="H1073:H1101" si="1175">+G1073+F1073</f>
        <v>54383.795899209712</v>
      </c>
      <c r="I1073" s="334">
        <v>5</v>
      </c>
      <c r="J1073" s="450"/>
      <c r="K1073" s="1">
        <f t="shared" ref="K1073:K1101" si="1176">+I1073*$M$1156</f>
        <v>38.1</v>
      </c>
      <c r="L1073" s="56">
        <f t="shared" ref="L1073:L1101" si="1177">+I1073*$L$1028*$M$1157</f>
        <v>52198.685857321652</v>
      </c>
      <c r="M1073" s="15">
        <f t="shared" ref="M1073:M1101" si="1178">+K1073*$L$1027</f>
        <v>101903.62394090454</v>
      </c>
      <c r="N1073" s="324">
        <f t="shared" ref="N1073:N1101" si="1179">+M1073+L1073</f>
        <v>154102.3097982262</v>
      </c>
      <c r="O1073" s="334">
        <v>3</v>
      </c>
      <c r="P1073" s="450"/>
      <c r="Q1073" s="211">
        <f t="shared" ref="Q1073:Q1101" si="1180">+O1073*$S$1156</f>
        <v>22.45643934994651</v>
      </c>
      <c r="R1073" s="56">
        <f t="shared" ref="R1073:R1100" si="1181">+O1073*$Q$1028*$S$1157</f>
        <v>31319.211514392991</v>
      </c>
      <c r="S1073" s="422">
        <f t="shared" ref="S1073:S1101" si="1182">+Q1073*$Q$1027</f>
        <v>64598.773097939236</v>
      </c>
      <c r="T1073" s="324">
        <f t="shared" ref="T1073:T1101" si="1183">+S1073+R1073</f>
        <v>95917.98461233222</v>
      </c>
      <c r="U1073" s="334">
        <v>2</v>
      </c>
      <c r="V1073" s="398">
        <f t="shared" ref="V1073:V1101" si="1184">+U1073*$X$1156</f>
        <v>14.974010926704603</v>
      </c>
      <c r="W1073" s="56">
        <f t="shared" ref="W1073:W1101" si="1185">+U1073*$V$1028*$X$1157</f>
        <v>21354.253461128861</v>
      </c>
      <c r="X1073" s="15">
        <f t="shared" ref="X1073:X1101" si="1186">+V1073*$V$1027</f>
        <v>45777.789643094853</v>
      </c>
      <c r="Y1073" s="324">
        <f t="shared" ref="Y1073:Y1101" si="1187">+X1073+W1073</f>
        <v>67132.043104223718</v>
      </c>
      <c r="Z1073" s="334">
        <v>3</v>
      </c>
      <c r="AA1073" s="166">
        <f t="shared" ref="AA1073:AA1101" si="1188">+Z1073*$AC$1156</f>
        <v>18.960087607320997</v>
      </c>
      <c r="AB1073" s="56">
        <f t="shared" ref="AB1073:AB1101" si="1189">+Z1073*$AA$1028*$AC$1157</f>
        <v>32031.380191693293</v>
      </c>
      <c r="AC1073" s="15">
        <f t="shared" ref="AC1073:AC1101" si="1190">+AA1073*$AA$1027</f>
        <v>52255.766779410624</v>
      </c>
      <c r="AD1073" s="324">
        <f t="shared" ref="AD1073:AD1101" si="1191">+AC1073+AB1073</f>
        <v>84287.14697110391</v>
      </c>
      <c r="AE1073" s="334">
        <v>2</v>
      </c>
      <c r="AF1073" s="227"/>
      <c r="AG1073" s="166">
        <f t="shared" ref="AG1073:AG1101" si="1192">+AE1073*$AI$1156</f>
        <v>12.391802202560232</v>
      </c>
      <c r="AH1073" s="15">
        <f t="shared" ref="AH1073:AH1101" si="1193">+AE1073*$AG$1028*$AI$1157</f>
        <v>21501.666666666668</v>
      </c>
      <c r="AI1073" s="15">
        <f t="shared" ref="AI1073:AI1101" si="1194">+AG1073*$AG$1027</f>
        <v>33040.799263022884</v>
      </c>
      <c r="AJ1073" s="324">
        <f t="shared" ref="AJ1073:AJ1101" si="1195">+AI1073+AH1073</f>
        <v>54542.465929689555</v>
      </c>
      <c r="AK1073" s="334">
        <v>5</v>
      </c>
      <c r="AL1073" s="450"/>
      <c r="AM1073" s="166">
        <f t="shared" ref="AM1073:AM1101" si="1196">+AK1073*$AO$1156</f>
        <v>27.578121434644519</v>
      </c>
      <c r="AN1073" s="56">
        <f t="shared" ref="AN1073:AN1101" si="1197">+AK1073*$AM$1028*$AO$1157</f>
        <v>53754.166666666672</v>
      </c>
      <c r="AO1073" s="15">
        <f t="shared" ref="AO1073:AO1101" si="1198">+AM1073*$AM$1027</f>
        <v>73334.212768955651</v>
      </c>
      <c r="AP1073" s="324">
        <f t="shared" ref="AP1073:AP1101" si="1199">+AO1073+AN1073</f>
        <v>127088.37943562232</v>
      </c>
      <c r="AQ1073" s="323">
        <v>2</v>
      </c>
      <c r="AR1073" s="451"/>
      <c r="AS1073" s="227">
        <f t="shared" ref="AS1073:AS1101" si="1200">+AQ1073*$AU$1156</f>
        <v>9.6522262850079095</v>
      </c>
      <c r="AT1073" s="56">
        <f t="shared" ref="AT1073:AT1101" si="1201">+AQ1073*$AT$1028*$AU$1157</f>
        <v>21655.108695652172</v>
      </c>
      <c r="AU1073" s="15">
        <f t="shared" ref="AU1073:AU1101" si="1202">+AS1073*$AT$1027</f>
        <v>26192.414195960922</v>
      </c>
      <c r="AV1073" s="324">
        <f t="shared" ref="AV1073:AV1086" si="1203">+AU1073+AT1073</f>
        <v>47847.522891613095</v>
      </c>
      <c r="AW1073" s="323">
        <v>6</v>
      </c>
      <c r="AX1073" s="451"/>
      <c r="AY1073" s="227">
        <f t="shared" ref="AY1073:AY1101" si="1204">+AW1073*$BA$1156</f>
        <v>27.266502456266707</v>
      </c>
      <c r="AZ1073" s="56">
        <f t="shared" ref="AZ1073:AZ1101" si="1205">+AW1073*$AY$1028*$BA$1157</f>
        <v>64965.326086956513</v>
      </c>
      <c r="BA1073" s="15">
        <f t="shared" ref="BA1073:BA1101" si="1206">+AY1073*$AY$1027</f>
        <v>79627.294399100123</v>
      </c>
      <c r="BB1073" s="324">
        <f t="shared" ref="BB1073:BB1086" si="1207">+BA1073+AZ1073</f>
        <v>144592.62048605664</v>
      </c>
      <c r="BC1073" s="323">
        <v>5</v>
      </c>
      <c r="BD1073" s="227">
        <f t="shared" ref="BD1073:BD1101" si="1208">+BC1073*$BF$1156</f>
        <v>23.02178106874312</v>
      </c>
      <c r="BE1073" s="56">
        <f t="shared" ref="BE1073:BE1101" si="1209">+BC1073*$BD$1028*$BF$1157</f>
        <v>55448.360655737706</v>
      </c>
      <c r="BF1073" s="15">
        <f t="shared" ref="BF1073:BF1101" si="1210">+BD1073*$BD$1027</f>
        <v>63840.030463381758</v>
      </c>
      <c r="BG1073" s="324">
        <f t="shared" ref="BG1073:BG1086" si="1211">+BF1073+BE1073</f>
        <v>119288.39111911946</v>
      </c>
      <c r="BH1073" s="334">
        <v>5</v>
      </c>
      <c r="BI1073" s="227">
        <f t="shared" ref="BI1073:BI1101" si="1212">+BH1073*$BK$1156</f>
        <v>22.260045372050822</v>
      </c>
      <c r="BJ1073" s="56">
        <f t="shared" ref="BJ1073:BJ1101" si="1213">+BH1073*$BI$1028*$BK$1157</f>
        <v>55448.360655737706</v>
      </c>
      <c r="BK1073" s="15">
        <f t="shared" ref="BK1073:BK1101" si="1214">+BI1073*$BI$1027</f>
        <v>60216.127272613201</v>
      </c>
      <c r="BL1073" s="324">
        <f t="shared" ref="BL1073:BL1086" si="1215">+BK1073+BJ1073</f>
        <v>115664.48792835091</v>
      </c>
      <c r="BM1073" s="334">
        <v>5</v>
      </c>
      <c r="BN1073" s="227">
        <f t="shared" ref="BN1073:BN1101" si="1216">+BM1073*$BP$1156</f>
        <v>24.197794612794645</v>
      </c>
      <c r="BO1073" s="56">
        <f t="shared" ref="BO1073:BO1101" si="1217">+BM1073*$BN$1028*$BP$1157</f>
        <v>55377.464671654197</v>
      </c>
      <c r="BP1073" s="15">
        <f t="shared" ref="BP1073:BP1101" si="1218">+BN1073*$BN$1027</f>
        <v>68699.38799569098</v>
      </c>
      <c r="BQ1073" s="324">
        <f t="shared" ref="BQ1073:BQ1086" si="1219">+BP1073+BO1073</f>
        <v>124076.85266734517</v>
      </c>
      <c r="BR1073" s="406">
        <f t="shared" si="1174"/>
        <v>45</v>
      </c>
      <c r="BS1073" s="406">
        <f t="shared" ref="BS1073:BS1101" si="1220">+BR1073/12</f>
        <v>3.75</v>
      </c>
      <c r="BT1073" s="406">
        <f t="shared" ref="BT1073:BT1101" si="1221">+BM1073-BH1073</f>
        <v>0</v>
      </c>
      <c r="BU1073" s="403">
        <f t="shared" ref="BU1073:BU1101" si="1222">BM1073/BH1073-100%</f>
        <v>0</v>
      </c>
      <c r="BV1073" s="407">
        <f t="shared" ref="BV1073:BV1101" si="1223">(+BM1073-BS1073)/BM1073</f>
        <v>0.25</v>
      </c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</row>
    <row r="1074" spans="1:147" ht="18" hidden="1" x14ac:dyDescent="0.35">
      <c r="A1074" s="43" t="s">
        <v>377</v>
      </c>
      <c r="B1074" s="319">
        <v>203</v>
      </c>
      <c r="C1074" s="334">
        <v>12</v>
      </c>
      <c r="D1074" s="450"/>
      <c r="E1074" s="1">
        <f t="shared" si="1171"/>
        <v>71.400000000000006</v>
      </c>
      <c r="F1074" s="15">
        <f t="shared" si="1172"/>
        <v>124580.83427282976</v>
      </c>
      <c r="G1074" s="15">
        <f t="shared" si="1173"/>
        <v>201721.94112242854</v>
      </c>
      <c r="H1074" s="324">
        <f t="shared" si="1175"/>
        <v>326302.77539525833</v>
      </c>
      <c r="I1074" s="334">
        <v>15</v>
      </c>
      <c r="J1074" s="450"/>
      <c r="K1074" s="1">
        <f t="shared" si="1176"/>
        <v>114.3</v>
      </c>
      <c r="L1074" s="56">
        <f t="shared" si="1177"/>
        <v>156596.05757196495</v>
      </c>
      <c r="M1074" s="15">
        <f t="shared" si="1178"/>
        <v>305710.87182271358</v>
      </c>
      <c r="N1074" s="324">
        <f t="shared" si="1179"/>
        <v>462306.92939467856</v>
      </c>
      <c r="O1074" s="334">
        <v>13</v>
      </c>
      <c r="P1074" s="450"/>
      <c r="Q1074" s="211">
        <f t="shared" si="1180"/>
        <v>97.311237183101554</v>
      </c>
      <c r="R1074" s="56">
        <f t="shared" si="1181"/>
        <v>135716.5832290363</v>
      </c>
      <c r="S1074" s="422">
        <f t="shared" si="1182"/>
        <v>279928.01675773668</v>
      </c>
      <c r="T1074" s="324">
        <f t="shared" si="1183"/>
        <v>415644.59998677298</v>
      </c>
      <c r="U1074" s="334">
        <v>11</v>
      </c>
      <c r="V1074" s="398">
        <f t="shared" si="1184"/>
        <v>82.357060096875315</v>
      </c>
      <c r="W1074" s="56">
        <f t="shared" si="1185"/>
        <v>117448.39403620873</v>
      </c>
      <c r="X1074" s="15">
        <f t="shared" si="1186"/>
        <v>251777.8430370217</v>
      </c>
      <c r="Y1074" s="324">
        <f t="shared" si="1187"/>
        <v>369226.23707323044</v>
      </c>
      <c r="Z1074" s="334">
        <v>13</v>
      </c>
      <c r="AA1074" s="166">
        <f t="shared" si="1188"/>
        <v>82.160379631724311</v>
      </c>
      <c r="AB1074" s="56">
        <f t="shared" si="1189"/>
        <v>138802.6474973376</v>
      </c>
      <c r="AC1074" s="15">
        <f t="shared" si="1190"/>
        <v>226441.65604411269</v>
      </c>
      <c r="AD1074" s="324">
        <f t="shared" si="1191"/>
        <v>365244.3035414503</v>
      </c>
      <c r="AE1074" s="334">
        <v>14</v>
      </c>
      <c r="AF1074" s="227"/>
      <c r="AG1074" s="166">
        <f t="shared" si="1192"/>
        <v>86.742615417921627</v>
      </c>
      <c r="AH1074" s="15">
        <f t="shared" si="1193"/>
        <v>150511.66666666669</v>
      </c>
      <c r="AI1074" s="15">
        <f t="shared" si="1194"/>
        <v>231285.5948411602</v>
      </c>
      <c r="AJ1074" s="324">
        <f t="shared" si="1195"/>
        <v>381797.26150782686</v>
      </c>
      <c r="AK1074" s="334">
        <v>12</v>
      </c>
      <c r="AL1074" s="450"/>
      <c r="AM1074" s="166">
        <f t="shared" si="1196"/>
        <v>66.18749144314684</v>
      </c>
      <c r="AN1074" s="56">
        <f t="shared" si="1197"/>
        <v>129010</v>
      </c>
      <c r="AO1074" s="15">
        <f t="shared" si="1198"/>
        <v>176002.11064549355</v>
      </c>
      <c r="AP1074" s="324">
        <f t="shared" si="1199"/>
        <v>305012.11064549355</v>
      </c>
      <c r="AQ1074" s="323">
        <v>12</v>
      </c>
      <c r="AR1074" s="451"/>
      <c r="AS1074" s="227">
        <f t="shared" si="1200"/>
        <v>57.913357710047457</v>
      </c>
      <c r="AT1074" s="56">
        <f t="shared" si="1201"/>
        <v>129930.65217391303</v>
      </c>
      <c r="AU1074" s="15">
        <f t="shared" si="1202"/>
        <v>157154.48517576553</v>
      </c>
      <c r="AV1074" s="324">
        <f t="shared" si="1203"/>
        <v>287085.13734967855</v>
      </c>
      <c r="AW1074" s="323">
        <v>17</v>
      </c>
      <c r="AX1074" s="451"/>
      <c r="AY1074" s="227">
        <f t="shared" si="1204"/>
        <v>77.255090292755668</v>
      </c>
      <c r="AZ1074" s="56">
        <f t="shared" si="1205"/>
        <v>184068.42391304346</v>
      </c>
      <c r="BA1074" s="15">
        <f t="shared" si="1206"/>
        <v>225610.66746411702</v>
      </c>
      <c r="BB1074" s="324">
        <f t="shared" si="1207"/>
        <v>409679.09137716051</v>
      </c>
      <c r="BC1074" s="323">
        <v>16</v>
      </c>
      <c r="BD1074" s="227">
        <f t="shared" si="1208"/>
        <v>73.669699419977988</v>
      </c>
      <c r="BE1074" s="56">
        <f t="shared" si="1209"/>
        <v>177434.75409836066</v>
      </c>
      <c r="BF1074" s="15">
        <f t="shared" si="1210"/>
        <v>204288.09748282164</v>
      </c>
      <c r="BG1074" s="324">
        <f t="shared" si="1211"/>
        <v>381722.85158118233</v>
      </c>
      <c r="BH1074" s="334">
        <v>1</v>
      </c>
      <c r="BI1074" s="227">
        <f t="shared" si="1212"/>
        <v>4.4520090744101646</v>
      </c>
      <c r="BJ1074" s="56">
        <f t="shared" si="1213"/>
        <v>11089.672131147541</v>
      </c>
      <c r="BK1074" s="15">
        <f t="shared" si="1214"/>
        <v>12043.225454522641</v>
      </c>
      <c r="BL1074" s="324">
        <f t="shared" si="1215"/>
        <v>23132.89758567018</v>
      </c>
      <c r="BM1074" s="334">
        <v>17</v>
      </c>
      <c r="BN1074" s="227">
        <f t="shared" si="1216"/>
        <v>82.272501683501787</v>
      </c>
      <c r="BO1074" s="56">
        <f t="shared" si="1217"/>
        <v>188283.37988362426</v>
      </c>
      <c r="BP1074" s="15">
        <f t="shared" si="1218"/>
        <v>233577.91918534928</v>
      </c>
      <c r="BQ1074" s="324">
        <f t="shared" si="1219"/>
        <v>421861.29906897352</v>
      </c>
      <c r="BR1074" s="406">
        <f t="shared" si="1174"/>
        <v>153</v>
      </c>
      <c r="BS1074" s="406">
        <f t="shared" si="1220"/>
        <v>12.75</v>
      </c>
      <c r="BT1074" s="406">
        <f t="shared" si="1221"/>
        <v>16</v>
      </c>
      <c r="BU1074" s="403">
        <f>BM1074/BH1074-100%</f>
        <v>16</v>
      </c>
      <c r="BV1074" s="407">
        <f t="shared" si="1223"/>
        <v>0.25</v>
      </c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</row>
    <row r="1075" spans="1:147" ht="18" hidden="1" x14ac:dyDescent="0.35">
      <c r="A1075" s="43" t="s">
        <v>377</v>
      </c>
      <c r="B1075" s="319">
        <v>301</v>
      </c>
      <c r="C1075" s="334">
        <v>2</v>
      </c>
      <c r="D1075" s="450"/>
      <c r="E1075" s="1">
        <f t="shared" si="1171"/>
        <v>11.9</v>
      </c>
      <c r="F1075" s="15">
        <f t="shared" si="1172"/>
        <v>20763.47237880496</v>
      </c>
      <c r="G1075" s="15">
        <f t="shared" si="1173"/>
        <v>33620.323520404752</v>
      </c>
      <c r="H1075" s="324">
        <f t="shared" si="1175"/>
        <v>54383.795899209712</v>
      </c>
      <c r="I1075" s="334">
        <v>2</v>
      </c>
      <c r="J1075" s="450"/>
      <c r="K1075" s="1">
        <f t="shared" si="1176"/>
        <v>15.24</v>
      </c>
      <c r="L1075" s="56">
        <f t="shared" si="1177"/>
        <v>20879.474342928661</v>
      </c>
      <c r="M1075" s="15">
        <f t="shared" si="1178"/>
        <v>40761.449576361811</v>
      </c>
      <c r="N1075" s="324">
        <f t="shared" si="1179"/>
        <v>61640.923919290472</v>
      </c>
      <c r="O1075" s="334">
        <v>2</v>
      </c>
      <c r="P1075" s="450"/>
      <c r="Q1075" s="211">
        <f t="shared" si="1180"/>
        <v>14.970959566631008</v>
      </c>
      <c r="R1075" s="56">
        <f t="shared" si="1181"/>
        <v>20879.474342928661</v>
      </c>
      <c r="S1075" s="422">
        <f t="shared" si="1182"/>
        <v>43065.848731959493</v>
      </c>
      <c r="T1075" s="324">
        <f t="shared" si="1183"/>
        <v>63945.323074888154</v>
      </c>
      <c r="U1075" s="334">
        <v>2</v>
      </c>
      <c r="V1075" s="398">
        <f t="shared" si="1184"/>
        <v>14.974010926704603</v>
      </c>
      <c r="W1075" s="56">
        <f t="shared" si="1185"/>
        <v>21354.253461128861</v>
      </c>
      <c r="X1075" s="15">
        <f t="shared" si="1186"/>
        <v>45777.789643094853</v>
      </c>
      <c r="Y1075" s="324">
        <f t="shared" si="1187"/>
        <v>67132.043104223718</v>
      </c>
      <c r="Z1075" s="334">
        <v>2</v>
      </c>
      <c r="AA1075" s="166">
        <f t="shared" si="1188"/>
        <v>12.640058404880664</v>
      </c>
      <c r="AB1075" s="56">
        <f t="shared" si="1189"/>
        <v>21354.253461128861</v>
      </c>
      <c r="AC1075" s="15">
        <f t="shared" si="1190"/>
        <v>34837.177852940418</v>
      </c>
      <c r="AD1075" s="324">
        <f t="shared" si="1191"/>
        <v>56191.431314069283</v>
      </c>
      <c r="AE1075" s="334">
        <v>3</v>
      </c>
      <c r="AF1075" s="227"/>
      <c r="AG1075" s="166">
        <f t="shared" si="1192"/>
        <v>18.58770330384035</v>
      </c>
      <c r="AH1075" s="15">
        <f t="shared" si="1193"/>
        <v>32252.5</v>
      </c>
      <c r="AI1075" s="15">
        <f t="shared" si="1194"/>
        <v>49561.198894534326</v>
      </c>
      <c r="AJ1075" s="324">
        <f t="shared" si="1195"/>
        <v>81813.698894534318</v>
      </c>
      <c r="AK1075" s="334">
        <v>2</v>
      </c>
      <c r="AL1075" s="450"/>
      <c r="AM1075" s="166">
        <f t="shared" si="1196"/>
        <v>11.031248573857807</v>
      </c>
      <c r="AN1075" s="56">
        <f t="shared" si="1197"/>
        <v>21501.666666666668</v>
      </c>
      <c r="AO1075" s="15">
        <f t="shared" si="1198"/>
        <v>29333.685107582263</v>
      </c>
      <c r="AP1075" s="324">
        <f t="shared" si="1199"/>
        <v>50835.351774248935</v>
      </c>
      <c r="AQ1075" s="323">
        <v>1</v>
      </c>
      <c r="AR1075" s="451"/>
      <c r="AS1075" s="227">
        <f t="shared" si="1200"/>
        <v>4.8261131425039547</v>
      </c>
      <c r="AT1075" s="56">
        <f t="shared" si="1201"/>
        <v>10827.554347826086</v>
      </c>
      <c r="AU1075" s="15">
        <f t="shared" si="1202"/>
        <v>13096.207097980461</v>
      </c>
      <c r="AV1075" s="324">
        <f t="shared" si="1203"/>
        <v>23923.761445806547</v>
      </c>
      <c r="AW1075" s="323">
        <v>4</v>
      </c>
      <c r="AX1075" s="451"/>
      <c r="AY1075" s="227">
        <f t="shared" si="1204"/>
        <v>18.177668304177804</v>
      </c>
      <c r="AZ1075" s="56">
        <f t="shared" si="1205"/>
        <v>43310.217391304344</v>
      </c>
      <c r="BA1075" s="15">
        <f t="shared" si="1206"/>
        <v>53084.862932733413</v>
      </c>
      <c r="BB1075" s="324">
        <f t="shared" si="1207"/>
        <v>96395.080324037757</v>
      </c>
      <c r="BC1075" s="323">
        <v>4</v>
      </c>
      <c r="BD1075" s="227">
        <f t="shared" si="1208"/>
        <v>18.417424854994497</v>
      </c>
      <c r="BE1075" s="56">
        <f t="shared" si="1209"/>
        <v>44358.688524590165</v>
      </c>
      <c r="BF1075" s="15">
        <f t="shared" si="1210"/>
        <v>51072.024370705411</v>
      </c>
      <c r="BG1075" s="324">
        <f t="shared" si="1211"/>
        <v>95430.712895295583</v>
      </c>
      <c r="BH1075" s="334">
        <v>5</v>
      </c>
      <c r="BI1075" s="227">
        <f t="shared" si="1212"/>
        <v>22.260045372050822</v>
      </c>
      <c r="BJ1075" s="56">
        <f t="shared" si="1213"/>
        <v>55448.360655737706</v>
      </c>
      <c r="BK1075" s="15">
        <f t="shared" si="1214"/>
        <v>60216.127272613201</v>
      </c>
      <c r="BL1075" s="324">
        <f t="shared" si="1215"/>
        <v>115664.48792835091</v>
      </c>
      <c r="BM1075" s="334">
        <v>5</v>
      </c>
      <c r="BN1075" s="227">
        <f t="shared" si="1216"/>
        <v>24.197794612794645</v>
      </c>
      <c r="BO1075" s="56">
        <f t="shared" si="1217"/>
        <v>55377.464671654197</v>
      </c>
      <c r="BP1075" s="15">
        <f t="shared" si="1218"/>
        <v>68699.38799569098</v>
      </c>
      <c r="BQ1075" s="324">
        <f t="shared" si="1219"/>
        <v>124076.85266734517</v>
      </c>
      <c r="BR1075" s="406">
        <f t="shared" si="1174"/>
        <v>34</v>
      </c>
      <c r="BS1075" s="406">
        <f t="shared" si="1220"/>
        <v>2.8333333333333335</v>
      </c>
      <c r="BT1075" s="406">
        <f t="shared" si="1221"/>
        <v>0</v>
      </c>
      <c r="BU1075" s="403">
        <f t="shared" si="1222"/>
        <v>0</v>
      </c>
      <c r="BV1075" s="407">
        <f t="shared" si="1223"/>
        <v>0.43333333333333329</v>
      </c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</row>
    <row r="1076" spans="1:147" ht="18" hidden="1" x14ac:dyDescent="0.35">
      <c r="A1076" s="43" t="s">
        <v>377</v>
      </c>
      <c r="B1076" s="319">
        <v>302</v>
      </c>
      <c r="C1076" s="334">
        <v>2</v>
      </c>
      <c r="D1076" s="450"/>
      <c r="E1076" s="1">
        <f t="shared" si="1171"/>
        <v>11.9</v>
      </c>
      <c r="F1076" s="15">
        <f t="shared" si="1172"/>
        <v>20763.47237880496</v>
      </c>
      <c r="G1076" s="15">
        <f t="shared" si="1173"/>
        <v>33620.323520404752</v>
      </c>
      <c r="H1076" s="324">
        <f t="shared" si="1175"/>
        <v>54383.795899209712</v>
      </c>
      <c r="I1076" s="334">
        <v>4</v>
      </c>
      <c r="J1076" s="450"/>
      <c r="K1076" s="1">
        <f t="shared" si="1176"/>
        <v>30.48</v>
      </c>
      <c r="L1076" s="56">
        <f t="shared" si="1177"/>
        <v>41758.948685857322</v>
      </c>
      <c r="M1076" s="15">
        <f t="shared" si="1178"/>
        <v>81522.899152723621</v>
      </c>
      <c r="N1076" s="324">
        <f t="shared" si="1179"/>
        <v>123281.84783858094</v>
      </c>
      <c r="O1076" s="334">
        <v>6</v>
      </c>
      <c r="P1076" s="450"/>
      <c r="Q1076" s="211">
        <f t="shared" si="1180"/>
        <v>44.912878699893021</v>
      </c>
      <c r="R1076" s="56">
        <f t="shared" si="1181"/>
        <v>62638.423028785983</v>
      </c>
      <c r="S1076" s="422">
        <f t="shared" si="1182"/>
        <v>129197.54619587847</v>
      </c>
      <c r="T1076" s="324">
        <f t="shared" si="1183"/>
        <v>191835.96922466444</v>
      </c>
      <c r="U1076" s="334">
        <v>4</v>
      </c>
      <c r="V1076" s="398">
        <f t="shared" si="1184"/>
        <v>29.948021853409205</v>
      </c>
      <c r="W1076" s="56">
        <f t="shared" si="1185"/>
        <v>42708.506922257722</v>
      </c>
      <c r="X1076" s="15">
        <f t="shared" si="1186"/>
        <v>91555.579286189706</v>
      </c>
      <c r="Y1076" s="324">
        <f t="shared" si="1187"/>
        <v>134264.08620844744</v>
      </c>
      <c r="Z1076" s="334">
        <v>4</v>
      </c>
      <c r="AA1076" s="166">
        <f t="shared" si="1188"/>
        <v>25.280116809761328</v>
      </c>
      <c r="AB1076" s="56">
        <f t="shared" si="1189"/>
        <v>42708.506922257722</v>
      </c>
      <c r="AC1076" s="15">
        <f t="shared" si="1190"/>
        <v>69674.355705880836</v>
      </c>
      <c r="AD1076" s="324">
        <f t="shared" si="1191"/>
        <v>112382.86262813857</v>
      </c>
      <c r="AE1076" s="334">
        <v>4</v>
      </c>
      <c r="AF1076" s="227"/>
      <c r="AG1076" s="166">
        <f t="shared" si="1192"/>
        <v>24.783604405120464</v>
      </c>
      <c r="AH1076" s="15">
        <f t="shared" si="1193"/>
        <v>43003.333333333336</v>
      </c>
      <c r="AI1076" s="15">
        <f t="shared" si="1194"/>
        <v>66081.598526045767</v>
      </c>
      <c r="AJ1076" s="324">
        <f t="shared" si="1195"/>
        <v>109084.93185937911</v>
      </c>
      <c r="AK1076" s="334">
        <v>4</v>
      </c>
      <c r="AL1076" s="450"/>
      <c r="AM1076" s="166">
        <f t="shared" si="1196"/>
        <v>22.062497147715614</v>
      </c>
      <c r="AN1076" s="56">
        <f t="shared" si="1197"/>
        <v>43003.333333333336</v>
      </c>
      <c r="AO1076" s="15">
        <f t="shared" si="1198"/>
        <v>58667.370215164527</v>
      </c>
      <c r="AP1076" s="324">
        <f t="shared" si="1199"/>
        <v>101670.70354849787</v>
      </c>
      <c r="AQ1076" s="323">
        <v>3</v>
      </c>
      <c r="AR1076" s="451"/>
      <c r="AS1076" s="227">
        <f t="shared" si="1200"/>
        <v>14.478339427511864</v>
      </c>
      <c r="AT1076" s="56">
        <f t="shared" si="1201"/>
        <v>32482.663043478256</v>
      </c>
      <c r="AU1076" s="15">
        <f t="shared" si="1202"/>
        <v>39288.621293941382</v>
      </c>
      <c r="AV1076" s="324">
        <f t="shared" si="1203"/>
        <v>71771.284337419638</v>
      </c>
      <c r="AW1076" s="323">
        <v>5</v>
      </c>
      <c r="AX1076" s="451"/>
      <c r="AY1076" s="227">
        <f t="shared" si="1204"/>
        <v>22.722085380222254</v>
      </c>
      <c r="AZ1076" s="56">
        <f t="shared" si="1205"/>
        <v>54137.771739130432</v>
      </c>
      <c r="BA1076" s="15">
        <f t="shared" si="1206"/>
        <v>66356.078665916764</v>
      </c>
      <c r="BB1076" s="324">
        <f t="shared" si="1207"/>
        <v>120493.8504050472</v>
      </c>
      <c r="BC1076" s="323">
        <v>6</v>
      </c>
      <c r="BD1076" s="227">
        <f t="shared" si="1208"/>
        <v>27.626137282491747</v>
      </c>
      <c r="BE1076" s="56">
        <f t="shared" si="1209"/>
        <v>66538.032786885247</v>
      </c>
      <c r="BF1076" s="15">
        <f t="shared" si="1210"/>
        <v>76608.036556058112</v>
      </c>
      <c r="BG1076" s="324">
        <f t="shared" si="1211"/>
        <v>143146.06934294337</v>
      </c>
      <c r="BH1076" s="334">
        <v>4</v>
      </c>
      <c r="BI1076" s="227">
        <f t="shared" si="1212"/>
        <v>17.808036297640658</v>
      </c>
      <c r="BJ1076" s="56">
        <f t="shared" si="1213"/>
        <v>44358.688524590165</v>
      </c>
      <c r="BK1076" s="15">
        <f t="shared" si="1214"/>
        <v>48172.901818090562</v>
      </c>
      <c r="BL1076" s="324">
        <f t="shared" si="1215"/>
        <v>92531.59034268072</v>
      </c>
      <c r="BM1076" s="334">
        <v>5</v>
      </c>
      <c r="BN1076" s="227">
        <f t="shared" si="1216"/>
        <v>24.197794612794645</v>
      </c>
      <c r="BO1076" s="56">
        <f t="shared" si="1217"/>
        <v>55377.464671654197</v>
      </c>
      <c r="BP1076" s="15">
        <f t="shared" si="1218"/>
        <v>68699.38799569098</v>
      </c>
      <c r="BQ1076" s="324">
        <f t="shared" si="1219"/>
        <v>124076.85266734517</v>
      </c>
      <c r="BR1076" s="406">
        <f t="shared" si="1174"/>
        <v>51</v>
      </c>
      <c r="BS1076" s="406">
        <f t="shared" si="1220"/>
        <v>4.25</v>
      </c>
      <c r="BT1076" s="406">
        <f t="shared" si="1221"/>
        <v>1</v>
      </c>
      <c r="BU1076" s="403">
        <f t="shared" si="1222"/>
        <v>0.25</v>
      </c>
      <c r="BV1076" s="407">
        <f t="shared" si="1223"/>
        <v>0.15</v>
      </c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</row>
    <row r="1077" spans="1:147" ht="18" hidden="1" x14ac:dyDescent="0.35">
      <c r="A1077" s="43" t="s">
        <v>377</v>
      </c>
      <c r="B1077" s="319">
        <v>303</v>
      </c>
      <c r="C1077" s="334">
        <v>5</v>
      </c>
      <c r="D1077" s="450"/>
      <c r="E1077" s="1">
        <f t="shared" si="1171"/>
        <v>29.75</v>
      </c>
      <c r="F1077" s="15">
        <f t="shared" si="1172"/>
        <v>51908.680947012399</v>
      </c>
      <c r="G1077" s="15">
        <f t="shared" si="1173"/>
        <v>84050.808801011881</v>
      </c>
      <c r="H1077" s="324">
        <f t="shared" si="1175"/>
        <v>135959.48974802427</v>
      </c>
      <c r="I1077" s="334">
        <v>5</v>
      </c>
      <c r="J1077" s="450"/>
      <c r="K1077" s="1">
        <f t="shared" si="1176"/>
        <v>38.1</v>
      </c>
      <c r="L1077" s="56">
        <f t="shared" si="1177"/>
        <v>52198.685857321652</v>
      </c>
      <c r="M1077" s="15">
        <f t="shared" si="1178"/>
        <v>101903.62394090454</v>
      </c>
      <c r="N1077" s="324">
        <f t="shared" si="1179"/>
        <v>154102.3097982262</v>
      </c>
      <c r="O1077" s="334">
        <v>3</v>
      </c>
      <c r="P1077" s="450"/>
      <c r="Q1077" s="211">
        <f t="shared" si="1180"/>
        <v>22.45643934994651</v>
      </c>
      <c r="R1077" s="56">
        <f t="shared" si="1181"/>
        <v>31319.211514392991</v>
      </c>
      <c r="S1077" s="422">
        <f t="shared" si="1182"/>
        <v>64598.773097939236</v>
      </c>
      <c r="T1077" s="324">
        <f t="shared" si="1183"/>
        <v>95917.98461233222</v>
      </c>
      <c r="U1077" s="334">
        <v>4</v>
      </c>
      <c r="V1077" s="398">
        <f t="shared" si="1184"/>
        <v>29.948021853409205</v>
      </c>
      <c r="W1077" s="56">
        <f t="shared" si="1185"/>
        <v>42708.506922257722</v>
      </c>
      <c r="X1077" s="15">
        <f t="shared" si="1186"/>
        <v>91555.579286189706</v>
      </c>
      <c r="Y1077" s="324">
        <f t="shared" si="1187"/>
        <v>134264.08620844744</v>
      </c>
      <c r="Z1077" s="334">
        <v>3</v>
      </c>
      <c r="AA1077" s="166">
        <f t="shared" si="1188"/>
        <v>18.960087607320997</v>
      </c>
      <c r="AB1077" s="56">
        <f t="shared" si="1189"/>
        <v>32031.380191693293</v>
      </c>
      <c r="AC1077" s="15">
        <f t="shared" si="1190"/>
        <v>52255.766779410624</v>
      </c>
      <c r="AD1077" s="324">
        <f t="shared" si="1191"/>
        <v>84287.14697110391</v>
      </c>
      <c r="AE1077" s="334">
        <v>4</v>
      </c>
      <c r="AF1077" s="227"/>
      <c r="AG1077" s="166">
        <f t="shared" si="1192"/>
        <v>24.783604405120464</v>
      </c>
      <c r="AH1077" s="15">
        <f t="shared" si="1193"/>
        <v>43003.333333333336</v>
      </c>
      <c r="AI1077" s="15">
        <f t="shared" si="1194"/>
        <v>66081.598526045767</v>
      </c>
      <c r="AJ1077" s="324">
        <f t="shared" si="1195"/>
        <v>109084.93185937911</v>
      </c>
      <c r="AK1077" s="334">
        <v>3</v>
      </c>
      <c r="AL1077" s="450"/>
      <c r="AM1077" s="166">
        <f t="shared" si="1196"/>
        <v>16.54687286078671</v>
      </c>
      <c r="AN1077" s="56">
        <f t="shared" si="1197"/>
        <v>32252.5</v>
      </c>
      <c r="AO1077" s="15">
        <f t="shared" si="1198"/>
        <v>44000.527661373388</v>
      </c>
      <c r="AP1077" s="324">
        <f t="shared" si="1199"/>
        <v>76253.027661373388</v>
      </c>
      <c r="AQ1077" s="323">
        <v>0</v>
      </c>
      <c r="AR1077" s="451"/>
      <c r="AS1077" s="227">
        <f t="shared" si="1200"/>
        <v>0</v>
      </c>
      <c r="AT1077" s="56">
        <f t="shared" si="1201"/>
        <v>0</v>
      </c>
      <c r="AU1077" s="15">
        <f t="shared" si="1202"/>
        <v>0</v>
      </c>
      <c r="AV1077" s="324">
        <f t="shared" si="1203"/>
        <v>0</v>
      </c>
      <c r="AW1077" s="323">
        <v>3</v>
      </c>
      <c r="AX1077" s="451"/>
      <c r="AY1077" s="227">
        <f t="shared" si="1204"/>
        <v>13.633251228133354</v>
      </c>
      <c r="AZ1077" s="56">
        <f t="shared" si="1205"/>
        <v>32482.663043478256</v>
      </c>
      <c r="BA1077" s="15">
        <f t="shared" si="1206"/>
        <v>39813.647199550061</v>
      </c>
      <c r="BB1077" s="324">
        <f t="shared" si="1207"/>
        <v>72296.310243028318</v>
      </c>
      <c r="BC1077" s="323">
        <v>4</v>
      </c>
      <c r="BD1077" s="227">
        <f t="shared" si="1208"/>
        <v>18.417424854994497</v>
      </c>
      <c r="BE1077" s="56">
        <f t="shared" si="1209"/>
        <v>44358.688524590165</v>
      </c>
      <c r="BF1077" s="15">
        <f t="shared" si="1210"/>
        <v>51072.024370705411</v>
      </c>
      <c r="BG1077" s="324">
        <f t="shared" si="1211"/>
        <v>95430.712895295583</v>
      </c>
      <c r="BH1077" s="334">
        <v>4</v>
      </c>
      <c r="BI1077" s="227">
        <f t="shared" si="1212"/>
        <v>17.808036297640658</v>
      </c>
      <c r="BJ1077" s="56">
        <f t="shared" si="1213"/>
        <v>44358.688524590165</v>
      </c>
      <c r="BK1077" s="15">
        <f t="shared" si="1214"/>
        <v>48172.901818090562</v>
      </c>
      <c r="BL1077" s="324">
        <f t="shared" si="1215"/>
        <v>92531.59034268072</v>
      </c>
      <c r="BM1077" s="334">
        <v>4</v>
      </c>
      <c r="BN1077" s="227">
        <f t="shared" si="1216"/>
        <v>19.358235690235716</v>
      </c>
      <c r="BO1077" s="56">
        <f t="shared" si="1217"/>
        <v>44301.971737323358</v>
      </c>
      <c r="BP1077" s="15">
        <f t="shared" si="1218"/>
        <v>54959.510396552781</v>
      </c>
      <c r="BQ1077" s="324">
        <f t="shared" si="1219"/>
        <v>99261.482133876139</v>
      </c>
      <c r="BR1077" s="406">
        <f t="shared" si="1174"/>
        <v>42</v>
      </c>
      <c r="BS1077" s="406">
        <f t="shared" si="1220"/>
        <v>3.5</v>
      </c>
      <c r="BT1077" s="406">
        <f t="shared" si="1221"/>
        <v>0</v>
      </c>
      <c r="BU1077" s="403">
        <f t="shared" si="1222"/>
        <v>0</v>
      </c>
      <c r="BV1077" s="407">
        <f t="shared" si="1223"/>
        <v>0.125</v>
      </c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</row>
    <row r="1078" spans="1:147" ht="18" hidden="1" x14ac:dyDescent="0.35">
      <c r="A1078" s="43" t="s">
        <v>377</v>
      </c>
      <c r="B1078" s="319">
        <v>401</v>
      </c>
      <c r="C1078" s="334">
        <v>4</v>
      </c>
      <c r="D1078" s="450"/>
      <c r="E1078" s="1">
        <f t="shared" si="1171"/>
        <v>23.8</v>
      </c>
      <c r="F1078" s="15">
        <f t="shared" si="1172"/>
        <v>41526.944757609919</v>
      </c>
      <c r="G1078" s="15">
        <f t="shared" si="1173"/>
        <v>67240.647040809505</v>
      </c>
      <c r="H1078" s="324">
        <f t="shared" si="1175"/>
        <v>108767.59179841942</v>
      </c>
      <c r="I1078" s="334">
        <v>3</v>
      </c>
      <c r="J1078" s="450"/>
      <c r="K1078" s="1">
        <f t="shared" si="1176"/>
        <v>22.86</v>
      </c>
      <c r="L1078" s="56">
        <f t="shared" si="1177"/>
        <v>31319.211514392991</v>
      </c>
      <c r="M1078" s="15">
        <f t="shared" si="1178"/>
        <v>61142.17436454272</v>
      </c>
      <c r="N1078" s="324">
        <f t="shared" si="1179"/>
        <v>92461.385878935718</v>
      </c>
      <c r="O1078" s="334">
        <v>4</v>
      </c>
      <c r="P1078" s="450"/>
      <c r="Q1078" s="211">
        <f t="shared" si="1180"/>
        <v>29.941919133262015</v>
      </c>
      <c r="R1078" s="56">
        <f t="shared" si="1181"/>
        <v>41758.948685857322</v>
      </c>
      <c r="S1078" s="422">
        <f t="shared" si="1182"/>
        <v>86131.697463918987</v>
      </c>
      <c r="T1078" s="324">
        <f t="shared" si="1183"/>
        <v>127890.64614977631</v>
      </c>
      <c r="U1078" s="334">
        <v>2</v>
      </c>
      <c r="V1078" s="398">
        <f t="shared" si="1184"/>
        <v>14.974010926704603</v>
      </c>
      <c r="W1078" s="56">
        <f t="shared" si="1185"/>
        <v>21354.253461128861</v>
      </c>
      <c r="X1078" s="15">
        <f t="shared" si="1186"/>
        <v>45777.789643094853</v>
      </c>
      <c r="Y1078" s="324">
        <f t="shared" si="1187"/>
        <v>67132.043104223718</v>
      </c>
      <c r="Z1078" s="334">
        <v>2</v>
      </c>
      <c r="AA1078" s="166">
        <f t="shared" si="1188"/>
        <v>12.640058404880664</v>
      </c>
      <c r="AB1078" s="56">
        <f t="shared" si="1189"/>
        <v>21354.253461128861</v>
      </c>
      <c r="AC1078" s="15">
        <f t="shared" si="1190"/>
        <v>34837.177852940418</v>
      </c>
      <c r="AD1078" s="324">
        <f t="shared" si="1191"/>
        <v>56191.431314069283</v>
      </c>
      <c r="AE1078" s="334">
        <v>2</v>
      </c>
      <c r="AF1078" s="227"/>
      <c r="AG1078" s="166">
        <f t="shared" si="1192"/>
        <v>12.391802202560232</v>
      </c>
      <c r="AH1078" s="15">
        <f t="shared" si="1193"/>
        <v>21501.666666666668</v>
      </c>
      <c r="AI1078" s="15">
        <f t="shared" si="1194"/>
        <v>33040.799263022884</v>
      </c>
      <c r="AJ1078" s="324">
        <f t="shared" si="1195"/>
        <v>54542.465929689555</v>
      </c>
      <c r="AK1078" s="334">
        <v>3</v>
      </c>
      <c r="AL1078" s="450"/>
      <c r="AM1078" s="166">
        <f t="shared" si="1196"/>
        <v>16.54687286078671</v>
      </c>
      <c r="AN1078" s="56">
        <f t="shared" si="1197"/>
        <v>32252.5</v>
      </c>
      <c r="AO1078" s="15">
        <f t="shared" si="1198"/>
        <v>44000.527661373388</v>
      </c>
      <c r="AP1078" s="324">
        <f t="shared" si="1199"/>
        <v>76253.027661373388</v>
      </c>
      <c r="AQ1078" s="323">
        <v>3</v>
      </c>
      <c r="AR1078" s="451"/>
      <c r="AS1078" s="227">
        <f t="shared" si="1200"/>
        <v>14.478339427511864</v>
      </c>
      <c r="AT1078" s="56">
        <f t="shared" si="1201"/>
        <v>32482.663043478256</v>
      </c>
      <c r="AU1078" s="15">
        <f t="shared" si="1202"/>
        <v>39288.621293941382</v>
      </c>
      <c r="AV1078" s="324">
        <f t="shared" si="1203"/>
        <v>71771.284337419638</v>
      </c>
      <c r="AW1078" s="323">
        <v>2</v>
      </c>
      <c r="AX1078" s="451"/>
      <c r="AY1078" s="227">
        <f t="shared" si="1204"/>
        <v>9.0888341520889018</v>
      </c>
      <c r="AZ1078" s="56">
        <f t="shared" si="1205"/>
        <v>21655.108695652172</v>
      </c>
      <c r="BA1078" s="15">
        <f t="shared" si="1206"/>
        <v>26542.431466366706</v>
      </c>
      <c r="BB1078" s="324">
        <f t="shared" si="1207"/>
        <v>48197.540162018879</v>
      </c>
      <c r="BC1078" s="323">
        <v>2</v>
      </c>
      <c r="BD1078" s="227">
        <f t="shared" si="1208"/>
        <v>9.2087124274972485</v>
      </c>
      <c r="BE1078" s="56">
        <f t="shared" si="1209"/>
        <v>22179.344262295082</v>
      </c>
      <c r="BF1078" s="15">
        <f t="shared" si="1210"/>
        <v>25536.012185352705</v>
      </c>
      <c r="BG1078" s="324">
        <f t="shared" si="1211"/>
        <v>47715.356447647791</v>
      </c>
      <c r="BH1078" s="334">
        <v>4</v>
      </c>
      <c r="BI1078" s="227">
        <f t="shared" si="1212"/>
        <v>17.808036297640658</v>
      </c>
      <c r="BJ1078" s="56">
        <f t="shared" si="1213"/>
        <v>44358.688524590165</v>
      </c>
      <c r="BK1078" s="15">
        <f t="shared" si="1214"/>
        <v>48172.901818090562</v>
      </c>
      <c r="BL1078" s="324">
        <f t="shared" si="1215"/>
        <v>92531.59034268072</v>
      </c>
      <c r="BM1078" s="334">
        <v>3</v>
      </c>
      <c r="BN1078" s="227">
        <f t="shared" si="1216"/>
        <v>14.518676767676787</v>
      </c>
      <c r="BO1078" s="56">
        <f t="shared" si="1217"/>
        <v>33226.478802992518</v>
      </c>
      <c r="BP1078" s="15">
        <f t="shared" si="1218"/>
        <v>41219.632797414582</v>
      </c>
      <c r="BQ1078" s="324">
        <f t="shared" si="1219"/>
        <v>74446.111600407108</v>
      </c>
      <c r="BR1078" s="406">
        <f t="shared" si="1174"/>
        <v>34</v>
      </c>
      <c r="BS1078" s="406">
        <f t="shared" si="1220"/>
        <v>2.8333333333333335</v>
      </c>
      <c r="BT1078" s="406">
        <f t="shared" si="1221"/>
        <v>-1</v>
      </c>
      <c r="BU1078" s="403">
        <f t="shared" si="1222"/>
        <v>-0.25</v>
      </c>
      <c r="BV1078" s="407">
        <f t="shared" si="1223"/>
        <v>5.5555555555555504E-2</v>
      </c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</row>
    <row r="1079" spans="1:147" ht="18" hidden="1" x14ac:dyDescent="0.35">
      <c r="A1079" s="43" t="s">
        <v>377</v>
      </c>
      <c r="B1079" s="319">
        <v>402</v>
      </c>
      <c r="C1079" s="334">
        <v>4</v>
      </c>
      <c r="D1079" s="450"/>
      <c r="E1079" s="1">
        <f t="shared" si="1171"/>
        <v>23.8</v>
      </c>
      <c r="F1079" s="15">
        <f t="shared" si="1172"/>
        <v>41526.944757609919</v>
      </c>
      <c r="G1079" s="15">
        <f t="shared" si="1173"/>
        <v>67240.647040809505</v>
      </c>
      <c r="H1079" s="324">
        <f t="shared" si="1175"/>
        <v>108767.59179841942</v>
      </c>
      <c r="I1079" s="334">
        <v>2</v>
      </c>
      <c r="J1079" s="450"/>
      <c r="K1079" s="1">
        <f t="shared" si="1176"/>
        <v>15.24</v>
      </c>
      <c r="L1079" s="56">
        <f t="shared" si="1177"/>
        <v>20879.474342928661</v>
      </c>
      <c r="M1079" s="15">
        <f t="shared" si="1178"/>
        <v>40761.449576361811</v>
      </c>
      <c r="N1079" s="324">
        <f t="shared" si="1179"/>
        <v>61640.923919290472</v>
      </c>
      <c r="O1079" s="334">
        <v>5</v>
      </c>
      <c r="P1079" s="450"/>
      <c r="Q1079" s="211">
        <f t="shared" si="1180"/>
        <v>37.427398916577516</v>
      </c>
      <c r="R1079" s="56">
        <f t="shared" si="1181"/>
        <v>52198.685857321652</v>
      </c>
      <c r="S1079" s="422">
        <f t="shared" si="1182"/>
        <v>107664.62182989872</v>
      </c>
      <c r="T1079" s="324">
        <f t="shared" si="1183"/>
        <v>159863.30768722037</v>
      </c>
      <c r="U1079" s="334">
        <v>4</v>
      </c>
      <c r="V1079" s="398">
        <f t="shared" si="1184"/>
        <v>29.948021853409205</v>
      </c>
      <c r="W1079" s="56">
        <f t="shared" si="1185"/>
        <v>42708.506922257722</v>
      </c>
      <c r="X1079" s="15">
        <f t="shared" si="1186"/>
        <v>91555.579286189706</v>
      </c>
      <c r="Y1079" s="324">
        <f t="shared" si="1187"/>
        <v>134264.08620844744</v>
      </c>
      <c r="Z1079" s="334">
        <v>3</v>
      </c>
      <c r="AA1079" s="166">
        <f t="shared" si="1188"/>
        <v>18.960087607320997</v>
      </c>
      <c r="AB1079" s="56">
        <f t="shared" si="1189"/>
        <v>32031.380191693293</v>
      </c>
      <c r="AC1079" s="15">
        <f t="shared" si="1190"/>
        <v>52255.766779410624</v>
      </c>
      <c r="AD1079" s="324">
        <f t="shared" si="1191"/>
        <v>84287.14697110391</v>
      </c>
      <c r="AE1079" s="334">
        <v>4</v>
      </c>
      <c r="AF1079" s="227"/>
      <c r="AG1079" s="166">
        <f t="shared" si="1192"/>
        <v>24.783604405120464</v>
      </c>
      <c r="AH1079" s="15">
        <f t="shared" si="1193"/>
        <v>43003.333333333336</v>
      </c>
      <c r="AI1079" s="15">
        <f t="shared" si="1194"/>
        <v>66081.598526045767</v>
      </c>
      <c r="AJ1079" s="324">
        <f t="shared" si="1195"/>
        <v>109084.93185937911</v>
      </c>
      <c r="AK1079" s="334">
        <v>3</v>
      </c>
      <c r="AL1079" s="450"/>
      <c r="AM1079" s="166">
        <f t="shared" si="1196"/>
        <v>16.54687286078671</v>
      </c>
      <c r="AN1079" s="56">
        <f t="shared" si="1197"/>
        <v>32252.5</v>
      </c>
      <c r="AO1079" s="15">
        <f t="shared" si="1198"/>
        <v>44000.527661373388</v>
      </c>
      <c r="AP1079" s="324">
        <f t="shared" si="1199"/>
        <v>76253.027661373388</v>
      </c>
      <c r="AQ1079" s="323">
        <v>4</v>
      </c>
      <c r="AR1079" s="451"/>
      <c r="AS1079" s="227">
        <f t="shared" si="1200"/>
        <v>19.304452570015819</v>
      </c>
      <c r="AT1079" s="56">
        <f t="shared" si="1201"/>
        <v>43310.217391304344</v>
      </c>
      <c r="AU1079" s="15">
        <f t="shared" si="1202"/>
        <v>52384.828391921845</v>
      </c>
      <c r="AV1079" s="324">
        <f t="shared" si="1203"/>
        <v>95695.045783226189</v>
      </c>
      <c r="AW1079" s="323">
        <v>5</v>
      </c>
      <c r="AX1079" s="451"/>
      <c r="AY1079" s="227">
        <f t="shared" si="1204"/>
        <v>22.722085380222254</v>
      </c>
      <c r="AZ1079" s="56">
        <f t="shared" si="1205"/>
        <v>54137.771739130432</v>
      </c>
      <c r="BA1079" s="15">
        <f t="shared" si="1206"/>
        <v>66356.078665916764</v>
      </c>
      <c r="BB1079" s="324">
        <f t="shared" si="1207"/>
        <v>120493.8504050472</v>
      </c>
      <c r="BC1079" s="323">
        <v>5</v>
      </c>
      <c r="BD1079" s="227">
        <f t="shared" si="1208"/>
        <v>23.02178106874312</v>
      </c>
      <c r="BE1079" s="56">
        <f t="shared" si="1209"/>
        <v>55448.360655737706</v>
      </c>
      <c r="BF1079" s="15">
        <f t="shared" si="1210"/>
        <v>63840.030463381758</v>
      </c>
      <c r="BG1079" s="324">
        <f t="shared" si="1211"/>
        <v>119288.39111911946</v>
      </c>
      <c r="BH1079" s="334">
        <v>5</v>
      </c>
      <c r="BI1079" s="227">
        <f t="shared" si="1212"/>
        <v>22.260045372050822</v>
      </c>
      <c r="BJ1079" s="56">
        <f t="shared" si="1213"/>
        <v>55448.360655737706</v>
      </c>
      <c r="BK1079" s="15">
        <f t="shared" si="1214"/>
        <v>60216.127272613201</v>
      </c>
      <c r="BL1079" s="324">
        <f t="shared" si="1215"/>
        <v>115664.48792835091</v>
      </c>
      <c r="BM1079" s="334">
        <v>5</v>
      </c>
      <c r="BN1079" s="227">
        <f t="shared" si="1216"/>
        <v>24.197794612794645</v>
      </c>
      <c r="BO1079" s="56">
        <f t="shared" si="1217"/>
        <v>55377.464671654197</v>
      </c>
      <c r="BP1079" s="15">
        <f t="shared" si="1218"/>
        <v>68699.38799569098</v>
      </c>
      <c r="BQ1079" s="324">
        <f t="shared" si="1219"/>
        <v>124076.85266734517</v>
      </c>
      <c r="BR1079" s="406">
        <f t="shared" si="1174"/>
        <v>49</v>
      </c>
      <c r="BS1079" s="406">
        <f t="shared" si="1220"/>
        <v>4.083333333333333</v>
      </c>
      <c r="BT1079" s="406">
        <f t="shared" si="1221"/>
        <v>0</v>
      </c>
      <c r="BU1079" s="403">
        <f t="shared" si="1222"/>
        <v>0</v>
      </c>
      <c r="BV1079" s="407">
        <f t="shared" si="1223"/>
        <v>0.1833333333333334</v>
      </c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</row>
    <row r="1080" spans="1:147" ht="18" hidden="1" x14ac:dyDescent="0.35">
      <c r="A1080" s="43" t="s">
        <v>377</v>
      </c>
      <c r="B1080" s="319">
        <v>403</v>
      </c>
      <c r="C1080" s="334">
        <v>3</v>
      </c>
      <c r="D1080" s="450"/>
      <c r="E1080" s="1">
        <f t="shared" si="1171"/>
        <v>17.850000000000001</v>
      </c>
      <c r="F1080" s="15">
        <f t="shared" si="1172"/>
        <v>31145.208568207439</v>
      </c>
      <c r="G1080" s="15">
        <f t="shared" si="1173"/>
        <v>50430.485280607136</v>
      </c>
      <c r="H1080" s="324">
        <f t="shared" si="1175"/>
        <v>81575.693848814582</v>
      </c>
      <c r="I1080" s="334">
        <v>4</v>
      </c>
      <c r="J1080" s="450"/>
      <c r="K1080" s="1">
        <f t="shared" si="1176"/>
        <v>30.48</v>
      </c>
      <c r="L1080" s="56">
        <f t="shared" si="1177"/>
        <v>41758.948685857322</v>
      </c>
      <c r="M1080" s="15">
        <f t="shared" si="1178"/>
        <v>81522.899152723621</v>
      </c>
      <c r="N1080" s="324">
        <f t="shared" si="1179"/>
        <v>123281.84783858094</v>
      </c>
      <c r="O1080" s="334">
        <v>4</v>
      </c>
      <c r="P1080" s="450"/>
      <c r="Q1080" s="211">
        <f t="shared" si="1180"/>
        <v>29.941919133262015</v>
      </c>
      <c r="R1080" s="56">
        <f t="shared" si="1181"/>
        <v>41758.948685857322</v>
      </c>
      <c r="S1080" s="422">
        <f t="shared" si="1182"/>
        <v>86131.697463918987</v>
      </c>
      <c r="T1080" s="324">
        <f t="shared" si="1183"/>
        <v>127890.64614977631</v>
      </c>
      <c r="U1080" s="334">
        <v>3</v>
      </c>
      <c r="V1080" s="398">
        <f t="shared" si="1184"/>
        <v>22.461016390056905</v>
      </c>
      <c r="W1080" s="56">
        <f t="shared" si="1185"/>
        <v>32031.380191693293</v>
      </c>
      <c r="X1080" s="15">
        <f t="shared" si="1186"/>
        <v>68666.684464642283</v>
      </c>
      <c r="Y1080" s="324">
        <f t="shared" si="1187"/>
        <v>100698.06465633557</v>
      </c>
      <c r="Z1080" s="334">
        <v>3</v>
      </c>
      <c r="AA1080" s="166">
        <f t="shared" si="1188"/>
        <v>18.960087607320997</v>
      </c>
      <c r="AB1080" s="56">
        <f t="shared" si="1189"/>
        <v>32031.380191693293</v>
      </c>
      <c r="AC1080" s="15">
        <f t="shared" si="1190"/>
        <v>52255.766779410624</v>
      </c>
      <c r="AD1080" s="324">
        <f t="shared" si="1191"/>
        <v>84287.14697110391</v>
      </c>
      <c r="AE1080" s="334">
        <v>4</v>
      </c>
      <c r="AF1080" s="227"/>
      <c r="AG1080" s="166">
        <f t="shared" si="1192"/>
        <v>24.783604405120464</v>
      </c>
      <c r="AH1080" s="15">
        <f t="shared" si="1193"/>
        <v>43003.333333333336</v>
      </c>
      <c r="AI1080" s="15">
        <f t="shared" si="1194"/>
        <v>66081.598526045767</v>
      </c>
      <c r="AJ1080" s="324">
        <f t="shared" si="1195"/>
        <v>109084.93185937911</v>
      </c>
      <c r="AK1080" s="334">
        <v>4</v>
      </c>
      <c r="AL1080" s="450"/>
      <c r="AM1080" s="166">
        <f t="shared" si="1196"/>
        <v>22.062497147715614</v>
      </c>
      <c r="AN1080" s="56">
        <f t="shared" si="1197"/>
        <v>43003.333333333336</v>
      </c>
      <c r="AO1080" s="15">
        <f t="shared" si="1198"/>
        <v>58667.370215164527</v>
      </c>
      <c r="AP1080" s="324">
        <f t="shared" si="1199"/>
        <v>101670.70354849787</v>
      </c>
      <c r="AQ1080" s="323">
        <v>3</v>
      </c>
      <c r="AR1080" s="451"/>
      <c r="AS1080" s="227">
        <f t="shared" si="1200"/>
        <v>14.478339427511864</v>
      </c>
      <c r="AT1080" s="56">
        <f t="shared" si="1201"/>
        <v>32482.663043478256</v>
      </c>
      <c r="AU1080" s="15">
        <f t="shared" si="1202"/>
        <v>39288.621293941382</v>
      </c>
      <c r="AV1080" s="324">
        <f t="shared" si="1203"/>
        <v>71771.284337419638</v>
      </c>
      <c r="AW1080" s="323">
        <v>4</v>
      </c>
      <c r="AX1080" s="451"/>
      <c r="AY1080" s="227">
        <f t="shared" si="1204"/>
        <v>18.177668304177804</v>
      </c>
      <c r="AZ1080" s="56">
        <f t="shared" si="1205"/>
        <v>43310.217391304344</v>
      </c>
      <c r="BA1080" s="15">
        <f t="shared" si="1206"/>
        <v>53084.862932733413</v>
      </c>
      <c r="BB1080" s="324">
        <f t="shared" si="1207"/>
        <v>96395.080324037757</v>
      </c>
      <c r="BC1080" s="323">
        <v>3</v>
      </c>
      <c r="BD1080" s="227">
        <f t="shared" si="1208"/>
        <v>13.813068641245874</v>
      </c>
      <c r="BE1080" s="56">
        <f t="shared" si="1209"/>
        <v>33269.016393442624</v>
      </c>
      <c r="BF1080" s="15">
        <f t="shared" si="1210"/>
        <v>38304.018278029056</v>
      </c>
      <c r="BG1080" s="324">
        <f t="shared" si="1211"/>
        <v>71573.034671471687</v>
      </c>
      <c r="BH1080" s="334">
        <v>4</v>
      </c>
      <c r="BI1080" s="227">
        <f t="shared" si="1212"/>
        <v>17.808036297640658</v>
      </c>
      <c r="BJ1080" s="56">
        <f t="shared" si="1213"/>
        <v>44358.688524590165</v>
      </c>
      <c r="BK1080" s="15">
        <f t="shared" si="1214"/>
        <v>48172.901818090562</v>
      </c>
      <c r="BL1080" s="324">
        <f t="shared" si="1215"/>
        <v>92531.59034268072</v>
      </c>
      <c r="BM1080" s="334">
        <v>4</v>
      </c>
      <c r="BN1080" s="227">
        <f t="shared" si="1216"/>
        <v>19.358235690235716</v>
      </c>
      <c r="BO1080" s="56">
        <f t="shared" si="1217"/>
        <v>44301.971737323358</v>
      </c>
      <c r="BP1080" s="15">
        <f t="shared" si="1218"/>
        <v>54959.510396552781</v>
      </c>
      <c r="BQ1080" s="324">
        <f t="shared" si="1219"/>
        <v>99261.482133876139</v>
      </c>
      <c r="BR1080" s="406">
        <f t="shared" si="1174"/>
        <v>43</v>
      </c>
      <c r="BS1080" s="406">
        <f t="shared" si="1220"/>
        <v>3.5833333333333335</v>
      </c>
      <c r="BT1080" s="406">
        <f t="shared" si="1221"/>
        <v>0</v>
      </c>
      <c r="BU1080" s="403">
        <f t="shared" si="1222"/>
        <v>0</v>
      </c>
      <c r="BV1080" s="407">
        <f t="shared" si="1223"/>
        <v>0.10416666666666663</v>
      </c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</row>
    <row r="1081" spans="1:147" ht="18" hidden="1" x14ac:dyDescent="0.35">
      <c r="A1081" s="43" t="s">
        <v>377</v>
      </c>
      <c r="B1081" s="319">
        <v>501</v>
      </c>
      <c r="C1081" s="334">
        <v>2</v>
      </c>
      <c r="D1081" s="450"/>
      <c r="E1081" s="1">
        <f t="shared" si="1171"/>
        <v>11.9</v>
      </c>
      <c r="F1081" s="15">
        <f t="shared" si="1172"/>
        <v>20763.47237880496</v>
      </c>
      <c r="G1081" s="15">
        <f t="shared" si="1173"/>
        <v>33620.323520404752</v>
      </c>
      <c r="H1081" s="324">
        <f t="shared" si="1175"/>
        <v>54383.795899209712</v>
      </c>
      <c r="I1081" s="334">
        <v>5</v>
      </c>
      <c r="J1081" s="450"/>
      <c r="K1081" s="1">
        <f t="shared" si="1176"/>
        <v>38.1</v>
      </c>
      <c r="L1081" s="56">
        <f t="shared" si="1177"/>
        <v>52198.685857321652</v>
      </c>
      <c r="M1081" s="15">
        <f t="shared" si="1178"/>
        <v>101903.62394090454</v>
      </c>
      <c r="N1081" s="324">
        <f t="shared" si="1179"/>
        <v>154102.3097982262</v>
      </c>
      <c r="O1081" s="334">
        <v>3</v>
      </c>
      <c r="P1081" s="450"/>
      <c r="Q1081" s="211">
        <f t="shared" si="1180"/>
        <v>22.45643934994651</v>
      </c>
      <c r="R1081" s="56">
        <f t="shared" si="1181"/>
        <v>31319.211514392991</v>
      </c>
      <c r="S1081" s="422">
        <f t="shared" si="1182"/>
        <v>64598.773097939236</v>
      </c>
      <c r="T1081" s="324">
        <f t="shared" si="1183"/>
        <v>95917.98461233222</v>
      </c>
      <c r="U1081" s="334">
        <v>2</v>
      </c>
      <c r="V1081" s="398">
        <f t="shared" si="1184"/>
        <v>14.974010926704603</v>
      </c>
      <c r="W1081" s="56">
        <f t="shared" si="1185"/>
        <v>21354.253461128861</v>
      </c>
      <c r="X1081" s="15">
        <f t="shared" si="1186"/>
        <v>45777.789643094853</v>
      </c>
      <c r="Y1081" s="324">
        <f t="shared" si="1187"/>
        <v>67132.043104223718</v>
      </c>
      <c r="Z1081" s="334">
        <v>2</v>
      </c>
      <c r="AA1081" s="166">
        <f t="shared" si="1188"/>
        <v>12.640058404880664</v>
      </c>
      <c r="AB1081" s="56">
        <f t="shared" si="1189"/>
        <v>21354.253461128861</v>
      </c>
      <c r="AC1081" s="15">
        <f t="shared" si="1190"/>
        <v>34837.177852940418</v>
      </c>
      <c r="AD1081" s="324">
        <f t="shared" si="1191"/>
        <v>56191.431314069283</v>
      </c>
      <c r="AE1081" s="334">
        <v>1</v>
      </c>
      <c r="AF1081" s="227"/>
      <c r="AG1081" s="166">
        <f t="shared" si="1192"/>
        <v>6.195901101280116</v>
      </c>
      <c r="AH1081" s="15">
        <f t="shared" si="1193"/>
        <v>10750.833333333334</v>
      </c>
      <c r="AI1081" s="15">
        <f t="shared" si="1194"/>
        <v>16520.399631511442</v>
      </c>
      <c r="AJ1081" s="324">
        <f t="shared" si="1195"/>
        <v>27271.232964844778</v>
      </c>
      <c r="AK1081" s="334">
        <v>1</v>
      </c>
      <c r="AL1081" s="450"/>
      <c r="AM1081" s="166">
        <f t="shared" si="1196"/>
        <v>5.5156242869289036</v>
      </c>
      <c r="AN1081" s="56">
        <f t="shared" si="1197"/>
        <v>10750.833333333334</v>
      </c>
      <c r="AO1081" s="15">
        <f t="shared" si="1198"/>
        <v>14666.842553791132</v>
      </c>
      <c r="AP1081" s="324">
        <f t="shared" si="1199"/>
        <v>25417.675887124467</v>
      </c>
      <c r="AQ1081" s="323">
        <v>0</v>
      </c>
      <c r="AR1081" s="451"/>
      <c r="AS1081" s="227">
        <f t="shared" si="1200"/>
        <v>0</v>
      </c>
      <c r="AT1081" s="56">
        <f t="shared" si="1201"/>
        <v>0</v>
      </c>
      <c r="AU1081" s="15">
        <f t="shared" si="1202"/>
        <v>0</v>
      </c>
      <c r="AV1081" s="324">
        <f t="shared" si="1203"/>
        <v>0</v>
      </c>
      <c r="AW1081" s="323">
        <v>1</v>
      </c>
      <c r="AX1081" s="451"/>
      <c r="AY1081" s="227">
        <f t="shared" si="1204"/>
        <v>4.5444170760444509</v>
      </c>
      <c r="AZ1081" s="56">
        <f t="shared" si="1205"/>
        <v>10827.554347826086</v>
      </c>
      <c r="BA1081" s="15">
        <f t="shared" si="1206"/>
        <v>13271.215733183353</v>
      </c>
      <c r="BB1081" s="324">
        <f t="shared" si="1207"/>
        <v>24098.770081009439</v>
      </c>
      <c r="BC1081" s="323">
        <v>2</v>
      </c>
      <c r="BD1081" s="227">
        <f t="shared" si="1208"/>
        <v>9.2087124274972485</v>
      </c>
      <c r="BE1081" s="56">
        <f t="shared" si="1209"/>
        <v>22179.344262295082</v>
      </c>
      <c r="BF1081" s="15">
        <f t="shared" si="1210"/>
        <v>25536.012185352705</v>
      </c>
      <c r="BG1081" s="324">
        <f t="shared" si="1211"/>
        <v>47715.356447647791</v>
      </c>
      <c r="BH1081" s="334">
        <v>3</v>
      </c>
      <c r="BI1081" s="227">
        <f t="shared" si="1212"/>
        <v>13.356027223230495</v>
      </c>
      <c r="BJ1081" s="56">
        <f t="shared" si="1213"/>
        <v>33269.016393442624</v>
      </c>
      <c r="BK1081" s="15">
        <f t="shared" si="1214"/>
        <v>36129.676363567924</v>
      </c>
      <c r="BL1081" s="324">
        <f t="shared" si="1215"/>
        <v>69398.692757010547</v>
      </c>
      <c r="BM1081" s="334">
        <v>1</v>
      </c>
      <c r="BN1081" s="227">
        <f t="shared" si="1216"/>
        <v>4.8395589225589291</v>
      </c>
      <c r="BO1081" s="56">
        <f t="shared" si="1217"/>
        <v>11075.492934330839</v>
      </c>
      <c r="BP1081" s="15">
        <f t="shared" si="1218"/>
        <v>13739.877599138195</v>
      </c>
      <c r="BQ1081" s="324">
        <f t="shared" si="1219"/>
        <v>24815.370533469035</v>
      </c>
      <c r="BR1081" s="406">
        <f t="shared" si="1174"/>
        <v>23</v>
      </c>
      <c r="BS1081" s="406">
        <f t="shared" si="1220"/>
        <v>1.9166666666666667</v>
      </c>
      <c r="BT1081" s="406">
        <f t="shared" si="1221"/>
        <v>-2</v>
      </c>
      <c r="BU1081" s="403">
        <f t="shared" si="1222"/>
        <v>-0.66666666666666674</v>
      </c>
      <c r="BV1081" s="407">
        <f t="shared" si="1223"/>
        <v>-0.91666666666666674</v>
      </c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</row>
    <row r="1082" spans="1:147" ht="18" hidden="1" x14ac:dyDescent="0.35">
      <c r="A1082" s="43" t="s">
        <v>377</v>
      </c>
      <c r="B1082" s="319">
        <v>502</v>
      </c>
      <c r="C1082" s="334">
        <v>1</v>
      </c>
      <c r="D1082" s="450"/>
      <c r="E1082" s="1">
        <f t="shared" si="1171"/>
        <v>5.95</v>
      </c>
      <c r="F1082" s="15">
        <f t="shared" si="1172"/>
        <v>10381.73618940248</v>
      </c>
      <c r="G1082" s="15">
        <f t="shared" si="1173"/>
        <v>16810.161760202376</v>
      </c>
      <c r="H1082" s="324">
        <f t="shared" si="1175"/>
        <v>27191.897949604856</v>
      </c>
      <c r="I1082" s="334">
        <v>1</v>
      </c>
      <c r="J1082" s="450"/>
      <c r="K1082" s="1">
        <f t="shared" si="1176"/>
        <v>7.62</v>
      </c>
      <c r="L1082" s="56">
        <f t="shared" si="1177"/>
        <v>10439.73717146433</v>
      </c>
      <c r="M1082" s="15">
        <f t="shared" si="1178"/>
        <v>20380.724788180905</v>
      </c>
      <c r="N1082" s="324">
        <f t="shared" si="1179"/>
        <v>30820.461959645236</v>
      </c>
      <c r="O1082" s="334">
        <v>1</v>
      </c>
      <c r="P1082" s="450"/>
      <c r="Q1082" s="211">
        <f t="shared" si="1180"/>
        <v>7.4854797833155038</v>
      </c>
      <c r="R1082" s="56">
        <f t="shared" si="1181"/>
        <v>10439.73717146433</v>
      </c>
      <c r="S1082" s="422">
        <f t="shared" si="1182"/>
        <v>21532.924365979747</v>
      </c>
      <c r="T1082" s="324">
        <f t="shared" si="1183"/>
        <v>31972.661537444077</v>
      </c>
      <c r="U1082" s="334">
        <v>1</v>
      </c>
      <c r="V1082" s="398">
        <f t="shared" si="1184"/>
        <v>7.4870054633523013</v>
      </c>
      <c r="W1082" s="56">
        <f t="shared" si="1185"/>
        <v>10677.126730564431</v>
      </c>
      <c r="X1082" s="15">
        <f t="shared" si="1186"/>
        <v>22888.894821547427</v>
      </c>
      <c r="Y1082" s="324">
        <f t="shared" si="1187"/>
        <v>33566.021552111859</v>
      </c>
      <c r="Z1082" s="334">
        <v>1</v>
      </c>
      <c r="AA1082" s="166">
        <f t="shared" si="1188"/>
        <v>6.320029202440332</v>
      </c>
      <c r="AB1082" s="56">
        <f t="shared" si="1189"/>
        <v>10677.126730564431</v>
      </c>
      <c r="AC1082" s="15">
        <f>+AA1082*$AA$1027</f>
        <v>17418.588926470209</v>
      </c>
      <c r="AD1082" s="324">
        <f t="shared" si="1191"/>
        <v>28095.715657034641</v>
      </c>
      <c r="AE1082" s="334">
        <v>1</v>
      </c>
      <c r="AF1082" s="227"/>
      <c r="AG1082" s="166">
        <f t="shared" si="1192"/>
        <v>6.195901101280116</v>
      </c>
      <c r="AH1082" s="15">
        <f t="shared" si="1193"/>
        <v>10750.833333333334</v>
      </c>
      <c r="AI1082" s="15">
        <f t="shared" si="1194"/>
        <v>16520.399631511442</v>
      </c>
      <c r="AJ1082" s="324">
        <f t="shared" si="1195"/>
        <v>27271.232964844778</v>
      </c>
      <c r="AK1082" s="334">
        <v>1</v>
      </c>
      <c r="AL1082" s="450"/>
      <c r="AM1082" s="166">
        <f t="shared" si="1196"/>
        <v>5.5156242869289036</v>
      </c>
      <c r="AN1082" s="56">
        <f t="shared" si="1197"/>
        <v>10750.833333333334</v>
      </c>
      <c r="AO1082" s="15">
        <f t="shared" si="1198"/>
        <v>14666.842553791132</v>
      </c>
      <c r="AP1082" s="324">
        <f t="shared" si="1199"/>
        <v>25417.675887124467</v>
      </c>
      <c r="AQ1082" s="323">
        <v>1</v>
      </c>
      <c r="AR1082" s="451"/>
      <c r="AS1082" s="227">
        <f t="shared" si="1200"/>
        <v>4.8261131425039547</v>
      </c>
      <c r="AT1082" s="56">
        <f t="shared" si="1201"/>
        <v>10827.554347826086</v>
      </c>
      <c r="AU1082" s="15">
        <f t="shared" si="1202"/>
        <v>13096.207097980461</v>
      </c>
      <c r="AV1082" s="324">
        <f t="shared" si="1203"/>
        <v>23923.761445806547</v>
      </c>
      <c r="AW1082" s="323">
        <v>1</v>
      </c>
      <c r="AX1082" s="451"/>
      <c r="AY1082" s="227">
        <f t="shared" si="1204"/>
        <v>4.5444170760444509</v>
      </c>
      <c r="AZ1082" s="56">
        <f t="shared" si="1205"/>
        <v>10827.554347826086</v>
      </c>
      <c r="BA1082" s="15">
        <f t="shared" si="1206"/>
        <v>13271.215733183353</v>
      </c>
      <c r="BB1082" s="324">
        <f t="shared" si="1207"/>
        <v>24098.770081009439</v>
      </c>
      <c r="BC1082" s="323">
        <v>1</v>
      </c>
      <c r="BD1082" s="227">
        <f t="shared" si="1208"/>
        <v>4.6043562137486242</v>
      </c>
      <c r="BE1082" s="56">
        <f t="shared" si="1209"/>
        <v>11089.672131147541</v>
      </c>
      <c r="BF1082" s="15">
        <f t="shared" si="1210"/>
        <v>12768.006092676353</v>
      </c>
      <c r="BG1082" s="324">
        <f t="shared" si="1211"/>
        <v>23857.678223823896</v>
      </c>
      <c r="BH1082" s="334">
        <v>1</v>
      </c>
      <c r="BI1082" s="227">
        <f t="shared" si="1212"/>
        <v>4.4520090744101646</v>
      </c>
      <c r="BJ1082" s="56">
        <f t="shared" si="1213"/>
        <v>11089.672131147541</v>
      </c>
      <c r="BK1082" s="15">
        <f t="shared" si="1214"/>
        <v>12043.225454522641</v>
      </c>
      <c r="BL1082" s="324">
        <f t="shared" si="1215"/>
        <v>23132.89758567018</v>
      </c>
      <c r="BM1082" s="334">
        <v>1</v>
      </c>
      <c r="BN1082" s="227">
        <f t="shared" si="1216"/>
        <v>4.8395589225589291</v>
      </c>
      <c r="BO1082" s="56">
        <f t="shared" si="1217"/>
        <v>11075.492934330839</v>
      </c>
      <c r="BP1082" s="15">
        <f t="shared" si="1218"/>
        <v>13739.877599138195</v>
      </c>
      <c r="BQ1082" s="324">
        <f t="shared" si="1219"/>
        <v>24815.370533469035</v>
      </c>
      <c r="BR1082" s="406">
        <f t="shared" si="1174"/>
        <v>12</v>
      </c>
      <c r="BS1082" s="406">
        <f t="shared" si="1220"/>
        <v>1</v>
      </c>
      <c r="BT1082" s="406">
        <f t="shared" si="1221"/>
        <v>0</v>
      </c>
      <c r="BU1082" s="403">
        <f t="shared" si="1222"/>
        <v>0</v>
      </c>
      <c r="BV1082" s="407">
        <f t="shared" si="1223"/>
        <v>0</v>
      </c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</row>
    <row r="1083" spans="1:147" ht="18" hidden="1" x14ac:dyDescent="0.35">
      <c r="A1083" s="43" t="s">
        <v>377</v>
      </c>
      <c r="B1083" s="319">
        <v>503</v>
      </c>
      <c r="C1083" s="334">
        <v>2</v>
      </c>
      <c r="D1083" s="450"/>
      <c r="E1083" s="1">
        <f t="shared" si="1171"/>
        <v>11.9</v>
      </c>
      <c r="F1083" s="15">
        <f t="shared" si="1172"/>
        <v>20763.47237880496</v>
      </c>
      <c r="G1083" s="15">
        <f t="shared" si="1173"/>
        <v>33620.323520404752</v>
      </c>
      <c r="H1083" s="324">
        <f t="shared" si="1175"/>
        <v>54383.795899209712</v>
      </c>
      <c r="I1083" s="334">
        <v>4</v>
      </c>
      <c r="J1083" s="450"/>
      <c r="K1083" s="1">
        <f t="shared" si="1176"/>
        <v>30.48</v>
      </c>
      <c r="L1083" s="56">
        <f t="shared" si="1177"/>
        <v>41758.948685857322</v>
      </c>
      <c r="M1083" s="15">
        <f t="shared" si="1178"/>
        <v>81522.899152723621</v>
      </c>
      <c r="N1083" s="324">
        <f t="shared" si="1179"/>
        <v>123281.84783858094</v>
      </c>
      <c r="O1083" s="334">
        <v>4</v>
      </c>
      <c r="P1083" s="450"/>
      <c r="Q1083" s="211">
        <f t="shared" si="1180"/>
        <v>29.941919133262015</v>
      </c>
      <c r="R1083" s="56">
        <f t="shared" si="1181"/>
        <v>41758.948685857322</v>
      </c>
      <c r="S1083" s="422">
        <f t="shared" si="1182"/>
        <v>86131.697463918987</v>
      </c>
      <c r="T1083" s="324">
        <f t="shared" si="1183"/>
        <v>127890.64614977631</v>
      </c>
      <c r="U1083" s="334">
        <v>1</v>
      </c>
      <c r="V1083" s="398">
        <f t="shared" si="1184"/>
        <v>7.4870054633523013</v>
      </c>
      <c r="W1083" s="56">
        <f t="shared" si="1185"/>
        <v>10677.126730564431</v>
      </c>
      <c r="X1083" s="15">
        <f t="shared" si="1186"/>
        <v>22888.894821547427</v>
      </c>
      <c r="Y1083" s="324">
        <f t="shared" si="1187"/>
        <v>33566.021552111859</v>
      </c>
      <c r="Z1083" s="334">
        <v>2</v>
      </c>
      <c r="AA1083" s="166">
        <f t="shared" si="1188"/>
        <v>12.640058404880664</v>
      </c>
      <c r="AB1083" s="56">
        <f t="shared" si="1189"/>
        <v>21354.253461128861</v>
      </c>
      <c r="AC1083" s="15">
        <f t="shared" si="1190"/>
        <v>34837.177852940418</v>
      </c>
      <c r="AD1083" s="324">
        <f t="shared" si="1191"/>
        <v>56191.431314069283</v>
      </c>
      <c r="AE1083" s="334">
        <v>1</v>
      </c>
      <c r="AF1083" s="227"/>
      <c r="AG1083" s="166">
        <f t="shared" si="1192"/>
        <v>6.195901101280116</v>
      </c>
      <c r="AH1083" s="15">
        <f t="shared" si="1193"/>
        <v>10750.833333333334</v>
      </c>
      <c r="AI1083" s="15">
        <f t="shared" si="1194"/>
        <v>16520.399631511442</v>
      </c>
      <c r="AJ1083" s="324">
        <f t="shared" si="1195"/>
        <v>27271.232964844778</v>
      </c>
      <c r="AK1083" s="334">
        <v>1</v>
      </c>
      <c r="AL1083" s="450"/>
      <c r="AM1083" s="166">
        <f t="shared" si="1196"/>
        <v>5.5156242869289036</v>
      </c>
      <c r="AN1083" s="56">
        <f t="shared" si="1197"/>
        <v>10750.833333333334</v>
      </c>
      <c r="AO1083" s="15">
        <f t="shared" si="1198"/>
        <v>14666.842553791132</v>
      </c>
      <c r="AP1083" s="324">
        <f t="shared" si="1199"/>
        <v>25417.675887124467</v>
      </c>
      <c r="AQ1083" s="323">
        <v>2</v>
      </c>
      <c r="AR1083" s="451"/>
      <c r="AS1083" s="227">
        <f t="shared" si="1200"/>
        <v>9.6522262850079095</v>
      </c>
      <c r="AT1083" s="56">
        <f t="shared" si="1201"/>
        <v>21655.108695652172</v>
      </c>
      <c r="AU1083" s="15">
        <f t="shared" si="1202"/>
        <v>26192.414195960922</v>
      </c>
      <c r="AV1083" s="324">
        <f t="shared" si="1203"/>
        <v>47847.522891613095</v>
      </c>
      <c r="AW1083" s="323">
        <v>3</v>
      </c>
      <c r="AX1083" s="451"/>
      <c r="AY1083" s="227">
        <f t="shared" si="1204"/>
        <v>13.633251228133354</v>
      </c>
      <c r="AZ1083" s="56">
        <f t="shared" si="1205"/>
        <v>32482.663043478256</v>
      </c>
      <c r="BA1083" s="15">
        <f t="shared" si="1206"/>
        <v>39813.647199550061</v>
      </c>
      <c r="BB1083" s="324">
        <f t="shared" si="1207"/>
        <v>72296.310243028318</v>
      </c>
      <c r="BC1083" s="323">
        <v>2</v>
      </c>
      <c r="BD1083" s="227">
        <f t="shared" si="1208"/>
        <v>9.2087124274972485</v>
      </c>
      <c r="BE1083" s="56">
        <f t="shared" si="1209"/>
        <v>22179.344262295082</v>
      </c>
      <c r="BF1083" s="15">
        <f t="shared" si="1210"/>
        <v>25536.012185352705</v>
      </c>
      <c r="BG1083" s="324">
        <f t="shared" si="1211"/>
        <v>47715.356447647791</v>
      </c>
      <c r="BH1083" s="334">
        <v>2</v>
      </c>
      <c r="BI1083" s="227">
        <f t="shared" si="1212"/>
        <v>8.9040181488203292</v>
      </c>
      <c r="BJ1083" s="56">
        <f t="shared" si="1213"/>
        <v>22179.344262295082</v>
      </c>
      <c r="BK1083" s="15">
        <f t="shared" si="1214"/>
        <v>24086.450909045281</v>
      </c>
      <c r="BL1083" s="324">
        <f t="shared" si="1215"/>
        <v>46265.79517134036</v>
      </c>
      <c r="BM1083" s="334">
        <v>1</v>
      </c>
      <c r="BN1083" s="227">
        <f t="shared" si="1216"/>
        <v>4.8395589225589291</v>
      </c>
      <c r="BO1083" s="56">
        <f t="shared" si="1217"/>
        <v>11075.492934330839</v>
      </c>
      <c r="BP1083" s="15">
        <f t="shared" si="1218"/>
        <v>13739.877599138195</v>
      </c>
      <c r="BQ1083" s="324">
        <f t="shared" si="1219"/>
        <v>24815.370533469035</v>
      </c>
      <c r="BR1083" s="406">
        <f t="shared" si="1174"/>
        <v>25</v>
      </c>
      <c r="BS1083" s="406">
        <f t="shared" si="1220"/>
        <v>2.0833333333333335</v>
      </c>
      <c r="BT1083" s="406">
        <f t="shared" si="1221"/>
        <v>-1</v>
      </c>
      <c r="BU1083" s="403">
        <f t="shared" si="1222"/>
        <v>-0.5</v>
      </c>
      <c r="BV1083" s="407">
        <f t="shared" si="1223"/>
        <v>-1.0833333333333335</v>
      </c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</row>
    <row r="1084" spans="1:147" ht="18" hidden="1" x14ac:dyDescent="0.35">
      <c r="A1084" s="43" t="s">
        <v>377</v>
      </c>
      <c r="B1084" s="319">
        <v>601</v>
      </c>
      <c r="C1084" s="334">
        <v>6</v>
      </c>
      <c r="D1084" s="450"/>
      <c r="E1084" s="1">
        <f t="shared" si="1171"/>
        <v>35.700000000000003</v>
      </c>
      <c r="F1084" s="15">
        <f t="shared" si="1172"/>
        <v>62290.417136414879</v>
      </c>
      <c r="G1084" s="15">
        <f t="shared" si="1173"/>
        <v>100860.97056121427</v>
      </c>
      <c r="H1084" s="324">
        <f t="shared" si="1175"/>
        <v>163151.38769762916</v>
      </c>
      <c r="I1084" s="334">
        <v>7</v>
      </c>
      <c r="J1084" s="450"/>
      <c r="K1084" s="1">
        <f t="shared" si="1176"/>
        <v>53.34</v>
      </c>
      <c r="L1084" s="56">
        <f t="shared" si="1177"/>
        <v>73078.160200250306</v>
      </c>
      <c r="M1084" s="15">
        <f t="shared" si="1178"/>
        <v>142665.07351726634</v>
      </c>
      <c r="N1084" s="324">
        <f t="shared" si="1179"/>
        <v>215743.23371751665</v>
      </c>
      <c r="O1084" s="334">
        <v>8</v>
      </c>
      <c r="P1084" s="450"/>
      <c r="Q1084" s="211">
        <f t="shared" si="1180"/>
        <v>59.88383826652403</v>
      </c>
      <c r="R1084" s="56">
        <f t="shared" si="1181"/>
        <v>83517.897371714644</v>
      </c>
      <c r="S1084" s="422">
        <f t="shared" si="1182"/>
        <v>172263.39492783797</v>
      </c>
      <c r="T1084" s="324">
        <f t="shared" si="1183"/>
        <v>255781.29229955262</v>
      </c>
      <c r="U1084" s="334">
        <v>6</v>
      </c>
      <c r="V1084" s="398">
        <f t="shared" si="1184"/>
        <v>44.92203278011381</v>
      </c>
      <c r="W1084" s="56">
        <f t="shared" si="1185"/>
        <v>64062.760383386587</v>
      </c>
      <c r="X1084" s="15">
        <f t="shared" si="1186"/>
        <v>137333.36892928457</v>
      </c>
      <c r="Y1084" s="324">
        <f t="shared" si="1187"/>
        <v>201396.12931267114</v>
      </c>
      <c r="Z1084" s="334">
        <v>6</v>
      </c>
      <c r="AA1084" s="166">
        <f t="shared" si="1188"/>
        <v>37.920175214641993</v>
      </c>
      <c r="AB1084" s="56">
        <f>+Z1084*$AA$1028*$AC$1157</f>
        <v>64062.760383386587</v>
      </c>
      <c r="AC1084" s="15">
        <f t="shared" si="1190"/>
        <v>104511.53355882125</v>
      </c>
      <c r="AD1084" s="324">
        <f t="shared" si="1191"/>
        <v>168574.29394220782</v>
      </c>
      <c r="AE1084" s="334">
        <v>6</v>
      </c>
      <c r="AF1084" s="227"/>
      <c r="AG1084" s="166">
        <f t="shared" si="1192"/>
        <v>37.175406607680699</v>
      </c>
      <c r="AH1084" s="15">
        <f t="shared" si="1193"/>
        <v>64505</v>
      </c>
      <c r="AI1084" s="15">
        <f t="shared" si="1194"/>
        <v>99122.397789068651</v>
      </c>
      <c r="AJ1084" s="324">
        <f t="shared" si="1195"/>
        <v>163627.39778906864</v>
      </c>
      <c r="AK1084" s="334">
        <v>6</v>
      </c>
      <c r="AL1084" s="450"/>
      <c r="AM1084" s="166">
        <f t="shared" si="1196"/>
        <v>33.09374572157342</v>
      </c>
      <c r="AN1084" s="56">
        <f t="shared" si="1197"/>
        <v>64505</v>
      </c>
      <c r="AO1084" s="15">
        <f t="shared" si="1198"/>
        <v>88001.055322746775</v>
      </c>
      <c r="AP1084" s="324">
        <f t="shared" si="1199"/>
        <v>152506.05532274678</v>
      </c>
      <c r="AQ1084" s="323">
        <v>6</v>
      </c>
      <c r="AR1084" s="451"/>
      <c r="AS1084" s="227">
        <f t="shared" si="1200"/>
        <v>28.956678855023728</v>
      </c>
      <c r="AT1084" s="56">
        <f t="shared" si="1201"/>
        <v>64965.326086956513</v>
      </c>
      <c r="AU1084" s="15">
        <f t="shared" si="1202"/>
        <v>78577.242587882763</v>
      </c>
      <c r="AV1084" s="324">
        <f t="shared" si="1203"/>
        <v>143542.56867483928</v>
      </c>
      <c r="AW1084" s="323">
        <v>7</v>
      </c>
      <c r="AX1084" s="451"/>
      <c r="AY1084" s="227">
        <f t="shared" si="1204"/>
        <v>31.810919532311157</v>
      </c>
      <c r="AZ1084" s="56">
        <f t="shared" si="1205"/>
        <v>75792.880434782608</v>
      </c>
      <c r="BA1084" s="15">
        <f t="shared" si="1206"/>
        <v>92898.510132283482</v>
      </c>
      <c r="BB1084" s="324">
        <f t="shared" si="1207"/>
        <v>168691.39056706609</v>
      </c>
      <c r="BC1084" s="323">
        <v>7</v>
      </c>
      <c r="BD1084" s="227">
        <f t="shared" si="1208"/>
        <v>32.230493496240371</v>
      </c>
      <c r="BE1084" s="56">
        <f t="shared" si="1209"/>
        <v>77627.704918032789</v>
      </c>
      <c r="BF1084" s="15">
        <f t="shared" si="1210"/>
        <v>89376.042648734467</v>
      </c>
      <c r="BG1084" s="324">
        <f t="shared" si="1211"/>
        <v>167003.74756676727</v>
      </c>
      <c r="BH1084" s="334">
        <v>6</v>
      </c>
      <c r="BI1084" s="227">
        <f t="shared" si="1212"/>
        <v>26.712054446460989</v>
      </c>
      <c r="BJ1084" s="56">
        <f t="shared" si="1213"/>
        <v>66538.032786885247</v>
      </c>
      <c r="BK1084" s="15">
        <f t="shared" si="1214"/>
        <v>72259.352727135847</v>
      </c>
      <c r="BL1084" s="324">
        <f t="shared" si="1215"/>
        <v>138797.38551402109</v>
      </c>
      <c r="BM1084" s="334">
        <v>6</v>
      </c>
      <c r="BN1084" s="227">
        <f t="shared" si="1216"/>
        <v>29.037353535353574</v>
      </c>
      <c r="BO1084" s="56">
        <f t="shared" si="1217"/>
        <v>66452.957605985037</v>
      </c>
      <c r="BP1084" s="15">
        <f t="shared" si="1218"/>
        <v>82439.265594829165</v>
      </c>
      <c r="BQ1084" s="324">
        <f t="shared" si="1219"/>
        <v>148892.22320081422</v>
      </c>
      <c r="BR1084" s="406">
        <f t="shared" si="1174"/>
        <v>77</v>
      </c>
      <c r="BS1084" s="406">
        <f t="shared" si="1220"/>
        <v>6.416666666666667</v>
      </c>
      <c r="BT1084" s="406">
        <f t="shared" si="1221"/>
        <v>0</v>
      </c>
      <c r="BU1084" s="403">
        <f t="shared" si="1222"/>
        <v>0</v>
      </c>
      <c r="BV1084" s="407">
        <f t="shared" si="1223"/>
        <v>-6.9444444444444489E-2</v>
      </c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</row>
    <row r="1085" spans="1:147" ht="18" hidden="1" x14ac:dyDescent="0.35">
      <c r="A1085" s="43" t="s">
        <v>377</v>
      </c>
      <c r="B1085" s="319">
        <v>602</v>
      </c>
      <c r="C1085" s="334">
        <v>9</v>
      </c>
      <c r="D1085" s="450"/>
      <c r="E1085" s="1">
        <f t="shared" si="1171"/>
        <v>53.550000000000004</v>
      </c>
      <c r="F1085" s="15">
        <f t="shared" si="1172"/>
        <v>93435.625704622318</v>
      </c>
      <c r="G1085" s="15">
        <f t="shared" si="1173"/>
        <v>151291.45584182141</v>
      </c>
      <c r="H1085" s="324">
        <f t="shared" si="1175"/>
        <v>244727.08154644375</v>
      </c>
      <c r="I1085" s="334">
        <v>5</v>
      </c>
      <c r="J1085" s="450"/>
      <c r="K1085" s="1">
        <f t="shared" si="1176"/>
        <v>38.1</v>
      </c>
      <c r="L1085" s="56">
        <f t="shared" si="1177"/>
        <v>52198.685857321652</v>
      </c>
      <c r="M1085" s="15">
        <f t="shared" si="1178"/>
        <v>101903.62394090454</v>
      </c>
      <c r="N1085" s="324">
        <f t="shared" si="1179"/>
        <v>154102.3097982262</v>
      </c>
      <c r="O1085" s="334">
        <v>9</v>
      </c>
      <c r="P1085" s="450"/>
      <c r="Q1085" s="211">
        <f t="shared" si="1180"/>
        <v>67.369318049839535</v>
      </c>
      <c r="R1085" s="56">
        <f t="shared" si="1181"/>
        <v>93957.634543178981</v>
      </c>
      <c r="S1085" s="422">
        <f t="shared" si="1182"/>
        <v>193796.31929381771</v>
      </c>
      <c r="T1085" s="324">
        <f t="shared" si="1183"/>
        <v>287753.95383699669</v>
      </c>
      <c r="U1085" s="334">
        <v>11</v>
      </c>
      <c r="V1085" s="398">
        <f t="shared" si="1184"/>
        <v>82.357060096875315</v>
      </c>
      <c r="W1085" s="56">
        <f t="shared" si="1185"/>
        <v>117448.39403620873</v>
      </c>
      <c r="X1085" s="15">
        <f t="shared" si="1186"/>
        <v>251777.8430370217</v>
      </c>
      <c r="Y1085" s="324">
        <f t="shared" si="1187"/>
        <v>369226.23707323044</v>
      </c>
      <c r="Z1085" s="334">
        <v>8</v>
      </c>
      <c r="AA1085" s="166">
        <f t="shared" si="1188"/>
        <v>50.560233619522656</v>
      </c>
      <c r="AB1085" s="56">
        <f t="shared" si="1189"/>
        <v>85417.013844515444</v>
      </c>
      <c r="AC1085" s="15">
        <f t="shared" si="1190"/>
        <v>139348.71141176167</v>
      </c>
      <c r="AD1085" s="324">
        <f t="shared" si="1191"/>
        <v>224765.72525627713</v>
      </c>
      <c r="AE1085" s="334">
        <v>9</v>
      </c>
      <c r="AF1085" s="227"/>
      <c r="AG1085" s="166">
        <f t="shared" si="1192"/>
        <v>55.763109911521042</v>
      </c>
      <c r="AH1085" s="15">
        <f t="shared" si="1193"/>
        <v>96757.5</v>
      </c>
      <c r="AI1085" s="15">
        <f t="shared" si="1194"/>
        <v>148683.59668360295</v>
      </c>
      <c r="AJ1085" s="324">
        <f t="shared" si="1195"/>
        <v>245441.09668360295</v>
      </c>
      <c r="AK1085" s="334">
        <v>12</v>
      </c>
      <c r="AL1085" s="450"/>
      <c r="AM1085" s="166">
        <f t="shared" si="1196"/>
        <v>66.18749144314684</v>
      </c>
      <c r="AN1085" s="56">
        <f t="shared" si="1197"/>
        <v>129010</v>
      </c>
      <c r="AO1085" s="15">
        <f t="shared" si="1198"/>
        <v>176002.11064549355</v>
      </c>
      <c r="AP1085" s="324">
        <f t="shared" si="1199"/>
        <v>305012.11064549355</v>
      </c>
      <c r="AQ1085" s="323">
        <v>8</v>
      </c>
      <c r="AR1085" s="451"/>
      <c r="AS1085" s="227">
        <f t="shared" si="1200"/>
        <v>38.608905140031638</v>
      </c>
      <c r="AT1085" s="56">
        <f t="shared" si="1201"/>
        <v>86620.434782608689</v>
      </c>
      <c r="AU1085" s="15">
        <f t="shared" si="1202"/>
        <v>104769.65678384369</v>
      </c>
      <c r="AV1085" s="324">
        <f t="shared" si="1203"/>
        <v>191390.09156645238</v>
      </c>
      <c r="AW1085" s="323">
        <v>11</v>
      </c>
      <c r="AX1085" s="451"/>
      <c r="AY1085" s="227">
        <f t="shared" si="1204"/>
        <v>49.988587836488961</v>
      </c>
      <c r="AZ1085" s="56">
        <f t="shared" si="1205"/>
        <v>119103.09782608695</v>
      </c>
      <c r="BA1085" s="15">
        <f t="shared" si="1206"/>
        <v>145983.3730650169</v>
      </c>
      <c r="BB1085" s="324">
        <f t="shared" si="1207"/>
        <v>265086.47089110385</v>
      </c>
      <c r="BC1085" s="323">
        <v>11</v>
      </c>
      <c r="BD1085" s="227">
        <f t="shared" si="1208"/>
        <v>50.647918351234864</v>
      </c>
      <c r="BE1085" s="56">
        <f t="shared" si="1209"/>
        <v>121986.39344262295</v>
      </c>
      <c r="BF1085" s="15">
        <f t="shared" si="1210"/>
        <v>140448.06701943986</v>
      </c>
      <c r="BG1085" s="324">
        <f t="shared" si="1211"/>
        <v>262434.46046206279</v>
      </c>
      <c r="BH1085" s="334">
        <v>13</v>
      </c>
      <c r="BI1085" s="227">
        <f t="shared" si="1212"/>
        <v>57.876117967332142</v>
      </c>
      <c r="BJ1085" s="56">
        <f t="shared" si="1213"/>
        <v>144165.73770491802</v>
      </c>
      <c r="BK1085" s="15">
        <f t="shared" si="1214"/>
        <v>156561.93090879434</v>
      </c>
      <c r="BL1085" s="324">
        <f t="shared" si="1215"/>
        <v>300727.66861371236</v>
      </c>
      <c r="BM1085" s="334">
        <v>12</v>
      </c>
      <c r="BN1085" s="227">
        <f t="shared" si="1216"/>
        <v>58.074707070707149</v>
      </c>
      <c r="BO1085" s="56">
        <f t="shared" si="1217"/>
        <v>132905.91521197007</v>
      </c>
      <c r="BP1085" s="15">
        <f>+BN1085*$BN$1027</f>
        <v>164878.53118965833</v>
      </c>
      <c r="BQ1085" s="324">
        <f t="shared" si="1219"/>
        <v>297784.44640162843</v>
      </c>
      <c r="BR1085" s="406">
        <f t="shared" si="1174"/>
        <v>118</v>
      </c>
      <c r="BS1085" s="406">
        <f t="shared" si="1220"/>
        <v>9.8333333333333339</v>
      </c>
      <c r="BT1085" s="406">
        <f t="shared" si="1221"/>
        <v>-1</v>
      </c>
      <c r="BU1085" s="403">
        <f t="shared" si="1222"/>
        <v>-7.6923076923076872E-2</v>
      </c>
      <c r="BV1085" s="407">
        <f t="shared" si="1223"/>
        <v>0.1805555555555555</v>
      </c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</row>
    <row r="1086" spans="1:147" ht="18" hidden="1" x14ac:dyDescent="0.35">
      <c r="A1086" s="43" t="s">
        <v>377</v>
      </c>
      <c r="B1086" s="319">
        <v>603</v>
      </c>
      <c r="C1086" s="334">
        <v>11</v>
      </c>
      <c r="D1086" s="450"/>
      <c r="E1086" s="1">
        <f t="shared" si="1171"/>
        <v>65.45</v>
      </c>
      <c r="F1086" s="15">
        <f t="shared" si="1172"/>
        <v>114199.09808342728</v>
      </c>
      <c r="G1086" s="15">
        <f t="shared" si="1173"/>
        <v>184911.77936222614</v>
      </c>
      <c r="H1086" s="324">
        <f t="shared" si="1175"/>
        <v>299110.87744565343</v>
      </c>
      <c r="I1086" s="334">
        <v>4</v>
      </c>
      <c r="J1086" s="450"/>
      <c r="K1086" s="1">
        <f t="shared" si="1176"/>
        <v>30.48</v>
      </c>
      <c r="L1086" s="56">
        <f t="shared" si="1177"/>
        <v>41758.948685857322</v>
      </c>
      <c r="M1086" s="15">
        <f t="shared" si="1178"/>
        <v>81522.899152723621</v>
      </c>
      <c r="N1086" s="324">
        <f t="shared" si="1179"/>
        <v>123281.84783858094</v>
      </c>
      <c r="O1086" s="334">
        <v>5</v>
      </c>
      <c r="P1086" s="450"/>
      <c r="Q1086" s="211">
        <f t="shared" si="1180"/>
        <v>37.427398916577516</v>
      </c>
      <c r="R1086" s="56">
        <f t="shared" si="1181"/>
        <v>52198.685857321652</v>
      </c>
      <c r="S1086" s="422">
        <f t="shared" si="1182"/>
        <v>107664.62182989872</v>
      </c>
      <c r="T1086" s="324">
        <f t="shared" si="1183"/>
        <v>159863.30768722037</v>
      </c>
      <c r="U1086" s="334">
        <v>4</v>
      </c>
      <c r="V1086" s="398">
        <f t="shared" si="1184"/>
        <v>29.948021853409205</v>
      </c>
      <c r="W1086" s="56">
        <f t="shared" si="1185"/>
        <v>42708.506922257722</v>
      </c>
      <c r="X1086" s="15">
        <f t="shared" si="1186"/>
        <v>91555.579286189706</v>
      </c>
      <c r="Y1086" s="324">
        <f t="shared" si="1187"/>
        <v>134264.08620844744</v>
      </c>
      <c r="Z1086" s="334">
        <v>4</v>
      </c>
      <c r="AA1086" s="166">
        <f t="shared" si="1188"/>
        <v>25.280116809761328</v>
      </c>
      <c r="AB1086" s="56">
        <f t="shared" si="1189"/>
        <v>42708.506922257722</v>
      </c>
      <c r="AC1086" s="15">
        <f t="shared" si="1190"/>
        <v>69674.355705880836</v>
      </c>
      <c r="AD1086" s="324">
        <f t="shared" si="1191"/>
        <v>112382.86262813857</v>
      </c>
      <c r="AE1086" s="334">
        <v>3</v>
      </c>
      <c r="AF1086" s="227"/>
      <c r="AG1086" s="166">
        <f t="shared" si="1192"/>
        <v>18.58770330384035</v>
      </c>
      <c r="AH1086" s="15">
        <f t="shared" si="1193"/>
        <v>32252.5</v>
      </c>
      <c r="AI1086" s="15">
        <f t="shared" si="1194"/>
        <v>49561.198894534326</v>
      </c>
      <c r="AJ1086" s="324">
        <f t="shared" si="1195"/>
        <v>81813.698894534318</v>
      </c>
      <c r="AK1086" s="334">
        <v>3</v>
      </c>
      <c r="AL1086" s="450"/>
      <c r="AM1086" s="166">
        <f t="shared" si="1196"/>
        <v>16.54687286078671</v>
      </c>
      <c r="AN1086" s="56">
        <f t="shared" si="1197"/>
        <v>32252.5</v>
      </c>
      <c r="AO1086" s="15">
        <f t="shared" si="1198"/>
        <v>44000.527661373388</v>
      </c>
      <c r="AP1086" s="324">
        <f t="shared" si="1199"/>
        <v>76253.027661373388</v>
      </c>
      <c r="AQ1086" s="323">
        <v>2</v>
      </c>
      <c r="AR1086" s="451"/>
      <c r="AS1086" s="227">
        <f t="shared" si="1200"/>
        <v>9.6522262850079095</v>
      </c>
      <c r="AT1086" s="56">
        <f t="shared" si="1201"/>
        <v>21655.108695652172</v>
      </c>
      <c r="AU1086" s="15">
        <f t="shared" si="1202"/>
        <v>26192.414195960922</v>
      </c>
      <c r="AV1086" s="324">
        <f t="shared" si="1203"/>
        <v>47847.522891613095</v>
      </c>
      <c r="AW1086" s="323">
        <v>2</v>
      </c>
      <c r="AX1086" s="451"/>
      <c r="AY1086" s="227">
        <f t="shared" si="1204"/>
        <v>9.0888341520889018</v>
      </c>
      <c r="AZ1086" s="56">
        <f t="shared" si="1205"/>
        <v>21655.108695652172</v>
      </c>
      <c r="BA1086" s="15">
        <f t="shared" si="1206"/>
        <v>26542.431466366706</v>
      </c>
      <c r="BB1086" s="324">
        <f t="shared" si="1207"/>
        <v>48197.540162018879</v>
      </c>
      <c r="BC1086" s="323">
        <v>4</v>
      </c>
      <c r="BD1086" s="227">
        <f t="shared" si="1208"/>
        <v>18.417424854994497</v>
      </c>
      <c r="BE1086" s="56">
        <f t="shared" si="1209"/>
        <v>44358.688524590165</v>
      </c>
      <c r="BF1086" s="15">
        <f t="shared" si="1210"/>
        <v>51072.024370705411</v>
      </c>
      <c r="BG1086" s="324">
        <f t="shared" si="1211"/>
        <v>95430.712895295583</v>
      </c>
      <c r="BH1086" s="334">
        <v>3</v>
      </c>
      <c r="BI1086" s="227">
        <f t="shared" si="1212"/>
        <v>13.356027223230495</v>
      </c>
      <c r="BJ1086" s="56">
        <f t="shared" si="1213"/>
        <v>33269.016393442624</v>
      </c>
      <c r="BK1086" s="15">
        <f t="shared" si="1214"/>
        <v>36129.676363567924</v>
      </c>
      <c r="BL1086" s="324">
        <f t="shared" si="1215"/>
        <v>69398.692757010547</v>
      </c>
      <c r="BM1086" s="334">
        <v>5</v>
      </c>
      <c r="BN1086" s="227">
        <f t="shared" si="1216"/>
        <v>24.197794612794645</v>
      </c>
      <c r="BO1086" s="56">
        <f t="shared" si="1217"/>
        <v>55377.464671654197</v>
      </c>
      <c r="BP1086" s="15">
        <f t="shared" si="1218"/>
        <v>68699.38799569098</v>
      </c>
      <c r="BQ1086" s="324">
        <f t="shared" si="1219"/>
        <v>124076.85266734517</v>
      </c>
      <c r="BR1086" s="406">
        <f t="shared" si="1174"/>
        <v>50</v>
      </c>
      <c r="BS1086" s="406">
        <f t="shared" si="1220"/>
        <v>4.166666666666667</v>
      </c>
      <c r="BT1086" s="406">
        <f t="shared" si="1221"/>
        <v>2</v>
      </c>
      <c r="BU1086" s="403">
        <f t="shared" si="1222"/>
        <v>0.66666666666666674</v>
      </c>
      <c r="BV1086" s="407">
        <f t="shared" si="1223"/>
        <v>0.1666666666666666</v>
      </c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</row>
    <row r="1087" spans="1:147" ht="18" hidden="1" x14ac:dyDescent="0.35">
      <c r="A1087" s="43" t="s">
        <v>377</v>
      </c>
      <c r="B1087" s="319">
        <v>701</v>
      </c>
      <c r="C1087" s="334">
        <v>9</v>
      </c>
      <c r="D1087" s="450"/>
      <c r="E1087" s="1">
        <f t="shared" si="1171"/>
        <v>53.550000000000004</v>
      </c>
      <c r="F1087" s="15">
        <f t="shared" si="1172"/>
        <v>93435.625704622318</v>
      </c>
      <c r="G1087" s="15">
        <f t="shared" si="1173"/>
        <v>151291.45584182141</v>
      </c>
      <c r="H1087" s="324">
        <f t="shared" si="1175"/>
        <v>244727.08154644375</v>
      </c>
      <c r="I1087" s="334">
        <v>8</v>
      </c>
      <c r="J1087" s="450"/>
      <c r="K1087" s="1">
        <f t="shared" si="1176"/>
        <v>60.96</v>
      </c>
      <c r="L1087" s="56">
        <f t="shared" si="1177"/>
        <v>83517.897371714644</v>
      </c>
      <c r="M1087" s="15">
        <f t="shared" si="1178"/>
        <v>163045.79830544724</v>
      </c>
      <c r="N1087" s="324">
        <f t="shared" si="1179"/>
        <v>246563.69567716189</v>
      </c>
      <c r="O1087" s="334">
        <v>9</v>
      </c>
      <c r="P1087" s="450"/>
      <c r="Q1087" s="211">
        <f t="shared" si="1180"/>
        <v>67.369318049839535</v>
      </c>
      <c r="R1087" s="56">
        <f t="shared" si="1181"/>
        <v>93957.634543178981</v>
      </c>
      <c r="S1087" s="422">
        <f t="shared" si="1182"/>
        <v>193796.31929381771</v>
      </c>
      <c r="T1087" s="324">
        <f t="shared" si="1183"/>
        <v>287753.95383699669</v>
      </c>
      <c r="U1087" s="334">
        <v>9</v>
      </c>
      <c r="V1087" s="398">
        <f t="shared" si="1184"/>
        <v>67.383049170170707</v>
      </c>
      <c r="W1087" s="56">
        <f t="shared" si="1185"/>
        <v>96094.140575079873</v>
      </c>
      <c r="X1087" s="15">
        <f t="shared" si="1186"/>
        <v>206000.05339392682</v>
      </c>
      <c r="Y1087" s="324">
        <f t="shared" si="1187"/>
        <v>302094.19396900671</v>
      </c>
      <c r="Z1087" s="334">
        <v>11</v>
      </c>
      <c r="AA1087" s="166">
        <f t="shared" si="1188"/>
        <v>69.520321226843649</v>
      </c>
      <c r="AB1087" s="56">
        <f t="shared" si="1189"/>
        <v>117448.39403620873</v>
      </c>
      <c r="AC1087" s="15">
        <f t="shared" si="1190"/>
        <v>191604.47819117227</v>
      </c>
      <c r="AD1087" s="324">
        <f t="shared" si="1191"/>
        <v>309052.87222738098</v>
      </c>
      <c r="AE1087" s="334">
        <v>7</v>
      </c>
      <c r="AF1087" s="227"/>
      <c r="AG1087" s="166">
        <f t="shared" si="1192"/>
        <v>43.371307708960813</v>
      </c>
      <c r="AH1087" s="15">
        <f t="shared" si="1193"/>
        <v>75255.833333333343</v>
      </c>
      <c r="AI1087" s="15">
        <f t="shared" si="1194"/>
        <v>115642.7974205801</v>
      </c>
      <c r="AJ1087" s="324">
        <f t="shared" si="1195"/>
        <v>190898.63075391343</v>
      </c>
      <c r="AK1087" s="334">
        <v>8</v>
      </c>
      <c r="AL1087" s="450"/>
      <c r="AM1087" s="166">
        <f t="shared" si="1196"/>
        <v>44.124994295431229</v>
      </c>
      <c r="AN1087" s="56">
        <f t="shared" si="1197"/>
        <v>86006.666666666672</v>
      </c>
      <c r="AO1087" s="15">
        <f t="shared" si="1198"/>
        <v>117334.74043032905</v>
      </c>
      <c r="AP1087" s="324">
        <f>+AO1087+AN1087</f>
        <v>203341.40709699574</v>
      </c>
      <c r="AQ1087" s="323">
        <v>8</v>
      </c>
      <c r="AR1087" s="451"/>
      <c r="AS1087" s="227">
        <f t="shared" si="1200"/>
        <v>38.608905140031638</v>
      </c>
      <c r="AT1087" s="56">
        <f t="shared" si="1201"/>
        <v>86620.434782608689</v>
      </c>
      <c r="AU1087" s="15">
        <f t="shared" si="1202"/>
        <v>104769.65678384369</v>
      </c>
      <c r="AV1087" s="324">
        <f>+AU1087+AT1087</f>
        <v>191390.09156645238</v>
      </c>
      <c r="AW1087" s="323">
        <v>6</v>
      </c>
      <c r="AX1087" s="451"/>
      <c r="AY1087" s="227">
        <f t="shared" si="1204"/>
        <v>27.266502456266707</v>
      </c>
      <c r="AZ1087" s="56">
        <f t="shared" si="1205"/>
        <v>64965.326086956513</v>
      </c>
      <c r="BA1087" s="15">
        <f t="shared" si="1206"/>
        <v>79627.294399100123</v>
      </c>
      <c r="BB1087" s="324">
        <f>+BA1087+AZ1087</f>
        <v>144592.62048605664</v>
      </c>
      <c r="BC1087" s="323">
        <v>9</v>
      </c>
      <c r="BD1087" s="227">
        <f t="shared" si="1208"/>
        <v>41.439205923737617</v>
      </c>
      <c r="BE1087" s="56">
        <f t="shared" si="1209"/>
        <v>99807.049180327871</v>
      </c>
      <c r="BF1087" s="15">
        <f t="shared" si="1210"/>
        <v>114912.05483408718</v>
      </c>
      <c r="BG1087" s="324">
        <f>+BF1087+BE1087</f>
        <v>214719.10401441506</v>
      </c>
      <c r="BH1087" s="334">
        <v>7</v>
      </c>
      <c r="BI1087" s="227">
        <f t="shared" si="1212"/>
        <v>31.164063520871153</v>
      </c>
      <c r="BJ1087" s="56">
        <f t="shared" si="1213"/>
        <v>77627.704918032789</v>
      </c>
      <c r="BK1087" s="15">
        <f t="shared" si="1214"/>
        <v>84302.578181658493</v>
      </c>
      <c r="BL1087" s="324">
        <f>+BK1087+BJ1087</f>
        <v>161930.28309969127</v>
      </c>
      <c r="BM1087" s="334">
        <v>8</v>
      </c>
      <c r="BN1087" s="227">
        <f t="shared" si="1216"/>
        <v>38.716471380471432</v>
      </c>
      <c r="BO1087" s="56">
        <f t="shared" si="1217"/>
        <v>88603.943474646716</v>
      </c>
      <c r="BP1087" s="15">
        <f t="shared" si="1218"/>
        <v>109919.02079310556</v>
      </c>
      <c r="BQ1087" s="324">
        <f>+BP1087+BO1087</f>
        <v>198522.96426775228</v>
      </c>
      <c r="BR1087" s="406">
        <f t="shared" si="1174"/>
        <v>99</v>
      </c>
      <c r="BS1087" s="406">
        <f t="shared" si="1220"/>
        <v>8.25</v>
      </c>
      <c r="BT1087" s="406">
        <f t="shared" si="1221"/>
        <v>1</v>
      </c>
      <c r="BU1087" s="403">
        <f t="shared" si="1222"/>
        <v>0.14285714285714279</v>
      </c>
      <c r="BV1087" s="407">
        <f t="shared" si="1223"/>
        <v>-3.125E-2</v>
      </c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</row>
    <row r="1088" spans="1:147" ht="18" hidden="1" x14ac:dyDescent="0.35">
      <c r="A1088" s="43" t="s">
        <v>377</v>
      </c>
      <c r="B1088" s="319">
        <v>702</v>
      </c>
      <c r="C1088" s="334">
        <v>0</v>
      </c>
      <c r="D1088" s="450"/>
      <c r="E1088" s="1">
        <f t="shared" si="1171"/>
        <v>0</v>
      </c>
      <c r="F1088" s="15">
        <f t="shared" si="1172"/>
        <v>0</v>
      </c>
      <c r="G1088" s="15">
        <f t="shared" si="1173"/>
        <v>0</v>
      </c>
      <c r="H1088" s="324">
        <f t="shared" si="1175"/>
        <v>0</v>
      </c>
      <c r="I1088" s="334">
        <v>0</v>
      </c>
      <c r="J1088" s="450"/>
      <c r="K1088" s="1">
        <f t="shared" si="1176"/>
        <v>0</v>
      </c>
      <c r="L1088" s="56">
        <f t="shared" si="1177"/>
        <v>0</v>
      </c>
      <c r="M1088" s="15">
        <f t="shared" si="1178"/>
        <v>0</v>
      </c>
      <c r="N1088" s="324">
        <f t="shared" si="1179"/>
        <v>0</v>
      </c>
      <c r="O1088" s="334">
        <v>1</v>
      </c>
      <c r="P1088" s="450"/>
      <c r="Q1088" s="211">
        <f t="shared" si="1180"/>
        <v>7.4854797833155038</v>
      </c>
      <c r="R1088" s="56">
        <f t="shared" si="1181"/>
        <v>10439.73717146433</v>
      </c>
      <c r="S1088" s="422">
        <f t="shared" si="1182"/>
        <v>21532.924365979747</v>
      </c>
      <c r="T1088" s="324">
        <f t="shared" si="1183"/>
        <v>31972.661537444077</v>
      </c>
      <c r="U1088" s="334">
        <v>1</v>
      </c>
      <c r="V1088" s="398">
        <f t="shared" si="1184"/>
        <v>7.4870054633523013</v>
      </c>
      <c r="W1088" s="56">
        <f t="shared" si="1185"/>
        <v>10677.126730564431</v>
      </c>
      <c r="X1088" s="15">
        <f t="shared" si="1186"/>
        <v>22888.894821547427</v>
      </c>
      <c r="Y1088" s="324">
        <f t="shared" si="1187"/>
        <v>33566.021552111859</v>
      </c>
      <c r="Z1088" s="334">
        <v>3</v>
      </c>
      <c r="AA1088" s="166">
        <f t="shared" si="1188"/>
        <v>18.960087607320997</v>
      </c>
      <c r="AB1088" s="56">
        <f t="shared" si="1189"/>
        <v>32031.380191693293</v>
      </c>
      <c r="AC1088" s="15">
        <f t="shared" si="1190"/>
        <v>52255.766779410624</v>
      </c>
      <c r="AD1088" s="324">
        <f t="shared" si="1191"/>
        <v>84287.14697110391</v>
      </c>
      <c r="AE1088" s="334">
        <v>2</v>
      </c>
      <c r="AF1088" s="227"/>
      <c r="AG1088" s="166">
        <f t="shared" si="1192"/>
        <v>12.391802202560232</v>
      </c>
      <c r="AH1088" s="15">
        <f t="shared" si="1193"/>
        <v>21501.666666666668</v>
      </c>
      <c r="AI1088" s="15">
        <f t="shared" si="1194"/>
        <v>33040.799263022884</v>
      </c>
      <c r="AJ1088" s="324">
        <f t="shared" si="1195"/>
        <v>54542.465929689555</v>
      </c>
      <c r="AK1088" s="334">
        <v>3</v>
      </c>
      <c r="AL1088" s="450"/>
      <c r="AM1088" s="166">
        <f t="shared" si="1196"/>
        <v>16.54687286078671</v>
      </c>
      <c r="AN1088" s="56">
        <f t="shared" si="1197"/>
        <v>32252.5</v>
      </c>
      <c r="AO1088" s="15">
        <f t="shared" si="1198"/>
        <v>44000.527661373388</v>
      </c>
      <c r="AP1088" s="324">
        <f t="shared" si="1199"/>
        <v>76253.027661373388</v>
      </c>
      <c r="AQ1088" s="323">
        <v>2</v>
      </c>
      <c r="AR1088" s="451"/>
      <c r="AS1088" s="227">
        <f t="shared" si="1200"/>
        <v>9.6522262850079095</v>
      </c>
      <c r="AT1088" s="56">
        <f t="shared" si="1201"/>
        <v>21655.108695652172</v>
      </c>
      <c r="AU1088" s="15">
        <f t="shared" si="1202"/>
        <v>26192.414195960922</v>
      </c>
      <c r="AV1088" s="324">
        <f t="shared" ref="AV1088:AV1092" si="1224">+AU1088+AT1088</f>
        <v>47847.522891613095</v>
      </c>
      <c r="AW1088" s="323">
        <v>3</v>
      </c>
      <c r="AX1088" s="451"/>
      <c r="AY1088" s="227">
        <f t="shared" si="1204"/>
        <v>13.633251228133354</v>
      </c>
      <c r="AZ1088" s="56">
        <f t="shared" si="1205"/>
        <v>32482.663043478256</v>
      </c>
      <c r="BA1088" s="15">
        <f t="shared" si="1206"/>
        <v>39813.647199550061</v>
      </c>
      <c r="BB1088" s="324">
        <f t="shared" ref="BB1088:BB1092" si="1225">+BA1088+AZ1088</f>
        <v>72296.310243028318</v>
      </c>
      <c r="BC1088" s="323">
        <v>3</v>
      </c>
      <c r="BD1088" s="227">
        <f t="shared" si="1208"/>
        <v>13.813068641245874</v>
      </c>
      <c r="BE1088" s="56">
        <f t="shared" si="1209"/>
        <v>33269.016393442624</v>
      </c>
      <c r="BF1088" s="15">
        <f t="shared" si="1210"/>
        <v>38304.018278029056</v>
      </c>
      <c r="BG1088" s="324">
        <f t="shared" ref="BG1088:BG1092" si="1226">+BF1088+BE1088</f>
        <v>71573.034671471687</v>
      </c>
      <c r="BH1088" s="334">
        <v>3</v>
      </c>
      <c r="BI1088" s="227">
        <f t="shared" si="1212"/>
        <v>13.356027223230495</v>
      </c>
      <c r="BJ1088" s="56">
        <f t="shared" si="1213"/>
        <v>33269.016393442624</v>
      </c>
      <c r="BK1088" s="15">
        <f t="shared" si="1214"/>
        <v>36129.676363567924</v>
      </c>
      <c r="BL1088" s="324">
        <f t="shared" ref="BL1088:BL1092" si="1227">+BK1088+BJ1088</f>
        <v>69398.692757010547</v>
      </c>
      <c r="BM1088" s="334">
        <v>2</v>
      </c>
      <c r="BN1088" s="227">
        <f t="shared" si="1216"/>
        <v>9.6791178451178581</v>
      </c>
      <c r="BO1088" s="56">
        <f t="shared" si="1217"/>
        <v>22150.985868661679</v>
      </c>
      <c r="BP1088" s="15">
        <f t="shared" si="1218"/>
        <v>27479.755198276391</v>
      </c>
      <c r="BQ1088" s="324">
        <f t="shared" ref="BQ1088:BQ1092" si="1228">+BP1088+BO1088</f>
        <v>49630.74106693807</v>
      </c>
      <c r="BR1088" s="406">
        <f t="shared" si="1174"/>
        <v>23</v>
      </c>
      <c r="BS1088" s="406">
        <f t="shared" si="1220"/>
        <v>1.9166666666666667</v>
      </c>
      <c r="BT1088" s="406">
        <f t="shared" si="1221"/>
        <v>-1</v>
      </c>
      <c r="BU1088" s="403">
        <f t="shared" si="1222"/>
        <v>-0.33333333333333337</v>
      </c>
      <c r="BV1088" s="407">
        <f t="shared" si="1223"/>
        <v>4.166666666666663E-2</v>
      </c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</row>
    <row r="1089" spans="1:147" ht="18" hidden="1" x14ac:dyDescent="0.35">
      <c r="A1089" s="43" t="s">
        <v>377</v>
      </c>
      <c r="B1089" s="319">
        <v>703</v>
      </c>
      <c r="C1089" s="334">
        <v>1</v>
      </c>
      <c r="D1089" s="450"/>
      <c r="E1089" s="1">
        <f t="shared" si="1171"/>
        <v>5.95</v>
      </c>
      <c r="F1089" s="15">
        <f t="shared" si="1172"/>
        <v>10381.73618940248</v>
      </c>
      <c r="G1089" s="15">
        <f t="shared" si="1173"/>
        <v>16810.161760202376</v>
      </c>
      <c r="H1089" s="324">
        <f t="shared" si="1175"/>
        <v>27191.897949604856</v>
      </c>
      <c r="I1089" s="334">
        <v>2</v>
      </c>
      <c r="J1089" s="450"/>
      <c r="K1089" s="1">
        <f t="shared" si="1176"/>
        <v>15.24</v>
      </c>
      <c r="L1089" s="56">
        <f t="shared" si="1177"/>
        <v>20879.474342928661</v>
      </c>
      <c r="M1089" s="15">
        <f t="shared" si="1178"/>
        <v>40761.449576361811</v>
      </c>
      <c r="N1089" s="324">
        <f t="shared" si="1179"/>
        <v>61640.923919290472</v>
      </c>
      <c r="O1089" s="334">
        <v>2</v>
      </c>
      <c r="P1089" s="450"/>
      <c r="Q1089" s="211">
        <f t="shared" si="1180"/>
        <v>14.970959566631008</v>
      </c>
      <c r="R1089" s="56">
        <f t="shared" si="1181"/>
        <v>20879.474342928661</v>
      </c>
      <c r="S1089" s="422">
        <f t="shared" si="1182"/>
        <v>43065.848731959493</v>
      </c>
      <c r="T1089" s="324">
        <f t="shared" si="1183"/>
        <v>63945.323074888154</v>
      </c>
      <c r="U1089" s="334">
        <v>1</v>
      </c>
      <c r="V1089" s="398">
        <f t="shared" si="1184"/>
        <v>7.4870054633523013</v>
      </c>
      <c r="W1089" s="56">
        <f t="shared" si="1185"/>
        <v>10677.126730564431</v>
      </c>
      <c r="X1089" s="15">
        <f t="shared" si="1186"/>
        <v>22888.894821547427</v>
      </c>
      <c r="Y1089" s="324">
        <f t="shared" si="1187"/>
        <v>33566.021552111859</v>
      </c>
      <c r="Z1089" s="334">
        <v>2</v>
      </c>
      <c r="AA1089" s="166">
        <f t="shared" si="1188"/>
        <v>12.640058404880664</v>
      </c>
      <c r="AB1089" s="56">
        <f t="shared" si="1189"/>
        <v>21354.253461128861</v>
      </c>
      <c r="AC1089" s="15">
        <f t="shared" si="1190"/>
        <v>34837.177852940418</v>
      </c>
      <c r="AD1089" s="324">
        <f t="shared" si="1191"/>
        <v>56191.431314069283</v>
      </c>
      <c r="AE1089" s="334">
        <v>1</v>
      </c>
      <c r="AF1089" s="227"/>
      <c r="AG1089" s="166">
        <f t="shared" si="1192"/>
        <v>6.195901101280116</v>
      </c>
      <c r="AH1089" s="15">
        <f t="shared" si="1193"/>
        <v>10750.833333333334</v>
      </c>
      <c r="AI1089" s="15">
        <f t="shared" si="1194"/>
        <v>16520.399631511442</v>
      </c>
      <c r="AJ1089" s="324">
        <f t="shared" si="1195"/>
        <v>27271.232964844778</v>
      </c>
      <c r="AK1089" s="334">
        <v>2</v>
      </c>
      <c r="AL1089" s="450"/>
      <c r="AM1089" s="166">
        <f t="shared" si="1196"/>
        <v>11.031248573857807</v>
      </c>
      <c r="AN1089" s="56">
        <f t="shared" si="1197"/>
        <v>21501.666666666668</v>
      </c>
      <c r="AO1089" s="15">
        <f t="shared" si="1198"/>
        <v>29333.685107582263</v>
      </c>
      <c r="AP1089" s="324">
        <f t="shared" si="1199"/>
        <v>50835.351774248935</v>
      </c>
      <c r="AQ1089" s="323">
        <v>0</v>
      </c>
      <c r="AR1089" s="451"/>
      <c r="AS1089" s="227">
        <f t="shared" si="1200"/>
        <v>0</v>
      </c>
      <c r="AT1089" s="56">
        <f t="shared" si="1201"/>
        <v>0</v>
      </c>
      <c r="AU1089" s="15">
        <f t="shared" si="1202"/>
        <v>0</v>
      </c>
      <c r="AV1089" s="324">
        <f t="shared" si="1224"/>
        <v>0</v>
      </c>
      <c r="AW1089" s="323">
        <v>3</v>
      </c>
      <c r="AX1089" s="451"/>
      <c r="AY1089" s="227">
        <f t="shared" si="1204"/>
        <v>13.633251228133354</v>
      </c>
      <c r="AZ1089" s="56">
        <f t="shared" si="1205"/>
        <v>32482.663043478256</v>
      </c>
      <c r="BA1089" s="15">
        <f t="shared" si="1206"/>
        <v>39813.647199550061</v>
      </c>
      <c r="BB1089" s="324">
        <f t="shared" si="1225"/>
        <v>72296.310243028318</v>
      </c>
      <c r="BC1089" s="323">
        <v>2</v>
      </c>
      <c r="BD1089" s="227">
        <f t="shared" si="1208"/>
        <v>9.2087124274972485</v>
      </c>
      <c r="BE1089" s="56">
        <f t="shared" si="1209"/>
        <v>22179.344262295082</v>
      </c>
      <c r="BF1089" s="15">
        <f t="shared" si="1210"/>
        <v>25536.012185352705</v>
      </c>
      <c r="BG1089" s="324">
        <f t="shared" si="1226"/>
        <v>47715.356447647791</v>
      </c>
      <c r="BH1089" s="334">
        <v>2</v>
      </c>
      <c r="BI1089" s="227">
        <f t="shared" si="1212"/>
        <v>8.9040181488203292</v>
      </c>
      <c r="BJ1089" s="56">
        <f t="shared" si="1213"/>
        <v>22179.344262295082</v>
      </c>
      <c r="BK1089" s="15">
        <f t="shared" si="1214"/>
        <v>24086.450909045281</v>
      </c>
      <c r="BL1089" s="324">
        <f t="shared" si="1227"/>
        <v>46265.79517134036</v>
      </c>
      <c r="BM1089" s="334">
        <v>3</v>
      </c>
      <c r="BN1089" s="227">
        <f t="shared" si="1216"/>
        <v>14.518676767676787</v>
      </c>
      <c r="BO1089" s="56">
        <f t="shared" si="1217"/>
        <v>33226.478802992518</v>
      </c>
      <c r="BP1089" s="15">
        <f t="shared" si="1218"/>
        <v>41219.632797414582</v>
      </c>
      <c r="BQ1089" s="324">
        <f t="shared" si="1228"/>
        <v>74446.111600407108</v>
      </c>
      <c r="BR1089" s="406">
        <f t="shared" si="1174"/>
        <v>21</v>
      </c>
      <c r="BS1089" s="406">
        <f t="shared" si="1220"/>
        <v>1.75</v>
      </c>
      <c r="BT1089" s="406">
        <f t="shared" si="1221"/>
        <v>1</v>
      </c>
      <c r="BU1089" s="403">
        <f t="shared" si="1222"/>
        <v>0.5</v>
      </c>
      <c r="BV1089" s="407">
        <f t="shared" si="1223"/>
        <v>0.41666666666666669</v>
      </c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</row>
    <row r="1090" spans="1:147" ht="18" hidden="1" x14ac:dyDescent="0.35">
      <c r="A1090" s="43" t="s">
        <v>377</v>
      </c>
      <c r="B1090" s="319">
        <v>801</v>
      </c>
      <c r="C1090" s="334">
        <v>0</v>
      </c>
      <c r="D1090" s="450"/>
      <c r="E1090" s="1">
        <f t="shared" si="1171"/>
        <v>0</v>
      </c>
      <c r="F1090" s="15">
        <f t="shared" si="1172"/>
        <v>0</v>
      </c>
      <c r="G1090" s="15">
        <f t="shared" si="1173"/>
        <v>0</v>
      </c>
      <c r="H1090" s="324">
        <f t="shared" si="1175"/>
        <v>0</v>
      </c>
      <c r="I1090" s="334">
        <v>0</v>
      </c>
      <c r="J1090" s="450"/>
      <c r="K1090" s="1">
        <f t="shared" si="1176"/>
        <v>0</v>
      </c>
      <c r="L1090" s="56">
        <f t="shared" si="1177"/>
        <v>0</v>
      </c>
      <c r="M1090" s="15">
        <f t="shared" si="1178"/>
        <v>0</v>
      </c>
      <c r="N1090" s="324">
        <f t="shared" si="1179"/>
        <v>0</v>
      </c>
      <c r="O1090" s="334">
        <v>0</v>
      </c>
      <c r="P1090" s="450"/>
      <c r="Q1090" s="211">
        <f t="shared" si="1180"/>
        <v>0</v>
      </c>
      <c r="R1090" s="56">
        <f t="shared" si="1181"/>
        <v>0</v>
      </c>
      <c r="S1090" s="422">
        <f t="shared" si="1182"/>
        <v>0</v>
      </c>
      <c r="T1090" s="324">
        <f t="shared" si="1183"/>
        <v>0</v>
      </c>
      <c r="U1090" s="334">
        <v>0</v>
      </c>
      <c r="V1090" s="398">
        <f t="shared" si="1184"/>
        <v>0</v>
      </c>
      <c r="W1090" s="56">
        <f t="shared" si="1185"/>
        <v>0</v>
      </c>
      <c r="X1090" s="15">
        <f t="shared" si="1186"/>
        <v>0</v>
      </c>
      <c r="Y1090" s="324">
        <f t="shared" si="1187"/>
        <v>0</v>
      </c>
      <c r="Z1090" s="334">
        <v>0</v>
      </c>
      <c r="AA1090" s="166">
        <f t="shared" si="1188"/>
        <v>0</v>
      </c>
      <c r="AB1090" s="56">
        <f t="shared" si="1189"/>
        <v>0</v>
      </c>
      <c r="AC1090" s="15">
        <f t="shared" si="1190"/>
        <v>0</v>
      </c>
      <c r="AD1090" s="324">
        <f t="shared" si="1191"/>
        <v>0</v>
      </c>
      <c r="AE1090" s="334">
        <v>0</v>
      </c>
      <c r="AF1090" s="227"/>
      <c r="AG1090" s="166">
        <f t="shared" si="1192"/>
        <v>0</v>
      </c>
      <c r="AH1090" s="15">
        <f t="shared" si="1193"/>
        <v>0</v>
      </c>
      <c r="AI1090" s="15">
        <f t="shared" si="1194"/>
        <v>0</v>
      </c>
      <c r="AJ1090" s="324">
        <f t="shared" si="1195"/>
        <v>0</v>
      </c>
      <c r="AK1090" s="334">
        <v>0</v>
      </c>
      <c r="AL1090" s="450"/>
      <c r="AM1090" s="166">
        <f t="shared" si="1196"/>
        <v>0</v>
      </c>
      <c r="AN1090" s="56">
        <f t="shared" si="1197"/>
        <v>0</v>
      </c>
      <c r="AO1090" s="15">
        <f t="shared" si="1198"/>
        <v>0</v>
      </c>
      <c r="AP1090" s="324">
        <f t="shared" si="1199"/>
        <v>0</v>
      </c>
      <c r="AQ1090" s="323">
        <v>0</v>
      </c>
      <c r="AR1090" s="451"/>
      <c r="AS1090" s="227">
        <f t="shared" si="1200"/>
        <v>0</v>
      </c>
      <c r="AT1090" s="56">
        <f t="shared" si="1201"/>
        <v>0</v>
      </c>
      <c r="AU1090" s="15">
        <f t="shared" si="1202"/>
        <v>0</v>
      </c>
      <c r="AV1090" s="324">
        <f t="shared" si="1224"/>
        <v>0</v>
      </c>
      <c r="AW1090" s="323">
        <v>0</v>
      </c>
      <c r="AX1090" s="451"/>
      <c r="AY1090" s="227">
        <f t="shared" si="1204"/>
        <v>0</v>
      </c>
      <c r="AZ1090" s="56">
        <f t="shared" si="1205"/>
        <v>0</v>
      </c>
      <c r="BA1090" s="15">
        <f t="shared" si="1206"/>
        <v>0</v>
      </c>
      <c r="BB1090" s="324">
        <f t="shared" si="1225"/>
        <v>0</v>
      </c>
      <c r="BC1090" s="323">
        <v>0</v>
      </c>
      <c r="BD1090" s="227">
        <f t="shared" si="1208"/>
        <v>0</v>
      </c>
      <c r="BE1090" s="56">
        <f t="shared" si="1209"/>
        <v>0</v>
      </c>
      <c r="BF1090" s="15">
        <f t="shared" si="1210"/>
        <v>0</v>
      </c>
      <c r="BG1090" s="324">
        <f t="shared" si="1226"/>
        <v>0</v>
      </c>
      <c r="BH1090" s="334">
        <v>0</v>
      </c>
      <c r="BI1090" s="227">
        <f t="shared" si="1212"/>
        <v>0</v>
      </c>
      <c r="BJ1090" s="56">
        <f t="shared" si="1213"/>
        <v>0</v>
      </c>
      <c r="BK1090" s="15">
        <f t="shared" si="1214"/>
        <v>0</v>
      </c>
      <c r="BL1090" s="324">
        <f t="shared" si="1227"/>
        <v>0</v>
      </c>
      <c r="BM1090" s="334">
        <v>0</v>
      </c>
      <c r="BN1090" s="227">
        <f t="shared" si="1216"/>
        <v>0</v>
      </c>
      <c r="BO1090" s="56">
        <f t="shared" si="1217"/>
        <v>0</v>
      </c>
      <c r="BP1090" s="15">
        <f t="shared" si="1218"/>
        <v>0</v>
      </c>
      <c r="BQ1090" s="324">
        <f t="shared" si="1228"/>
        <v>0</v>
      </c>
      <c r="BR1090" s="406">
        <f t="shared" si="1174"/>
        <v>0</v>
      </c>
      <c r="BS1090" s="406">
        <f t="shared" si="1220"/>
        <v>0</v>
      </c>
      <c r="BT1090" s="406">
        <f t="shared" si="1221"/>
        <v>0</v>
      </c>
      <c r="BU1090" s="403" t="e">
        <f t="shared" si="1222"/>
        <v>#DIV/0!</v>
      </c>
      <c r="BV1090" s="407" t="e">
        <f t="shared" si="1223"/>
        <v>#DIV/0!</v>
      </c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</row>
    <row r="1091" spans="1:147" ht="18" hidden="1" x14ac:dyDescent="0.35">
      <c r="A1091" s="43" t="s">
        <v>377</v>
      </c>
      <c r="B1091" s="319">
        <v>802</v>
      </c>
      <c r="C1091" s="334">
        <v>27</v>
      </c>
      <c r="D1091" s="450"/>
      <c r="E1091" s="1">
        <f t="shared" si="1171"/>
        <v>160.65</v>
      </c>
      <c r="F1091" s="15">
        <f t="shared" si="1172"/>
        <v>280306.87711386697</v>
      </c>
      <c r="G1091" s="15">
        <f t="shared" si="1173"/>
        <v>453874.36752546416</v>
      </c>
      <c r="H1091" s="324">
        <f t="shared" si="1175"/>
        <v>734181.24463933113</v>
      </c>
      <c r="I1091" s="334">
        <v>9</v>
      </c>
      <c r="J1091" s="450"/>
      <c r="K1091" s="1">
        <f t="shared" si="1176"/>
        <v>68.58</v>
      </c>
      <c r="L1091" s="56">
        <f t="shared" si="1177"/>
        <v>93957.634543178981</v>
      </c>
      <c r="M1091" s="15">
        <f t="shared" si="1178"/>
        <v>183426.52309362814</v>
      </c>
      <c r="N1091" s="324">
        <f t="shared" si="1179"/>
        <v>277384.15763680713</v>
      </c>
      <c r="O1091" s="334">
        <v>8</v>
      </c>
      <c r="P1091" s="450"/>
      <c r="Q1091" s="211">
        <f t="shared" si="1180"/>
        <v>59.88383826652403</v>
      </c>
      <c r="R1091" s="56">
        <f t="shared" si="1181"/>
        <v>83517.897371714644</v>
      </c>
      <c r="S1091" s="422">
        <f t="shared" si="1182"/>
        <v>172263.39492783797</v>
      </c>
      <c r="T1091" s="324">
        <f t="shared" si="1183"/>
        <v>255781.29229955262</v>
      </c>
      <c r="U1091" s="334">
        <v>8</v>
      </c>
      <c r="V1091" s="398">
        <f t="shared" si="1184"/>
        <v>59.896043706818411</v>
      </c>
      <c r="W1091" s="56">
        <f t="shared" si="1185"/>
        <v>85417.013844515444</v>
      </c>
      <c r="X1091" s="15">
        <f t="shared" si="1186"/>
        <v>183111.15857237941</v>
      </c>
      <c r="Y1091" s="324">
        <f t="shared" si="1187"/>
        <v>268528.17241689487</v>
      </c>
      <c r="Z1091" s="334">
        <v>8</v>
      </c>
      <c r="AA1091" s="166">
        <f t="shared" si="1188"/>
        <v>50.560233619522656</v>
      </c>
      <c r="AB1091" s="56">
        <f t="shared" si="1189"/>
        <v>85417.013844515444</v>
      </c>
      <c r="AC1091" s="15">
        <f t="shared" si="1190"/>
        <v>139348.71141176167</v>
      </c>
      <c r="AD1091" s="324">
        <f t="shared" si="1191"/>
        <v>224765.72525627713</v>
      </c>
      <c r="AE1091" s="334">
        <v>7</v>
      </c>
      <c r="AF1091" s="227"/>
      <c r="AG1091" s="166">
        <f t="shared" si="1192"/>
        <v>43.371307708960813</v>
      </c>
      <c r="AH1091" s="15">
        <f t="shared" si="1193"/>
        <v>75255.833333333343</v>
      </c>
      <c r="AI1091" s="15">
        <f t="shared" si="1194"/>
        <v>115642.7974205801</v>
      </c>
      <c r="AJ1091" s="324">
        <f t="shared" si="1195"/>
        <v>190898.63075391343</v>
      </c>
      <c r="AK1091" s="334">
        <v>8</v>
      </c>
      <c r="AL1091" s="450"/>
      <c r="AM1091" s="166">
        <f t="shared" si="1196"/>
        <v>44.124994295431229</v>
      </c>
      <c r="AN1091" s="56">
        <f t="shared" si="1197"/>
        <v>86006.666666666672</v>
      </c>
      <c r="AO1091" s="15">
        <f t="shared" si="1198"/>
        <v>117334.74043032905</v>
      </c>
      <c r="AP1091" s="324">
        <f t="shared" si="1199"/>
        <v>203341.40709699574</v>
      </c>
      <c r="AQ1091" s="323">
        <v>6</v>
      </c>
      <c r="AR1091" s="451"/>
      <c r="AS1091" s="227">
        <f t="shared" si="1200"/>
        <v>28.956678855023728</v>
      </c>
      <c r="AT1091" s="56">
        <f t="shared" si="1201"/>
        <v>64965.326086956513</v>
      </c>
      <c r="AU1091" s="15">
        <f t="shared" si="1202"/>
        <v>78577.242587882763</v>
      </c>
      <c r="AV1091" s="324">
        <f t="shared" si="1224"/>
        <v>143542.56867483928</v>
      </c>
      <c r="AW1091" s="323">
        <v>7</v>
      </c>
      <c r="AX1091" s="451"/>
      <c r="AY1091" s="227">
        <f t="shared" si="1204"/>
        <v>31.810919532311157</v>
      </c>
      <c r="AZ1091" s="56">
        <f t="shared" si="1205"/>
        <v>75792.880434782608</v>
      </c>
      <c r="BA1091" s="15">
        <f t="shared" si="1206"/>
        <v>92898.510132283482</v>
      </c>
      <c r="BB1091" s="324">
        <f t="shared" si="1225"/>
        <v>168691.39056706609</v>
      </c>
      <c r="BC1091" s="323">
        <v>8</v>
      </c>
      <c r="BD1091" s="227">
        <f t="shared" si="1208"/>
        <v>36.834849709988994</v>
      </c>
      <c r="BE1091" s="56">
        <f t="shared" si="1209"/>
        <v>88717.37704918033</v>
      </c>
      <c r="BF1091" s="15">
        <f t="shared" si="1210"/>
        <v>102144.04874141082</v>
      </c>
      <c r="BG1091" s="324">
        <f t="shared" si="1226"/>
        <v>190861.42579059117</v>
      </c>
      <c r="BH1091" s="334">
        <v>8</v>
      </c>
      <c r="BI1091" s="227">
        <f t="shared" si="1212"/>
        <v>35.616072595281317</v>
      </c>
      <c r="BJ1091" s="56">
        <f t="shared" si="1213"/>
        <v>88717.37704918033</v>
      </c>
      <c r="BK1091" s="15">
        <f t="shared" si="1214"/>
        <v>96345.803636181125</v>
      </c>
      <c r="BL1091" s="324">
        <f t="shared" si="1227"/>
        <v>185063.18068536144</v>
      </c>
      <c r="BM1091" s="334">
        <v>10</v>
      </c>
      <c r="BN1091" s="227">
        <f t="shared" si="1216"/>
        <v>48.395589225589291</v>
      </c>
      <c r="BO1091" s="56">
        <f t="shared" si="1217"/>
        <v>110754.92934330839</v>
      </c>
      <c r="BP1091" s="15">
        <f t="shared" si="1218"/>
        <v>137398.77599138196</v>
      </c>
      <c r="BQ1091" s="324">
        <f t="shared" si="1228"/>
        <v>248153.70533469034</v>
      </c>
      <c r="BR1091" s="406">
        <f t="shared" si="1174"/>
        <v>114</v>
      </c>
      <c r="BS1091" s="406">
        <f t="shared" si="1220"/>
        <v>9.5</v>
      </c>
      <c r="BT1091" s="406">
        <f t="shared" si="1221"/>
        <v>2</v>
      </c>
      <c r="BU1091" s="403">
        <f t="shared" si="1222"/>
        <v>0.25</v>
      </c>
      <c r="BV1091" s="407">
        <f t="shared" si="1223"/>
        <v>0.05</v>
      </c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</row>
    <row r="1092" spans="1:147" ht="18" hidden="1" x14ac:dyDescent="0.35">
      <c r="A1092" s="43" t="s">
        <v>377</v>
      </c>
      <c r="B1092" s="319">
        <v>901</v>
      </c>
      <c r="C1092" s="334">
        <v>13</v>
      </c>
      <c r="D1092" s="450"/>
      <c r="E1092" s="1">
        <f t="shared" si="1171"/>
        <v>77.350000000000009</v>
      </c>
      <c r="F1092" s="15">
        <f t="shared" si="1172"/>
        <v>134962.57046223222</v>
      </c>
      <c r="G1092" s="15">
        <f t="shared" si="1173"/>
        <v>218532.10288263092</v>
      </c>
      <c r="H1092" s="324">
        <f t="shared" si="1175"/>
        <v>353494.67334486311</v>
      </c>
      <c r="I1092" s="334">
        <v>6</v>
      </c>
      <c r="J1092" s="450"/>
      <c r="K1092" s="1">
        <f t="shared" si="1176"/>
        <v>45.72</v>
      </c>
      <c r="L1092" s="56">
        <f t="shared" si="1177"/>
        <v>62638.423028785983</v>
      </c>
      <c r="M1092" s="15">
        <f t="shared" si="1178"/>
        <v>122284.34872908544</v>
      </c>
      <c r="N1092" s="324">
        <f t="shared" si="1179"/>
        <v>184922.77175787144</v>
      </c>
      <c r="O1092" s="334">
        <v>12</v>
      </c>
      <c r="P1092" s="450"/>
      <c r="Q1092" s="211">
        <f t="shared" si="1180"/>
        <v>89.825757399786042</v>
      </c>
      <c r="R1092" s="56">
        <f t="shared" si="1181"/>
        <v>125276.84605757197</v>
      </c>
      <c r="S1092" s="422">
        <f t="shared" si="1182"/>
        <v>258395.09239175695</v>
      </c>
      <c r="T1092" s="324">
        <f t="shared" si="1183"/>
        <v>383671.93844932888</v>
      </c>
      <c r="U1092" s="334">
        <v>11</v>
      </c>
      <c r="V1092" s="398">
        <f t="shared" si="1184"/>
        <v>82.357060096875315</v>
      </c>
      <c r="W1092" s="56">
        <f t="shared" si="1185"/>
        <v>117448.39403620873</v>
      </c>
      <c r="X1092" s="15">
        <f t="shared" si="1186"/>
        <v>251777.8430370217</v>
      </c>
      <c r="Y1092" s="324">
        <f t="shared" si="1187"/>
        <v>369226.23707323044</v>
      </c>
      <c r="Z1092" s="334">
        <v>11</v>
      </c>
      <c r="AA1092" s="166">
        <f t="shared" si="1188"/>
        <v>69.520321226843649</v>
      </c>
      <c r="AB1092" s="56">
        <f t="shared" si="1189"/>
        <v>117448.39403620873</v>
      </c>
      <c r="AC1092" s="15">
        <f>+AA1092*$AA$1027</f>
        <v>191604.47819117227</v>
      </c>
      <c r="AD1092" s="324">
        <f t="shared" si="1191"/>
        <v>309052.87222738098</v>
      </c>
      <c r="AE1092" s="334">
        <v>13</v>
      </c>
      <c r="AF1092" s="227"/>
      <c r="AG1092" s="166">
        <f t="shared" si="1192"/>
        <v>80.546714316641513</v>
      </c>
      <c r="AH1092" s="15">
        <f t="shared" si="1193"/>
        <v>139760.83333333334</v>
      </c>
      <c r="AI1092" s="15">
        <f t="shared" si="1194"/>
        <v>214765.19520964875</v>
      </c>
      <c r="AJ1092" s="324">
        <f t="shared" si="1195"/>
        <v>354526.02854298207</v>
      </c>
      <c r="AK1092" s="334">
        <v>4</v>
      </c>
      <c r="AL1092" s="450"/>
      <c r="AM1092" s="166">
        <f t="shared" si="1196"/>
        <v>22.062497147715614</v>
      </c>
      <c r="AN1092" s="56">
        <f t="shared" si="1197"/>
        <v>43003.333333333336</v>
      </c>
      <c r="AO1092" s="15">
        <f t="shared" si="1198"/>
        <v>58667.370215164527</v>
      </c>
      <c r="AP1092" s="324">
        <f t="shared" si="1199"/>
        <v>101670.70354849787</v>
      </c>
      <c r="AQ1092" s="323">
        <v>19</v>
      </c>
      <c r="AR1092" s="451"/>
      <c r="AS1092" s="227">
        <f t="shared" si="1200"/>
        <v>91.696149707575145</v>
      </c>
      <c r="AT1092" s="56">
        <f t="shared" si="1201"/>
        <v>205723.53260869565</v>
      </c>
      <c r="AU1092" s="15">
        <f t="shared" si="1202"/>
        <v>248827.93486162878</v>
      </c>
      <c r="AV1092" s="324">
        <f t="shared" si="1224"/>
        <v>454551.46747032442</v>
      </c>
      <c r="AW1092" s="323">
        <v>12</v>
      </c>
      <c r="AX1092" s="451"/>
      <c r="AY1092" s="227">
        <f t="shared" si="1204"/>
        <v>54.533004912533414</v>
      </c>
      <c r="AZ1092" s="56">
        <f t="shared" si="1205"/>
        <v>129930.65217391303</v>
      </c>
      <c r="BA1092" s="15">
        <f t="shared" si="1206"/>
        <v>159254.58879820025</v>
      </c>
      <c r="BB1092" s="324">
        <f t="shared" si="1225"/>
        <v>289185.24097211327</v>
      </c>
      <c r="BC1092" s="323">
        <v>12</v>
      </c>
      <c r="BD1092" s="227">
        <f t="shared" si="1208"/>
        <v>55.252274564983495</v>
      </c>
      <c r="BE1092" s="56">
        <f t="shared" si="1209"/>
        <v>133076.06557377049</v>
      </c>
      <c r="BF1092" s="15">
        <f t="shared" si="1210"/>
        <v>153216.07311211622</v>
      </c>
      <c r="BG1092" s="324">
        <f t="shared" si="1226"/>
        <v>286292.13868588675</v>
      </c>
      <c r="BH1092" s="334">
        <v>13</v>
      </c>
      <c r="BI1092" s="227">
        <f t="shared" si="1212"/>
        <v>57.876117967332142</v>
      </c>
      <c r="BJ1092" s="56">
        <f t="shared" si="1213"/>
        <v>144165.73770491802</v>
      </c>
      <c r="BK1092" s="15">
        <f t="shared" si="1214"/>
        <v>156561.93090879434</v>
      </c>
      <c r="BL1092" s="324">
        <f t="shared" si="1227"/>
        <v>300727.66861371236</v>
      </c>
      <c r="BM1092" s="334">
        <v>25</v>
      </c>
      <c r="BN1092" s="227">
        <f t="shared" si="1216"/>
        <v>120.98897306397322</v>
      </c>
      <c r="BO1092" s="56">
        <f t="shared" si="1217"/>
        <v>276887.32335827098</v>
      </c>
      <c r="BP1092" s="15">
        <f t="shared" si="1218"/>
        <v>343496.93997845484</v>
      </c>
      <c r="BQ1092" s="324">
        <f t="shared" si="1228"/>
        <v>620384.26333672577</v>
      </c>
      <c r="BR1092" s="406">
        <f t="shared" si="1174"/>
        <v>151</v>
      </c>
      <c r="BS1092" s="406">
        <f t="shared" si="1220"/>
        <v>12.583333333333334</v>
      </c>
      <c r="BT1092" s="406">
        <f t="shared" si="1221"/>
        <v>12</v>
      </c>
      <c r="BU1092" s="403">
        <f t="shared" si="1222"/>
        <v>0.92307692307692313</v>
      </c>
      <c r="BV1092" s="407">
        <f t="shared" si="1223"/>
        <v>0.49666666666666665</v>
      </c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</row>
    <row r="1093" spans="1:147" ht="18" hidden="1" x14ac:dyDescent="0.35">
      <c r="A1093" s="43" t="s">
        <v>377</v>
      </c>
      <c r="B1093" s="319">
        <v>902</v>
      </c>
      <c r="C1093" s="334">
        <v>10</v>
      </c>
      <c r="D1093" s="450"/>
      <c r="E1093" s="1">
        <f t="shared" si="1171"/>
        <v>59.5</v>
      </c>
      <c r="F1093" s="15">
        <f t="shared" si="1172"/>
        <v>103817.3618940248</v>
      </c>
      <c r="G1093" s="15">
        <f t="shared" si="1173"/>
        <v>168101.61760202376</v>
      </c>
      <c r="H1093" s="324">
        <f t="shared" si="1175"/>
        <v>271918.97949604853</v>
      </c>
      <c r="I1093" s="334">
        <v>6</v>
      </c>
      <c r="J1093" s="450"/>
      <c r="K1093" s="1">
        <f t="shared" si="1176"/>
        <v>45.72</v>
      </c>
      <c r="L1093" s="56">
        <f t="shared" si="1177"/>
        <v>62638.423028785983</v>
      </c>
      <c r="M1093" s="15">
        <f t="shared" si="1178"/>
        <v>122284.34872908544</v>
      </c>
      <c r="N1093" s="324">
        <f t="shared" si="1179"/>
        <v>184922.77175787144</v>
      </c>
      <c r="O1093" s="334">
        <v>4</v>
      </c>
      <c r="P1093" s="450"/>
      <c r="Q1093" s="211">
        <f t="shared" si="1180"/>
        <v>29.941919133262015</v>
      </c>
      <c r="R1093" s="56">
        <f t="shared" si="1181"/>
        <v>41758.948685857322</v>
      </c>
      <c r="S1093" s="422">
        <f t="shared" si="1182"/>
        <v>86131.697463918987</v>
      </c>
      <c r="T1093" s="324">
        <f t="shared" si="1183"/>
        <v>127890.64614977631</v>
      </c>
      <c r="U1093" s="334">
        <v>4</v>
      </c>
      <c r="V1093" s="398">
        <f t="shared" si="1184"/>
        <v>29.948021853409205</v>
      </c>
      <c r="W1093" s="56">
        <f t="shared" si="1185"/>
        <v>42708.506922257722</v>
      </c>
      <c r="X1093" s="15">
        <f t="shared" si="1186"/>
        <v>91555.579286189706</v>
      </c>
      <c r="Y1093" s="324">
        <f t="shared" si="1187"/>
        <v>134264.08620844744</v>
      </c>
      <c r="Z1093" s="334">
        <v>5</v>
      </c>
      <c r="AA1093" s="166">
        <f t="shared" si="1188"/>
        <v>31.600146012201659</v>
      </c>
      <c r="AB1093" s="56">
        <f t="shared" si="1189"/>
        <v>53385.633652822151</v>
      </c>
      <c r="AC1093" s="15">
        <f t="shared" si="1190"/>
        <v>87092.944632351035</v>
      </c>
      <c r="AD1093" s="324">
        <f t="shared" si="1191"/>
        <v>140478.57828517319</v>
      </c>
      <c r="AE1093" s="334">
        <v>4</v>
      </c>
      <c r="AF1093" s="227"/>
      <c r="AG1093" s="166">
        <f t="shared" si="1192"/>
        <v>24.783604405120464</v>
      </c>
      <c r="AH1093" s="15">
        <f t="shared" si="1193"/>
        <v>43003.333333333336</v>
      </c>
      <c r="AI1093" s="15">
        <f t="shared" si="1194"/>
        <v>66081.598526045767</v>
      </c>
      <c r="AJ1093" s="324">
        <f t="shared" si="1195"/>
        <v>109084.93185937911</v>
      </c>
      <c r="AK1093" s="334">
        <v>4</v>
      </c>
      <c r="AL1093" s="450"/>
      <c r="AM1093" s="166">
        <f t="shared" si="1196"/>
        <v>22.062497147715614</v>
      </c>
      <c r="AN1093" s="56">
        <f t="shared" si="1197"/>
        <v>43003.333333333336</v>
      </c>
      <c r="AO1093" s="15">
        <f t="shared" si="1198"/>
        <v>58667.370215164527</v>
      </c>
      <c r="AP1093" s="324">
        <f>+AO1093+AN1093</f>
        <v>101670.70354849787</v>
      </c>
      <c r="AQ1093" s="323">
        <v>5</v>
      </c>
      <c r="AR1093" s="451"/>
      <c r="AS1093" s="227">
        <f t="shared" si="1200"/>
        <v>24.130565712519775</v>
      </c>
      <c r="AT1093" s="56">
        <f t="shared" si="1201"/>
        <v>54137.771739130432</v>
      </c>
      <c r="AU1093" s="15">
        <f t="shared" si="1202"/>
        <v>65481.035489902308</v>
      </c>
      <c r="AV1093" s="324">
        <f>+AU1093+AT1093</f>
        <v>119618.80722903274</v>
      </c>
      <c r="AW1093" s="323">
        <v>6</v>
      </c>
      <c r="AX1093" s="451"/>
      <c r="AY1093" s="227">
        <f t="shared" si="1204"/>
        <v>27.266502456266707</v>
      </c>
      <c r="AZ1093" s="56">
        <f t="shared" si="1205"/>
        <v>64965.326086956513</v>
      </c>
      <c r="BA1093" s="15">
        <f t="shared" si="1206"/>
        <v>79627.294399100123</v>
      </c>
      <c r="BB1093" s="324">
        <f>+BA1093+AZ1093</f>
        <v>144592.62048605664</v>
      </c>
      <c r="BC1093" s="323">
        <v>6</v>
      </c>
      <c r="BD1093" s="227">
        <f t="shared" si="1208"/>
        <v>27.626137282491747</v>
      </c>
      <c r="BE1093" s="56">
        <f t="shared" si="1209"/>
        <v>66538.032786885247</v>
      </c>
      <c r="BF1093" s="15">
        <f t="shared" si="1210"/>
        <v>76608.036556058112</v>
      </c>
      <c r="BG1093" s="324">
        <f>+BF1093+BE1093</f>
        <v>143146.06934294337</v>
      </c>
      <c r="BH1093" s="334">
        <v>6</v>
      </c>
      <c r="BI1093" s="227">
        <f t="shared" si="1212"/>
        <v>26.712054446460989</v>
      </c>
      <c r="BJ1093" s="56">
        <f t="shared" si="1213"/>
        <v>66538.032786885247</v>
      </c>
      <c r="BK1093" s="15">
        <f t="shared" si="1214"/>
        <v>72259.352727135847</v>
      </c>
      <c r="BL1093" s="324">
        <f>+BK1093+BJ1093</f>
        <v>138797.38551402109</v>
      </c>
      <c r="BM1093" s="334">
        <v>3</v>
      </c>
      <c r="BN1093" s="227">
        <f t="shared" si="1216"/>
        <v>14.518676767676787</v>
      </c>
      <c r="BO1093" s="56">
        <f t="shared" si="1217"/>
        <v>33226.478802992518</v>
      </c>
      <c r="BP1093" s="15">
        <f t="shared" si="1218"/>
        <v>41219.632797414582</v>
      </c>
      <c r="BQ1093" s="324">
        <f>+BP1093+BO1093</f>
        <v>74446.111600407108</v>
      </c>
      <c r="BR1093" s="406">
        <f t="shared" si="1174"/>
        <v>63</v>
      </c>
      <c r="BS1093" s="406">
        <f t="shared" si="1220"/>
        <v>5.25</v>
      </c>
      <c r="BT1093" s="406">
        <f t="shared" si="1221"/>
        <v>-3</v>
      </c>
      <c r="BU1093" s="403">
        <f t="shared" si="1222"/>
        <v>-0.5</v>
      </c>
      <c r="BV1093" s="407">
        <f>(+BM1093-BS1093)/BM1093</f>
        <v>-0.75</v>
      </c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</row>
    <row r="1094" spans="1:147" ht="18" hidden="1" x14ac:dyDescent="0.35">
      <c r="A1094" s="43" t="s">
        <v>377</v>
      </c>
      <c r="B1094" s="319">
        <v>1001</v>
      </c>
      <c r="C1094" s="334">
        <v>3</v>
      </c>
      <c r="D1094" s="450"/>
      <c r="E1094" s="1">
        <f t="shared" si="1171"/>
        <v>17.850000000000001</v>
      </c>
      <c r="F1094" s="15">
        <f t="shared" si="1172"/>
        <v>31145.208568207439</v>
      </c>
      <c r="G1094" s="15">
        <f t="shared" si="1173"/>
        <v>50430.485280607136</v>
      </c>
      <c r="H1094" s="324">
        <f t="shared" si="1175"/>
        <v>81575.693848814582</v>
      </c>
      <c r="I1094" s="334">
        <v>1</v>
      </c>
      <c r="J1094" s="450"/>
      <c r="K1094" s="1">
        <f t="shared" si="1176"/>
        <v>7.62</v>
      </c>
      <c r="L1094" s="56">
        <f t="shared" si="1177"/>
        <v>10439.73717146433</v>
      </c>
      <c r="M1094" s="15">
        <f t="shared" si="1178"/>
        <v>20380.724788180905</v>
      </c>
      <c r="N1094" s="324">
        <f t="shared" si="1179"/>
        <v>30820.461959645236</v>
      </c>
      <c r="O1094" s="334">
        <v>4</v>
      </c>
      <c r="P1094" s="450"/>
      <c r="Q1094" s="211">
        <f t="shared" si="1180"/>
        <v>29.941919133262015</v>
      </c>
      <c r="R1094" s="56">
        <f t="shared" si="1181"/>
        <v>41758.948685857322</v>
      </c>
      <c r="S1094" s="422">
        <f t="shared" si="1182"/>
        <v>86131.697463918987</v>
      </c>
      <c r="T1094" s="324">
        <f t="shared" si="1183"/>
        <v>127890.64614977631</v>
      </c>
      <c r="U1094" s="334">
        <v>2</v>
      </c>
      <c r="V1094" s="398">
        <f t="shared" si="1184"/>
        <v>14.974010926704603</v>
      </c>
      <c r="W1094" s="56">
        <f t="shared" si="1185"/>
        <v>21354.253461128861</v>
      </c>
      <c r="X1094" s="15">
        <f t="shared" si="1186"/>
        <v>45777.789643094853</v>
      </c>
      <c r="Y1094" s="324">
        <f t="shared" si="1187"/>
        <v>67132.043104223718</v>
      </c>
      <c r="Z1094" s="334">
        <v>26</v>
      </c>
      <c r="AA1094" s="166">
        <f>+Z1094*$AC$1156</f>
        <v>164.32075926344862</v>
      </c>
      <c r="AB1094" s="56">
        <f t="shared" si="1189"/>
        <v>277605.29499467521</v>
      </c>
      <c r="AC1094" s="15">
        <f t="shared" si="1190"/>
        <v>452883.31208822539</v>
      </c>
      <c r="AD1094" s="324">
        <f t="shared" si="1191"/>
        <v>730488.60708290059</v>
      </c>
      <c r="AE1094" s="334">
        <v>6</v>
      </c>
      <c r="AF1094" s="227"/>
      <c r="AG1094" s="166">
        <f t="shared" si="1192"/>
        <v>37.175406607680699</v>
      </c>
      <c r="AH1094" s="15">
        <f t="shared" si="1193"/>
        <v>64505</v>
      </c>
      <c r="AI1094" s="15">
        <f t="shared" si="1194"/>
        <v>99122.397789068651</v>
      </c>
      <c r="AJ1094" s="324">
        <f t="shared" si="1195"/>
        <v>163627.39778906864</v>
      </c>
      <c r="AK1094" s="334">
        <v>7</v>
      </c>
      <c r="AL1094" s="450"/>
      <c r="AM1094" s="166">
        <f t="shared" si="1196"/>
        <v>38.609370008502324</v>
      </c>
      <c r="AN1094" s="56">
        <f t="shared" si="1197"/>
        <v>75255.833333333343</v>
      </c>
      <c r="AO1094" s="15">
        <f t="shared" si="1198"/>
        <v>102667.89787653791</v>
      </c>
      <c r="AP1094" s="324">
        <f t="shared" si="1199"/>
        <v>177923.73120987124</v>
      </c>
      <c r="AQ1094" s="323">
        <v>3</v>
      </c>
      <c r="AR1094" s="451"/>
      <c r="AS1094" s="227">
        <f t="shared" si="1200"/>
        <v>14.478339427511864</v>
      </c>
      <c r="AT1094" s="56">
        <f t="shared" si="1201"/>
        <v>32482.663043478256</v>
      </c>
      <c r="AU1094" s="15">
        <f t="shared" si="1202"/>
        <v>39288.621293941382</v>
      </c>
      <c r="AV1094" s="324">
        <f t="shared" ref="AV1094:AV1101" si="1229">+AU1094+AT1094</f>
        <v>71771.284337419638</v>
      </c>
      <c r="AW1094" s="323">
        <v>2</v>
      </c>
      <c r="AX1094" s="451"/>
      <c r="AY1094" s="227">
        <f t="shared" si="1204"/>
        <v>9.0888341520889018</v>
      </c>
      <c r="AZ1094" s="56">
        <f t="shared" si="1205"/>
        <v>21655.108695652172</v>
      </c>
      <c r="BA1094" s="15">
        <f t="shared" si="1206"/>
        <v>26542.431466366706</v>
      </c>
      <c r="BB1094" s="324">
        <f t="shared" ref="BB1094:BB1101" si="1230">+BA1094+AZ1094</f>
        <v>48197.540162018879</v>
      </c>
      <c r="BC1094" s="323">
        <v>1</v>
      </c>
      <c r="BD1094" s="227">
        <f t="shared" si="1208"/>
        <v>4.6043562137486242</v>
      </c>
      <c r="BE1094" s="56">
        <f t="shared" si="1209"/>
        <v>11089.672131147541</v>
      </c>
      <c r="BF1094" s="15">
        <f t="shared" si="1210"/>
        <v>12768.006092676353</v>
      </c>
      <c r="BG1094" s="324">
        <f t="shared" ref="BG1094:BG1101" si="1231">+BF1094+BE1094</f>
        <v>23857.678223823896</v>
      </c>
      <c r="BH1094" s="334">
        <v>2</v>
      </c>
      <c r="BI1094" s="227">
        <f t="shared" si="1212"/>
        <v>8.9040181488203292</v>
      </c>
      <c r="BJ1094" s="56">
        <f t="shared" si="1213"/>
        <v>22179.344262295082</v>
      </c>
      <c r="BK1094" s="15">
        <f t="shared" si="1214"/>
        <v>24086.450909045281</v>
      </c>
      <c r="BL1094" s="324">
        <f t="shared" ref="BL1094:BL1101" si="1232">+BK1094+BJ1094</f>
        <v>46265.79517134036</v>
      </c>
      <c r="BM1094" s="334">
        <v>6</v>
      </c>
      <c r="BN1094" s="227">
        <f t="shared" si="1216"/>
        <v>29.037353535353574</v>
      </c>
      <c r="BO1094" s="56">
        <f t="shared" si="1217"/>
        <v>66452.957605985037</v>
      </c>
      <c r="BP1094" s="15">
        <f t="shared" si="1218"/>
        <v>82439.265594829165</v>
      </c>
      <c r="BQ1094" s="324">
        <f t="shared" ref="BQ1094" si="1233">+BP1094+BO1094</f>
        <v>148892.22320081422</v>
      </c>
      <c r="BR1094" s="406">
        <f t="shared" si="1174"/>
        <v>63</v>
      </c>
      <c r="BS1094" s="406">
        <f t="shared" si="1220"/>
        <v>5.25</v>
      </c>
      <c r="BT1094" s="406">
        <f t="shared" si="1221"/>
        <v>4</v>
      </c>
      <c r="BU1094" s="403">
        <f t="shared" si="1222"/>
        <v>2</v>
      </c>
      <c r="BV1094" s="407">
        <f t="shared" si="1223"/>
        <v>0.125</v>
      </c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</row>
    <row r="1095" spans="1:147" ht="18" hidden="1" x14ac:dyDescent="0.35">
      <c r="A1095" s="43" t="s">
        <v>377</v>
      </c>
      <c r="B1095" s="319">
        <v>1002</v>
      </c>
      <c r="C1095" s="334">
        <v>7</v>
      </c>
      <c r="D1095" s="450"/>
      <c r="E1095" s="1">
        <f t="shared" si="1171"/>
        <v>41.65</v>
      </c>
      <c r="F1095" s="15">
        <f t="shared" si="1172"/>
        <v>72672.153325817359</v>
      </c>
      <c r="G1095" s="15">
        <f t="shared" si="1173"/>
        <v>117671.13232141663</v>
      </c>
      <c r="H1095" s="324">
        <f t="shared" si="1175"/>
        <v>190343.28564723401</v>
      </c>
      <c r="I1095" s="334">
        <v>5</v>
      </c>
      <c r="J1095" s="450"/>
      <c r="K1095" s="1">
        <f t="shared" si="1176"/>
        <v>38.1</v>
      </c>
      <c r="L1095" s="56">
        <f t="shared" si="1177"/>
        <v>52198.685857321652</v>
      </c>
      <c r="M1095" s="15">
        <f t="shared" si="1178"/>
        <v>101903.62394090454</v>
      </c>
      <c r="N1095" s="324">
        <f t="shared" si="1179"/>
        <v>154102.3097982262</v>
      </c>
      <c r="O1095" s="334">
        <v>6</v>
      </c>
      <c r="P1095" s="450"/>
      <c r="Q1095" s="211">
        <f t="shared" si="1180"/>
        <v>44.912878699893021</v>
      </c>
      <c r="R1095" s="56">
        <f t="shared" si="1181"/>
        <v>62638.423028785983</v>
      </c>
      <c r="S1095" s="422">
        <f t="shared" si="1182"/>
        <v>129197.54619587847</v>
      </c>
      <c r="T1095" s="324">
        <f t="shared" si="1183"/>
        <v>191835.96922466444</v>
      </c>
      <c r="U1095" s="334">
        <v>5</v>
      </c>
      <c r="V1095" s="398">
        <f t="shared" si="1184"/>
        <v>37.435027316761506</v>
      </c>
      <c r="W1095" s="56">
        <f t="shared" si="1185"/>
        <v>53385.633652822151</v>
      </c>
      <c r="X1095" s="15">
        <f t="shared" si="1186"/>
        <v>114444.47410773713</v>
      </c>
      <c r="Y1095" s="324">
        <f t="shared" si="1187"/>
        <v>167830.10776055927</v>
      </c>
      <c r="Z1095" s="334">
        <v>0</v>
      </c>
      <c r="AA1095" s="166">
        <f t="shared" si="1188"/>
        <v>0</v>
      </c>
      <c r="AB1095" s="56">
        <f t="shared" si="1189"/>
        <v>0</v>
      </c>
      <c r="AC1095" s="15">
        <f t="shared" si="1190"/>
        <v>0</v>
      </c>
      <c r="AD1095" s="324">
        <f t="shared" si="1191"/>
        <v>0</v>
      </c>
      <c r="AE1095" s="334">
        <v>0</v>
      </c>
      <c r="AF1095" s="227"/>
      <c r="AG1095" s="166">
        <f t="shared" si="1192"/>
        <v>0</v>
      </c>
      <c r="AH1095" s="15">
        <f t="shared" si="1193"/>
        <v>0</v>
      </c>
      <c r="AI1095" s="15">
        <f t="shared" si="1194"/>
        <v>0</v>
      </c>
      <c r="AJ1095" s="324">
        <f t="shared" si="1195"/>
        <v>0</v>
      </c>
      <c r="AK1095" s="334">
        <v>0</v>
      </c>
      <c r="AL1095" s="450"/>
      <c r="AM1095" s="166">
        <f t="shared" si="1196"/>
        <v>0</v>
      </c>
      <c r="AN1095" s="56">
        <f t="shared" si="1197"/>
        <v>0</v>
      </c>
      <c r="AO1095" s="15">
        <f t="shared" si="1198"/>
        <v>0</v>
      </c>
      <c r="AP1095" s="324">
        <f t="shared" si="1199"/>
        <v>0</v>
      </c>
      <c r="AQ1095" s="323">
        <v>0</v>
      </c>
      <c r="AR1095" s="451"/>
      <c r="AS1095" s="227">
        <f t="shared" si="1200"/>
        <v>0</v>
      </c>
      <c r="AT1095" s="56">
        <f t="shared" si="1201"/>
        <v>0</v>
      </c>
      <c r="AU1095" s="15">
        <f t="shared" si="1202"/>
        <v>0</v>
      </c>
      <c r="AV1095" s="324">
        <f t="shared" si="1229"/>
        <v>0</v>
      </c>
      <c r="AW1095" s="323">
        <v>0</v>
      </c>
      <c r="AX1095" s="451"/>
      <c r="AY1095" s="227">
        <f t="shared" si="1204"/>
        <v>0</v>
      </c>
      <c r="AZ1095" s="56">
        <f t="shared" si="1205"/>
        <v>0</v>
      </c>
      <c r="BA1095" s="15">
        <f t="shared" si="1206"/>
        <v>0</v>
      </c>
      <c r="BB1095" s="324">
        <f t="shared" si="1230"/>
        <v>0</v>
      </c>
      <c r="BC1095" s="323">
        <v>0</v>
      </c>
      <c r="BD1095" s="227">
        <f t="shared" si="1208"/>
        <v>0</v>
      </c>
      <c r="BE1095" s="56">
        <f t="shared" si="1209"/>
        <v>0</v>
      </c>
      <c r="BF1095" s="15">
        <f t="shared" si="1210"/>
        <v>0</v>
      </c>
      <c r="BG1095" s="324">
        <f t="shared" si="1231"/>
        <v>0</v>
      </c>
      <c r="BH1095" s="334">
        <v>0</v>
      </c>
      <c r="BI1095" s="227">
        <f t="shared" si="1212"/>
        <v>0</v>
      </c>
      <c r="BJ1095" s="56">
        <f t="shared" si="1213"/>
        <v>0</v>
      </c>
      <c r="BK1095" s="15">
        <f t="shared" si="1214"/>
        <v>0</v>
      </c>
      <c r="BL1095" s="324">
        <f>+BK1095+BJ1095</f>
        <v>0</v>
      </c>
      <c r="BM1095" s="334">
        <v>0</v>
      </c>
      <c r="BN1095" s="227">
        <f t="shared" si="1216"/>
        <v>0</v>
      </c>
      <c r="BO1095" s="56">
        <f t="shared" si="1217"/>
        <v>0</v>
      </c>
      <c r="BP1095" s="15">
        <f t="shared" si="1218"/>
        <v>0</v>
      </c>
      <c r="BQ1095" s="324">
        <f>+BP1095+BO1095</f>
        <v>0</v>
      </c>
      <c r="BR1095" s="406">
        <f t="shared" si="1174"/>
        <v>23</v>
      </c>
      <c r="BS1095" s="406">
        <f t="shared" si="1220"/>
        <v>1.9166666666666667</v>
      </c>
      <c r="BT1095" s="406">
        <f t="shared" si="1221"/>
        <v>0</v>
      </c>
      <c r="BU1095" s="403" t="e">
        <f t="shared" si="1222"/>
        <v>#DIV/0!</v>
      </c>
      <c r="BV1095" s="407" t="e">
        <f t="shared" si="1223"/>
        <v>#DIV/0!</v>
      </c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</row>
    <row r="1096" spans="1:147" ht="18" hidden="1" x14ac:dyDescent="0.35">
      <c r="A1096" s="43" t="s">
        <v>377</v>
      </c>
      <c r="B1096" s="319">
        <v>1101</v>
      </c>
      <c r="C1096" s="334">
        <v>6</v>
      </c>
      <c r="D1096" s="450"/>
      <c r="E1096" s="1">
        <f t="shared" si="1171"/>
        <v>35.700000000000003</v>
      </c>
      <c r="F1096" s="15">
        <f t="shared" si="1172"/>
        <v>62290.417136414879</v>
      </c>
      <c r="G1096" s="15">
        <f t="shared" si="1173"/>
        <v>100860.97056121427</v>
      </c>
      <c r="H1096" s="324">
        <f t="shared" si="1175"/>
        <v>163151.38769762916</v>
      </c>
      <c r="I1096" s="334">
        <v>7</v>
      </c>
      <c r="J1096" s="450"/>
      <c r="K1096" s="1">
        <f t="shared" si="1176"/>
        <v>53.34</v>
      </c>
      <c r="L1096" s="56">
        <f t="shared" si="1177"/>
        <v>73078.160200250306</v>
      </c>
      <c r="M1096" s="15">
        <f t="shared" si="1178"/>
        <v>142665.07351726634</v>
      </c>
      <c r="N1096" s="324">
        <f t="shared" si="1179"/>
        <v>215743.23371751665</v>
      </c>
      <c r="O1096" s="334">
        <v>7</v>
      </c>
      <c r="P1096" s="450"/>
      <c r="Q1096" s="211">
        <f t="shared" si="1180"/>
        <v>52.398358483208526</v>
      </c>
      <c r="R1096" s="56">
        <f t="shared" si="1181"/>
        <v>73078.160200250306</v>
      </c>
      <c r="S1096" s="422">
        <f t="shared" si="1182"/>
        <v>150730.47056185821</v>
      </c>
      <c r="T1096" s="324">
        <f t="shared" si="1183"/>
        <v>223808.63076210851</v>
      </c>
      <c r="U1096" s="334">
        <v>5</v>
      </c>
      <c r="V1096" s="398">
        <f t="shared" si="1184"/>
        <v>37.435027316761506</v>
      </c>
      <c r="W1096" s="56">
        <f t="shared" si="1185"/>
        <v>53385.633652822151</v>
      </c>
      <c r="X1096" s="15">
        <f t="shared" si="1186"/>
        <v>114444.47410773713</v>
      </c>
      <c r="Y1096" s="324">
        <f t="shared" si="1187"/>
        <v>167830.10776055927</v>
      </c>
      <c r="Z1096" s="334">
        <v>6</v>
      </c>
      <c r="AA1096" s="166">
        <f t="shared" si="1188"/>
        <v>37.920175214641993</v>
      </c>
      <c r="AB1096" s="56">
        <f t="shared" si="1189"/>
        <v>64062.760383386587</v>
      </c>
      <c r="AC1096" s="15">
        <f t="shared" si="1190"/>
        <v>104511.53355882125</v>
      </c>
      <c r="AD1096" s="324">
        <f t="shared" si="1191"/>
        <v>168574.29394220782</v>
      </c>
      <c r="AE1096" s="334">
        <v>5</v>
      </c>
      <c r="AF1096" s="227"/>
      <c r="AG1096" s="166">
        <f t="shared" si="1192"/>
        <v>30.979505506400578</v>
      </c>
      <c r="AH1096" s="15">
        <f t="shared" si="1193"/>
        <v>53754.166666666672</v>
      </c>
      <c r="AI1096" s="15">
        <f t="shared" si="1194"/>
        <v>82601.998157557202</v>
      </c>
      <c r="AJ1096" s="324">
        <f t="shared" si="1195"/>
        <v>136356.16482422387</v>
      </c>
      <c r="AK1096" s="334">
        <v>7</v>
      </c>
      <c r="AL1096" s="450"/>
      <c r="AM1096" s="166">
        <f t="shared" si="1196"/>
        <v>38.609370008502324</v>
      </c>
      <c r="AN1096" s="56">
        <f t="shared" si="1197"/>
        <v>75255.833333333343</v>
      </c>
      <c r="AO1096" s="15">
        <f t="shared" si="1198"/>
        <v>102667.89787653791</v>
      </c>
      <c r="AP1096" s="324">
        <f t="shared" si="1199"/>
        <v>177923.73120987124</v>
      </c>
      <c r="AQ1096" s="323">
        <v>7</v>
      </c>
      <c r="AR1096" s="451"/>
      <c r="AS1096" s="227">
        <f t="shared" si="1200"/>
        <v>33.782791997527681</v>
      </c>
      <c r="AT1096" s="56">
        <f t="shared" si="1201"/>
        <v>75792.880434782608</v>
      </c>
      <c r="AU1096" s="15">
        <f t="shared" si="1202"/>
        <v>91673.449685863219</v>
      </c>
      <c r="AV1096" s="324">
        <f t="shared" si="1229"/>
        <v>167466.33012064581</v>
      </c>
      <c r="AW1096" s="323">
        <v>6</v>
      </c>
      <c r="AX1096" s="451"/>
      <c r="AY1096" s="227">
        <f t="shared" si="1204"/>
        <v>27.266502456266707</v>
      </c>
      <c r="AZ1096" s="56">
        <f t="shared" si="1205"/>
        <v>64965.326086956513</v>
      </c>
      <c r="BA1096" s="15">
        <f t="shared" si="1206"/>
        <v>79627.294399100123</v>
      </c>
      <c r="BB1096" s="324">
        <f t="shared" si="1230"/>
        <v>144592.62048605664</v>
      </c>
      <c r="BC1096" s="323">
        <v>6</v>
      </c>
      <c r="BD1096" s="227">
        <f t="shared" si="1208"/>
        <v>27.626137282491747</v>
      </c>
      <c r="BE1096" s="56">
        <f t="shared" si="1209"/>
        <v>66538.032786885247</v>
      </c>
      <c r="BF1096" s="15">
        <f t="shared" si="1210"/>
        <v>76608.036556058112</v>
      </c>
      <c r="BG1096" s="324">
        <f t="shared" si="1231"/>
        <v>143146.06934294337</v>
      </c>
      <c r="BH1096" s="334">
        <v>5</v>
      </c>
      <c r="BI1096" s="227">
        <f t="shared" si="1212"/>
        <v>22.260045372050822</v>
      </c>
      <c r="BJ1096" s="56">
        <f t="shared" si="1213"/>
        <v>55448.360655737706</v>
      </c>
      <c r="BK1096" s="15">
        <f t="shared" si="1214"/>
        <v>60216.127272613201</v>
      </c>
      <c r="BL1096" s="324">
        <f t="shared" si="1232"/>
        <v>115664.48792835091</v>
      </c>
      <c r="BM1096" s="334">
        <v>5</v>
      </c>
      <c r="BN1096" s="227">
        <f t="shared" si="1216"/>
        <v>24.197794612794645</v>
      </c>
      <c r="BO1096" s="56">
        <f t="shared" si="1217"/>
        <v>55377.464671654197</v>
      </c>
      <c r="BP1096" s="15">
        <f t="shared" si="1218"/>
        <v>68699.38799569098</v>
      </c>
      <c r="BQ1096" s="324">
        <f t="shared" ref="BQ1096:BQ1101" si="1234">+BP1096+BO1096</f>
        <v>124076.85266734517</v>
      </c>
      <c r="BR1096" s="406">
        <f t="shared" si="1174"/>
        <v>72</v>
      </c>
      <c r="BS1096" s="406">
        <f t="shared" si="1220"/>
        <v>6</v>
      </c>
      <c r="BT1096" s="406">
        <f t="shared" si="1221"/>
        <v>0</v>
      </c>
      <c r="BU1096" s="403">
        <f t="shared" si="1222"/>
        <v>0</v>
      </c>
      <c r="BV1096" s="407">
        <f t="shared" si="1223"/>
        <v>-0.2</v>
      </c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</row>
    <row r="1097" spans="1:147" ht="18" hidden="1" x14ac:dyDescent="0.35">
      <c r="A1097" s="43" t="s">
        <v>377</v>
      </c>
      <c r="B1097" s="319">
        <v>1102</v>
      </c>
      <c r="C1097" s="334">
        <v>1</v>
      </c>
      <c r="D1097" s="450"/>
      <c r="E1097" s="1">
        <f t="shared" si="1171"/>
        <v>5.95</v>
      </c>
      <c r="F1097" s="15">
        <f t="shared" si="1172"/>
        <v>10381.73618940248</v>
      </c>
      <c r="G1097" s="15">
        <f t="shared" si="1173"/>
        <v>16810.161760202376</v>
      </c>
      <c r="H1097" s="324">
        <f t="shared" si="1175"/>
        <v>27191.897949604856</v>
      </c>
      <c r="I1097" s="334">
        <v>1</v>
      </c>
      <c r="J1097" s="450"/>
      <c r="K1097" s="1">
        <f t="shared" si="1176"/>
        <v>7.62</v>
      </c>
      <c r="L1097" s="56">
        <f t="shared" si="1177"/>
        <v>10439.73717146433</v>
      </c>
      <c r="M1097" s="15">
        <f t="shared" si="1178"/>
        <v>20380.724788180905</v>
      </c>
      <c r="N1097" s="324">
        <f t="shared" si="1179"/>
        <v>30820.461959645236</v>
      </c>
      <c r="O1097" s="334">
        <v>1</v>
      </c>
      <c r="P1097" s="450"/>
      <c r="Q1097" s="211">
        <f t="shared" si="1180"/>
        <v>7.4854797833155038</v>
      </c>
      <c r="R1097" s="56">
        <f t="shared" si="1181"/>
        <v>10439.73717146433</v>
      </c>
      <c r="S1097" s="422">
        <f t="shared" si="1182"/>
        <v>21532.924365979747</v>
      </c>
      <c r="T1097" s="324">
        <f t="shared" si="1183"/>
        <v>31972.661537444077</v>
      </c>
      <c r="U1097" s="334">
        <v>1</v>
      </c>
      <c r="V1097" s="398">
        <f t="shared" si="1184"/>
        <v>7.4870054633523013</v>
      </c>
      <c r="W1097" s="56">
        <f t="shared" si="1185"/>
        <v>10677.126730564431</v>
      </c>
      <c r="X1097" s="15">
        <f t="shared" si="1186"/>
        <v>22888.894821547427</v>
      </c>
      <c r="Y1097" s="324">
        <f t="shared" si="1187"/>
        <v>33566.021552111859</v>
      </c>
      <c r="Z1097" s="334">
        <v>1</v>
      </c>
      <c r="AA1097" s="166">
        <f t="shared" si="1188"/>
        <v>6.320029202440332</v>
      </c>
      <c r="AB1097" s="56">
        <f t="shared" si="1189"/>
        <v>10677.126730564431</v>
      </c>
      <c r="AC1097" s="15">
        <f t="shared" si="1190"/>
        <v>17418.588926470209</v>
      </c>
      <c r="AD1097" s="324">
        <f t="shared" si="1191"/>
        <v>28095.715657034641</v>
      </c>
      <c r="AE1097" s="334">
        <v>0</v>
      </c>
      <c r="AF1097" s="227"/>
      <c r="AG1097" s="166">
        <f t="shared" si="1192"/>
        <v>0</v>
      </c>
      <c r="AH1097" s="15">
        <f t="shared" si="1193"/>
        <v>0</v>
      </c>
      <c r="AI1097" s="15">
        <f t="shared" si="1194"/>
        <v>0</v>
      </c>
      <c r="AJ1097" s="324">
        <f t="shared" si="1195"/>
        <v>0</v>
      </c>
      <c r="AK1097" s="334">
        <v>1</v>
      </c>
      <c r="AL1097" s="450"/>
      <c r="AM1097" s="166">
        <f t="shared" si="1196"/>
        <v>5.5156242869289036</v>
      </c>
      <c r="AN1097" s="56">
        <f t="shared" si="1197"/>
        <v>10750.833333333334</v>
      </c>
      <c r="AO1097" s="15">
        <f t="shared" si="1198"/>
        <v>14666.842553791132</v>
      </c>
      <c r="AP1097" s="324">
        <f t="shared" si="1199"/>
        <v>25417.675887124467</v>
      </c>
      <c r="AQ1097" s="323">
        <v>0</v>
      </c>
      <c r="AR1097" s="451"/>
      <c r="AS1097" s="227">
        <f t="shared" si="1200"/>
        <v>0</v>
      </c>
      <c r="AT1097" s="56">
        <f t="shared" si="1201"/>
        <v>0</v>
      </c>
      <c r="AU1097" s="15">
        <f t="shared" si="1202"/>
        <v>0</v>
      </c>
      <c r="AV1097" s="324">
        <f t="shared" si="1229"/>
        <v>0</v>
      </c>
      <c r="AW1097" s="323">
        <v>1</v>
      </c>
      <c r="AX1097" s="451"/>
      <c r="AY1097" s="227">
        <f t="shared" si="1204"/>
        <v>4.5444170760444509</v>
      </c>
      <c r="AZ1097" s="56">
        <f t="shared" si="1205"/>
        <v>10827.554347826086</v>
      </c>
      <c r="BA1097" s="15">
        <f t="shared" si="1206"/>
        <v>13271.215733183353</v>
      </c>
      <c r="BB1097" s="324">
        <f t="shared" si="1230"/>
        <v>24098.770081009439</v>
      </c>
      <c r="BC1097" s="323">
        <v>0</v>
      </c>
      <c r="BD1097" s="227">
        <f t="shared" si="1208"/>
        <v>0</v>
      </c>
      <c r="BE1097" s="56">
        <f t="shared" si="1209"/>
        <v>0</v>
      </c>
      <c r="BF1097" s="15">
        <f t="shared" si="1210"/>
        <v>0</v>
      </c>
      <c r="BG1097" s="324">
        <f t="shared" si="1231"/>
        <v>0</v>
      </c>
      <c r="BH1097" s="334">
        <v>0</v>
      </c>
      <c r="BI1097" s="227">
        <f t="shared" si="1212"/>
        <v>0</v>
      </c>
      <c r="BJ1097" s="56">
        <f t="shared" si="1213"/>
        <v>0</v>
      </c>
      <c r="BK1097" s="15">
        <f t="shared" si="1214"/>
        <v>0</v>
      </c>
      <c r="BL1097" s="324">
        <f t="shared" si="1232"/>
        <v>0</v>
      </c>
      <c r="BM1097" s="334">
        <v>1</v>
      </c>
      <c r="BN1097" s="227">
        <f t="shared" si="1216"/>
        <v>4.8395589225589291</v>
      </c>
      <c r="BO1097" s="56">
        <f t="shared" si="1217"/>
        <v>11075.492934330839</v>
      </c>
      <c r="BP1097" s="15">
        <f t="shared" si="1218"/>
        <v>13739.877599138195</v>
      </c>
      <c r="BQ1097" s="324">
        <f t="shared" si="1234"/>
        <v>24815.370533469035</v>
      </c>
      <c r="BR1097" s="406">
        <f t="shared" si="1174"/>
        <v>8</v>
      </c>
      <c r="BS1097" s="406">
        <f t="shared" si="1220"/>
        <v>0.66666666666666663</v>
      </c>
      <c r="BT1097" s="406">
        <f t="shared" si="1221"/>
        <v>1</v>
      </c>
      <c r="BU1097" s="403" t="e">
        <f t="shared" si="1222"/>
        <v>#DIV/0!</v>
      </c>
      <c r="BV1097" s="407">
        <f t="shared" si="1223"/>
        <v>0.33333333333333337</v>
      </c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</row>
    <row r="1098" spans="1:147" ht="18" hidden="1" x14ac:dyDescent="0.35">
      <c r="A1098" s="43" t="s">
        <v>377</v>
      </c>
      <c r="B1098" s="319">
        <v>1201</v>
      </c>
      <c r="C1098" s="334">
        <v>4</v>
      </c>
      <c r="D1098" s="450"/>
      <c r="E1098" s="1">
        <f t="shared" si="1171"/>
        <v>23.8</v>
      </c>
      <c r="F1098" s="15">
        <f t="shared" si="1172"/>
        <v>41526.944757609919</v>
      </c>
      <c r="G1098" s="15">
        <f t="shared" si="1173"/>
        <v>67240.647040809505</v>
      </c>
      <c r="H1098" s="324">
        <f t="shared" si="1175"/>
        <v>108767.59179841942</v>
      </c>
      <c r="I1098" s="334">
        <v>2</v>
      </c>
      <c r="J1098" s="450"/>
      <c r="K1098" s="1">
        <f t="shared" si="1176"/>
        <v>15.24</v>
      </c>
      <c r="L1098" s="56">
        <f t="shared" si="1177"/>
        <v>20879.474342928661</v>
      </c>
      <c r="M1098" s="15">
        <f t="shared" si="1178"/>
        <v>40761.449576361811</v>
      </c>
      <c r="N1098" s="324">
        <f t="shared" si="1179"/>
        <v>61640.923919290472</v>
      </c>
      <c r="O1098" s="334">
        <v>5</v>
      </c>
      <c r="P1098" s="450"/>
      <c r="Q1098" s="211">
        <f t="shared" si="1180"/>
        <v>37.427398916577516</v>
      </c>
      <c r="R1098" s="56">
        <f t="shared" si="1181"/>
        <v>52198.685857321652</v>
      </c>
      <c r="S1098" s="422">
        <f t="shared" si="1182"/>
        <v>107664.62182989872</v>
      </c>
      <c r="T1098" s="324">
        <f t="shared" si="1183"/>
        <v>159863.30768722037</v>
      </c>
      <c r="U1098" s="334">
        <v>2</v>
      </c>
      <c r="V1098" s="398">
        <f t="shared" si="1184"/>
        <v>14.974010926704603</v>
      </c>
      <c r="W1098" s="56">
        <f t="shared" si="1185"/>
        <v>21354.253461128861</v>
      </c>
      <c r="X1098" s="15">
        <f t="shared" si="1186"/>
        <v>45777.789643094853</v>
      </c>
      <c r="Y1098" s="324">
        <f t="shared" si="1187"/>
        <v>67132.043104223718</v>
      </c>
      <c r="Z1098" s="334">
        <v>0</v>
      </c>
      <c r="AA1098" s="166">
        <f t="shared" si="1188"/>
        <v>0</v>
      </c>
      <c r="AB1098" s="56">
        <f t="shared" si="1189"/>
        <v>0</v>
      </c>
      <c r="AC1098" s="15">
        <f t="shared" si="1190"/>
        <v>0</v>
      </c>
      <c r="AD1098" s="324">
        <f t="shared" si="1191"/>
        <v>0</v>
      </c>
      <c r="AE1098" s="334">
        <v>6</v>
      </c>
      <c r="AF1098" s="227"/>
      <c r="AG1098" s="166">
        <f t="shared" si="1192"/>
        <v>37.175406607680699</v>
      </c>
      <c r="AH1098" s="15">
        <f t="shared" si="1193"/>
        <v>64505</v>
      </c>
      <c r="AI1098" s="15">
        <f t="shared" si="1194"/>
        <v>99122.397789068651</v>
      </c>
      <c r="AJ1098" s="324">
        <f t="shared" si="1195"/>
        <v>163627.39778906864</v>
      </c>
      <c r="AK1098" s="334">
        <v>3</v>
      </c>
      <c r="AL1098" s="450"/>
      <c r="AM1098" s="166">
        <f t="shared" si="1196"/>
        <v>16.54687286078671</v>
      </c>
      <c r="AN1098" s="56">
        <f t="shared" si="1197"/>
        <v>32252.5</v>
      </c>
      <c r="AO1098" s="15">
        <f t="shared" si="1198"/>
        <v>44000.527661373388</v>
      </c>
      <c r="AP1098" s="324">
        <f t="shared" si="1199"/>
        <v>76253.027661373388</v>
      </c>
      <c r="AQ1098" s="323">
        <v>2</v>
      </c>
      <c r="AR1098" s="451"/>
      <c r="AS1098" s="227">
        <f t="shared" si="1200"/>
        <v>9.6522262850079095</v>
      </c>
      <c r="AT1098" s="56">
        <f t="shared" si="1201"/>
        <v>21655.108695652172</v>
      </c>
      <c r="AU1098" s="15">
        <f t="shared" si="1202"/>
        <v>26192.414195960922</v>
      </c>
      <c r="AV1098" s="324">
        <f t="shared" si="1229"/>
        <v>47847.522891613095</v>
      </c>
      <c r="AW1098" s="323">
        <v>9</v>
      </c>
      <c r="AX1098" s="451"/>
      <c r="AY1098" s="227">
        <f t="shared" si="1204"/>
        <v>40.899753684400061</v>
      </c>
      <c r="AZ1098" s="56">
        <f t="shared" si="1205"/>
        <v>97447.989130434769</v>
      </c>
      <c r="BA1098" s="15">
        <f t="shared" si="1206"/>
        <v>119440.9415986502</v>
      </c>
      <c r="BB1098" s="324">
        <f t="shared" si="1230"/>
        <v>216888.93072908497</v>
      </c>
      <c r="BC1098" s="323">
        <v>9</v>
      </c>
      <c r="BD1098" s="227">
        <f t="shared" si="1208"/>
        <v>41.439205923737617</v>
      </c>
      <c r="BE1098" s="56">
        <f t="shared" si="1209"/>
        <v>99807.049180327871</v>
      </c>
      <c r="BF1098" s="15">
        <f t="shared" si="1210"/>
        <v>114912.05483408718</v>
      </c>
      <c r="BG1098" s="324">
        <f t="shared" si="1231"/>
        <v>214719.10401441506</v>
      </c>
      <c r="BH1098" s="334">
        <v>2</v>
      </c>
      <c r="BI1098" s="227">
        <f t="shared" si="1212"/>
        <v>8.9040181488203292</v>
      </c>
      <c r="BJ1098" s="56">
        <f t="shared" si="1213"/>
        <v>22179.344262295082</v>
      </c>
      <c r="BK1098" s="15">
        <f t="shared" si="1214"/>
        <v>24086.450909045281</v>
      </c>
      <c r="BL1098" s="324">
        <f t="shared" si="1232"/>
        <v>46265.79517134036</v>
      </c>
      <c r="BM1098" s="334">
        <v>6</v>
      </c>
      <c r="BN1098" s="227">
        <f t="shared" si="1216"/>
        <v>29.037353535353574</v>
      </c>
      <c r="BO1098" s="56">
        <f t="shared" si="1217"/>
        <v>66452.957605985037</v>
      </c>
      <c r="BP1098" s="15">
        <f t="shared" si="1218"/>
        <v>82439.265594829165</v>
      </c>
      <c r="BQ1098" s="324">
        <f t="shared" si="1234"/>
        <v>148892.22320081422</v>
      </c>
      <c r="BR1098" s="406">
        <f t="shared" si="1174"/>
        <v>50</v>
      </c>
      <c r="BS1098" s="406">
        <f t="shared" si="1220"/>
        <v>4.166666666666667</v>
      </c>
      <c r="BT1098" s="406">
        <f t="shared" si="1221"/>
        <v>4</v>
      </c>
      <c r="BU1098" s="403">
        <f t="shared" si="1222"/>
        <v>2</v>
      </c>
      <c r="BV1098" s="407">
        <f t="shared" si="1223"/>
        <v>0.30555555555555552</v>
      </c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</row>
    <row r="1099" spans="1:147" ht="18" hidden="1" x14ac:dyDescent="0.35">
      <c r="A1099" s="43" t="s">
        <v>377</v>
      </c>
      <c r="B1099" s="319">
        <v>1202</v>
      </c>
      <c r="C1099" s="334">
        <v>7</v>
      </c>
      <c r="D1099" s="450"/>
      <c r="E1099" s="1">
        <f t="shared" si="1171"/>
        <v>41.65</v>
      </c>
      <c r="F1099" s="15">
        <f t="shared" si="1172"/>
        <v>72672.153325817359</v>
      </c>
      <c r="G1099" s="15">
        <f>+E1099*$E$1027</f>
        <v>117671.13232141663</v>
      </c>
      <c r="H1099" s="324">
        <f t="shared" si="1175"/>
        <v>190343.28564723401</v>
      </c>
      <c r="I1099" s="334">
        <v>6</v>
      </c>
      <c r="J1099" s="450"/>
      <c r="K1099" s="1">
        <f t="shared" si="1176"/>
        <v>45.72</v>
      </c>
      <c r="L1099" s="56">
        <f t="shared" si="1177"/>
        <v>62638.423028785983</v>
      </c>
      <c r="M1099" s="15">
        <f t="shared" si="1178"/>
        <v>122284.34872908544</v>
      </c>
      <c r="N1099" s="324">
        <f t="shared" si="1179"/>
        <v>184922.77175787144</v>
      </c>
      <c r="O1099" s="334">
        <v>7</v>
      </c>
      <c r="P1099" s="450"/>
      <c r="Q1099" s="211">
        <f t="shared" si="1180"/>
        <v>52.398358483208526</v>
      </c>
      <c r="R1099" s="56">
        <f t="shared" si="1181"/>
        <v>73078.160200250306</v>
      </c>
      <c r="S1099" s="422">
        <f t="shared" si="1182"/>
        <v>150730.47056185821</v>
      </c>
      <c r="T1099" s="324">
        <f t="shared" si="1183"/>
        <v>223808.63076210851</v>
      </c>
      <c r="U1099" s="334">
        <v>5</v>
      </c>
      <c r="V1099" s="398">
        <f t="shared" si="1184"/>
        <v>37.435027316761506</v>
      </c>
      <c r="W1099" s="56">
        <f t="shared" si="1185"/>
        <v>53385.633652822151</v>
      </c>
      <c r="X1099" s="15">
        <f t="shared" si="1186"/>
        <v>114444.47410773713</v>
      </c>
      <c r="Y1099" s="324">
        <f t="shared" si="1187"/>
        <v>167830.10776055927</v>
      </c>
      <c r="Z1099" s="334">
        <v>6</v>
      </c>
      <c r="AA1099" s="166">
        <f t="shared" si="1188"/>
        <v>37.920175214641993</v>
      </c>
      <c r="AB1099" s="56">
        <f t="shared" si="1189"/>
        <v>64062.760383386587</v>
      </c>
      <c r="AC1099" s="15">
        <f t="shared" si="1190"/>
        <v>104511.53355882125</v>
      </c>
      <c r="AD1099" s="324">
        <f t="shared" si="1191"/>
        <v>168574.29394220782</v>
      </c>
      <c r="AE1099" s="334">
        <v>6</v>
      </c>
      <c r="AF1099" s="227"/>
      <c r="AG1099" s="166">
        <f t="shared" si="1192"/>
        <v>37.175406607680699</v>
      </c>
      <c r="AH1099" s="15">
        <f t="shared" si="1193"/>
        <v>64505</v>
      </c>
      <c r="AI1099" s="15">
        <f t="shared" si="1194"/>
        <v>99122.397789068651</v>
      </c>
      <c r="AJ1099" s="324">
        <f t="shared" si="1195"/>
        <v>163627.39778906864</v>
      </c>
      <c r="AK1099" s="334">
        <v>6</v>
      </c>
      <c r="AL1099" s="450"/>
      <c r="AM1099" s="166">
        <f t="shared" si="1196"/>
        <v>33.09374572157342</v>
      </c>
      <c r="AN1099" s="56">
        <f t="shared" si="1197"/>
        <v>64505</v>
      </c>
      <c r="AO1099" s="15">
        <f t="shared" si="1198"/>
        <v>88001.055322746775</v>
      </c>
      <c r="AP1099" s="324">
        <f t="shared" si="1199"/>
        <v>152506.05532274678</v>
      </c>
      <c r="AQ1099" s="323">
        <v>8</v>
      </c>
      <c r="AR1099" s="451"/>
      <c r="AS1099" s="227">
        <f t="shared" si="1200"/>
        <v>38.608905140031638</v>
      </c>
      <c r="AT1099" s="56">
        <f t="shared" si="1201"/>
        <v>86620.434782608689</v>
      </c>
      <c r="AU1099" s="15">
        <f t="shared" si="1202"/>
        <v>104769.65678384369</v>
      </c>
      <c r="AV1099" s="324">
        <f t="shared" si="1229"/>
        <v>191390.09156645238</v>
      </c>
      <c r="AW1099" s="323">
        <v>9</v>
      </c>
      <c r="AX1099" s="451"/>
      <c r="AY1099" s="227">
        <f t="shared" si="1204"/>
        <v>40.899753684400061</v>
      </c>
      <c r="AZ1099" s="56">
        <f t="shared" si="1205"/>
        <v>97447.989130434769</v>
      </c>
      <c r="BA1099" s="15">
        <f t="shared" si="1206"/>
        <v>119440.9415986502</v>
      </c>
      <c r="BB1099" s="324">
        <f t="shared" si="1230"/>
        <v>216888.93072908497</v>
      </c>
      <c r="BC1099" s="323">
        <v>9</v>
      </c>
      <c r="BD1099" s="227">
        <f t="shared" si="1208"/>
        <v>41.439205923737617</v>
      </c>
      <c r="BE1099" s="56">
        <f t="shared" si="1209"/>
        <v>99807.049180327871</v>
      </c>
      <c r="BF1099" s="15">
        <f t="shared" si="1210"/>
        <v>114912.05483408718</v>
      </c>
      <c r="BG1099" s="324">
        <f t="shared" si="1231"/>
        <v>214719.10401441506</v>
      </c>
      <c r="BH1099" s="334">
        <v>7</v>
      </c>
      <c r="BI1099" s="227">
        <f t="shared" si="1212"/>
        <v>31.164063520871153</v>
      </c>
      <c r="BJ1099" s="56">
        <f t="shared" si="1213"/>
        <v>77627.704918032789</v>
      </c>
      <c r="BK1099" s="15">
        <f t="shared" si="1214"/>
        <v>84302.578181658493</v>
      </c>
      <c r="BL1099" s="324">
        <f t="shared" si="1232"/>
        <v>161930.28309969127</v>
      </c>
      <c r="BM1099" s="334">
        <v>9</v>
      </c>
      <c r="BN1099" s="227">
        <f t="shared" si="1216"/>
        <v>43.556030303030361</v>
      </c>
      <c r="BO1099" s="56">
        <f t="shared" si="1217"/>
        <v>99679.436408977548</v>
      </c>
      <c r="BP1099" s="15">
        <f t="shared" si="1218"/>
        <v>123658.89839224376</v>
      </c>
      <c r="BQ1099" s="324">
        <f t="shared" si="1234"/>
        <v>223338.33480122132</v>
      </c>
      <c r="BR1099" s="406">
        <f t="shared" si="1174"/>
        <v>85</v>
      </c>
      <c r="BS1099" s="406">
        <f t="shared" si="1220"/>
        <v>7.083333333333333</v>
      </c>
      <c r="BT1099" s="406">
        <f t="shared" si="1221"/>
        <v>2</v>
      </c>
      <c r="BU1099" s="403">
        <f t="shared" si="1222"/>
        <v>0.28571428571428581</v>
      </c>
      <c r="BV1099" s="407">
        <f t="shared" si="1223"/>
        <v>0.21296296296296299</v>
      </c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</row>
    <row r="1100" spans="1:147" ht="18" hidden="1" x14ac:dyDescent="0.35">
      <c r="A1100" s="43" t="s">
        <v>377</v>
      </c>
      <c r="B1100" s="319">
        <v>1301</v>
      </c>
      <c r="C1100" s="334">
        <v>10</v>
      </c>
      <c r="D1100" s="450"/>
      <c r="E1100" s="1">
        <f t="shared" si="1171"/>
        <v>59.5</v>
      </c>
      <c r="F1100" s="15">
        <f t="shared" si="1172"/>
        <v>103817.3618940248</v>
      </c>
      <c r="G1100" s="15">
        <f t="shared" si="1173"/>
        <v>168101.61760202376</v>
      </c>
      <c r="H1100" s="324">
        <f t="shared" si="1175"/>
        <v>271918.97949604853</v>
      </c>
      <c r="I1100" s="334">
        <v>7</v>
      </c>
      <c r="J1100" s="450"/>
      <c r="K1100" s="1">
        <f t="shared" si="1176"/>
        <v>53.34</v>
      </c>
      <c r="L1100" s="56">
        <f t="shared" si="1177"/>
        <v>73078.160200250306</v>
      </c>
      <c r="M1100" s="15">
        <f t="shared" si="1178"/>
        <v>142665.07351726634</v>
      </c>
      <c r="N1100" s="324">
        <f t="shared" si="1179"/>
        <v>215743.23371751665</v>
      </c>
      <c r="O1100" s="334">
        <v>9</v>
      </c>
      <c r="P1100" s="450"/>
      <c r="Q1100" s="211">
        <f t="shared" si="1180"/>
        <v>67.369318049839535</v>
      </c>
      <c r="R1100" s="56">
        <f t="shared" si="1181"/>
        <v>93957.634543178981</v>
      </c>
      <c r="S1100" s="422">
        <f t="shared" si="1182"/>
        <v>193796.31929381771</v>
      </c>
      <c r="T1100" s="324">
        <f t="shared" si="1183"/>
        <v>287753.95383699669</v>
      </c>
      <c r="U1100" s="334">
        <v>8</v>
      </c>
      <c r="V1100" s="398">
        <f t="shared" si="1184"/>
        <v>59.896043706818411</v>
      </c>
      <c r="W1100" s="56">
        <f t="shared" si="1185"/>
        <v>85417.013844515444</v>
      </c>
      <c r="X1100" s="15">
        <f t="shared" si="1186"/>
        <v>183111.15857237941</v>
      </c>
      <c r="Y1100" s="324">
        <f t="shared" si="1187"/>
        <v>268528.17241689487</v>
      </c>
      <c r="Z1100" s="334">
        <v>11</v>
      </c>
      <c r="AA1100" s="166">
        <f t="shared" si="1188"/>
        <v>69.520321226843649</v>
      </c>
      <c r="AB1100" s="56">
        <f t="shared" si="1189"/>
        <v>117448.39403620873</v>
      </c>
      <c r="AC1100" s="15">
        <f t="shared" si="1190"/>
        <v>191604.47819117227</v>
      </c>
      <c r="AD1100" s="324">
        <f t="shared" si="1191"/>
        <v>309052.87222738098</v>
      </c>
      <c r="AE1100" s="334">
        <v>9</v>
      </c>
      <c r="AF1100" s="227"/>
      <c r="AG1100" s="166">
        <f t="shared" si="1192"/>
        <v>55.763109911521042</v>
      </c>
      <c r="AH1100" s="15">
        <f t="shared" si="1193"/>
        <v>96757.5</v>
      </c>
      <c r="AI1100" s="15">
        <f t="shared" si="1194"/>
        <v>148683.59668360295</v>
      </c>
      <c r="AJ1100" s="324">
        <f t="shared" si="1195"/>
        <v>245441.09668360295</v>
      </c>
      <c r="AK1100" s="334">
        <v>8</v>
      </c>
      <c r="AL1100" s="450"/>
      <c r="AM1100" s="166">
        <f t="shared" si="1196"/>
        <v>44.124994295431229</v>
      </c>
      <c r="AN1100" s="56">
        <f t="shared" si="1197"/>
        <v>86006.666666666672</v>
      </c>
      <c r="AO1100" s="15">
        <f t="shared" si="1198"/>
        <v>117334.74043032905</v>
      </c>
      <c r="AP1100" s="324">
        <f t="shared" si="1199"/>
        <v>203341.40709699574</v>
      </c>
      <c r="AQ1100" s="323">
        <v>9</v>
      </c>
      <c r="AR1100" s="451"/>
      <c r="AS1100" s="227">
        <f t="shared" si="1200"/>
        <v>43.435018282535594</v>
      </c>
      <c r="AT1100" s="56">
        <f t="shared" si="1201"/>
        <v>97447.989130434769</v>
      </c>
      <c r="AU1100" s="15">
        <f t="shared" si="1202"/>
        <v>117865.86388182416</v>
      </c>
      <c r="AV1100" s="324">
        <f t="shared" si="1229"/>
        <v>215313.85301225894</v>
      </c>
      <c r="AW1100" s="323">
        <v>10</v>
      </c>
      <c r="AX1100" s="451"/>
      <c r="AY1100" s="227">
        <f t="shared" si="1204"/>
        <v>45.444170760444507</v>
      </c>
      <c r="AZ1100" s="56">
        <f t="shared" si="1205"/>
        <v>108275.54347826086</v>
      </c>
      <c r="BA1100" s="15">
        <f t="shared" si="1206"/>
        <v>132712.15733183353</v>
      </c>
      <c r="BB1100" s="324">
        <f t="shared" si="1230"/>
        <v>240987.70081009439</v>
      </c>
      <c r="BC1100" s="323">
        <v>12</v>
      </c>
      <c r="BD1100" s="227">
        <f t="shared" si="1208"/>
        <v>55.252274564983495</v>
      </c>
      <c r="BE1100" s="56">
        <f t="shared" si="1209"/>
        <v>133076.06557377049</v>
      </c>
      <c r="BF1100" s="15">
        <f t="shared" si="1210"/>
        <v>153216.07311211622</v>
      </c>
      <c r="BG1100" s="324">
        <f t="shared" si="1231"/>
        <v>286292.13868588675</v>
      </c>
      <c r="BH1100" s="334">
        <v>12</v>
      </c>
      <c r="BI1100" s="227">
        <f t="shared" si="1212"/>
        <v>53.424108892921979</v>
      </c>
      <c r="BJ1100" s="56">
        <f t="shared" si="1213"/>
        <v>133076.06557377049</v>
      </c>
      <c r="BK1100" s="15">
        <f t="shared" si="1214"/>
        <v>144518.70545427169</v>
      </c>
      <c r="BL1100" s="324">
        <f t="shared" si="1232"/>
        <v>277594.77102804219</v>
      </c>
      <c r="BM1100" s="334">
        <v>12</v>
      </c>
      <c r="BN1100" s="227">
        <f t="shared" si="1216"/>
        <v>58.074707070707149</v>
      </c>
      <c r="BO1100" s="56">
        <f t="shared" si="1217"/>
        <v>132905.91521197007</v>
      </c>
      <c r="BP1100" s="15">
        <f t="shared" si="1218"/>
        <v>164878.53118965833</v>
      </c>
      <c r="BQ1100" s="324">
        <f t="shared" si="1234"/>
        <v>297784.44640162843</v>
      </c>
      <c r="BR1100" s="406">
        <f t="shared" si="1174"/>
        <v>117</v>
      </c>
      <c r="BS1100" s="406">
        <f t="shared" si="1220"/>
        <v>9.75</v>
      </c>
      <c r="BT1100" s="406">
        <f t="shared" si="1221"/>
        <v>0</v>
      </c>
      <c r="BU1100" s="403">
        <f t="shared" si="1222"/>
        <v>0</v>
      </c>
      <c r="BV1100" s="407">
        <f t="shared" si="1223"/>
        <v>0.1875</v>
      </c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</row>
    <row r="1101" spans="1:147" ht="18" hidden="1" x14ac:dyDescent="0.35">
      <c r="A1101" s="43" t="s">
        <v>377</v>
      </c>
      <c r="B1101" s="319">
        <v>1302</v>
      </c>
      <c r="C1101" s="334">
        <v>9</v>
      </c>
      <c r="D1101" s="450"/>
      <c r="E1101" s="1">
        <f t="shared" si="1171"/>
        <v>53.550000000000004</v>
      </c>
      <c r="F1101" s="15">
        <f t="shared" si="1172"/>
        <v>93435.625704622318</v>
      </c>
      <c r="G1101" s="15">
        <f t="shared" si="1173"/>
        <v>151291.45584182141</v>
      </c>
      <c r="H1101" s="324">
        <f t="shared" si="1175"/>
        <v>244727.08154644375</v>
      </c>
      <c r="I1101" s="334">
        <v>8</v>
      </c>
      <c r="J1101" s="450"/>
      <c r="K1101" s="1">
        <f t="shared" si="1176"/>
        <v>60.96</v>
      </c>
      <c r="L1101" s="56">
        <f t="shared" si="1177"/>
        <v>83517.897371714644</v>
      </c>
      <c r="M1101" s="15">
        <f t="shared" si="1178"/>
        <v>163045.79830544724</v>
      </c>
      <c r="N1101" s="324">
        <f t="shared" si="1179"/>
        <v>246563.69567716189</v>
      </c>
      <c r="O1101" s="334">
        <v>8</v>
      </c>
      <c r="P1101" s="450"/>
      <c r="Q1101" s="211">
        <f t="shared" si="1180"/>
        <v>59.88383826652403</v>
      </c>
      <c r="R1101" s="56">
        <f>+O1101*$Q$1028*$S$1157</f>
        <v>83517.897371714644</v>
      </c>
      <c r="S1101" s="422">
        <f t="shared" si="1182"/>
        <v>172263.39492783797</v>
      </c>
      <c r="T1101" s="324">
        <f t="shared" si="1183"/>
        <v>255781.29229955262</v>
      </c>
      <c r="U1101" s="334">
        <v>7</v>
      </c>
      <c r="V1101" s="398">
        <f t="shared" si="1184"/>
        <v>52.409038243466107</v>
      </c>
      <c r="W1101" s="56">
        <f t="shared" si="1185"/>
        <v>74739.887113951016</v>
      </c>
      <c r="X1101" s="15">
        <f t="shared" si="1186"/>
        <v>160222.26375083197</v>
      </c>
      <c r="Y1101" s="324">
        <f t="shared" si="1187"/>
        <v>234962.15086478298</v>
      </c>
      <c r="Z1101" s="334">
        <v>5</v>
      </c>
      <c r="AA1101" s="166">
        <f t="shared" si="1188"/>
        <v>31.600146012201659</v>
      </c>
      <c r="AB1101" s="56">
        <f t="shared" si="1189"/>
        <v>53385.633652822151</v>
      </c>
      <c r="AC1101" s="15">
        <f t="shared" si="1190"/>
        <v>87092.944632351035</v>
      </c>
      <c r="AD1101" s="324">
        <f t="shared" si="1191"/>
        <v>140478.57828517319</v>
      </c>
      <c r="AE1101" s="334">
        <v>4</v>
      </c>
      <c r="AF1101" s="227"/>
      <c r="AG1101" s="166">
        <f t="shared" si="1192"/>
        <v>24.783604405120464</v>
      </c>
      <c r="AH1101" s="15">
        <f t="shared" si="1193"/>
        <v>43003.333333333336</v>
      </c>
      <c r="AI1101" s="15">
        <f t="shared" si="1194"/>
        <v>66081.598526045767</v>
      </c>
      <c r="AJ1101" s="324">
        <f t="shared" si="1195"/>
        <v>109084.93185937911</v>
      </c>
      <c r="AK1101" s="334">
        <v>3</v>
      </c>
      <c r="AL1101" s="450"/>
      <c r="AM1101" s="166">
        <f t="shared" si="1196"/>
        <v>16.54687286078671</v>
      </c>
      <c r="AN1101" s="56">
        <f t="shared" si="1197"/>
        <v>32252.5</v>
      </c>
      <c r="AO1101" s="15">
        <f t="shared" si="1198"/>
        <v>44000.527661373388</v>
      </c>
      <c r="AP1101" s="324">
        <f t="shared" si="1199"/>
        <v>76253.027661373388</v>
      </c>
      <c r="AQ1101" s="323">
        <v>4</v>
      </c>
      <c r="AR1101" s="451"/>
      <c r="AS1101" s="227">
        <f t="shared" si="1200"/>
        <v>19.304452570015819</v>
      </c>
      <c r="AT1101" s="56">
        <f t="shared" si="1201"/>
        <v>43310.217391304344</v>
      </c>
      <c r="AU1101" s="15">
        <f t="shared" si="1202"/>
        <v>52384.828391921845</v>
      </c>
      <c r="AV1101" s="324">
        <f t="shared" si="1229"/>
        <v>95695.045783226189</v>
      </c>
      <c r="AW1101" s="323">
        <v>4</v>
      </c>
      <c r="AX1101" s="451"/>
      <c r="AY1101" s="227">
        <f t="shared" si="1204"/>
        <v>18.177668304177804</v>
      </c>
      <c r="AZ1101" s="56">
        <f t="shared" si="1205"/>
        <v>43310.217391304344</v>
      </c>
      <c r="BA1101" s="15">
        <f t="shared" si="1206"/>
        <v>53084.862932733413</v>
      </c>
      <c r="BB1101" s="324">
        <f t="shared" si="1230"/>
        <v>96395.080324037757</v>
      </c>
      <c r="BC1101" s="323">
        <v>8</v>
      </c>
      <c r="BD1101" s="227">
        <f t="shared" si="1208"/>
        <v>36.834849709988994</v>
      </c>
      <c r="BE1101" s="56">
        <f t="shared" si="1209"/>
        <v>88717.37704918033</v>
      </c>
      <c r="BF1101" s="15">
        <f t="shared" si="1210"/>
        <v>102144.04874141082</v>
      </c>
      <c r="BG1101" s="324">
        <f t="shared" si="1231"/>
        <v>190861.42579059117</v>
      </c>
      <c r="BH1101" s="334">
        <v>6</v>
      </c>
      <c r="BI1101" s="227">
        <f t="shared" si="1212"/>
        <v>26.712054446460989</v>
      </c>
      <c r="BJ1101" s="56">
        <f t="shared" si="1213"/>
        <v>66538.032786885247</v>
      </c>
      <c r="BK1101" s="15">
        <f t="shared" si="1214"/>
        <v>72259.352727135847</v>
      </c>
      <c r="BL1101" s="324">
        <f t="shared" si="1232"/>
        <v>138797.38551402109</v>
      </c>
      <c r="BM1101" s="334">
        <v>8</v>
      </c>
      <c r="BN1101" s="227">
        <f t="shared" si="1216"/>
        <v>38.716471380471432</v>
      </c>
      <c r="BO1101" s="56">
        <f t="shared" si="1217"/>
        <v>88603.943474646716</v>
      </c>
      <c r="BP1101" s="15">
        <f t="shared" si="1218"/>
        <v>109919.02079310556</v>
      </c>
      <c r="BQ1101" s="324">
        <f t="shared" si="1234"/>
        <v>198522.96426775228</v>
      </c>
      <c r="BR1101" s="406">
        <f t="shared" si="1174"/>
        <v>74</v>
      </c>
      <c r="BS1101" s="406">
        <f t="shared" si="1220"/>
        <v>6.166666666666667</v>
      </c>
      <c r="BT1101" s="406">
        <f t="shared" si="1221"/>
        <v>2</v>
      </c>
      <c r="BU1101" s="403">
        <f t="shared" si="1222"/>
        <v>0.33333333333333326</v>
      </c>
      <c r="BV1101" s="407">
        <f t="shared" si="1223"/>
        <v>0.22916666666666663</v>
      </c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</row>
    <row r="1102" spans="1:147" ht="16.2" hidden="1" thickBot="1" x14ac:dyDescent="0.35">
      <c r="C1102" s="335">
        <f>SUM(C1072:C1101)</f>
        <v>173</v>
      </c>
      <c r="D1102" s="108"/>
      <c r="E1102" s="8">
        <f t="shared" ref="E1102:AF1102" si="1235">SUM(E1072:E1101)</f>
        <v>1029.3500000000001</v>
      </c>
      <c r="F1102" s="40">
        <f t="shared" si="1235"/>
        <v>1796040.360766629</v>
      </c>
      <c r="G1102" s="40">
        <f t="shared" si="1235"/>
        <v>2908157.9845150108</v>
      </c>
      <c r="H1102" s="336">
        <f t="shared" si="1235"/>
        <v>4704198.3452816401</v>
      </c>
      <c r="I1102" s="335">
        <f t="shared" si="1235"/>
        <v>135</v>
      </c>
      <c r="J1102" s="108"/>
      <c r="K1102" s="8">
        <f t="shared" si="1235"/>
        <v>1028.7000000000003</v>
      </c>
      <c r="L1102" s="40">
        <f t="shared" si="1235"/>
        <v>1409364.5181476849</v>
      </c>
      <c r="M1102" s="40">
        <f t="shared" si="1235"/>
        <v>2751397.8464044225</v>
      </c>
      <c r="N1102" s="336">
        <f t="shared" si="1235"/>
        <v>4160762.3645521058</v>
      </c>
      <c r="O1102" s="335">
        <f t="shared" si="1235"/>
        <v>153</v>
      </c>
      <c r="P1102" s="108"/>
      <c r="Q1102" s="8">
        <f t="shared" si="1235"/>
        <v>1145.278406847272</v>
      </c>
      <c r="R1102" s="40">
        <f t="shared" si="1235"/>
        <v>1597279.7872340423</v>
      </c>
      <c r="S1102" s="425">
        <f t="shared" si="1235"/>
        <v>3294537.4279949004</v>
      </c>
      <c r="T1102" s="336">
        <f t="shared" si="1235"/>
        <v>4891817.2152289441</v>
      </c>
      <c r="U1102" s="335">
        <f t="shared" si="1235"/>
        <v>127</v>
      </c>
      <c r="V1102" s="8">
        <f t="shared" si="1235"/>
        <v>950.84969384574242</v>
      </c>
      <c r="W1102" s="40">
        <f t="shared" si="1235"/>
        <v>1355995.0947816826</v>
      </c>
      <c r="X1102" s="40">
        <f t="shared" si="1235"/>
        <v>2906889.6423365241</v>
      </c>
      <c r="Y1102" s="336">
        <f t="shared" si="1235"/>
        <v>4262884.7371182069</v>
      </c>
      <c r="Z1102" s="335">
        <f t="shared" si="1235"/>
        <v>151</v>
      </c>
      <c r="AA1102" s="8">
        <f t="shared" si="1235"/>
        <v>954.32440956849007</v>
      </c>
      <c r="AB1102" s="40">
        <f t="shared" si="1235"/>
        <v>1612246.1363152293</v>
      </c>
      <c r="AC1102" s="40">
        <f t="shared" si="1235"/>
        <v>2630206.9278970016</v>
      </c>
      <c r="AD1102" s="336">
        <f t="shared" si="1235"/>
        <v>4242453.064212231</v>
      </c>
      <c r="AE1102" s="335">
        <f t="shared" si="1235"/>
        <v>129</v>
      </c>
      <c r="AF1102" s="214">
        <f t="shared" si="1235"/>
        <v>0</v>
      </c>
      <c r="AG1102" s="214">
        <f t="shared" ref="AG1102:AJ1102" si="1236">SUM(AG1072:AG1101)</f>
        <v>799.27124206513497</v>
      </c>
      <c r="AH1102" s="40">
        <f t="shared" si="1236"/>
        <v>1386857.5</v>
      </c>
      <c r="AI1102" s="40">
        <f t="shared" si="1236"/>
        <v>2131131.552464976</v>
      </c>
      <c r="AJ1102" s="336">
        <f t="shared" si="1236"/>
        <v>3517989.0524649755</v>
      </c>
      <c r="AK1102" s="335">
        <f t="shared" ref="AK1102:BL1102" si="1237">SUM(AK1072:AK1101)</f>
        <v>124</v>
      </c>
      <c r="AL1102" s="108"/>
      <c r="AM1102" s="214">
        <f t="shared" si="1237"/>
        <v>683.93741157918396</v>
      </c>
      <c r="AN1102" s="40">
        <f t="shared" si="1237"/>
        <v>1333103.3333333333</v>
      </c>
      <c r="AO1102" s="40">
        <f t="shared" si="1237"/>
        <v>1818688.4766700997</v>
      </c>
      <c r="AP1102" s="336">
        <f t="shared" si="1237"/>
        <v>3151791.8100034338</v>
      </c>
      <c r="AQ1102" s="335">
        <f t="shared" si="1237"/>
        <v>121</v>
      </c>
      <c r="AR1102" s="108"/>
      <c r="AS1102" s="8">
        <f t="shared" si="1237"/>
        <v>583.95969024297835</v>
      </c>
      <c r="AT1102" s="40">
        <f t="shared" si="1237"/>
        <v>1310134.0760869565</v>
      </c>
      <c r="AU1102" s="40">
        <f t="shared" si="1237"/>
        <v>1584641.0588556356</v>
      </c>
      <c r="AV1102" s="336">
        <f t="shared" si="1237"/>
        <v>2894775.1349425926</v>
      </c>
      <c r="AW1102" s="335">
        <f t="shared" si="1237"/>
        <v>149</v>
      </c>
      <c r="AX1102" s="108"/>
      <c r="AY1102" s="8">
        <f t="shared" si="1237"/>
        <v>677.11814433062318</v>
      </c>
      <c r="AZ1102" s="40">
        <f t="shared" si="1237"/>
        <v>1613305.5978260871</v>
      </c>
      <c r="BA1102" s="40">
        <f t="shared" si="1237"/>
        <v>1977411.1442443198</v>
      </c>
      <c r="BB1102" s="336">
        <f t="shared" si="1237"/>
        <v>3590716.7420704062</v>
      </c>
      <c r="BC1102" s="335">
        <f t="shared" si="1237"/>
        <v>159</v>
      </c>
      <c r="BD1102" s="8">
        <f t="shared" si="1237"/>
        <v>732.09263798603138</v>
      </c>
      <c r="BE1102" s="40">
        <f t="shared" si="1237"/>
        <v>1763257.8688524594</v>
      </c>
      <c r="BF1102" s="40">
        <f t="shared" si="1237"/>
        <v>2030112.9687355396</v>
      </c>
      <c r="BG1102" s="336">
        <f t="shared" si="1237"/>
        <v>3793370.8375879992</v>
      </c>
      <c r="BH1102" s="325">
        <f t="shared" si="1237"/>
        <v>134</v>
      </c>
      <c r="BI1102" s="230">
        <f t="shared" si="1237"/>
        <v>596.56921597096209</v>
      </c>
      <c r="BJ1102" s="62">
        <f t="shared" si="1237"/>
        <v>1486016.0655737708</v>
      </c>
      <c r="BK1102" s="62">
        <f t="shared" si="1237"/>
        <v>1613792.2109060341</v>
      </c>
      <c r="BL1102" s="346">
        <f t="shared" si="1237"/>
        <v>3099808.276479804</v>
      </c>
      <c r="BM1102" s="325">
        <f>SUM(BM1072:BM1101)</f>
        <v>174</v>
      </c>
      <c r="BN1102" s="230">
        <f t="shared" ref="BN1102:BQ1102" si="1238">SUM(BN1072:BN1101)</f>
        <v>842.08325252525356</v>
      </c>
      <c r="BO1102" s="62">
        <f t="shared" si="1238"/>
        <v>1927135.7705735657</v>
      </c>
      <c r="BP1102" s="62">
        <f t="shared" si="1238"/>
        <v>2390738.7022500453</v>
      </c>
      <c r="BQ1102" s="346">
        <f t="shared" si="1238"/>
        <v>4317874.4728236124</v>
      </c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</row>
    <row r="1103" spans="1:147" ht="16.2" hidden="1" thickTop="1" x14ac:dyDescent="0.3">
      <c r="C1103" s="327"/>
      <c r="D1103" s="7"/>
      <c r="E1103" s="7"/>
      <c r="F1103" s="206"/>
      <c r="G1103" s="206"/>
      <c r="H1103" s="337"/>
      <c r="I1103" s="327"/>
      <c r="J1103" s="7"/>
      <c r="K1103" s="7"/>
      <c r="L1103" s="206"/>
      <c r="M1103" s="206"/>
      <c r="N1103" s="337"/>
      <c r="O1103" s="327"/>
      <c r="P1103" s="7"/>
      <c r="Q1103" s="7"/>
      <c r="R1103" s="206"/>
      <c r="S1103" s="431"/>
      <c r="T1103" s="337"/>
      <c r="U1103" s="327"/>
      <c r="V1103" s="7"/>
      <c r="W1103" s="206"/>
      <c r="X1103" s="206"/>
      <c r="Y1103" s="337"/>
      <c r="Z1103" s="327"/>
      <c r="AA1103" s="7"/>
      <c r="AB1103" s="206"/>
      <c r="AC1103" s="206"/>
      <c r="AD1103" s="337"/>
      <c r="AE1103" s="327"/>
      <c r="AF1103" s="7"/>
      <c r="AG1103" s="7"/>
      <c r="AH1103" s="206"/>
      <c r="AI1103" s="206"/>
      <c r="AJ1103" s="337"/>
      <c r="AK1103" s="327"/>
      <c r="AL1103" s="7"/>
      <c r="AM1103" s="7"/>
      <c r="AN1103" s="206"/>
      <c r="AO1103" s="206"/>
      <c r="AP1103" s="337"/>
      <c r="AQ1103" s="327"/>
      <c r="AR1103" s="7"/>
      <c r="AS1103" s="7"/>
      <c r="AT1103" s="206"/>
      <c r="AU1103" s="206"/>
      <c r="AV1103" s="337"/>
      <c r="AW1103" s="327"/>
      <c r="AX1103" s="7"/>
      <c r="AY1103" s="7"/>
      <c r="AZ1103" s="206"/>
      <c r="BA1103" s="206"/>
      <c r="BB1103" s="337"/>
      <c r="BC1103" s="327"/>
      <c r="BD1103" s="7"/>
      <c r="BE1103" s="206"/>
      <c r="BF1103" s="206"/>
      <c r="BG1103" s="337"/>
      <c r="BH1103" s="327"/>
      <c r="BI1103" s="7"/>
      <c r="BJ1103" s="206"/>
      <c r="BK1103" s="206"/>
      <c r="BL1103" s="337"/>
      <c r="BM1103" s="327"/>
      <c r="BN1103" s="7"/>
      <c r="BO1103" s="206"/>
      <c r="BP1103" s="206"/>
      <c r="BQ1103" s="33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</row>
    <row r="1104" spans="1:147" ht="15.6" hidden="1" x14ac:dyDescent="0.3">
      <c r="C1104" s="327"/>
      <c r="D1104" s="7"/>
      <c r="E1104" s="7"/>
      <c r="F1104" s="7"/>
      <c r="G1104" s="7"/>
      <c r="H1104" s="328"/>
      <c r="I1104" s="327"/>
      <c r="J1104" s="7"/>
      <c r="K1104" s="7"/>
      <c r="L1104" s="7"/>
      <c r="M1104" s="7"/>
      <c r="N1104" s="328"/>
      <c r="O1104" s="327"/>
      <c r="P1104" s="7"/>
      <c r="Q1104" s="7"/>
      <c r="R1104" s="7"/>
      <c r="S1104" s="421"/>
      <c r="T1104" s="328"/>
      <c r="U1104" s="327"/>
      <c r="V1104" s="7"/>
      <c r="W1104" s="7"/>
      <c r="X1104" s="7"/>
      <c r="Y1104" s="328"/>
      <c r="Z1104" s="327"/>
      <c r="AA1104" s="7"/>
      <c r="AB1104" s="7"/>
      <c r="AC1104" s="7"/>
      <c r="AD1104" s="328"/>
      <c r="AE1104" s="327"/>
      <c r="AF1104" s="7"/>
      <c r="AG1104" s="7"/>
      <c r="AH1104" s="7"/>
      <c r="AI1104" s="7"/>
      <c r="AJ1104" s="328"/>
      <c r="AK1104" s="327"/>
      <c r="AL1104" s="7"/>
      <c r="AM1104" s="7"/>
      <c r="AN1104" s="7"/>
      <c r="AO1104" s="7"/>
      <c r="AP1104" s="328"/>
      <c r="AQ1104" s="327"/>
      <c r="AR1104" s="7"/>
      <c r="AS1104" s="7"/>
      <c r="AT1104" s="7"/>
      <c r="AU1104" s="7"/>
      <c r="AV1104" s="328"/>
      <c r="AW1104" s="327"/>
      <c r="AX1104" s="7"/>
      <c r="AY1104" s="7"/>
      <c r="AZ1104" s="7"/>
      <c r="BA1104" s="7"/>
      <c r="BB1104" s="328"/>
      <c r="BC1104" s="327"/>
      <c r="BD1104" s="7"/>
      <c r="BE1104" s="7"/>
      <c r="BF1104" s="7"/>
      <c r="BG1104" s="328"/>
      <c r="BH1104" s="327"/>
      <c r="BI1104" s="7"/>
      <c r="BJ1104" s="7"/>
      <c r="BK1104" s="7"/>
      <c r="BL1104" s="328"/>
      <c r="BM1104" s="327"/>
      <c r="BN1104" s="7"/>
      <c r="BO1104" s="7"/>
      <c r="BP1104" s="7"/>
      <c r="BQ1104" s="328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</row>
    <row r="1105" spans="1:147" ht="15.6" hidden="1" x14ac:dyDescent="0.3">
      <c r="C1105" s="327"/>
      <c r="D1105" s="7"/>
      <c r="E1105" s="7"/>
      <c r="F1105" s="7" t="s">
        <v>0</v>
      </c>
      <c r="G1105" s="7"/>
      <c r="H1105" s="328"/>
      <c r="I1105" s="327"/>
      <c r="J1105" s="7"/>
      <c r="K1105" s="7"/>
      <c r="L1105" s="7"/>
      <c r="M1105" s="7"/>
      <c r="N1105" s="328"/>
      <c r="O1105" s="327"/>
      <c r="P1105" s="7"/>
      <c r="Q1105" s="7"/>
      <c r="R1105" s="7"/>
      <c r="S1105" s="421"/>
      <c r="T1105" s="328"/>
      <c r="U1105" s="327"/>
      <c r="V1105" s="7"/>
      <c r="W1105" s="7"/>
      <c r="X1105" s="7"/>
      <c r="Y1105" s="328"/>
      <c r="Z1105" s="327"/>
      <c r="AA1105" s="7"/>
      <c r="AB1105" s="7"/>
      <c r="AC1105" s="7"/>
      <c r="AD1105" s="328"/>
      <c r="AE1105" s="327"/>
      <c r="AF1105" s="7"/>
      <c r="AG1105" s="7"/>
      <c r="AH1105" s="7"/>
      <c r="AI1105" s="7"/>
      <c r="AJ1105" s="328"/>
      <c r="AK1105" s="327"/>
      <c r="AL1105" s="7"/>
      <c r="AM1105" s="7"/>
      <c r="AN1105" s="7"/>
      <c r="AO1105" s="7"/>
      <c r="AP1105" s="328"/>
      <c r="AQ1105" s="327"/>
      <c r="AR1105" s="7"/>
      <c r="AS1105" s="7"/>
      <c r="AT1105" s="7"/>
      <c r="AU1105" s="7"/>
      <c r="AV1105" s="328"/>
      <c r="AW1105" s="327"/>
      <c r="AX1105" s="7"/>
      <c r="AY1105" s="7"/>
      <c r="AZ1105" s="7"/>
      <c r="BA1105" s="7"/>
      <c r="BB1105" s="328"/>
      <c r="BC1105" s="327"/>
      <c r="BD1105" s="7"/>
      <c r="BE1105" s="7"/>
      <c r="BF1105" s="7"/>
      <c r="BG1105" s="328"/>
      <c r="BH1105" s="327"/>
      <c r="BI1105" s="7"/>
      <c r="BJ1105" s="7"/>
      <c r="BK1105" s="7"/>
      <c r="BL1105" s="328"/>
      <c r="BM1105" s="327"/>
      <c r="BN1105" s="7"/>
      <c r="BO1105" s="7"/>
      <c r="BP1105" s="7"/>
      <c r="BQ1105" s="328"/>
      <c r="BZ1105">
        <f>520*2</f>
        <v>1040</v>
      </c>
      <c r="CA1105">
        <v>520</v>
      </c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</row>
    <row r="1106" spans="1:147" ht="15.6" hidden="1" x14ac:dyDescent="0.3">
      <c r="A1106" t="str">
        <f>+A231</f>
        <v>2018 TORRE B</v>
      </c>
      <c r="C1106" s="338" t="str">
        <f t="shared" ref="C1106:AE1106" si="1239">+C231</f>
        <v>VR M3 AGUA</v>
      </c>
      <c r="D1106" s="452"/>
      <c r="E1106" s="33">
        <f t="shared" si="1239"/>
        <v>7444.8804251550046</v>
      </c>
      <c r="F1106" s="34">
        <f t="shared" si="1239"/>
        <v>0</v>
      </c>
      <c r="G1106" s="34">
        <f t="shared" si="1239"/>
        <v>0</v>
      </c>
      <c r="H1106" s="339">
        <f t="shared" si="1239"/>
        <v>0</v>
      </c>
      <c r="I1106" s="338" t="str">
        <f t="shared" si="1239"/>
        <v>VR M3 AGUA</v>
      </c>
      <c r="J1106" s="452"/>
      <c r="K1106" s="33">
        <f t="shared" si="1239"/>
        <v>7444.8804251550046</v>
      </c>
      <c r="L1106" s="34">
        <f t="shared" si="1239"/>
        <v>0</v>
      </c>
      <c r="M1106" s="34">
        <f t="shared" si="1239"/>
        <v>0</v>
      </c>
      <c r="N1106" s="339">
        <f t="shared" si="1239"/>
        <v>0</v>
      </c>
      <c r="O1106" s="338" t="str">
        <f t="shared" si="1239"/>
        <v>VR M3 AGUA</v>
      </c>
      <c r="P1106" s="452"/>
      <c r="Q1106" s="33">
        <f t="shared" si="1239"/>
        <v>7451.081359423275</v>
      </c>
      <c r="R1106" s="34">
        <f t="shared" si="1239"/>
        <v>0</v>
      </c>
      <c r="S1106" s="432">
        <f t="shared" si="1239"/>
        <v>0</v>
      </c>
      <c r="T1106" s="339">
        <f t="shared" si="1239"/>
        <v>0</v>
      </c>
      <c r="U1106" s="338" t="str">
        <f t="shared" si="1239"/>
        <v>VR M3 AGUA</v>
      </c>
      <c r="V1106" s="33">
        <f t="shared" si="1239"/>
        <v>7451.081359423275</v>
      </c>
      <c r="W1106" s="34">
        <f t="shared" si="1239"/>
        <v>0</v>
      </c>
      <c r="X1106" s="34">
        <f t="shared" si="1239"/>
        <v>0</v>
      </c>
      <c r="Y1106" s="339">
        <f t="shared" si="1239"/>
        <v>0</v>
      </c>
      <c r="Z1106" s="338">
        <f t="shared" si="1239"/>
        <v>0</v>
      </c>
      <c r="AA1106" s="33" t="str">
        <f t="shared" si="1239"/>
        <v>VR M3 AGUA</v>
      </c>
      <c r="AB1106" s="34">
        <f t="shared" si="1239"/>
        <v>7743.1584699453551</v>
      </c>
      <c r="AC1106" s="34">
        <f t="shared" si="1239"/>
        <v>0</v>
      </c>
      <c r="AD1106" s="339">
        <f t="shared" si="1239"/>
        <v>0</v>
      </c>
      <c r="AE1106" s="338" t="str">
        <f t="shared" si="1239"/>
        <v>VR M3 AGUA</v>
      </c>
      <c r="AF1106" s="33"/>
      <c r="AG1106" s="33">
        <f t="shared" ref="AG1106:BQ1106" si="1240">+AF231</f>
        <v>7743.1584699453551</v>
      </c>
      <c r="AH1106" s="34">
        <f t="shared" si="1240"/>
        <v>0</v>
      </c>
      <c r="AI1106" s="34">
        <f t="shared" si="1240"/>
        <v>0</v>
      </c>
      <c r="AJ1106" s="339">
        <f t="shared" si="1240"/>
        <v>0</v>
      </c>
      <c r="AK1106" s="338" t="str">
        <f t="shared" si="1240"/>
        <v>VR M3 AGUA</v>
      </c>
      <c r="AL1106" s="452"/>
      <c r="AM1106" s="33">
        <f>+AK231</f>
        <v>7959.4369645042843</v>
      </c>
      <c r="AN1106" s="34">
        <f t="shared" si="1240"/>
        <v>0</v>
      </c>
      <c r="AO1106" s="34">
        <f t="shared" si="1240"/>
        <v>0</v>
      </c>
      <c r="AP1106" s="339">
        <f t="shared" si="1240"/>
        <v>0</v>
      </c>
      <c r="AQ1106" s="338" t="str">
        <f t="shared" si="1240"/>
        <v>VR M3 AGUA</v>
      </c>
      <c r="AR1106" s="452"/>
      <c r="AS1106" s="33">
        <f>+AQ231</f>
        <v>7959.4369645042843</v>
      </c>
      <c r="AT1106" s="34">
        <f t="shared" si="1240"/>
        <v>0</v>
      </c>
      <c r="AU1106" s="34">
        <f t="shared" si="1240"/>
        <v>0</v>
      </c>
      <c r="AV1106" s="339">
        <f t="shared" si="1240"/>
        <v>0</v>
      </c>
      <c r="AW1106" s="338" t="str">
        <f t="shared" si="1240"/>
        <v>VR M3 AGUA</v>
      </c>
      <c r="AX1106" s="452"/>
      <c r="AY1106" s="33">
        <f>+AW231</f>
        <v>7973.8978494623652</v>
      </c>
      <c r="AZ1106" s="34">
        <f t="shared" si="1240"/>
        <v>0</v>
      </c>
      <c r="BA1106" s="34">
        <f t="shared" si="1240"/>
        <v>0</v>
      </c>
      <c r="BB1106" s="339">
        <f t="shared" si="1240"/>
        <v>0</v>
      </c>
      <c r="BC1106" s="338" t="str">
        <f t="shared" si="1240"/>
        <v>VR M3 AGUA</v>
      </c>
      <c r="BD1106" s="33">
        <f t="shared" si="1240"/>
        <v>7973.8978494623652</v>
      </c>
      <c r="BE1106" s="34">
        <f t="shared" si="1240"/>
        <v>0</v>
      </c>
      <c r="BF1106" s="34">
        <f t="shared" si="1240"/>
        <v>0</v>
      </c>
      <c r="BG1106" s="339">
        <f t="shared" si="1240"/>
        <v>0</v>
      </c>
      <c r="BH1106" s="338" t="str">
        <f t="shared" si="1240"/>
        <v>VR M3 AGUA</v>
      </c>
      <c r="BI1106" s="33">
        <f t="shared" si="1240"/>
        <v>7991.1168831168834</v>
      </c>
      <c r="BJ1106" s="34">
        <f t="shared" si="1240"/>
        <v>0</v>
      </c>
      <c r="BK1106" s="34">
        <f t="shared" si="1240"/>
        <v>0</v>
      </c>
      <c r="BL1106" s="339">
        <f t="shared" si="1240"/>
        <v>0</v>
      </c>
      <c r="BM1106" s="338" t="str">
        <f t="shared" si="1240"/>
        <v>VR M3 AGUA</v>
      </c>
      <c r="BN1106" s="33">
        <f t="shared" si="1240"/>
        <v>7991.1168831168834</v>
      </c>
      <c r="BO1106" s="34">
        <f t="shared" si="1240"/>
        <v>0</v>
      </c>
      <c r="BP1106" s="34">
        <f t="shared" si="1240"/>
        <v>0</v>
      </c>
      <c r="BQ1106" s="339">
        <f t="shared" si="1240"/>
        <v>0</v>
      </c>
      <c r="BS1106" s="408" t="e">
        <f>+C1106+I1106+O1106+U1106+AE1106+AW1106+BC1106+BH1106+AQ1106+AK1106+BM1106</f>
        <v>#VALUE!</v>
      </c>
      <c r="BT1106" s="408"/>
      <c r="BU1106" s="409"/>
      <c r="BV1106" s="408">
        <f t="shared" ref="BV1106:BV1108" si="1241">+E1106+K1106+Q1106+V1106+AG1106+AY1106+BD1106+BI1106+AS1106+AM1106+BN1106</f>
        <v>85383.985433269001</v>
      </c>
      <c r="BW1106" s="34">
        <f t="shared" ref="BW1106:BW1108" si="1242">+F1106+L1106+R1106+W1106+AH1106+AZ1106+BE1106+BJ1106+AT1106+AN1106+BO1106</f>
        <v>0</v>
      </c>
      <c r="BX1106" s="34">
        <f t="shared" ref="BX1106:BX1108" si="1243">+G1106+M1106+S1106+X1106+AI1106+BA1106+BF1106+BK1106+AU1106+AO1106+BP1106</f>
        <v>0</v>
      </c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</row>
    <row r="1107" spans="1:147" ht="15.6" hidden="1" x14ac:dyDescent="0.3">
      <c r="A1107">
        <f>+A276</f>
        <v>0</v>
      </c>
      <c r="C1107" s="338">
        <f t="shared" ref="C1107:AE1107" si="1244">+C276</f>
        <v>0</v>
      </c>
      <c r="D1107" s="452"/>
      <c r="E1107" s="33">
        <f t="shared" si="1244"/>
        <v>0</v>
      </c>
      <c r="F1107" s="34">
        <f t="shared" si="1244"/>
        <v>0</v>
      </c>
      <c r="G1107" s="34">
        <f t="shared" si="1244"/>
        <v>0</v>
      </c>
      <c r="H1107" s="339">
        <f t="shared" si="1244"/>
        <v>0</v>
      </c>
      <c r="I1107" s="338">
        <f t="shared" si="1244"/>
        <v>0</v>
      </c>
      <c r="J1107" s="452"/>
      <c r="K1107" s="33">
        <f t="shared" si="1244"/>
        <v>0</v>
      </c>
      <c r="L1107" s="34">
        <f t="shared" si="1244"/>
        <v>0</v>
      </c>
      <c r="M1107" s="34">
        <f t="shared" si="1244"/>
        <v>0</v>
      </c>
      <c r="N1107" s="339">
        <f t="shared" si="1244"/>
        <v>0</v>
      </c>
      <c r="O1107" s="338">
        <f t="shared" si="1244"/>
        <v>0</v>
      </c>
      <c r="P1107" s="452"/>
      <c r="Q1107" s="33">
        <f t="shared" si="1244"/>
        <v>0</v>
      </c>
      <c r="R1107" s="34">
        <f t="shared" si="1244"/>
        <v>0</v>
      </c>
      <c r="S1107" s="432">
        <f t="shared" si="1244"/>
        <v>0</v>
      </c>
      <c r="T1107" s="339">
        <f t="shared" si="1244"/>
        <v>0</v>
      </c>
      <c r="U1107" s="338">
        <f t="shared" si="1244"/>
        <v>0</v>
      </c>
      <c r="V1107" s="33">
        <f t="shared" si="1244"/>
        <v>0</v>
      </c>
      <c r="W1107" s="34">
        <f t="shared" si="1244"/>
        <v>0</v>
      </c>
      <c r="X1107" s="34">
        <f t="shared" si="1244"/>
        <v>0</v>
      </c>
      <c r="Y1107" s="339">
        <f t="shared" si="1244"/>
        <v>0</v>
      </c>
      <c r="Z1107" s="338">
        <f t="shared" si="1244"/>
        <v>0</v>
      </c>
      <c r="AA1107" s="33">
        <f t="shared" si="1244"/>
        <v>0</v>
      </c>
      <c r="AB1107" s="34">
        <f t="shared" si="1244"/>
        <v>0</v>
      </c>
      <c r="AC1107" s="34">
        <f t="shared" si="1244"/>
        <v>0</v>
      </c>
      <c r="AD1107" s="339">
        <f t="shared" si="1244"/>
        <v>0</v>
      </c>
      <c r="AE1107" s="338">
        <f t="shared" si="1244"/>
        <v>0</v>
      </c>
      <c r="AF1107" s="33"/>
      <c r="AG1107" s="33">
        <f t="shared" ref="AG1107:BQ1107" si="1245">+AF276</f>
        <v>0</v>
      </c>
      <c r="AH1107" s="34">
        <f t="shared" si="1245"/>
        <v>0</v>
      </c>
      <c r="AI1107" s="34">
        <f t="shared" si="1245"/>
        <v>0</v>
      </c>
      <c r="AJ1107" s="339">
        <f t="shared" si="1245"/>
        <v>0</v>
      </c>
      <c r="AK1107" s="338">
        <f t="shared" si="1245"/>
        <v>0</v>
      </c>
      <c r="AL1107" s="452"/>
      <c r="AM1107" s="33">
        <f>+AK276</f>
        <v>0</v>
      </c>
      <c r="AN1107" s="34">
        <f t="shared" si="1245"/>
        <v>0</v>
      </c>
      <c r="AO1107" s="34">
        <f t="shared" si="1245"/>
        <v>0</v>
      </c>
      <c r="AP1107" s="339">
        <f t="shared" si="1245"/>
        <v>0</v>
      </c>
      <c r="AQ1107" s="338">
        <f t="shared" si="1245"/>
        <v>0</v>
      </c>
      <c r="AR1107" s="452"/>
      <c r="AS1107" s="33">
        <f>+AQ276</f>
        <v>0</v>
      </c>
      <c r="AT1107" s="34">
        <f t="shared" si="1245"/>
        <v>0</v>
      </c>
      <c r="AU1107" s="34">
        <f t="shared" si="1245"/>
        <v>0</v>
      </c>
      <c r="AV1107" s="339">
        <f t="shared" si="1245"/>
        <v>0</v>
      </c>
      <c r="AW1107" s="338">
        <f t="shared" si="1245"/>
        <v>0</v>
      </c>
      <c r="AX1107" s="452"/>
      <c r="AY1107" s="33">
        <f>+AW276</f>
        <v>0</v>
      </c>
      <c r="AZ1107" s="34">
        <f t="shared" si="1245"/>
        <v>0</v>
      </c>
      <c r="BA1107" s="34">
        <f t="shared" si="1245"/>
        <v>0</v>
      </c>
      <c r="BB1107" s="339">
        <f t="shared" si="1245"/>
        <v>0</v>
      </c>
      <c r="BC1107" s="338">
        <f t="shared" si="1245"/>
        <v>0</v>
      </c>
      <c r="BD1107" s="33">
        <f t="shared" si="1245"/>
        <v>0</v>
      </c>
      <c r="BE1107" s="34">
        <f t="shared" si="1245"/>
        <v>0</v>
      </c>
      <c r="BF1107" s="34">
        <f t="shared" si="1245"/>
        <v>0</v>
      </c>
      <c r="BG1107" s="339">
        <f t="shared" si="1245"/>
        <v>0</v>
      </c>
      <c r="BH1107" s="338">
        <f t="shared" si="1245"/>
        <v>0</v>
      </c>
      <c r="BI1107" s="33">
        <f t="shared" si="1245"/>
        <v>0</v>
      </c>
      <c r="BJ1107" s="34">
        <f t="shared" si="1245"/>
        <v>0</v>
      </c>
      <c r="BK1107" s="34">
        <f t="shared" si="1245"/>
        <v>0</v>
      </c>
      <c r="BL1107" s="339">
        <f t="shared" si="1245"/>
        <v>0</v>
      </c>
      <c r="BM1107" s="338">
        <f t="shared" si="1245"/>
        <v>0</v>
      </c>
      <c r="BN1107" s="33">
        <f t="shared" si="1245"/>
        <v>0</v>
      </c>
      <c r="BO1107" s="34">
        <f t="shared" si="1245"/>
        <v>0</v>
      </c>
      <c r="BP1107" s="34">
        <f t="shared" si="1245"/>
        <v>0</v>
      </c>
      <c r="BQ1107" s="339">
        <f t="shared" si="1245"/>
        <v>0</v>
      </c>
      <c r="BS1107" s="408">
        <f>+C1107+I1107+O1107+U1107+AE1107+AW1107+BC1107+BH1107+AQ1107+AK1107+BM1107</f>
        <v>0</v>
      </c>
      <c r="BT1107" s="408"/>
      <c r="BU1107" s="409"/>
      <c r="BV1107" s="408">
        <f t="shared" si="1241"/>
        <v>0</v>
      </c>
      <c r="BW1107" s="34">
        <f t="shared" si="1242"/>
        <v>0</v>
      </c>
      <c r="BX1107" s="34">
        <f t="shared" si="1243"/>
        <v>0</v>
      </c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</row>
    <row r="1108" spans="1:147" ht="15.6" hidden="1" x14ac:dyDescent="0.3">
      <c r="A1108" t="str">
        <f>+A319</f>
        <v>2019 TORRE A</v>
      </c>
      <c r="C1108" s="338" t="str">
        <f t="shared" ref="C1108:AE1108" si="1246">+C319</f>
        <v>ENERO DE 2019</v>
      </c>
      <c r="D1108" s="452"/>
      <c r="E1108" s="33">
        <f t="shared" si="1246"/>
        <v>0</v>
      </c>
      <c r="F1108" s="34">
        <f t="shared" si="1246"/>
        <v>0</v>
      </c>
      <c r="G1108" s="34">
        <f t="shared" si="1246"/>
        <v>0</v>
      </c>
      <c r="H1108" s="339">
        <f t="shared" si="1246"/>
        <v>0</v>
      </c>
      <c r="I1108" s="338" t="str">
        <f t="shared" si="1246"/>
        <v>FEBRERO DE 2019</v>
      </c>
      <c r="J1108" s="452"/>
      <c r="K1108" s="33">
        <f t="shared" si="1246"/>
        <v>0</v>
      </c>
      <c r="L1108" s="34">
        <f t="shared" si="1246"/>
        <v>0</v>
      </c>
      <c r="M1108" s="34">
        <f t="shared" si="1246"/>
        <v>0</v>
      </c>
      <c r="N1108" s="339">
        <f t="shared" si="1246"/>
        <v>0</v>
      </c>
      <c r="O1108" s="338" t="str">
        <f t="shared" si="1246"/>
        <v>MARZO DE 2019</v>
      </c>
      <c r="P1108" s="452"/>
      <c r="Q1108" s="33">
        <f t="shared" si="1246"/>
        <v>0</v>
      </c>
      <c r="R1108" s="34">
        <f t="shared" si="1246"/>
        <v>0</v>
      </c>
      <c r="S1108" s="432">
        <f t="shared" si="1246"/>
        <v>0</v>
      </c>
      <c r="T1108" s="339">
        <f t="shared" si="1246"/>
        <v>0</v>
      </c>
      <c r="U1108" s="338" t="str">
        <f t="shared" si="1246"/>
        <v>ABRIL DE 2019</v>
      </c>
      <c r="V1108" s="33">
        <f t="shared" si="1246"/>
        <v>0</v>
      </c>
      <c r="W1108" s="34">
        <f t="shared" si="1246"/>
        <v>0</v>
      </c>
      <c r="X1108" s="34">
        <f t="shared" si="1246"/>
        <v>0</v>
      </c>
      <c r="Y1108" s="339">
        <f t="shared" si="1246"/>
        <v>0</v>
      </c>
      <c r="Z1108" s="338" t="str">
        <f t="shared" si="1246"/>
        <v>MAYO DE 2019</v>
      </c>
      <c r="AA1108" s="33">
        <f t="shared" si="1246"/>
        <v>0</v>
      </c>
      <c r="AB1108" s="34">
        <f t="shared" si="1246"/>
        <v>0</v>
      </c>
      <c r="AC1108" s="34">
        <f t="shared" si="1246"/>
        <v>0</v>
      </c>
      <c r="AD1108" s="339">
        <f t="shared" si="1246"/>
        <v>0</v>
      </c>
      <c r="AE1108" s="338" t="str">
        <f t="shared" si="1246"/>
        <v>JUNIO DE 2019</v>
      </c>
      <c r="AF1108" s="33"/>
      <c r="AG1108" s="33">
        <f t="shared" ref="AG1108:BQ1108" si="1247">+AF319</f>
        <v>0</v>
      </c>
      <c r="AH1108" s="34">
        <f t="shared" si="1247"/>
        <v>0</v>
      </c>
      <c r="AI1108" s="34">
        <f t="shared" si="1247"/>
        <v>0</v>
      </c>
      <c r="AJ1108" s="339">
        <f t="shared" si="1247"/>
        <v>0</v>
      </c>
      <c r="AK1108" s="338" t="str">
        <f t="shared" si="1247"/>
        <v>JULIO DE 2019</v>
      </c>
      <c r="AL1108" s="452"/>
      <c r="AM1108" s="33">
        <f>+AK319</f>
        <v>0</v>
      </c>
      <c r="AN1108" s="34">
        <f t="shared" si="1247"/>
        <v>0</v>
      </c>
      <c r="AO1108" s="34">
        <f t="shared" si="1247"/>
        <v>0</v>
      </c>
      <c r="AP1108" s="339">
        <f t="shared" si="1247"/>
        <v>0</v>
      </c>
      <c r="AQ1108" s="338" t="str">
        <f t="shared" si="1247"/>
        <v>AGOSTO DE 2019</v>
      </c>
      <c r="AR1108" s="452"/>
      <c r="AS1108" s="33">
        <f>+AQ319</f>
        <v>0</v>
      </c>
      <c r="AT1108" s="34">
        <f t="shared" si="1247"/>
        <v>0</v>
      </c>
      <c r="AU1108" s="34">
        <f t="shared" si="1247"/>
        <v>0</v>
      </c>
      <c r="AV1108" s="339">
        <f t="shared" si="1247"/>
        <v>0</v>
      </c>
      <c r="AW1108" s="338" t="str">
        <f t="shared" si="1247"/>
        <v>SEPTIEMBRE DE 2019</v>
      </c>
      <c r="AX1108" s="452"/>
      <c r="AY1108" s="33">
        <f>+AW319</f>
        <v>0</v>
      </c>
      <c r="AZ1108" s="34">
        <f t="shared" si="1247"/>
        <v>0</v>
      </c>
      <c r="BA1108" s="34">
        <f t="shared" si="1247"/>
        <v>0</v>
      </c>
      <c r="BB1108" s="339">
        <f t="shared" si="1247"/>
        <v>0</v>
      </c>
      <c r="BC1108" s="338" t="str">
        <f t="shared" si="1247"/>
        <v>OCTUBRE DE 2019</v>
      </c>
      <c r="BD1108" s="33">
        <f t="shared" si="1247"/>
        <v>0</v>
      </c>
      <c r="BE1108" s="34">
        <f t="shared" si="1247"/>
        <v>0</v>
      </c>
      <c r="BF1108" s="34">
        <f t="shared" si="1247"/>
        <v>0</v>
      </c>
      <c r="BG1108" s="339">
        <f t="shared" si="1247"/>
        <v>0</v>
      </c>
      <c r="BH1108" s="338" t="str">
        <f t="shared" si="1247"/>
        <v>NOVIEMBRE DE 2019</v>
      </c>
      <c r="BI1108" s="33">
        <f t="shared" si="1247"/>
        <v>0</v>
      </c>
      <c r="BJ1108" s="34">
        <f t="shared" si="1247"/>
        <v>0</v>
      </c>
      <c r="BK1108" s="34">
        <f t="shared" si="1247"/>
        <v>0</v>
      </c>
      <c r="BL1108" s="339">
        <f t="shared" si="1247"/>
        <v>0</v>
      </c>
      <c r="BM1108" s="338" t="str">
        <f t="shared" si="1247"/>
        <v>DICIEMBRE DE 2019</v>
      </c>
      <c r="BN1108" s="33">
        <f t="shared" si="1247"/>
        <v>0</v>
      </c>
      <c r="BO1108" s="34">
        <f t="shared" si="1247"/>
        <v>0</v>
      </c>
      <c r="BP1108" s="34">
        <f t="shared" si="1247"/>
        <v>0</v>
      </c>
      <c r="BQ1108" s="339">
        <f t="shared" si="1247"/>
        <v>0</v>
      </c>
      <c r="BS1108" s="408" t="e">
        <f>+C1108+I1108+O1108+U1108+AE1108+AW1108+BC1108+BH1108+AQ1108+AK1108+BM1108</f>
        <v>#VALUE!</v>
      </c>
      <c r="BT1108" s="408"/>
      <c r="BU1108" s="409"/>
      <c r="BV1108" s="408">
        <f t="shared" si="1241"/>
        <v>0</v>
      </c>
      <c r="BW1108" s="34">
        <f t="shared" si="1242"/>
        <v>0</v>
      </c>
      <c r="BX1108" s="34">
        <f t="shared" si="1243"/>
        <v>0</v>
      </c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</row>
    <row r="1109" spans="1:147" ht="18" hidden="1" x14ac:dyDescent="0.35">
      <c r="A1109" s="84" t="s">
        <v>106</v>
      </c>
      <c r="C1109" s="340">
        <f>SUM(C1106:C1108)</f>
        <v>0</v>
      </c>
      <c r="D1109" s="117"/>
      <c r="E1109" s="35">
        <f t="shared" ref="E1109:AE1109" si="1248">SUM(E1106:E1108)</f>
        <v>7444.8804251550046</v>
      </c>
      <c r="F1109" s="36">
        <f t="shared" si="1248"/>
        <v>0</v>
      </c>
      <c r="G1109" s="36">
        <f t="shared" si="1248"/>
        <v>0</v>
      </c>
      <c r="H1109" s="341">
        <f t="shared" si="1248"/>
        <v>0</v>
      </c>
      <c r="I1109" s="340">
        <f t="shared" si="1248"/>
        <v>0</v>
      </c>
      <c r="J1109" s="117"/>
      <c r="K1109" s="35">
        <f t="shared" si="1248"/>
        <v>7444.8804251550046</v>
      </c>
      <c r="L1109" s="36">
        <f t="shared" si="1248"/>
        <v>0</v>
      </c>
      <c r="M1109" s="36">
        <f t="shared" si="1248"/>
        <v>0</v>
      </c>
      <c r="N1109" s="341">
        <f t="shared" si="1248"/>
        <v>0</v>
      </c>
      <c r="O1109" s="340">
        <f t="shared" si="1248"/>
        <v>0</v>
      </c>
      <c r="P1109" s="117"/>
      <c r="Q1109" s="35">
        <f t="shared" si="1248"/>
        <v>7451.081359423275</v>
      </c>
      <c r="R1109" s="36">
        <f t="shared" si="1248"/>
        <v>0</v>
      </c>
      <c r="S1109" s="433">
        <f t="shared" si="1248"/>
        <v>0</v>
      </c>
      <c r="T1109" s="341">
        <f t="shared" si="1248"/>
        <v>0</v>
      </c>
      <c r="U1109" s="340">
        <f t="shared" si="1248"/>
        <v>0</v>
      </c>
      <c r="V1109" s="35">
        <f t="shared" si="1248"/>
        <v>7451.081359423275</v>
      </c>
      <c r="W1109" s="36">
        <f t="shared" si="1248"/>
        <v>0</v>
      </c>
      <c r="X1109" s="36">
        <f t="shared" si="1248"/>
        <v>0</v>
      </c>
      <c r="Y1109" s="341">
        <f t="shared" si="1248"/>
        <v>0</v>
      </c>
      <c r="Z1109" s="340">
        <f t="shared" si="1248"/>
        <v>0</v>
      </c>
      <c r="AA1109" s="35">
        <f t="shared" si="1248"/>
        <v>0</v>
      </c>
      <c r="AB1109" s="36">
        <f t="shared" si="1248"/>
        <v>7743.1584699453551</v>
      </c>
      <c r="AC1109" s="36">
        <f t="shared" si="1248"/>
        <v>0</v>
      </c>
      <c r="AD1109" s="341">
        <f t="shared" si="1248"/>
        <v>0</v>
      </c>
      <c r="AE1109" s="340">
        <f t="shared" si="1248"/>
        <v>0</v>
      </c>
      <c r="AF1109" s="35"/>
      <c r="AG1109" s="35">
        <f t="shared" ref="AG1109:BQ1109" si="1249">SUM(AG1106:AG1108)</f>
        <v>7743.1584699453551</v>
      </c>
      <c r="AH1109" s="36">
        <f t="shared" si="1249"/>
        <v>0</v>
      </c>
      <c r="AI1109" s="36">
        <f t="shared" si="1249"/>
        <v>0</v>
      </c>
      <c r="AJ1109" s="341">
        <f t="shared" si="1249"/>
        <v>0</v>
      </c>
      <c r="AK1109" s="340">
        <f t="shared" si="1249"/>
        <v>0</v>
      </c>
      <c r="AL1109" s="117"/>
      <c r="AM1109" s="35">
        <f t="shared" si="1249"/>
        <v>7959.4369645042843</v>
      </c>
      <c r="AN1109" s="36">
        <f t="shared" si="1249"/>
        <v>0</v>
      </c>
      <c r="AO1109" s="36">
        <f t="shared" si="1249"/>
        <v>0</v>
      </c>
      <c r="AP1109" s="341">
        <f t="shared" si="1249"/>
        <v>0</v>
      </c>
      <c r="AQ1109" s="335">
        <f t="shared" si="1249"/>
        <v>0</v>
      </c>
      <c r="AR1109" s="108"/>
      <c r="AS1109" s="8">
        <f t="shared" si="1249"/>
        <v>7959.4369645042843</v>
      </c>
      <c r="AT1109" s="16">
        <f t="shared" si="1249"/>
        <v>0</v>
      </c>
      <c r="AU1109" s="16">
        <f t="shared" si="1249"/>
        <v>0</v>
      </c>
      <c r="AV1109" s="342">
        <f t="shared" si="1249"/>
        <v>0</v>
      </c>
      <c r="AW1109" s="335">
        <f t="shared" si="1249"/>
        <v>0</v>
      </c>
      <c r="AX1109" s="108"/>
      <c r="AY1109" s="8">
        <f t="shared" si="1249"/>
        <v>7973.8978494623652</v>
      </c>
      <c r="AZ1109" s="16">
        <f t="shared" si="1249"/>
        <v>0</v>
      </c>
      <c r="BA1109" s="16">
        <f t="shared" si="1249"/>
        <v>0</v>
      </c>
      <c r="BB1109" s="342">
        <f t="shared" si="1249"/>
        <v>0</v>
      </c>
      <c r="BC1109" s="340">
        <f t="shared" si="1249"/>
        <v>0</v>
      </c>
      <c r="BD1109" s="35">
        <f t="shared" si="1249"/>
        <v>7973.8978494623652</v>
      </c>
      <c r="BE1109" s="36">
        <f t="shared" si="1249"/>
        <v>0</v>
      </c>
      <c r="BF1109" s="36">
        <f t="shared" si="1249"/>
        <v>0</v>
      </c>
      <c r="BG1109" s="341">
        <f t="shared" si="1249"/>
        <v>0</v>
      </c>
      <c r="BH1109" s="340">
        <f t="shared" si="1249"/>
        <v>0</v>
      </c>
      <c r="BI1109" s="35">
        <f t="shared" si="1249"/>
        <v>7991.1168831168834</v>
      </c>
      <c r="BJ1109" s="36">
        <f t="shared" si="1249"/>
        <v>0</v>
      </c>
      <c r="BK1109" s="36">
        <f t="shared" si="1249"/>
        <v>0</v>
      </c>
      <c r="BL1109" s="341">
        <f t="shared" si="1249"/>
        <v>0</v>
      </c>
      <c r="BM1109" s="340">
        <f t="shared" si="1249"/>
        <v>0</v>
      </c>
      <c r="BN1109" s="35">
        <f t="shared" si="1249"/>
        <v>7991.1168831168834</v>
      </c>
      <c r="BO1109" s="36">
        <f t="shared" si="1249"/>
        <v>0</v>
      </c>
      <c r="BP1109" s="36">
        <f t="shared" si="1249"/>
        <v>0</v>
      </c>
      <c r="BQ1109" s="341">
        <f t="shared" si="1249"/>
        <v>0</v>
      </c>
      <c r="BS1109" s="410" t="e">
        <f>SUM(BS1106:BS1108)</f>
        <v>#VALUE!</v>
      </c>
      <c r="BT1109" s="410"/>
      <c r="BU1109" s="411"/>
      <c r="BV1109" s="412">
        <f>SUM(BV1106:BV1108)</f>
        <v>85383.985433269001</v>
      </c>
      <c r="BW1109" s="36">
        <f>SUM(BW1106:BW1108)</f>
        <v>0</v>
      </c>
      <c r="BX1109" s="36">
        <f>SUM(BX1106:BX1108)</f>
        <v>0</v>
      </c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</row>
    <row r="1110" spans="1:147" ht="15.6" hidden="1" x14ac:dyDescent="0.3">
      <c r="C1110" s="335"/>
      <c r="D1110" s="108"/>
      <c r="E1110" s="8"/>
      <c r="F1110" s="16"/>
      <c r="G1110" s="16"/>
      <c r="H1110" s="342"/>
      <c r="I1110" s="335"/>
      <c r="J1110" s="108"/>
      <c r="K1110" s="8"/>
      <c r="L1110" s="16"/>
      <c r="M1110" s="16"/>
      <c r="N1110" s="342"/>
      <c r="O1110" s="335"/>
      <c r="P1110" s="108"/>
      <c r="Q1110" s="8"/>
      <c r="R1110" s="16"/>
      <c r="S1110" s="423"/>
      <c r="T1110" s="342"/>
      <c r="U1110" s="335"/>
      <c r="V1110" s="8"/>
      <c r="W1110" s="16"/>
      <c r="X1110" s="16"/>
      <c r="Y1110" s="342"/>
      <c r="Z1110" s="335"/>
      <c r="AA1110" s="8"/>
      <c r="AB1110" s="16"/>
      <c r="AC1110" s="16"/>
      <c r="AD1110" s="342"/>
      <c r="AE1110" s="335"/>
      <c r="AF1110" s="8"/>
      <c r="AG1110" s="8"/>
      <c r="AH1110" s="16"/>
      <c r="AI1110" s="16"/>
      <c r="AJ1110" s="342"/>
      <c r="AK1110" s="335"/>
      <c r="AL1110" s="108"/>
      <c r="AM1110" s="8"/>
      <c r="AN1110" s="16"/>
      <c r="AO1110" s="16"/>
      <c r="AP1110" s="342"/>
      <c r="AQ1110" s="335"/>
      <c r="AR1110" s="108"/>
      <c r="AS1110" s="8"/>
      <c r="AT1110" s="16"/>
      <c r="AU1110" s="16"/>
      <c r="AV1110" s="342"/>
      <c r="AW1110" s="335"/>
      <c r="AX1110" s="108"/>
      <c r="AY1110" s="8"/>
      <c r="AZ1110" s="16"/>
      <c r="BA1110" s="16"/>
      <c r="BB1110" s="342"/>
      <c r="BC1110" s="335"/>
      <c r="BD1110" s="8"/>
      <c r="BE1110" s="16"/>
      <c r="BF1110" s="16"/>
      <c r="BG1110" s="342"/>
      <c r="BH1110" s="335"/>
      <c r="BI1110" s="8"/>
      <c r="BJ1110" s="16"/>
      <c r="BK1110" s="16"/>
      <c r="BL1110" s="342"/>
      <c r="BM1110" s="335"/>
      <c r="BN1110" s="8"/>
      <c r="BO1110" s="16"/>
      <c r="BP1110" s="16"/>
      <c r="BQ1110" s="342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</row>
    <row r="1111" spans="1:147" ht="15.6" hidden="1" x14ac:dyDescent="0.3">
      <c r="A1111">
        <f>+A369</f>
        <v>0</v>
      </c>
      <c r="C1111" s="338">
        <f t="shared" ref="C1111:AE1111" si="1250">+C369</f>
        <v>0</v>
      </c>
      <c r="D1111" s="452"/>
      <c r="E1111" s="33">
        <f t="shared" si="1250"/>
        <v>0</v>
      </c>
      <c r="F1111" s="34">
        <f t="shared" si="1250"/>
        <v>0</v>
      </c>
      <c r="G1111" s="34">
        <f t="shared" si="1250"/>
        <v>0</v>
      </c>
      <c r="H1111" s="339">
        <f t="shared" si="1250"/>
        <v>0</v>
      </c>
      <c r="I1111" s="338">
        <f t="shared" si="1250"/>
        <v>0</v>
      </c>
      <c r="J1111" s="452"/>
      <c r="K1111" s="33">
        <f t="shared" si="1250"/>
        <v>0</v>
      </c>
      <c r="L1111" s="34">
        <f t="shared" si="1250"/>
        <v>0</v>
      </c>
      <c r="M1111" s="34">
        <f t="shared" si="1250"/>
        <v>0</v>
      </c>
      <c r="N1111" s="339">
        <f t="shared" si="1250"/>
        <v>0</v>
      </c>
      <c r="O1111" s="338">
        <f t="shared" si="1250"/>
        <v>0</v>
      </c>
      <c r="P1111" s="452"/>
      <c r="Q1111" s="33">
        <f t="shared" si="1250"/>
        <v>0</v>
      </c>
      <c r="R1111" s="34">
        <f t="shared" si="1250"/>
        <v>0</v>
      </c>
      <c r="S1111" s="432">
        <f t="shared" si="1250"/>
        <v>0</v>
      </c>
      <c r="T1111" s="339">
        <f t="shared" si="1250"/>
        <v>0</v>
      </c>
      <c r="U1111" s="338">
        <f t="shared" si="1250"/>
        <v>0</v>
      </c>
      <c r="V1111" s="33">
        <f t="shared" si="1250"/>
        <v>0</v>
      </c>
      <c r="W1111" s="34">
        <f t="shared" si="1250"/>
        <v>0</v>
      </c>
      <c r="X1111" s="34">
        <f t="shared" si="1250"/>
        <v>0</v>
      </c>
      <c r="Y1111" s="339">
        <f t="shared" si="1250"/>
        <v>0</v>
      </c>
      <c r="Z1111" s="338">
        <f t="shared" si="1250"/>
        <v>0</v>
      </c>
      <c r="AA1111" s="33">
        <f t="shared" si="1250"/>
        <v>0</v>
      </c>
      <c r="AB1111" s="34">
        <f t="shared" si="1250"/>
        <v>0</v>
      </c>
      <c r="AC1111" s="34">
        <f t="shared" si="1250"/>
        <v>0</v>
      </c>
      <c r="AD1111" s="339">
        <f t="shared" si="1250"/>
        <v>0</v>
      </c>
      <c r="AE1111" s="338">
        <f t="shared" si="1250"/>
        <v>0</v>
      </c>
      <c r="AF1111" s="33"/>
      <c r="AG1111" s="33">
        <f t="shared" ref="AG1111:BQ1111" si="1251">+AF369</f>
        <v>0</v>
      </c>
      <c r="AH1111" s="34">
        <f t="shared" si="1251"/>
        <v>0</v>
      </c>
      <c r="AI1111" s="34">
        <f t="shared" si="1251"/>
        <v>0</v>
      </c>
      <c r="AJ1111" s="339">
        <f t="shared" si="1251"/>
        <v>0</v>
      </c>
      <c r="AK1111" s="338">
        <f t="shared" si="1251"/>
        <v>0</v>
      </c>
      <c r="AL1111" s="452"/>
      <c r="AM1111" s="33">
        <f>+AK369</f>
        <v>0</v>
      </c>
      <c r="AN1111" s="34">
        <f t="shared" si="1251"/>
        <v>0</v>
      </c>
      <c r="AO1111" s="34">
        <f t="shared" si="1251"/>
        <v>0</v>
      </c>
      <c r="AP1111" s="339">
        <f t="shared" si="1251"/>
        <v>0</v>
      </c>
      <c r="AQ1111" s="338">
        <f t="shared" si="1251"/>
        <v>0</v>
      </c>
      <c r="AR1111" s="452"/>
      <c r="AS1111" s="33">
        <f>+AQ369</f>
        <v>0</v>
      </c>
      <c r="AT1111" s="34">
        <f t="shared" si="1251"/>
        <v>0</v>
      </c>
      <c r="AU1111" s="34">
        <f t="shared" si="1251"/>
        <v>0</v>
      </c>
      <c r="AV1111" s="339">
        <f t="shared" si="1251"/>
        <v>0</v>
      </c>
      <c r="AW1111" s="338">
        <f t="shared" si="1251"/>
        <v>0</v>
      </c>
      <c r="AX1111" s="452"/>
      <c r="AY1111" s="33">
        <f>+AW369</f>
        <v>0</v>
      </c>
      <c r="AZ1111" s="34">
        <f t="shared" si="1251"/>
        <v>0</v>
      </c>
      <c r="BA1111" s="34">
        <f t="shared" si="1251"/>
        <v>0</v>
      </c>
      <c r="BB1111" s="339">
        <f t="shared" si="1251"/>
        <v>0</v>
      </c>
      <c r="BC1111" s="338">
        <f t="shared" si="1251"/>
        <v>0</v>
      </c>
      <c r="BD1111" s="33">
        <f t="shared" si="1251"/>
        <v>0</v>
      </c>
      <c r="BE1111" s="34">
        <f t="shared" si="1251"/>
        <v>0</v>
      </c>
      <c r="BF1111" s="34">
        <f t="shared" si="1251"/>
        <v>0</v>
      </c>
      <c r="BG1111" s="339">
        <f t="shared" si="1251"/>
        <v>0</v>
      </c>
      <c r="BH1111" s="338">
        <f t="shared" si="1251"/>
        <v>0</v>
      </c>
      <c r="BI1111" s="33">
        <f t="shared" si="1251"/>
        <v>0</v>
      </c>
      <c r="BJ1111" s="34">
        <f t="shared" si="1251"/>
        <v>0</v>
      </c>
      <c r="BK1111" s="34">
        <f t="shared" si="1251"/>
        <v>0</v>
      </c>
      <c r="BL1111" s="339">
        <f t="shared" si="1251"/>
        <v>0</v>
      </c>
      <c r="BM1111" s="338">
        <f t="shared" si="1251"/>
        <v>0</v>
      </c>
      <c r="BN1111" s="33">
        <f t="shared" si="1251"/>
        <v>0</v>
      </c>
      <c r="BO1111" s="34">
        <f t="shared" si="1251"/>
        <v>0</v>
      </c>
      <c r="BP1111" s="34">
        <f t="shared" si="1251"/>
        <v>0</v>
      </c>
      <c r="BQ1111" s="339">
        <f t="shared" si="1251"/>
        <v>0</v>
      </c>
      <c r="BS1111" s="408">
        <f>+C1111+I1111+O1111+U1111+AE1111+AW1111+BC1111+BH1111+AQ1111+AK1111+BM1111</f>
        <v>0</v>
      </c>
      <c r="BT1111" s="408"/>
      <c r="BU1111" s="409"/>
      <c r="BV1111" s="408">
        <f t="shared" ref="BV1111:BV1113" si="1252">+E1111+K1111+Q1111+V1111+AG1111+AY1111+BD1111+BI1111+AS1111+AM1111+BN1111</f>
        <v>0</v>
      </c>
      <c r="BW1111" s="34">
        <f t="shared" ref="BW1111:BW1113" si="1253">+F1111+L1111+R1111+W1111+AH1111+AZ1111+BE1111+BJ1111+AT1111+AN1111+BO1111</f>
        <v>0</v>
      </c>
      <c r="BX1111" s="34">
        <f t="shared" ref="BX1111:BX1113" si="1254">+G1111+M1111+S1111+X1111+AI1111+BA1111+BF1111+BK1111+AU1111+AO1111+BP1111</f>
        <v>0</v>
      </c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  <c r="EQ1111" s="7"/>
    </row>
    <row r="1112" spans="1:147" ht="15.6" hidden="1" x14ac:dyDescent="0.3">
      <c r="A1112" t="str">
        <f>+A414</f>
        <v>2020 TORRE A</v>
      </c>
      <c r="C1112" s="338">
        <f t="shared" ref="C1112:AE1112" si="1255">+C414</f>
        <v>10</v>
      </c>
      <c r="D1112" s="452"/>
      <c r="E1112" s="33">
        <f t="shared" si="1255"/>
        <v>34</v>
      </c>
      <c r="F1112" s="34">
        <f t="shared" si="1255"/>
        <v>81952.680798004993</v>
      </c>
      <c r="G1112" s="34">
        <f t="shared" si="1255"/>
        <v>74139.390889181173</v>
      </c>
      <c r="H1112" s="339">
        <f t="shared" si="1255"/>
        <v>156092.07168718617</v>
      </c>
      <c r="I1112" s="338">
        <f t="shared" si="1255"/>
        <v>12</v>
      </c>
      <c r="J1112" s="452"/>
      <c r="K1112" s="33">
        <f t="shared" si="1255"/>
        <v>40.799999999999997</v>
      </c>
      <c r="L1112" s="34">
        <f t="shared" si="1255"/>
        <v>98343.216957605982</v>
      </c>
      <c r="M1112" s="34">
        <f t="shared" si="1255"/>
        <v>84214.671195076487</v>
      </c>
      <c r="N1112" s="339">
        <f t="shared" si="1255"/>
        <v>182557.88815268246</v>
      </c>
      <c r="O1112" s="338">
        <f t="shared" si="1255"/>
        <v>13</v>
      </c>
      <c r="P1112" s="452"/>
      <c r="Q1112" s="33">
        <f t="shared" si="1255"/>
        <v>44.199999999999996</v>
      </c>
      <c r="R1112" s="34">
        <f t="shared" si="1255"/>
        <v>74724.445205479438</v>
      </c>
      <c r="S1112" s="432">
        <f t="shared" si="1255"/>
        <v>101674.70201972296</v>
      </c>
      <c r="T1112" s="339">
        <f t="shared" si="1255"/>
        <v>176399.14722520241</v>
      </c>
      <c r="U1112" s="338">
        <f t="shared" si="1255"/>
        <v>16</v>
      </c>
      <c r="V1112" s="33">
        <f t="shared" si="1255"/>
        <v>54.4</v>
      </c>
      <c r="W1112" s="34">
        <f t="shared" si="1255"/>
        <v>91968.547945205471</v>
      </c>
      <c r="X1112" s="34">
        <f t="shared" si="1255"/>
        <v>130594.57735262632</v>
      </c>
      <c r="Y1112" s="339">
        <f t="shared" si="1255"/>
        <v>222563.12529783178</v>
      </c>
      <c r="Z1112" s="338">
        <f t="shared" si="1255"/>
        <v>19</v>
      </c>
      <c r="AA1112" s="33">
        <f t="shared" si="1255"/>
        <v>64.599999999999994</v>
      </c>
      <c r="AB1112" s="34">
        <f t="shared" si="1255"/>
        <v>109090.61275272162</v>
      </c>
      <c r="AC1112" s="34">
        <f t="shared" si="1255"/>
        <v>155353.68324246039</v>
      </c>
      <c r="AD1112" s="339">
        <f t="shared" si="1255"/>
        <v>264444.29599518201</v>
      </c>
      <c r="AE1112" s="338">
        <f t="shared" si="1255"/>
        <v>19</v>
      </c>
      <c r="AF1112" s="33"/>
      <c r="AG1112" s="33">
        <f t="shared" ref="AG1112:BQ1112" si="1256">+AF414</f>
        <v>64.599999999999994</v>
      </c>
      <c r="AH1112" s="34">
        <f t="shared" si="1256"/>
        <v>124674.98600311042</v>
      </c>
      <c r="AI1112" s="34">
        <f t="shared" si="1256"/>
        <v>163643.94734058229</v>
      </c>
      <c r="AJ1112" s="339">
        <f t="shared" si="1256"/>
        <v>288318.93334369268</v>
      </c>
      <c r="AK1112" s="338">
        <f t="shared" si="1256"/>
        <v>19</v>
      </c>
      <c r="AL1112" s="452"/>
      <c r="AM1112" s="33">
        <f>+AK414</f>
        <v>64.599999999999994</v>
      </c>
      <c r="AN1112" s="34">
        <f t="shared" si="1256"/>
        <v>124665.9143730887</v>
      </c>
      <c r="AO1112" s="34">
        <f t="shared" si="1256"/>
        <v>157902.81122285331</v>
      </c>
      <c r="AP1112" s="339">
        <f t="shared" si="1256"/>
        <v>282568.725595942</v>
      </c>
      <c r="AQ1112" s="338">
        <f t="shared" si="1256"/>
        <v>18</v>
      </c>
      <c r="AR1112" s="452"/>
      <c r="AS1112" s="33">
        <f>+AQ414</f>
        <v>61.199999999999996</v>
      </c>
      <c r="AT1112" s="34">
        <f t="shared" si="1256"/>
        <v>118104.5504587156</v>
      </c>
      <c r="AU1112" s="34">
        <f t="shared" si="1256"/>
        <v>144372.17641994421</v>
      </c>
      <c r="AV1112" s="339">
        <f t="shared" si="1256"/>
        <v>262476.7268786598</v>
      </c>
      <c r="AW1112" s="338">
        <f t="shared" si="1256"/>
        <v>8</v>
      </c>
      <c r="AX1112" s="452"/>
      <c r="AY1112" s="33">
        <f>+AW414</f>
        <v>27.2</v>
      </c>
      <c r="AZ1112" s="34">
        <f t="shared" si="1256"/>
        <v>52489.378891419903</v>
      </c>
      <c r="BA1112" s="34">
        <f t="shared" si="1256"/>
        <v>63473.835037818448</v>
      </c>
      <c r="BB1112" s="339">
        <f t="shared" si="1256"/>
        <v>115963.21392923835</v>
      </c>
      <c r="BC1112" s="338">
        <f t="shared" si="1256"/>
        <v>18</v>
      </c>
      <c r="BD1112" s="33">
        <f t="shared" si="1256"/>
        <v>43.199999999999996</v>
      </c>
      <c r="BE1112" s="34">
        <f t="shared" si="1256"/>
        <v>118101.10250569478</v>
      </c>
      <c r="BF1112" s="34">
        <f t="shared" si="1256"/>
        <v>88595.448520768026</v>
      </c>
      <c r="BG1112" s="339">
        <f t="shared" si="1256"/>
        <v>206696.55102646281</v>
      </c>
      <c r="BH1112" s="338">
        <f t="shared" si="1256"/>
        <v>13</v>
      </c>
      <c r="BI1112" s="33">
        <f t="shared" si="1256"/>
        <v>31.2</v>
      </c>
      <c r="BJ1112" s="34">
        <f t="shared" si="1256"/>
        <v>42638.389048991354</v>
      </c>
      <c r="BK1112" s="34">
        <f t="shared" si="1256"/>
        <v>71380.965585397047</v>
      </c>
      <c r="BL1112" s="339">
        <f t="shared" si="1256"/>
        <v>114019.35463438841</v>
      </c>
      <c r="BM1112" s="338">
        <f t="shared" si="1256"/>
        <v>16</v>
      </c>
      <c r="BN1112" s="33">
        <f t="shared" si="1256"/>
        <v>38.4</v>
      </c>
      <c r="BO1112" s="34">
        <f t="shared" si="1256"/>
        <v>52478.017291066288</v>
      </c>
      <c r="BP1112" s="34">
        <f t="shared" si="1256"/>
        <v>84786.432803316449</v>
      </c>
      <c r="BQ1112" s="339">
        <f t="shared" si="1256"/>
        <v>137264.45009438274</v>
      </c>
      <c r="BS1112" s="408">
        <f>+C1112+I1112+O1112+U1112+AE1112+AW1112+BC1112+BH1112+AQ1112+AK1112+BM1112</f>
        <v>162</v>
      </c>
      <c r="BT1112" s="408"/>
      <c r="BU1112" s="409"/>
      <c r="BV1112" s="408">
        <f t="shared" si="1252"/>
        <v>503.79999999999995</v>
      </c>
      <c r="BW1112" s="34">
        <f t="shared" si="1253"/>
        <v>980141.22947838309</v>
      </c>
      <c r="BX1112" s="34">
        <f t="shared" si="1254"/>
        <v>1164778.9583872869</v>
      </c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  <c r="EQ1112" s="7"/>
    </row>
    <row r="1113" spans="1:147" ht="15.6" hidden="1" x14ac:dyDescent="0.3">
      <c r="A1113">
        <f>+A457</f>
        <v>0</v>
      </c>
      <c r="C1113" s="338">
        <f t="shared" ref="C1113:AE1113" si="1257">+C457</f>
        <v>0</v>
      </c>
      <c r="D1113" s="452"/>
      <c r="E1113" s="33">
        <f t="shared" si="1257"/>
        <v>0</v>
      </c>
      <c r="F1113" s="34">
        <f t="shared" si="1257"/>
        <v>0</v>
      </c>
      <c r="G1113" s="34">
        <f t="shared" si="1257"/>
        <v>0</v>
      </c>
      <c r="H1113" s="339">
        <f t="shared" si="1257"/>
        <v>0</v>
      </c>
      <c r="I1113" s="338">
        <f t="shared" si="1257"/>
        <v>0</v>
      </c>
      <c r="J1113" s="452"/>
      <c r="K1113" s="33">
        <f t="shared" si="1257"/>
        <v>0</v>
      </c>
      <c r="L1113" s="34">
        <f t="shared" si="1257"/>
        <v>0</v>
      </c>
      <c r="M1113" s="34">
        <f t="shared" si="1257"/>
        <v>0</v>
      </c>
      <c r="N1113" s="339">
        <f t="shared" si="1257"/>
        <v>0</v>
      </c>
      <c r="O1113" s="338">
        <f t="shared" si="1257"/>
        <v>0</v>
      </c>
      <c r="P1113" s="452"/>
      <c r="Q1113" s="33">
        <f t="shared" si="1257"/>
        <v>0</v>
      </c>
      <c r="R1113" s="34">
        <f t="shared" si="1257"/>
        <v>0</v>
      </c>
      <c r="S1113" s="432">
        <f t="shared" si="1257"/>
        <v>0</v>
      </c>
      <c r="T1113" s="339">
        <f t="shared" si="1257"/>
        <v>0</v>
      </c>
      <c r="U1113" s="338">
        <f t="shared" si="1257"/>
        <v>0</v>
      </c>
      <c r="V1113" s="33">
        <f t="shared" si="1257"/>
        <v>0</v>
      </c>
      <c r="W1113" s="34">
        <f t="shared" si="1257"/>
        <v>0</v>
      </c>
      <c r="X1113" s="34">
        <f t="shared" si="1257"/>
        <v>0</v>
      </c>
      <c r="Y1113" s="339">
        <f t="shared" si="1257"/>
        <v>0</v>
      </c>
      <c r="Z1113" s="338">
        <f t="shared" si="1257"/>
        <v>0</v>
      </c>
      <c r="AA1113" s="33">
        <f t="shared" si="1257"/>
        <v>0</v>
      </c>
      <c r="AB1113" s="34">
        <f t="shared" si="1257"/>
        <v>0</v>
      </c>
      <c r="AC1113" s="34">
        <f t="shared" si="1257"/>
        <v>0</v>
      </c>
      <c r="AD1113" s="339">
        <f t="shared" si="1257"/>
        <v>0</v>
      </c>
      <c r="AE1113" s="338">
        <f t="shared" si="1257"/>
        <v>0</v>
      </c>
      <c r="AF1113" s="33"/>
      <c r="AG1113" s="33">
        <f t="shared" ref="AG1113:BQ1113" si="1258">+AF457</f>
        <v>0</v>
      </c>
      <c r="AH1113" s="34">
        <f t="shared" si="1258"/>
        <v>0</v>
      </c>
      <c r="AI1113" s="34">
        <f t="shared" si="1258"/>
        <v>0</v>
      </c>
      <c r="AJ1113" s="339">
        <f t="shared" si="1258"/>
        <v>0</v>
      </c>
      <c r="AK1113" s="338">
        <f t="shared" si="1258"/>
        <v>0</v>
      </c>
      <c r="AL1113" s="452"/>
      <c r="AM1113" s="33">
        <f>+AK457</f>
        <v>0</v>
      </c>
      <c r="AN1113" s="34">
        <f t="shared" si="1258"/>
        <v>0</v>
      </c>
      <c r="AO1113" s="34">
        <f t="shared" si="1258"/>
        <v>0</v>
      </c>
      <c r="AP1113" s="339">
        <f t="shared" si="1258"/>
        <v>0</v>
      </c>
      <c r="AQ1113" s="338">
        <f t="shared" si="1258"/>
        <v>0</v>
      </c>
      <c r="AR1113" s="452"/>
      <c r="AS1113" s="33">
        <f>+AQ457</f>
        <v>0</v>
      </c>
      <c r="AT1113" s="34">
        <f t="shared" si="1258"/>
        <v>0</v>
      </c>
      <c r="AU1113" s="34">
        <f t="shared" si="1258"/>
        <v>0</v>
      </c>
      <c r="AV1113" s="339">
        <f t="shared" si="1258"/>
        <v>0</v>
      </c>
      <c r="AW1113" s="338">
        <f t="shared" si="1258"/>
        <v>0</v>
      </c>
      <c r="AX1113" s="452"/>
      <c r="AY1113" s="33">
        <f>+AW457</f>
        <v>0</v>
      </c>
      <c r="AZ1113" s="34">
        <f t="shared" si="1258"/>
        <v>0</v>
      </c>
      <c r="BA1113" s="34">
        <f t="shared" si="1258"/>
        <v>0</v>
      </c>
      <c r="BB1113" s="339">
        <f t="shared" si="1258"/>
        <v>0</v>
      </c>
      <c r="BC1113" s="338">
        <f t="shared" si="1258"/>
        <v>0</v>
      </c>
      <c r="BD1113" s="33">
        <f t="shared" si="1258"/>
        <v>0</v>
      </c>
      <c r="BE1113" s="34">
        <f t="shared" si="1258"/>
        <v>0</v>
      </c>
      <c r="BF1113" s="34">
        <f t="shared" si="1258"/>
        <v>0</v>
      </c>
      <c r="BG1113" s="339">
        <f t="shared" si="1258"/>
        <v>0</v>
      </c>
      <c r="BH1113" s="338">
        <f t="shared" si="1258"/>
        <v>0</v>
      </c>
      <c r="BI1113" s="33">
        <f t="shared" si="1258"/>
        <v>0</v>
      </c>
      <c r="BJ1113" s="34">
        <f t="shared" si="1258"/>
        <v>0</v>
      </c>
      <c r="BK1113" s="34">
        <f t="shared" si="1258"/>
        <v>0</v>
      </c>
      <c r="BL1113" s="339">
        <f t="shared" si="1258"/>
        <v>0</v>
      </c>
      <c r="BM1113" s="338">
        <f t="shared" si="1258"/>
        <v>0</v>
      </c>
      <c r="BN1113" s="33">
        <f t="shared" si="1258"/>
        <v>0</v>
      </c>
      <c r="BO1113" s="34">
        <f t="shared" si="1258"/>
        <v>0</v>
      </c>
      <c r="BP1113" s="34">
        <f t="shared" si="1258"/>
        <v>0</v>
      </c>
      <c r="BQ1113" s="339">
        <f t="shared" si="1258"/>
        <v>0</v>
      </c>
      <c r="BS1113" s="408">
        <f>+C1113+I1113+O1113+U1113+AE1113+AW1113+BC1113+BH1113+AQ1113+AK1113+BM1113</f>
        <v>0</v>
      </c>
      <c r="BT1113" s="408"/>
      <c r="BU1113" s="409"/>
      <c r="BV1113" s="408">
        <f t="shared" si="1252"/>
        <v>0</v>
      </c>
      <c r="BW1113" s="34">
        <f t="shared" si="1253"/>
        <v>0</v>
      </c>
      <c r="BX1113" s="34">
        <f t="shared" si="1254"/>
        <v>0</v>
      </c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  <c r="EQ1113" s="7"/>
    </row>
    <row r="1114" spans="1:147" ht="18" hidden="1" x14ac:dyDescent="0.35">
      <c r="A1114" s="84" t="s">
        <v>107</v>
      </c>
      <c r="C1114" s="340">
        <f t="shared" ref="C1114:AE1114" si="1259">SUM(C1111:C1113)</f>
        <v>10</v>
      </c>
      <c r="D1114" s="117"/>
      <c r="E1114" s="35">
        <f t="shared" si="1259"/>
        <v>34</v>
      </c>
      <c r="F1114" s="36">
        <f t="shared" si="1259"/>
        <v>81952.680798004993</v>
      </c>
      <c r="G1114" s="36">
        <f t="shared" si="1259"/>
        <v>74139.390889181173</v>
      </c>
      <c r="H1114" s="341">
        <f t="shared" si="1259"/>
        <v>156092.07168718617</v>
      </c>
      <c r="I1114" s="340">
        <f t="shared" si="1259"/>
        <v>12</v>
      </c>
      <c r="J1114" s="117"/>
      <c r="K1114" s="35">
        <f t="shared" si="1259"/>
        <v>40.799999999999997</v>
      </c>
      <c r="L1114" s="36">
        <f t="shared" si="1259"/>
        <v>98343.216957605982</v>
      </c>
      <c r="M1114" s="36">
        <f t="shared" si="1259"/>
        <v>84214.671195076487</v>
      </c>
      <c r="N1114" s="341">
        <f t="shared" si="1259"/>
        <v>182557.88815268246</v>
      </c>
      <c r="O1114" s="340">
        <f t="shared" si="1259"/>
        <v>13</v>
      </c>
      <c r="P1114" s="117"/>
      <c r="Q1114" s="35">
        <f t="shared" si="1259"/>
        <v>44.199999999999996</v>
      </c>
      <c r="R1114" s="36">
        <f t="shared" si="1259"/>
        <v>74724.445205479438</v>
      </c>
      <c r="S1114" s="433">
        <f t="shared" si="1259"/>
        <v>101674.70201972296</v>
      </c>
      <c r="T1114" s="341">
        <f t="shared" si="1259"/>
        <v>176399.14722520241</v>
      </c>
      <c r="U1114" s="340">
        <f t="shared" si="1259"/>
        <v>16</v>
      </c>
      <c r="V1114" s="35">
        <f t="shared" si="1259"/>
        <v>54.4</v>
      </c>
      <c r="W1114" s="36">
        <f t="shared" si="1259"/>
        <v>91968.547945205471</v>
      </c>
      <c r="X1114" s="36">
        <f t="shared" si="1259"/>
        <v>130594.57735262632</v>
      </c>
      <c r="Y1114" s="341">
        <f t="shared" si="1259"/>
        <v>222563.12529783178</v>
      </c>
      <c r="Z1114" s="340">
        <f t="shared" si="1259"/>
        <v>19</v>
      </c>
      <c r="AA1114" s="35">
        <f t="shared" si="1259"/>
        <v>64.599999999999994</v>
      </c>
      <c r="AB1114" s="36">
        <f t="shared" si="1259"/>
        <v>109090.61275272162</v>
      </c>
      <c r="AC1114" s="36">
        <f t="shared" si="1259"/>
        <v>155353.68324246039</v>
      </c>
      <c r="AD1114" s="341">
        <f t="shared" si="1259"/>
        <v>264444.29599518201</v>
      </c>
      <c r="AE1114" s="340">
        <f t="shared" si="1259"/>
        <v>19</v>
      </c>
      <c r="AF1114" s="35"/>
      <c r="AG1114" s="35">
        <f t="shared" ref="AG1114:AM1114" si="1260">SUM(AG1111:AG1113)</f>
        <v>64.599999999999994</v>
      </c>
      <c r="AH1114" s="36">
        <f t="shared" si="1260"/>
        <v>124674.98600311042</v>
      </c>
      <c r="AI1114" s="36">
        <f t="shared" si="1260"/>
        <v>163643.94734058229</v>
      </c>
      <c r="AJ1114" s="341">
        <f t="shared" si="1260"/>
        <v>288318.93334369268</v>
      </c>
      <c r="AK1114" s="340">
        <f t="shared" si="1260"/>
        <v>19</v>
      </c>
      <c r="AL1114" s="117"/>
      <c r="AM1114" s="35">
        <f t="shared" si="1260"/>
        <v>64.599999999999994</v>
      </c>
      <c r="AN1114" s="36">
        <f t="shared" ref="AN1114:BQ1114" si="1261">SUM(AN1111:AN1113)</f>
        <v>124665.9143730887</v>
      </c>
      <c r="AO1114" s="36">
        <f t="shared" si="1261"/>
        <v>157902.81122285331</v>
      </c>
      <c r="AP1114" s="341">
        <f t="shared" si="1261"/>
        <v>282568.725595942</v>
      </c>
      <c r="AQ1114" s="335">
        <f t="shared" si="1261"/>
        <v>18</v>
      </c>
      <c r="AR1114" s="108"/>
      <c r="AS1114" s="8">
        <f t="shared" si="1261"/>
        <v>61.199999999999996</v>
      </c>
      <c r="AT1114" s="16">
        <f t="shared" si="1261"/>
        <v>118104.5504587156</v>
      </c>
      <c r="AU1114" s="16">
        <f t="shared" si="1261"/>
        <v>144372.17641994421</v>
      </c>
      <c r="AV1114" s="342">
        <f t="shared" si="1261"/>
        <v>262476.7268786598</v>
      </c>
      <c r="AW1114" s="335">
        <f t="shared" si="1261"/>
        <v>8</v>
      </c>
      <c r="AX1114" s="108"/>
      <c r="AY1114" s="8">
        <f t="shared" si="1261"/>
        <v>27.2</v>
      </c>
      <c r="AZ1114" s="16">
        <f t="shared" si="1261"/>
        <v>52489.378891419903</v>
      </c>
      <c r="BA1114" s="16">
        <f t="shared" si="1261"/>
        <v>63473.835037818448</v>
      </c>
      <c r="BB1114" s="342">
        <f t="shared" si="1261"/>
        <v>115963.21392923835</v>
      </c>
      <c r="BC1114" s="340">
        <f t="shared" si="1261"/>
        <v>18</v>
      </c>
      <c r="BD1114" s="35">
        <f t="shared" si="1261"/>
        <v>43.199999999999996</v>
      </c>
      <c r="BE1114" s="36">
        <f t="shared" si="1261"/>
        <v>118101.10250569478</v>
      </c>
      <c r="BF1114" s="36">
        <f t="shared" si="1261"/>
        <v>88595.448520768026</v>
      </c>
      <c r="BG1114" s="341">
        <f t="shared" si="1261"/>
        <v>206696.55102646281</v>
      </c>
      <c r="BH1114" s="340">
        <f t="shared" si="1261"/>
        <v>13</v>
      </c>
      <c r="BI1114" s="35">
        <f t="shared" si="1261"/>
        <v>31.2</v>
      </c>
      <c r="BJ1114" s="36">
        <f t="shared" si="1261"/>
        <v>42638.389048991354</v>
      </c>
      <c r="BK1114" s="36">
        <f t="shared" si="1261"/>
        <v>71380.965585397047</v>
      </c>
      <c r="BL1114" s="341">
        <f t="shared" si="1261"/>
        <v>114019.35463438841</v>
      </c>
      <c r="BM1114" s="340">
        <f t="shared" si="1261"/>
        <v>16</v>
      </c>
      <c r="BN1114" s="35">
        <f t="shared" si="1261"/>
        <v>38.4</v>
      </c>
      <c r="BO1114" s="36">
        <f t="shared" si="1261"/>
        <v>52478.017291066288</v>
      </c>
      <c r="BP1114" s="36">
        <f t="shared" si="1261"/>
        <v>84786.432803316449</v>
      </c>
      <c r="BQ1114" s="341">
        <f t="shared" si="1261"/>
        <v>137264.45009438274</v>
      </c>
      <c r="BS1114" s="410">
        <f>SUM(BS1111:BS1113)</f>
        <v>162</v>
      </c>
      <c r="BT1114" s="410"/>
      <c r="BU1114" s="411"/>
      <c r="BV1114" s="412">
        <f>SUM(BV1111:BV1113)</f>
        <v>503.79999999999995</v>
      </c>
      <c r="BW1114" s="36">
        <f>SUM(BW1111:BW1113)</f>
        <v>980141.22947838309</v>
      </c>
      <c r="BX1114" s="36">
        <f>SUM(BX1111:BX1113)</f>
        <v>1164778.9583872869</v>
      </c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</row>
    <row r="1115" spans="1:147" ht="15.6" hidden="1" x14ac:dyDescent="0.3">
      <c r="C1115" s="327"/>
      <c r="D1115" s="7"/>
      <c r="E1115" s="7"/>
      <c r="F1115" s="7"/>
      <c r="G1115" s="7"/>
      <c r="H1115" s="328"/>
      <c r="I1115" s="327"/>
      <c r="J1115" s="7"/>
      <c r="K1115" s="7"/>
      <c r="L1115" s="7"/>
      <c r="M1115" s="7"/>
      <c r="N1115" s="328"/>
      <c r="O1115" s="327"/>
      <c r="P1115" s="7"/>
      <c r="Q1115" s="7"/>
      <c r="R1115" s="7"/>
      <c r="S1115" s="421"/>
      <c r="T1115" s="328"/>
      <c r="U1115" s="327"/>
      <c r="V1115" s="7"/>
      <c r="W1115" s="7"/>
      <c r="X1115" s="7"/>
      <c r="Y1115" s="328"/>
      <c r="Z1115" s="327"/>
      <c r="AA1115" s="7"/>
      <c r="AB1115" s="7"/>
      <c r="AC1115" s="7"/>
      <c r="AD1115" s="328"/>
      <c r="AE1115" s="327"/>
      <c r="AF1115" s="7"/>
      <c r="AG1115" s="7"/>
      <c r="AH1115" s="7"/>
      <c r="AI1115" s="7"/>
      <c r="AJ1115" s="328"/>
      <c r="AK1115" s="327"/>
      <c r="AL1115" s="7"/>
      <c r="AM1115" s="7"/>
      <c r="AN1115" s="7"/>
      <c r="AO1115" s="7"/>
      <c r="AP1115" s="328"/>
      <c r="AQ1115" s="327"/>
      <c r="AR1115" s="7"/>
      <c r="AS1115" s="7"/>
      <c r="AT1115" s="7"/>
      <c r="AU1115" s="7"/>
      <c r="AV1115" s="328"/>
      <c r="AW1115" s="327"/>
      <c r="AX1115" s="7"/>
      <c r="AY1115" s="7"/>
      <c r="AZ1115" s="7"/>
      <c r="BA1115" s="7"/>
      <c r="BB1115" s="328"/>
      <c r="BC1115" s="327"/>
      <c r="BD1115" s="7"/>
      <c r="BE1115" s="7"/>
      <c r="BF1115" s="7"/>
      <c r="BG1115" s="328"/>
      <c r="BH1115" s="327"/>
      <c r="BI1115" s="7"/>
      <c r="BJ1115" s="7"/>
      <c r="BK1115" s="7"/>
      <c r="BL1115" s="328"/>
      <c r="BM1115" s="327"/>
      <c r="BN1115" s="7"/>
      <c r="BO1115" s="7"/>
      <c r="BP1115" s="7"/>
      <c r="BQ1115" s="328"/>
      <c r="BS1115" s="413"/>
      <c r="BT1115" s="413"/>
      <c r="BU1115" s="414"/>
      <c r="BV1115" s="413"/>
      <c r="BW1115" s="7"/>
      <c r="BX1115" s="7"/>
      <c r="BY1115" s="7"/>
      <c r="CF1115" s="7"/>
      <c r="CG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  <c r="EQ1115" s="7"/>
    </row>
    <row r="1116" spans="1:147" ht="15.6" hidden="1" x14ac:dyDescent="0.3">
      <c r="A1116" t="str">
        <f>+A467</f>
        <v>2020 TORRE B</v>
      </c>
      <c r="C1116" s="338" t="str">
        <f t="shared" ref="C1116:AE1116" si="1262">+C504</f>
        <v>ENERO</v>
      </c>
      <c r="D1116" s="452"/>
      <c r="E1116" s="33">
        <f t="shared" si="1262"/>
        <v>0</v>
      </c>
      <c r="F1116" s="34">
        <f t="shared" si="1262"/>
        <v>0</v>
      </c>
      <c r="G1116" s="34">
        <f t="shared" si="1262"/>
        <v>0</v>
      </c>
      <c r="H1116" s="339">
        <f t="shared" si="1262"/>
        <v>0</v>
      </c>
      <c r="I1116" s="338" t="str">
        <f t="shared" si="1262"/>
        <v>FEBRERO</v>
      </c>
      <c r="J1116" s="452"/>
      <c r="K1116" s="33">
        <f t="shared" si="1262"/>
        <v>0</v>
      </c>
      <c r="L1116" s="34">
        <f t="shared" si="1262"/>
        <v>0</v>
      </c>
      <c r="M1116" s="34">
        <f t="shared" si="1262"/>
        <v>0</v>
      </c>
      <c r="N1116" s="339">
        <f t="shared" si="1262"/>
        <v>0</v>
      </c>
      <c r="O1116" s="338" t="str">
        <f t="shared" si="1262"/>
        <v>MARZO</v>
      </c>
      <c r="P1116" s="452"/>
      <c r="Q1116" s="33">
        <f t="shared" si="1262"/>
        <v>0</v>
      </c>
      <c r="R1116" s="34">
        <f t="shared" si="1262"/>
        <v>0</v>
      </c>
      <c r="S1116" s="432">
        <f t="shared" si="1262"/>
        <v>0</v>
      </c>
      <c r="T1116" s="339">
        <f t="shared" si="1262"/>
        <v>0</v>
      </c>
      <c r="U1116" s="338" t="str">
        <f t="shared" si="1262"/>
        <v>ABRIL</v>
      </c>
      <c r="V1116" s="33">
        <f t="shared" si="1262"/>
        <v>0</v>
      </c>
      <c r="W1116" s="34">
        <f t="shared" si="1262"/>
        <v>0</v>
      </c>
      <c r="X1116" s="34">
        <f t="shared" si="1262"/>
        <v>0</v>
      </c>
      <c r="Y1116" s="339">
        <f t="shared" si="1262"/>
        <v>0</v>
      </c>
      <c r="Z1116" s="338" t="str">
        <f t="shared" si="1262"/>
        <v>MAYO</v>
      </c>
      <c r="AA1116" s="33">
        <f t="shared" si="1262"/>
        <v>0</v>
      </c>
      <c r="AB1116" s="34">
        <f t="shared" si="1262"/>
        <v>0</v>
      </c>
      <c r="AC1116" s="34">
        <f t="shared" si="1262"/>
        <v>0</v>
      </c>
      <c r="AD1116" s="339">
        <f t="shared" si="1262"/>
        <v>0</v>
      </c>
      <c r="AE1116" s="338" t="str">
        <f t="shared" si="1262"/>
        <v>JUNIO</v>
      </c>
      <c r="AF1116" s="33"/>
      <c r="AG1116" s="33">
        <f t="shared" ref="AG1116:BQ1116" si="1263">+AF504</f>
        <v>0</v>
      </c>
      <c r="AH1116" s="34">
        <f t="shared" si="1263"/>
        <v>0</v>
      </c>
      <c r="AI1116" s="34">
        <f t="shared" si="1263"/>
        <v>0</v>
      </c>
      <c r="AJ1116" s="339">
        <f t="shared" si="1263"/>
        <v>0</v>
      </c>
      <c r="AK1116" s="338" t="str">
        <f t="shared" si="1263"/>
        <v>JULIO</v>
      </c>
      <c r="AL1116" s="452"/>
      <c r="AM1116" s="33">
        <f>+AK504</f>
        <v>0</v>
      </c>
      <c r="AN1116" s="34">
        <f t="shared" si="1263"/>
        <v>0</v>
      </c>
      <c r="AO1116" s="34">
        <f t="shared" si="1263"/>
        <v>0</v>
      </c>
      <c r="AP1116" s="339">
        <f t="shared" si="1263"/>
        <v>0</v>
      </c>
      <c r="AQ1116" s="338" t="str">
        <f t="shared" si="1263"/>
        <v>AGOSTO</v>
      </c>
      <c r="AR1116" s="452"/>
      <c r="AS1116" s="33">
        <f>+AQ504</f>
        <v>0</v>
      </c>
      <c r="AT1116" s="34">
        <f t="shared" si="1263"/>
        <v>0</v>
      </c>
      <c r="AU1116" s="34">
        <f t="shared" si="1263"/>
        <v>0</v>
      </c>
      <c r="AV1116" s="339">
        <f t="shared" si="1263"/>
        <v>0</v>
      </c>
      <c r="AW1116" s="338" t="str">
        <f t="shared" si="1263"/>
        <v>SEPTIEMBRE</v>
      </c>
      <c r="AX1116" s="452"/>
      <c r="AY1116" s="33">
        <f>+AW504</f>
        <v>0</v>
      </c>
      <c r="AZ1116" s="34">
        <f t="shared" si="1263"/>
        <v>0</v>
      </c>
      <c r="BA1116" s="34">
        <f t="shared" si="1263"/>
        <v>0</v>
      </c>
      <c r="BB1116" s="339">
        <f t="shared" si="1263"/>
        <v>0</v>
      </c>
      <c r="BC1116" s="338" t="str">
        <f t="shared" si="1263"/>
        <v>OCTUBRE</v>
      </c>
      <c r="BD1116" s="33">
        <f t="shared" si="1263"/>
        <v>0</v>
      </c>
      <c r="BE1116" s="34">
        <f t="shared" si="1263"/>
        <v>0</v>
      </c>
      <c r="BF1116" s="34">
        <f t="shared" si="1263"/>
        <v>0</v>
      </c>
      <c r="BG1116" s="339">
        <f t="shared" si="1263"/>
        <v>0</v>
      </c>
      <c r="BH1116" s="338" t="str">
        <f t="shared" si="1263"/>
        <v>NOVIEMBRE</v>
      </c>
      <c r="BI1116" s="33">
        <f t="shared" si="1263"/>
        <v>0</v>
      </c>
      <c r="BJ1116" s="34">
        <f t="shared" si="1263"/>
        <v>0</v>
      </c>
      <c r="BK1116" s="34">
        <f t="shared" si="1263"/>
        <v>0</v>
      </c>
      <c r="BL1116" s="339">
        <f t="shared" si="1263"/>
        <v>0</v>
      </c>
      <c r="BM1116" s="338" t="str">
        <f t="shared" si="1263"/>
        <v>DICIEMBRE</v>
      </c>
      <c r="BN1116" s="33">
        <f t="shared" si="1263"/>
        <v>0</v>
      </c>
      <c r="BO1116" s="34">
        <f t="shared" si="1263"/>
        <v>0</v>
      </c>
      <c r="BP1116" s="34">
        <f t="shared" si="1263"/>
        <v>0</v>
      </c>
      <c r="BQ1116" s="339">
        <f t="shared" si="1263"/>
        <v>0</v>
      </c>
      <c r="BS1116" s="408" t="e">
        <f>+C1116+I1116+O1116+U1116+AE1116+AW1116+BC1116+BH1116+AQ1116+AK1116+BM1116</f>
        <v>#VALUE!</v>
      </c>
      <c r="BT1116" s="408"/>
      <c r="BU1116" s="409"/>
      <c r="BV1116" s="408">
        <f t="shared" ref="BV1116:BV1118" si="1264">+E1116+K1116+Q1116+V1116+AG1116+AY1116+BD1116+BI1116+AS1116+AM1116+BN1116</f>
        <v>0</v>
      </c>
      <c r="BW1116" s="34">
        <f t="shared" ref="BW1116:BW1118" si="1265">+F1116+L1116+R1116+W1116+AH1116+AZ1116+BE1116+BJ1116+AT1116+AN1116+BO1116</f>
        <v>0</v>
      </c>
      <c r="BX1116" s="34">
        <f t="shared" ref="BX1116:BX1118" si="1266">+G1116+M1116+S1116+X1116+AI1116+BA1116+BF1116+BK1116+AU1116+AO1116+BP1116</f>
        <v>0</v>
      </c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  <c r="EQ1116" s="7"/>
    </row>
    <row r="1117" spans="1:147" ht="15.6" hidden="1" x14ac:dyDescent="0.3">
      <c r="A1117" t="str">
        <f>+A517</f>
        <v>2020 TORRE C</v>
      </c>
      <c r="C1117" s="338">
        <f t="shared" ref="C1117:AE1117" si="1267">+C549</f>
        <v>1</v>
      </c>
      <c r="D1117" s="452"/>
      <c r="E1117" s="33">
        <f t="shared" si="1267"/>
        <v>2.4</v>
      </c>
      <c r="F1117" s="34">
        <f t="shared" si="1267"/>
        <v>8200.614814814815</v>
      </c>
      <c r="G1117" s="34">
        <f t="shared" si="1267"/>
        <v>5233.3687686480835</v>
      </c>
      <c r="H1117" s="339">
        <f t="shared" si="1267"/>
        <v>13433.983583462898</v>
      </c>
      <c r="I1117" s="338">
        <f t="shared" si="1267"/>
        <v>1</v>
      </c>
      <c r="J1117" s="452"/>
      <c r="K1117" s="33">
        <f t="shared" si="1267"/>
        <v>2.4</v>
      </c>
      <c r="L1117" s="34">
        <f t="shared" si="1267"/>
        <v>3280.2459259259263</v>
      </c>
      <c r="M1117" s="34">
        <f t="shared" si="1267"/>
        <v>4953.8041879456759</v>
      </c>
      <c r="N1117" s="339">
        <f t="shared" si="1267"/>
        <v>8234.0501138716027</v>
      </c>
      <c r="O1117" s="338">
        <f t="shared" si="1267"/>
        <v>0</v>
      </c>
      <c r="P1117" s="452"/>
      <c r="Q1117" s="33">
        <f t="shared" si="1267"/>
        <v>0</v>
      </c>
      <c r="R1117" s="34">
        <f t="shared" si="1267"/>
        <v>0</v>
      </c>
      <c r="S1117" s="432">
        <f t="shared" si="1267"/>
        <v>0</v>
      </c>
      <c r="T1117" s="339">
        <f t="shared" si="1267"/>
        <v>0</v>
      </c>
      <c r="U1117" s="338">
        <f t="shared" si="1267"/>
        <v>1</v>
      </c>
      <c r="V1117" s="33">
        <f t="shared" si="1267"/>
        <v>2.4</v>
      </c>
      <c r="W1117" s="34">
        <f t="shared" si="1267"/>
        <v>3283.3199999999997</v>
      </c>
      <c r="X1117" s="34">
        <f t="shared" si="1267"/>
        <v>5282.6104328523861</v>
      </c>
      <c r="Y1117" s="339">
        <f t="shared" si="1267"/>
        <v>8565.9304328523867</v>
      </c>
      <c r="Z1117" s="338">
        <f t="shared" si="1267"/>
        <v>0</v>
      </c>
      <c r="AA1117" s="33">
        <f t="shared" si="1267"/>
        <v>0</v>
      </c>
      <c r="AB1117" s="34">
        <f t="shared" si="1267"/>
        <v>0</v>
      </c>
      <c r="AC1117" s="34">
        <f t="shared" si="1267"/>
        <v>0</v>
      </c>
      <c r="AD1117" s="339">
        <f t="shared" si="1267"/>
        <v>0</v>
      </c>
      <c r="AE1117" s="338">
        <f t="shared" si="1267"/>
        <v>1</v>
      </c>
      <c r="AF1117" s="33"/>
      <c r="AG1117" s="33">
        <f t="shared" ref="AG1117:BQ1117" si="1268">+AF549</f>
        <v>3.4</v>
      </c>
      <c r="AH1117" s="34">
        <f t="shared" si="1268"/>
        <v>6003.9491838183103</v>
      </c>
      <c r="AI1117" s="34">
        <f t="shared" si="1268"/>
        <v>7531.9762100771504</v>
      </c>
      <c r="AJ1117" s="339">
        <f t="shared" si="1268"/>
        <v>13535.925393895461</v>
      </c>
      <c r="AK1117" s="338">
        <f t="shared" si="1268"/>
        <v>1</v>
      </c>
      <c r="AL1117" s="452"/>
      <c r="AM1117" s="33">
        <f>+AK549</f>
        <v>3.4</v>
      </c>
      <c r="AN1117" s="34">
        <f t="shared" si="1268"/>
        <v>6003.9491838183103</v>
      </c>
      <c r="AO1117" s="34">
        <f t="shared" si="1268"/>
        <v>7565.7148197434235</v>
      </c>
      <c r="AP1117" s="339">
        <f t="shared" si="1268"/>
        <v>13569.664003561735</v>
      </c>
      <c r="AQ1117" s="338">
        <f t="shared" si="1268"/>
        <v>0</v>
      </c>
      <c r="AR1117" s="452"/>
      <c r="AS1117" s="33">
        <f>+AQ549</f>
        <v>0</v>
      </c>
      <c r="AT1117" s="34">
        <f t="shared" si="1268"/>
        <v>0</v>
      </c>
      <c r="AU1117" s="34">
        <f t="shared" si="1268"/>
        <v>0</v>
      </c>
      <c r="AV1117" s="339">
        <f t="shared" si="1268"/>
        <v>0</v>
      </c>
      <c r="AW1117" s="338">
        <f t="shared" si="1268"/>
        <v>1</v>
      </c>
      <c r="AX1117" s="452"/>
      <c r="AY1117" s="33">
        <f>+AW549</f>
        <v>3.4</v>
      </c>
      <c r="AZ1117" s="34">
        <f t="shared" si="1268"/>
        <v>6561.1723614274879</v>
      </c>
      <c r="BA1117" s="34">
        <f t="shared" si="1268"/>
        <v>7908.6958120021218</v>
      </c>
      <c r="BB1117" s="339">
        <f t="shared" si="1268"/>
        <v>14469.86817342961</v>
      </c>
      <c r="BC1117" s="338">
        <f t="shared" si="1268"/>
        <v>0</v>
      </c>
      <c r="BD1117" s="33">
        <f t="shared" si="1268"/>
        <v>0</v>
      </c>
      <c r="BE1117" s="34">
        <f t="shared" si="1268"/>
        <v>0</v>
      </c>
      <c r="BF1117" s="34">
        <f t="shared" si="1268"/>
        <v>0</v>
      </c>
      <c r="BG1117" s="339">
        <f t="shared" si="1268"/>
        <v>0</v>
      </c>
      <c r="BH1117" s="338">
        <f t="shared" si="1268"/>
        <v>1</v>
      </c>
      <c r="BI1117" s="33">
        <f t="shared" si="1268"/>
        <v>3.4</v>
      </c>
      <c r="BJ1117" s="34">
        <f t="shared" si="1268"/>
        <v>8685.2862870890131</v>
      </c>
      <c r="BK1117" s="34">
        <f t="shared" si="1268"/>
        <v>7319.9370339223706</v>
      </c>
      <c r="BL1117" s="339">
        <f t="shared" si="1268"/>
        <v>16005.223321011385</v>
      </c>
      <c r="BM1117" s="338">
        <f t="shared" si="1268"/>
        <v>0</v>
      </c>
      <c r="BN1117" s="33">
        <f t="shared" si="1268"/>
        <v>0</v>
      </c>
      <c r="BO1117" s="34">
        <f t="shared" si="1268"/>
        <v>0</v>
      </c>
      <c r="BP1117" s="34">
        <f t="shared" si="1268"/>
        <v>0</v>
      </c>
      <c r="BQ1117" s="339">
        <f t="shared" si="1268"/>
        <v>0</v>
      </c>
      <c r="BS1117" s="408">
        <f>+C1117+I1117+O1117+U1117+AE1117+AW1117+BC1117+BH1117+AQ1117+AK1117+BM1117</f>
        <v>7</v>
      </c>
      <c r="BT1117" s="408"/>
      <c r="BU1117" s="409"/>
      <c r="BV1117" s="408">
        <f t="shared" si="1264"/>
        <v>20.799999999999997</v>
      </c>
      <c r="BW1117" s="34">
        <f t="shared" si="1265"/>
        <v>42018.537756893864</v>
      </c>
      <c r="BX1117" s="34">
        <f t="shared" si="1266"/>
        <v>45796.107265191211</v>
      </c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  <c r="EQ1117" s="7"/>
    </row>
    <row r="1118" spans="1:147" ht="15.6" hidden="1" x14ac:dyDescent="0.3">
      <c r="A1118" t="str">
        <f>+A560</f>
        <v>2021 TORRE A</v>
      </c>
      <c r="C1118" s="338">
        <f t="shared" ref="C1118:AE1118" si="1269">+C590</f>
        <v>0</v>
      </c>
      <c r="D1118" s="452"/>
      <c r="E1118" s="33">
        <f t="shared" si="1269"/>
        <v>0</v>
      </c>
      <c r="F1118" s="34">
        <f t="shared" si="1269"/>
        <v>0</v>
      </c>
      <c r="G1118" s="34">
        <f t="shared" si="1269"/>
        <v>0</v>
      </c>
      <c r="H1118" s="339">
        <f t="shared" si="1269"/>
        <v>0</v>
      </c>
      <c r="I1118" s="338">
        <f t="shared" si="1269"/>
        <v>0</v>
      </c>
      <c r="J1118" s="452"/>
      <c r="K1118" s="33">
        <f t="shared" si="1269"/>
        <v>0</v>
      </c>
      <c r="L1118" s="34">
        <f t="shared" si="1269"/>
        <v>0</v>
      </c>
      <c r="M1118" s="34">
        <f t="shared" si="1269"/>
        <v>0</v>
      </c>
      <c r="N1118" s="339">
        <f t="shared" si="1269"/>
        <v>0</v>
      </c>
      <c r="O1118" s="338">
        <f t="shared" si="1269"/>
        <v>0</v>
      </c>
      <c r="P1118" s="452"/>
      <c r="Q1118" s="33">
        <f t="shared" si="1269"/>
        <v>0</v>
      </c>
      <c r="R1118" s="34">
        <f t="shared" si="1269"/>
        <v>0</v>
      </c>
      <c r="S1118" s="432">
        <f t="shared" si="1269"/>
        <v>0</v>
      </c>
      <c r="T1118" s="339">
        <f t="shared" si="1269"/>
        <v>0</v>
      </c>
      <c r="U1118" s="338">
        <f t="shared" si="1269"/>
        <v>0</v>
      </c>
      <c r="V1118" s="33">
        <f t="shared" si="1269"/>
        <v>0</v>
      </c>
      <c r="W1118" s="34">
        <f t="shared" si="1269"/>
        <v>0</v>
      </c>
      <c r="X1118" s="34">
        <f t="shared" si="1269"/>
        <v>0</v>
      </c>
      <c r="Y1118" s="339">
        <f t="shared" si="1269"/>
        <v>0</v>
      </c>
      <c r="Z1118" s="338">
        <f t="shared" si="1269"/>
        <v>0</v>
      </c>
      <c r="AA1118" s="33">
        <f t="shared" si="1269"/>
        <v>0</v>
      </c>
      <c r="AB1118" s="34">
        <f t="shared" si="1269"/>
        <v>0</v>
      </c>
      <c r="AC1118" s="34">
        <f t="shared" si="1269"/>
        <v>0</v>
      </c>
      <c r="AD1118" s="339">
        <f t="shared" si="1269"/>
        <v>0</v>
      </c>
      <c r="AE1118" s="338">
        <f t="shared" si="1269"/>
        <v>0</v>
      </c>
      <c r="AF1118" s="33"/>
      <c r="AG1118" s="33">
        <f t="shared" ref="AG1118:BQ1118" si="1270">+AF590</f>
        <v>0</v>
      </c>
      <c r="AH1118" s="34">
        <f t="shared" si="1270"/>
        <v>0</v>
      </c>
      <c r="AI1118" s="34">
        <f t="shared" si="1270"/>
        <v>0</v>
      </c>
      <c r="AJ1118" s="339">
        <f t="shared" si="1270"/>
        <v>0</v>
      </c>
      <c r="AK1118" s="338">
        <f t="shared" si="1270"/>
        <v>0</v>
      </c>
      <c r="AL1118" s="452"/>
      <c r="AM1118" s="33">
        <f>+AK590</f>
        <v>0</v>
      </c>
      <c r="AN1118" s="34">
        <f t="shared" si="1270"/>
        <v>0</v>
      </c>
      <c r="AO1118" s="34">
        <f t="shared" si="1270"/>
        <v>0</v>
      </c>
      <c r="AP1118" s="339">
        <f t="shared" si="1270"/>
        <v>0</v>
      </c>
      <c r="AQ1118" s="338">
        <f t="shared" si="1270"/>
        <v>0</v>
      </c>
      <c r="AR1118" s="452"/>
      <c r="AS1118" s="33">
        <f>+AQ590</f>
        <v>0</v>
      </c>
      <c r="AT1118" s="34">
        <f t="shared" si="1270"/>
        <v>0</v>
      </c>
      <c r="AU1118" s="34">
        <f t="shared" si="1270"/>
        <v>0</v>
      </c>
      <c r="AV1118" s="339">
        <f t="shared" si="1270"/>
        <v>0</v>
      </c>
      <c r="AW1118" s="338">
        <f t="shared" si="1270"/>
        <v>7</v>
      </c>
      <c r="AX1118" s="452"/>
      <c r="AY1118" s="33">
        <f>+AW590</f>
        <v>0</v>
      </c>
      <c r="AZ1118" s="34">
        <f t="shared" si="1270"/>
        <v>0</v>
      </c>
      <c r="BA1118" s="34">
        <f t="shared" si="1270"/>
        <v>0</v>
      </c>
      <c r="BB1118" s="339">
        <f t="shared" si="1270"/>
        <v>0</v>
      </c>
      <c r="BC1118" s="338">
        <f t="shared" si="1270"/>
        <v>0</v>
      </c>
      <c r="BD1118" s="33">
        <f t="shared" si="1270"/>
        <v>0</v>
      </c>
      <c r="BE1118" s="34">
        <f t="shared" si="1270"/>
        <v>0</v>
      </c>
      <c r="BF1118" s="34">
        <f t="shared" si="1270"/>
        <v>0</v>
      </c>
      <c r="BG1118" s="339">
        <f t="shared" si="1270"/>
        <v>0</v>
      </c>
      <c r="BH1118" s="338">
        <f t="shared" si="1270"/>
        <v>0</v>
      </c>
      <c r="BI1118" s="33">
        <f t="shared" si="1270"/>
        <v>0</v>
      </c>
      <c r="BJ1118" s="34">
        <f t="shared" si="1270"/>
        <v>0</v>
      </c>
      <c r="BK1118" s="34">
        <f t="shared" si="1270"/>
        <v>0</v>
      </c>
      <c r="BL1118" s="339">
        <f t="shared" si="1270"/>
        <v>0</v>
      </c>
      <c r="BM1118" s="338">
        <f t="shared" si="1270"/>
        <v>0</v>
      </c>
      <c r="BN1118" s="33">
        <f t="shared" si="1270"/>
        <v>0</v>
      </c>
      <c r="BO1118" s="34">
        <f t="shared" si="1270"/>
        <v>0</v>
      </c>
      <c r="BP1118" s="34">
        <f t="shared" si="1270"/>
        <v>0</v>
      </c>
      <c r="BQ1118" s="339">
        <f t="shared" si="1270"/>
        <v>0</v>
      </c>
      <c r="BS1118" s="408">
        <f>+C1118+I1118+O1118+U1118+AE1118+AW1118+BC1118+BH1118+AQ1118+AK1118+BM1118</f>
        <v>7</v>
      </c>
      <c r="BT1118" s="408"/>
      <c r="BU1118" s="409"/>
      <c r="BV1118" s="408">
        <f t="shared" si="1264"/>
        <v>0</v>
      </c>
      <c r="BW1118" s="34">
        <f t="shared" si="1265"/>
        <v>0</v>
      </c>
      <c r="BX1118" s="34">
        <f t="shared" si="1266"/>
        <v>0</v>
      </c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</row>
    <row r="1119" spans="1:147" ht="18" hidden="1" x14ac:dyDescent="0.35">
      <c r="A1119" s="84" t="s">
        <v>129</v>
      </c>
      <c r="C1119" s="340">
        <f>SUM(C1116:C1118)</f>
        <v>1</v>
      </c>
      <c r="D1119" s="117"/>
      <c r="E1119" s="35">
        <f t="shared" ref="E1119:AE1119" si="1271">SUM(E1116:E1118)</f>
        <v>2.4</v>
      </c>
      <c r="F1119" s="36">
        <f t="shared" si="1271"/>
        <v>8200.614814814815</v>
      </c>
      <c r="G1119" s="36">
        <f t="shared" si="1271"/>
        <v>5233.3687686480835</v>
      </c>
      <c r="H1119" s="341">
        <f t="shared" si="1271"/>
        <v>13433.983583462898</v>
      </c>
      <c r="I1119" s="340">
        <f t="shared" si="1271"/>
        <v>1</v>
      </c>
      <c r="J1119" s="117"/>
      <c r="K1119" s="35">
        <f t="shared" si="1271"/>
        <v>2.4</v>
      </c>
      <c r="L1119" s="36">
        <f t="shared" si="1271"/>
        <v>3280.2459259259263</v>
      </c>
      <c r="M1119" s="36">
        <f t="shared" si="1271"/>
        <v>4953.8041879456759</v>
      </c>
      <c r="N1119" s="341">
        <f t="shared" si="1271"/>
        <v>8234.0501138716027</v>
      </c>
      <c r="O1119" s="340">
        <f t="shared" si="1271"/>
        <v>0</v>
      </c>
      <c r="P1119" s="117"/>
      <c r="Q1119" s="35">
        <f t="shared" si="1271"/>
        <v>0</v>
      </c>
      <c r="R1119" s="36">
        <f t="shared" si="1271"/>
        <v>0</v>
      </c>
      <c r="S1119" s="433">
        <f t="shared" si="1271"/>
        <v>0</v>
      </c>
      <c r="T1119" s="341">
        <f t="shared" si="1271"/>
        <v>0</v>
      </c>
      <c r="U1119" s="340">
        <f t="shared" si="1271"/>
        <v>1</v>
      </c>
      <c r="V1119" s="35">
        <f t="shared" si="1271"/>
        <v>2.4</v>
      </c>
      <c r="W1119" s="36">
        <f t="shared" si="1271"/>
        <v>3283.3199999999997</v>
      </c>
      <c r="X1119" s="36">
        <f t="shared" si="1271"/>
        <v>5282.6104328523861</v>
      </c>
      <c r="Y1119" s="341">
        <f t="shared" si="1271"/>
        <v>8565.9304328523867</v>
      </c>
      <c r="Z1119" s="340">
        <f t="shared" si="1271"/>
        <v>0</v>
      </c>
      <c r="AA1119" s="35">
        <f t="shared" si="1271"/>
        <v>0</v>
      </c>
      <c r="AB1119" s="36">
        <f t="shared" si="1271"/>
        <v>0</v>
      </c>
      <c r="AC1119" s="36">
        <f t="shared" si="1271"/>
        <v>0</v>
      </c>
      <c r="AD1119" s="341">
        <f t="shared" si="1271"/>
        <v>0</v>
      </c>
      <c r="AE1119" s="340">
        <f t="shared" si="1271"/>
        <v>1</v>
      </c>
      <c r="AF1119" s="35"/>
      <c r="AG1119" s="35">
        <f t="shared" ref="AG1119:BQ1119" si="1272">SUM(AG1116:AG1118)</f>
        <v>3.4</v>
      </c>
      <c r="AH1119" s="36">
        <f t="shared" si="1272"/>
        <v>6003.9491838183103</v>
      </c>
      <c r="AI1119" s="36">
        <f t="shared" si="1272"/>
        <v>7531.9762100771504</v>
      </c>
      <c r="AJ1119" s="341">
        <f t="shared" si="1272"/>
        <v>13535.925393895461</v>
      </c>
      <c r="AK1119" s="340">
        <f t="shared" si="1272"/>
        <v>1</v>
      </c>
      <c r="AL1119" s="117"/>
      <c r="AM1119" s="35">
        <f t="shared" si="1272"/>
        <v>3.4</v>
      </c>
      <c r="AN1119" s="36">
        <f t="shared" si="1272"/>
        <v>6003.9491838183103</v>
      </c>
      <c r="AO1119" s="36">
        <f t="shared" si="1272"/>
        <v>7565.7148197434235</v>
      </c>
      <c r="AP1119" s="341">
        <f t="shared" si="1272"/>
        <v>13569.664003561735</v>
      </c>
      <c r="AQ1119" s="335">
        <f t="shared" si="1272"/>
        <v>0</v>
      </c>
      <c r="AR1119" s="108"/>
      <c r="AS1119" s="8">
        <f t="shared" si="1272"/>
        <v>0</v>
      </c>
      <c r="AT1119" s="16">
        <f t="shared" si="1272"/>
        <v>0</v>
      </c>
      <c r="AU1119" s="16">
        <f t="shared" si="1272"/>
        <v>0</v>
      </c>
      <c r="AV1119" s="342">
        <f t="shared" si="1272"/>
        <v>0</v>
      </c>
      <c r="AW1119" s="335">
        <f t="shared" si="1272"/>
        <v>8</v>
      </c>
      <c r="AX1119" s="108"/>
      <c r="AY1119" s="8">
        <f t="shared" si="1272"/>
        <v>3.4</v>
      </c>
      <c r="AZ1119" s="16">
        <f t="shared" si="1272"/>
        <v>6561.1723614274879</v>
      </c>
      <c r="BA1119" s="16">
        <f t="shared" si="1272"/>
        <v>7908.6958120021218</v>
      </c>
      <c r="BB1119" s="342">
        <f t="shared" si="1272"/>
        <v>14469.86817342961</v>
      </c>
      <c r="BC1119" s="340">
        <f t="shared" si="1272"/>
        <v>0</v>
      </c>
      <c r="BD1119" s="35">
        <f t="shared" si="1272"/>
        <v>0</v>
      </c>
      <c r="BE1119" s="36">
        <f t="shared" si="1272"/>
        <v>0</v>
      </c>
      <c r="BF1119" s="36">
        <f t="shared" si="1272"/>
        <v>0</v>
      </c>
      <c r="BG1119" s="341">
        <f t="shared" si="1272"/>
        <v>0</v>
      </c>
      <c r="BH1119" s="340">
        <f t="shared" si="1272"/>
        <v>1</v>
      </c>
      <c r="BI1119" s="35">
        <f t="shared" si="1272"/>
        <v>3.4</v>
      </c>
      <c r="BJ1119" s="36">
        <f t="shared" si="1272"/>
        <v>8685.2862870890131</v>
      </c>
      <c r="BK1119" s="36">
        <f t="shared" si="1272"/>
        <v>7319.9370339223706</v>
      </c>
      <c r="BL1119" s="341">
        <f t="shared" si="1272"/>
        <v>16005.223321011385</v>
      </c>
      <c r="BM1119" s="340">
        <f t="shared" si="1272"/>
        <v>0</v>
      </c>
      <c r="BN1119" s="35">
        <f t="shared" si="1272"/>
        <v>0</v>
      </c>
      <c r="BO1119" s="36">
        <f t="shared" si="1272"/>
        <v>0</v>
      </c>
      <c r="BP1119" s="36">
        <f t="shared" si="1272"/>
        <v>0</v>
      </c>
      <c r="BQ1119" s="341">
        <f t="shared" si="1272"/>
        <v>0</v>
      </c>
      <c r="BS1119" s="410" t="e">
        <f>SUM(BS1116:BS1118)</f>
        <v>#VALUE!</v>
      </c>
      <c r="BT1119" s="410"/>
      <c r="BU1119" s="411"/>
      <c r="BV1119" s="412">
        <f>SUM(BV1116:BV1118)</f>
        <v>20.799999999999997</v>
      </c>
      <c r="BW1119" s="36">
        <f>SUM(BW1116:BW1118)</f>
        <v>42018.537756893864</v>
      </c>
      <c r="BX1119" s="36">
        <f>SUM(BX1116:BX1118)</f>
        <v>45796.107265191211</v>
      </c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  <c r="EQ1119" s="7"/>
    </row>
    <row r="1120" spans="1:147" ht="15.6" hidden="1" x14ac:dyDescent="0.3">
      <c r="C1120" s="327"/>
      <c r="D1120" s="7"/>
      <c r="E1120" s="7"/>
      <c r="F1120" s="7"/>
      <c r="G1120" s="7"/>
      <c r="H1120" s="328"/>
      <c r="I1120" s="327"/>
      <c r="J1120" s="7"/>
      <c r="K1120" s="7"/>
      <c r="L1120" s="7"/>
      <c r="M1120" s="7"/>
      <c r="N1120" s="328"/>
      <c r="O1120" s="327"/>
      <c r="P1120" s="7"/>
      <c r="Q1120" s="7"/>
      <c r="R1120" s="7"/>
      <c r="S1120" s="421"/>
      <c r="T1120" s="328"/>
      <c r="U1120" s="327"/>
      <c r="V1120" s="7"/>
      <c r="W1120" s="7"/>
      <c r="X1120" s="7"/>
      <c r="Y1120" s="328"/>
      <c r="Z1120" s="327"/>
      <c r="AA1120" s="7"/>
      <c r="AB1120" s="7"/>
      <c r="AC1120" s="7"/>
      <c r="AD1120" s="328"/>
      <c r="AE1120" s="327"/>
      <c r="AF1120" s="7"/>
      <c r="AG1120" s="7"/>
      <c r="AH1120" s="7"/>
      <c r="AI1120" s="7"/>
      <c r="AJ1120" s="328"/>
      <c r="AK1120" s="327"/>
      <c r="AL1120" s="7"/>
      <c r="AM1120" s="7"/>
      <c r="AN1120" s="7"/>
      <c r="AO1120" s="7"/>
      <c r="AP1120" s="328"/>
      <c r="AQ1120" s="327"/>
      <c r="AR1120" s="7"/>
      <c r="AS1120" s="7"/>
      <c r="AT1120" s="7"/>
      <c r="AU1120" s="7"/>
      <c r="AV1120" s="328"/>
      <c r="AW1120" s="327"/>
      <c r="AX1120" s="7"/>
      <c r="AY1120" s="7"/>
      <c r="AZ1120" s="7"/>
      <c r="BA1120" s="7"/>
      <c r="BB1120" s="328"/>
      <c r="BC1120" s="327"/>
      <c r="BD1120" s="7"/>
      <c r="BE1120" s="7"/>
      <c r="BF1120" s="7"/>
      <c r="BG1120" s="328"/>
      <c r="BH1120" s="327"/>
      <c r="BI1120" s="7"/>
      <c r="BJ1120" s="7"/>
      <c r="BK1120" s="7"/>
      <c r="BL1120" s="328"/>
      <c r="BM1120" s="327"/>
      <c r="BN1120" s="7"/>
      <c r="BO1120" s="7"/>
      <c r="BP1120" s="7"/>
      <c r="BQ1120" s="328"/>
      <c r="BS1120" s="413"/>
      <c r="BT1120" s="413"/>
      <c r="BU1120" s="414"/>
      <c r="BV1120" s="413"/>
      <c r="BW1120" s="7"/>
      <c r="BX1120" s="7"/>
      <c r="BY1120" s="7"/>
      <c r="CF1120" s="7"/>
      <c r="CG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  <c r="EQ1120" s="7"/>
    </row>
    <row r="1121" spans="1:147" ht="15.6" hidden="1" x14ac:dyDescent="0.3">
      <c r="C1121" s="327"/>
      <c r="D1121" s="7"/>
      <c r="E1121" s="7"/>
      <c r="F1121" s="7"/>
      <c r="G1121" s="7"/>
      <c r="H1121" s="328"/>
      <c r="I1121" s="327"/>
      <c r="J1121" s="7"/>
      <c r="K1121" s="7"/>
      <c r="L1121" s="7"/>
      <c r="M1121" s="7"/>
      <c r="N1121" s="328"/>
      <c r="O1121" s="327"/>
      <c r="P1121" s="7"/>
      <c r="Q1121" s="7"/>
      <c r="R1121" s="7"/>
      <c r="S1121" s="421"/>
      <c r="T1121" s="328"/>
      <c r="U1121" s="327"/>
      <c r="V1121" s="7"/>
      <c r="W1121" s="7"/>
      <c r="X1121" s="7"/>
      <c r="Y1121" s="328"/>
      <c r="Z1121" s="327"/>
      <c r="AA1121" s="7"/>
      <c r="AB1121" s="7"/>
      <c r="AC1121" s="7"/>
      <c r="AD1121" s="328"/>
      <c r="AE1121" s="327"/>
      <c r="AF1121" s="7"/>
      <c r="AG1121" s="7"/>
      <c r="AH1121" s="7"/>
      <c r="AI1121" s="7"/>
      <c r="AJ1121" s="328"/>
      <c r="AK1121" s="327"/>
      <c r="AL1121" s="7"/>
      <c r="AM1121" s="7"/>
      <c r="AN1121" s="7"/>
      <c r="AO1121" s="7"/>
      <c r="AP1121" s="328"/>
      <c r="AQ1121" s="327"/>
      <c r="AR1121" s="7"/>
      <c r="AS1121" s="7"/>
      <c r="AT1121" s="7"/>
      <c r="AU1121" s="7"/>
      <c r="AV1121" s="328"/>
      <c r="AW1121" s="350" t="s">
        <v>189</v>
      </c>
      <c r="AX1121" s="351"/>
      <c r="AY1121" s="351"/>
      <c r="AZ1121" s="351"/>
      <c r="BA1121" s="7">
        <v>3.4</v>
      </c>
      <c r="BB1121" s="328"/>
      <c r="BC1121" s="343" t="s">
        <v>190</v>
      </c>
      <c r="BD1121" s="102"/>
      <c r="BE1121" s="102"/>
      <c r="BF1121" s="103">
        <v>2.4</v>
      </c>
      <c r="BG1121" s="328"/>
      <c r="BH1121" s="343" t="s">
        <v>190</v>
      </c>
      <c r="BI1121" s="102"/>
      <c r="BJ1121" s="102"/>
      <c r="BK1121" s="103">
        <v>2.4</v>
      </c>
      <c r="BL1121" s="328"/>
      <c r="BM1121" s="343" t="s">
        <v>190</v>
      </c>
      <c r="BN1121" s="102"/>
      <c r="BO1121" s="102"/>
      <c r="BP1121" s="103">
        <v>2.4</v>
      </c>
      <c r="BQ1121" s="328"/>
      <c r="BS1121" s="413"/>
      <c r="BT1121" s="413"/>
      <c r="BU1121" s="414"/>
      <c r="BV1121" s="413"/>
      <c r="BW1121" s="7"/>
      <c r="BX1121" s="7"/>
      <c r="BY1121" s="7"/>
      <c r="CF1121" s="7"/>
      <c r="CG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  <c r="EQ1121" s="7"/>
    </row>
    <row r="1122" spans="1:147" ht="15.6" hidden="1" x14ac:dyDescent="0.3">
      <c r="C1122" s="343" t="s">
        <v>157</v>
      </c>
      <c r="D1122" s="102"/>
      <c r="E1122" s="102"/>
      <c r="F1122" s="102"/>
      <c r="G1122" s="103">
        <v>1</v>
      </c>
      <c r="H1122" s="328"/>
      <c r="I1122" s="343" t="s">
        <v>157</v>
      </c>
      <c r="J1122" s="102"/>
      <c r="K1122" s="102"/>
      <c r="L1122" s="102"/>
      <c r="M1122" s="103">
        <v>1</v>
      </c>
      <c r="N1122" s="328"/>
      <c r="O1122" s="343" t="s">
        <v>157</v>
      </c>
      <c r="P1122" s="102"/>
      <c r="Q1122" s="102"/>
      <c r="R1122" s="102"/>
      <c r="S1122" s="434">
        <v>0.7</v>
      </c>
      <c r="T1122" s="328"/>
      <c r="U1122" s="343" t="s">
        <v>157</v>
      </c>
      <c r="V1122" s="102"/>
      <c r="W1122" s="102"/>
      <c r="X1122" s="103">
        <v>0.7</v>
      </c>
      <c r="Y1122" s="328"/>
      <c r="Z1122" s="343" t="s">
        <v>157</v>
      </c>
      <c r="AA1122" s="102"/>
      <c r="AB1122" s="102"/>
      <c r="AC1122" s="103">
        <v>0.7</v>
      </c>
      <c r="AD1122" s="328"/>
      <c r="AE1122" s="343" t="s">
        <v>157</v>
      </c>
      <c r="AF1122" s="102"/>
      <c r="AG1122" s="102"/>
      <c r="AH1122" s="102"/>
      <c r="AI1122" s="103">
        <v>0.8</v>
      </c>
      <c r="AJ1122" s="328"/>
      <c r="AK1122" s="343" t="s">
        <v>157</v>
      </c>
      <c r="AL1122" s="102"/>
      <c r="AM1122" s="102"/>
      <c r="AN1122" s="102"/>
      <c r="AO1122" s="103">
        <v>0.8</v>
      </c>
      <c r="AP1122" s="328"/>
      <c r="AQ1122" s="350" t="s">
        <v>157</v>
      </c>
      <c r="AR1122" s="351"/>
      <c r="AS1122" s="351"/>
      <c r="AT1122" s="351"/>
      <c r="AU1122" s="7">
        <v>0.8</v>
      </c>
      <c r="AV1122" s="328"/>
      <c r="AW1122" s="350" t="s">
        <v>157</v>
      </c>
      <c r="AX1122" s="351"/>
      <c r="AY1122" s="351"/>
      <c r="AZ1122" s="351"/>
      <c r="BA1122" s="7">
        <v>0.8</v>
      </c>
      <c r="BB1122" s="328"/>
      <c r="BC1122" s="343" t="s">
        <v>157</v>
      </c>
      <c r="BD1122" s="102"/>
      <c r="BE1122" s="102"/>
      <c r="BF1122" s="103">
        <v>0.8</v>
      </c>
      <c r="BG1122" s="328"/>
      <c r="BH1122" s="343" t="s">
        <v>157</v>
      </c>
      <c r="BI1122" s="102"/>
      <c r="BJ1122" s="102"/>
      <c r="BK1122" s="103">
        <v>0.4</v>
      </c>
      <c r="BL1122" s="328"/>
      <c r="BM1122" s="343" t="s">
        <v>157</v>
      </c>
      <c r="BN1122" s="102"/>
      <c r="BO1122" s="102"/>
      <c r="BP1122" s="103">
        <v>0.4</v>
      </c>
      <c r="BQ1122" s="328"/>
      <c r="BS1122" s="413"/>
      <c r="BT1122" s="413"/>
      <c r="BU1122" s="414"/>
      <c r="BV1122" s="413"/>
      <c r="BW1122" s="7"/>
      <c r="BX1122" s="7"/>
      <c r="BY1122" s="7"/>
      <c r="CF1122" s="7"/>
      <c r="CG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</row>
    <row r="1123" spans="1:147" ht="15.6" hidden="1" x14ac:dyDescent="0.3">
      <c r="A1123">
        <f>+A638</f>
        <v>0</v>
      </c>
      <c r="C1123" s="338" t="str">
        <f t="shared" ref="C1123:AE1123" si="1273">+C638</f>
        <v>ENERO</v>
      </c>
      <c r="D1123" s="452"/>
      <c r="E1123" s="33">
        <f t="shared" si="1273"/>
        <v>0</v>
      </c>
      <c r="F1123" s="34">
        <f t="shared" si="1273"/>
        <v>0</v>
      </c>
      <c r="G1123" s="34">
        <f t="shared" si="1273"/>
        <v>0</v>
      </c>
      <c r="H1123" s="339">
        <f t="shared" si="1273"/>
        <v>0</v>
      </c>
      <c r="I1123" s="338" t="str">
        <f t="shared" si="1273"/>
        <v>FEBRERO</v>
      </c>
      <c r="J1123" s="452"/>
      <c r="K1123" s="33">
        <f t="shared" si="1273"/>
        <v>0</v>
      </c>
      <c r="L1123" s="34">
        <f t="shared" si="1273"/>
        <v>0</v>
      </c>
      <c r="M1123" s="34">
        <f t="shared" si="1273"/>
        <v>0</v>
      </c>
      <c r="N1123" s="339">
        <f t="shared" si="1273"/>
        <v>0</v>
      </c>
      <c r="O1123" s="338" t="str">
        <f t="shared" si="1273"/>
        <v>MARZO</v>
      </c>
      <c r="P1123" s="452"/>
      <c r="Q1123" s="33">
        <f t="shared" si="1273"/>
        <v>0</v>
      </c>
      <c r="R1123" s="34">
        <f t="shared" si="1273"/>
        <v>0</v>
      </c>
      <c r="S1123" s="432">
        <f t="shared" si="1273"/>
        <v>0</v>
      </c>
      <c r="T1123" s="339">
        <f t="shared" si="1273"/>
        <v>0</v>
      </c>
      <c r="U1123" s="338" t="str">
        <f t="shared" si="1273"/>
        <v>ABRIL</v>
      </c>
      <c r="V1123" s="33">
        <f t="shared" si="1273"/>
        <v>0</v>
      </c>
      <c r="W1123" s="34">
        <f t="shared" si="1273"/>
        <v>0</v>
      </c>
      <c r="X1123" s="34">
        <f t="shared" si="1273"/>
        <v>0</v>
      </c>
      <c r="Y1123" s="339">
        <f t="shared" si="1273"/>
        <v>0</v>
      </c>
      <c r="Z1123" s="338" t="str">
        <f t="shared" si="1273"/>
        <v>MAYO</v>
      </c>
      <c r="AA1123" s="33">
        <f t="shared" si="1273"/>
        <v>0</v>
      </c>
      <c r="AB1123" s="34">
        <f t="shared" si="1273"/>
        <v>0</v>
      </c>
      <c r="AC1123" s="34">
        <f t="shared" si="1273"/>
        <v>0</v>
      </c>
      <c r="AD1123" s="339">
        <f t="shared" si="1273"/>
        <v>0</v>
      </c>
      <c r="AE1123" s="338" t="str">
        <f t="shared" si="1273"/>
        <v>JUNIO</v>
      </c>
      <c r="AF1123" s="33"/>
      <c r="AG1123" s="33">
        <f t="shared" ref="AG1123:BQ1123" si="1274">+AF638</f>
        <v>0</v>
      </c>
      <c r="AH1123" s="34">
        <f t="shared" si="1274"/>
        <v>0</v>
      </c>
      <c r="AI1123" s="34">
        <f t="shared" si="1274"/>
        <v>0</v>
      </c>
      <c r="AJ1123" s="339">
        <f t="shared" si="1274"/>
        <v>0</v>
      </c>
      <c r="AK1123" s="338" t="str">
        <f t="shared" si="1274"/>
        <v>JULIO</v>
      </c>
      <c r="AL1123" s="452"/>
      <c r="AM1123" s="33">
        <f>+AK638</f>
        <v>0</v>
      </c>
      <c r="AN1123" s="34">
        <f t="shared" si="1274"/>
        <v>0</v>
      </c>
      <c r="AO1123" s="34">
        <f t="shared" si="1274"/>
        <v>0</v>
      </c>
      <c r="AP1123" s="339">
        <f t="shared" si="1274"/>
        <v>0</v>
      </c>
      <c r="AQ1123" s="338" t="str">
        <f t="shared" si="1274"/>
        <v>AGOSTO</v>
      </c>
      <c r="AR1123" s="452"/>
      <c r="AS1123" s="33">
        <f>+AQ638</f>
        <v>0</v>
      </c>
      <c r="AT1123" s="34">
        <f t="shared" si="1274"/>
        <v>0</v>
      </c>
      <c r="AU1123" s="34">
        <f t="shared" si="1274"/>
        <v>0</v>
      </c>
      <c r="AV1123" s="339">
        <f t="shared" si="1274"/>
        <v>0</v>
      </c>
      <c r="AW1123" s="338" t="str">
        <f t="shared" si="1274"/>
        <v>SEPTIEMBRE</v>
      </c>
      <c r="AX1123" s="452"/>
      <c r="AY1123" s="33">
        <f>+AW638</f>
        <v>0</v>
      </c>
      <c r="AZ1123" s="34">
        <f t="shared" si="1274"/>
        <v>0</v>
      </c>
      <c r="BA1123" s="34">
        <f t="shared" si="1274"/>
        <v>0</v>
      </c>
      <c r="BB1123" s="339">
        <f t="shared" si="1274"/>
        <v>0</v>
      </c>
      <c r="BC1123" s="338" t="str">
        <f t="shared" si="1274"/>
        <v>OCTUBRE</v>
      </c>
      <c r="BD1123" s="33">
        <f t="shared" si="1274"/>
        <v>0</v>
      </c>
      <c r="BE1123" s="34">
        <f t="shared" si="1274"/>
        <v>0</v>
      </c>
      <c r="BF1123" s="34">
        <f t="shared" si="1274"/>
        <v>0</v>
      </c>
      <c r="BG1123" s="339">
        <f t="shared" si="1274"/>
        <v>0</v>
      </c>
      <c r="BH1123" s="338" t="str">
        <f t="shared" si="1274"/>
        <v>NOVIEMBRE</v>
      </c>
      <c r="BI1123" s="33">
        <f t="shared" si="1274"/>
        <v>0</v>
      </c>
      <c r="BJ1123" s="34">
        <f t="shared" si="1274"/>
        <v>0</v>
      </c>
      <c r="BK1123" s="34">
        <f t="shared" si="1274"/>
        <v>0</v>
      </c>
      <c r="BL1123" s="339">
        <f t="shared" si="1274"/>
        <v>0</v>
      </c>
      <c r="BM1123" s="338" t="str">
        <f t="shared" si="1274"/>
        <v>DICIEMBRE</v>
      </c>
      <c r="BN1123" s="33">
        <f t="shared" si="1274"/>
        <v>0</v>
      </c>
      <c r="BO1123" s="34">
        <f t="shared" si="1274"/>
        <v>0</v>
      </c>
      <c r="BP1123" s="34">
        <f t="shared" si="1274"/>
        <v>0</v>
      </c>
      <c r="BQ1123" s="339">
        <f t="shared" si="1274"/>
        <v>0</v>
      </c>
      <c r="BS1123" s="408" t="e">
        <f>+C1123+I1123+O1123+U1123+AE1123+AW1123+BC1123+BH1123+AQ1123+AK1123+BM1123</f>
        <v>#VALUE!</v>
      </c>
      <c r="BT1123" s="408"/>
      <c r="BU1123" s="409"/>
      <c r="BV1123" s="408">
        <f t="shared" ref="BV1123:BV1125" si="1275">+E1123+K1123+Q1123+V1123+AG1123+AY1123+BD1123+BI1123+AS1123+AM1123+BN1123</f>
        <v>0</v>
      </c>
      <c r="BW1123" s="34">
        <f t="shared" ref="BW1123:BW1125" si="1276">+F1123+L1123+R1123+W1123+AH1123+AZ1123+BE1123+BJ1123+AT1123+AN1123+BO1123</f>
        <v>0</v>
      </c>
      <c r="BX1123" s="34">
        <f t="shared" ref="BX1123:BX1125" si="1277">+G1123+M1123+S1123+X1123+AI1123+BA1123+BF1123+BK1123+AU1123+AO1123+BP1123</f>
        <v>0</v>
      </c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  <c r="EQ1123" s="7"/>
    </row>
    <row r="1124" spans="1:147" ht="15.6" hidden="1" x14ac:dyDescent="0.3">
      <c r="A1124" t="str">
        <f>+A683</f>
        <v>2022 TORRE A</v>
      </c>
      <c r="C1124" s="338">
        <f t="shared" ref="C1124:AE1124" si="1278">+C683</f>
        <v>8</v>
      </c>
      <c r="D1124" s="452"/>
      <c r="E1124" s="33">
        <f t="shared" si="1278"/>
        <v>27.2</v>
      </c>
      <c r="F1124" s="34">
        <f t="shared" si="1278"/>
        <v>70125.734004313446</v>
      </c>
      <c r="G1124" s="34">
        <f t="shared" si="1278"/>
        <v>61939.389812685513</v>
      </c>
      <c r="H1124" s="339">
        <f t="shared" si="1278"/>
        <v>132065.12381699897</v>
      </c>
      <c r="I1124" s="338">
        <f t="shared" si="1278"/>
        <v>10</v>
      </c>
      <c r="J1124" s="452"/>
      <c r="K1124" s="33">
        <f t="shared" si="1278"/>
        <v>45</v>
      </c>
      <c r="L1124" s="34">
        <f t="shared" si="1278"/>
        <v>87741.399548532732</v>
      </c>
      <c r="M1124" s="34">
        <f t="shared" si="1278"/>
        <v>107356.38019865431</v>
      </c>
      <c r="N1124" s="339">
        <f t="shared" si="1278"/>
        <v>195097.77974718704</v>
      </c>
      <c r="O1124" s="338">
        <f t="shared" si="1278"/>
        <v>10</v>
      </c>
      <c r="P1124" s="452"/>
      <c r="Q1124" s="33">
        <f t="shared" si="1278"/>
        <v>55</v>
      </c>
      <c r="R1124" s="34">
        <f t="shared" si="1278"/>
        <v>87741.399548532732</v>
      </c>
      <c r="S1124" s="432">
        <f t="shared" si="1278"/>
        <v>126518.29436843356</v>
      </c>
      <c r="T1124" s="339">
        <f t="shared" si="1278"/>
        <v>214259.69391696629</v>
      </c>
      <c r="U1124" s="338">
        <f t="shared" si="1278"/>
        <v>15</v>
      </c>
      <c r="V1124" s="33">
        <f t="shared" si="1278"/>
        <v>88.05</v>
      </c>
      <c r="W1124" s="34">
        <f t="shared" si="1278"/>
        <v>133856.1091234347</v>
      </c>
      <c r="X1124" s="34">
        <f t="shared" si="1278"/>
        <v>198775.42471807549</v>
      </c>
      <c r="Y1124" s="339">
        <f t="shared" si="1278"/>
        <v>332631.53384151019</v>
      </c>
      <c r="Z1124" s="338">
        <f t="shared" si="1278"/>
        <v>9</v>
      </c>
      <c r="AA1124" s="33">
        <f t="shared" si="1278"/>
        <v>59.166337859648408</v>
      </c>
      <c r="AB1124" s="34">
        <f t="shared" si="1278"/>
        <v>80313.665474060821</v>
      </c>
      <c r="AC1124" s="34">
        <f t="shared" si="1278"/>
        <v>154476.34852765405</v>
      </c>
      <c r="AD1124" s="339">
        <f t="shared" si="1278"/>
        <v>234790.01400171488</v>
      </c>
      <c r="AE1124" s="338">
        <f t="shared" si="1278"/>
        <v>6</v>
      </c>
      <c r="AF1124" s="33"/>
      <c r="AG1124" s="33">
        <f t="shared" ref="AG1124:BQ1124" si="1279">+AF683</f>
        <v>39.900000000000006</v>
      </c>
      <c r="AH1124" s="34">
        <f t="shared" si="1279"/>
        <v>56218.956979806841</v>
      </c>
      <c r="AI1124" s="34">
        <f t="shared" si="1279"/>
        <v>100830.06540939873</v>
      </c>
      <c r="AJ1124" s="339">
        <f t="shared" si="1279"/>
        <v>157049.02238920558</v>
      </c>
      <c r="AK1124" s="338">
        <f t="shared" si="1279"/>
        <v>8</v>
      </c>
      <c r="AL1124" s="452"/>
      <c r="AM1124" s="33">
        <f>+AK683</f>
        <v>55.858475901523221</v>
      </c>
      <c r="AN1124" s="34">
        <f t="shared" si="1279"/>
        <v>74958.609306409126</v>
      </c>
      <c r="AO1124" s="34">
        <f t="shared" si="1279"/>
        <v>150508.13599803383</v>
      </c>
      <c r="AP1124" s="339">
        <f t="shared" si="1279"/>
        <v>225466.74530444294</v>
      </c>
      <c r="AQ1124" s="338">
        <f t="shared" si="1279"/>
        <v>7</v>
      </c>
      <c r="AR1124" s="452"/>
      <c r="AS1124" s="33">
        <f>+AQ683</f>
        <v>56</v>
      </c>
      <c r="AT1124" s="34">
        <f t="shared" si="1279"/>
        <v>67596.077900084681</v>
      </c>
      <c r="AU1124" s="34">
        <f t="shared" si="1279"/>
        <v>142362.18215937805</v>
      </c>
      <c r="AV1124" s="339">
        <f t="shared" si="1279"/>
        <v>209958.26005946274</v>
      </c>
      <c r="AW1124" s="338">
        <f t="shared" si="1279"/>
        <v>8</v>
      </c>
      <c r="AX1124" s="452"/>
      <c r="AY1124" s="33">
        <f>+AW683</f>
        <v>59.68</v>
      </c>
      <c r="AZ1124" s="34">
        <f t="shared" si="1279"/>
        <v>77252.660457239632</v>
      </c>
      <c r="BA1124" s="34">
        <f t="shared" si="1279"/>
        <v>158174.35535219833</v>
      </c>
      <c r="BB1124" s="339">
        <f t="shared" si="1279"/>
        <v>235427.01580943796</v>
      </c>
      <c r="BC1124" s="338">
        <f t="shared" si="1279"/>
        <v>5</v>
      </c>
      <c r="BD1124" s="33">
        <f t="shared" si="1279"/>
        <v>36.4</v>
      </c>
      <c r="BE1124" s="34">
        <f t="shared" si="1279"/>
        <v>47826.488888888889</v>
      </c>
      <c r="BF1124" s="34">
        <f t="shared" si="1279"/>
        <v>103221.37843056733</v>
      </c>
      <c r="BG1124" s="339">
        <f t="shared" si="1279"/>
        <v>151047.86731945621</v>
      </c>
      <c r="BH1124" s="338">
        <f t="shared" si="1279"/>
        <v>0</v>
      </c>
      <c r="BI1124" s="33">
        <f t="shared" si="1279"/>
        <v>0</v>
      </c>
      <c r="BJ1124" s="34">
        <f t="shared" si="1279"/>
        <v>0</v>
      </c>
      <c r="BK1124" s="34">
        <f t="shared" si="1279"/>
        <v>0</v>
      </c>
      <c r="BL1124" s="339">
        <f t="shared" si="1279"/>
        <v>0</v>
      </c>
      <c r="BM1124" s="338">
        <f t="shared" si="1279"/>
        <v>0</v>
      </c>
      <c r="BN1124" s="33">
        <f t="shared" si="1279"/>
        <v>0</v>
      </c>
      <c r="BO1124" s="34">
        <f t="shared" si="1279"/>
        <v>0</v>
      </c>
      <c r="BP1124" s="34">
        <f t="shared" si="1279"/>
        <v>0</v>
      </c>
      <c r="BQ1124" s="339">
        <f t="shared" si="1279"/>
        <v>0</v>
      </c>
      <c r="BS1124" s="408">
        <f>+C1124+I1124+O1124+U1124+AE1124+AW1124+BC1124+BH1124+AQ1124+AK1124+BM1124</f>
        <v>77</v>
      </c>
      <c r="BT1124" s="408"/>
      <c r="BU1124" s="409"/>
      <c r="BV1124" s="408">
        <f t="shared" si="1275"/>
        <v>463.08847590152317</v>
      </c>
      <c r="BW1124" s="34">
        <f t="shared" si="1276"/>
        <v>703317.43575724273</v>
      </c>
      <c r="BX1124" s="34">
        <f t="shared" si="1277"/>
        <v>1149685.6064474252</v>
      </c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  <c r="EQ1124" s="7"/>
    </row>
    <row r="1125" spans="1:147" ht="15.6" hidden="1" x14ac:dyDescent="0.3">
      <c r="A1125">
        <f>+A724</f>
        <v>0</v>
      </c>
      <c r="C1125" s="338">
        <f t="shared" ref="C1125:AE1125" si="1280">+C724</f>
        <v>0</v>
      </c>
      <c r="D1125" s="452"/>
      <c r="E1125" s="33">
        <f t="shared" si="1280"/>
        <v>0</v>
      </c>
      <c r="F1125" s="34">
        <f t="shared" si="1280"/>
        <v>0</v>
      </c>
      <c r="G1125" s="34">
        <f t="shared" si="1280"/>
        <v>0</v>
      </c>
      <c r="H1125" s="339">
        <f t="shared" si="1280"/>
        <v>0</v>
      </c>
      <c r="I1125" s="338">
        <f t="shared" si="1280"/>
        <v>0</v>
      </c>
      <c r="J1125" s="452"/>
      <c r="K1125" s="33">
        <f t="shared" si="1280"/>
        <v>0</v>
      </c>
      <c r="L1125" s="34">
        <f t="shared" si="1280"/>
        <v>0</v>
      </c>
      <c r="M1125" s="34">
        <f t="shared" si="1280"/>
        <v>0</v>
      </c>
      <c r="N1125" s="339">
        <f t="shared" si="1280"/>
        <v>0</v>
      </c>
      <c r="O1125" s="338">
        <f t="shared" si="1280"/>
        <v>0</v>
      </c>
      <c r="P1125" s="452"/>
      <c r="Q1125" s="33">
        <f t="shared" si="1280"/>
        <v>0</v>
      </c>
      <c r="R1125" s="34">
        <f t="shared" si="1280"/>
        <v>0</v>
      </c>
      <c r="S1125" s="432">
        <f t="shared" si="1280"/>
        <v>0</v>
      </c>
      <c r="T1125" s="339">
        <f t="shared" si="1280"/>
        <v>0</v>
      </c>
      <c r="U1125" s="338">
        <f t="shared" si="1280"/>
        <v>0</v>
      </c>
      <c r="V1125" s="33">
        <f t="shared" si="1280"/>
        <v>0</v>
      </c>
      <c r="W1125" s="34">
        <f t="shared" si="1280"/>
        <v>0</v>
      </c>
      <c r="X1125" s="34">
        <f t="shared" si="1280"/>
        <v>0</v>
      </c>
      <c r="Y1125" s="339">
        <f t="shared" si="1280"/>
        <v>0</v>
      </c>
      <c r="Z1125" s="338">
        <f t="shared" si="1280"/>
        <v>0</v>
      </c>
      <c r="AA1125" s="33">
        <f t="shared" si="1280"/>
        <v>0</v>
      </c>
      <c r="AB1125" s="34">
        <f t="shared" si="1280"/>
        <v>0</v>
      </c>
      <c r="AC1125" s="34">
        <f t="shared" si="1280"/>
        <v>0</v>
      </c>
      <c r="AD1125" s="339">
        <f t="shared" si="1280"/>
        <v>0</v>
      </c>
      <c r="AE1125" s="338">
        <f t="shared" si="1280"/>
        <v>0</v>
      </c>
      <c r="AF1125" s="33"/>
      <c r="AG1125" s="33">
        <f t="shared" ref="AG1125:BQ1125" si="1281">+AF724</f>
        <v>0</v>
      </c>
      <c r="AH1125" s="34">
        <f t="shared" si="1281"/>
        <v>0</v>
      </c>
      <c r="AI1125" s="34">
        <f t="shared" si="1281"/>
        <v>0</v>
      </c>
      <c r="AJ1125" s="339">
        <f t="shared" si="1281"/>
        <v>0</v>
      </c>
      <c r="AK1125" s="338">
        <f t="shared" si="1281"/>
        <v>0</v>
      </c>
      <c r="AL1125" s="452"/>
      <c r="AM1125" s="33">
        <f>+AK724</f>
        <v>0</v>
      </c>
      <c r="AN1125" s="34">
        <f t="shared" si="1281"/>
        <v>0</v>
      </c>
      <c r="AO1125" s="34">
        <f t="shared" si="1281"/>
        <v>0</v>
      </c>
      <c r="AP1125" s="339">
        <f t="shared" si="1281"/>
        <v>0</v>
      </c>
      <c r="AQ1125" s="338">
        <f t="shared" si="1281"/>
        <v>0</v>
      </c>
      <c r="AR1125" s="452"/>
      <c r="AS1125" s="33">
        <f>+AQ724</f>
        <v>0</v>
      </c>
      <c r="AT1125" s="34">
        <f t="shared" si="1281"/>
        <v>0</v>
      </c>
      <c r="AU1125" s="34">
        <f t="shared" si="1281"/>
        <v>0</v>
      </c>
      <c r="AV1125" s="339">
        <f t="shared" si="1281"/>
        <v>0</v>
      </c>
      <c r="AW1125" s="338">
        <f t="shared" si="1281"/>
        <v>0</v>
      </c>
      <c r="AX1125" s="452"/>
      <c r="AY1125" s="33">
        <f>+AW724</f>
        <v>0</v>
      </c>
      <c r="AZ1125" s="34">
        <f t="shared" si="1281"/>
        <v>0</v>
      </c>
      <c r="BA1125" s="34">
        <f t="shared" si="1281"/>
        <v>0</v>
      </c>
      <c r="BB1125" s="339">
        <f t="shared" si="1281"/>
        <v>0</v>
      </c>
      <c r="BC1125" s="338">
        <f t="shared" si="1281"/>
        <v>0</v>
      </c>
      <c r="BD1125" s="33">
        <f t="shared" si="1281"/>
        <v>0</v>
      </c>
      <c r="BE1125" s="34">
        <f t="shared" si="1281"/>
        <v>0</v>
      </c>
      <c r="BF1125" s="34">
        <f t="shared" si="1281"/>
        <v>0</v>
      </c>
      <c r="BG1125" s="339">
        <f t="shared" si="1281"/>
        <v>0</v>
      </c>
      <c r="BH1125" s="338">
        <f t="shared" si="1281"/>
        <v>0</v>
      </c>
      <c r="BI1125" s="33">
        <f t="shared" si="1281"/>
        <v>0</v>
      </c>
      <c r="BJ1125" s="34">
        <f t="shared" si="1281"/>
        <v>0</v>
      </c>
      <c r="BK1125" s="34">
        <f t="shared" si="1281"/>
        <v>0</v>
      </c>
      <c r="BL1125" s="339">
        <f t="shared" si="1281"/>
        <v>0</v>
      </c>
      <c r="BM1125" s="338">
        <f t="shared" si="1281"/>
        <v>0</v>
      </c>
      <c r="BN1125" s="33">
        <f t="shared" si="1281"/>
        <v>0</v>
      </c>
      <c r="BO1125" s="34">
        <f t="shared" si="1281"/>
        <v>0</v>
      </c>
      <c r="BP1125" s="34">
        <f t="shared" si="1281"/>
        <v>0</v>
      </c>
      <c r="BQ1125" s="339">
        <f t="shared" si="1281"/>
        <v>0</v>
      </c>
      <c r="BS1125" s="408">
        <f>+C1125+I1125+O1125+U1125+AE1125+AW1125+BC1125+BH1125+AQ1125+AK1125+BM1125</f>
        <v>0</v>
      </c>
      <c r="BT1125" s="408"/>
      <c r="BU1125" s="409"/>
      <c r="BV1125" s="408">
        <f t="shared" si="1275"/>
        <v>0</v>
      </c>
      <c r="BW1125" s="34">
        <f t="shared" si="1276"/>
        <v>0</v>
      </c>
      <c r="BX1125" s="34">
        <f t="shared" si="1277"/>
        <v>0</v>
      </c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</row>
    <row r="1126" spans="1:147" ht="18" hidden="1" x14ac:dyDescent="0.35">
      <c r="A1126" s="84" t="s">
        <v>209</v>
      </c>
      <c r="C1126" s="340">
        <f>SUM(C1123:C1125)</f>
        <v>8</v>
      </c>
      <c r="D1126" s="117"/>
      <c r="E1126" s="35">
        <f t="shared" ref="E1126:AE1126" si="1282">SUM(E1123:E1125)</f>
        <v>27.2</v>
      </c>
      <c r="F1126" s="36">
        <f t="shared" si="1282"/>
        <v>70125.734004313446</v>
      </c>
      <c r="G1126" s="36">
        <f t="shared" si="1282"/>
        <v>61939.389812685513</v>
      </c>
      <c r="H1126" s="341">
        <f t="shared" si="1282"/>
        <v>132065.12381699897</v>
      </c>
      <c r="I1126" s="340">
        <f t="shared" si="1282"/>
        <v>10</v>
      </c>
      <c r="J1126" s="117"/>
      <c r="K1126" s="35">
        <f t="shared" si="1282"/>
        <v>45</v>
      </c>
      <c r="L1126" s="36">
        <f t="shared" si="1282"/>
        <v>87741.399548532732</v>
      </c>
      <c r="M1126" s="36">
        <f t="shared" si="1282"/>
        <v>107356.38019865431</v>
      </c>
      <c r="N1126" s="341">
        <f t="shared" si="1282"/>
        <v>195097.77974718704</v>
      </c>
      <c r="O1126" s="340">
        <f t="shared" si="1282"/>
        <v>10</v>
      </c>
      <c r="P1126" s="117"/>
      <c r="Q1126" s="35">
        <f t="shared" si="1282"/>
        <v>55</v>
      </c>
      <c r="R1126" s="36">
        <f t="shared" si="1282"/>
        <v>87741.399548532732</v>
      </c>
      <c r="S1126" s="433">
        <f t="shared" si="1282"/>
        <v>126518.29436843356</v>
      </c>
      <c r="T1126" s="341">
        <f t="shared" si="1282"/>
        <v>214259.69391696629</v>
      </c>
      <c r="U1126" s="340">
        <f t="shared" si="1282"/>
        <v>15</v>
      </c>
      <c r="V1126" s="35">
        <f t="shared" si="1282"/>
        <v>88.05</v>
      </c>
      <c r="W1126" s="36">
        <f t="shared" si="1282"/>
        <v>133856.1091234347</v>
      </c>
      <c r="X1126" s="36">
        <f t="shared" si="1282"/>
        <v>198775.42471807549</v>
      </c>
      <c r="Y1126" s="341">
        <f t="shared" si="1282"/>
        <v>332631.53384151019</v>
      </c>
      <c r="Z1126" s="340">
        <f t="shared" si="1282"/>
        <v>9</v>
      </c>
      <c r="AA1126" s="35">
        <f t="shared" si="1282"/>
        <v>59.166337859648408</v>
      </c>
      <c r="AB1126" s="36">
        <f t="shared" si="1282"/>
        <v>80313.665474060821</v>
      </c>
      <c r="AC1126" s="36">
        <f t="shared" si="1282"/>
        <v>154476.34852765405</v>
      </c>
      <c r="AD1126" s="341">
        <f t="shared" si="1282"/>
        <v>234790.01400171488</v>
      </c>
      <c r="AE1126" s="340">
        <f t="shared" si="1282"/>
        <v>6</v>
      </c>
      <c r="AF1126" s="35"/>
      <c r="AG1126" s="35">
        <f t="shared" ref="AG1126:BQ1126" si="1283">SUM(AG1123:AG1125)</f>
        <v>39.900000000000006</v>
      </c>
      <c r="AH1126" s="36">
        <f t="shared" si="1283"/>
        <v>56218.956979806841</v>
      </c>
      <c r="AI1126" s="36">
        <f t="shared" si="1283"/>
        <v>100830.06540939873</v>
      </c>
      <c r="AJ1126" s="341">
        <f t="shared" si="1283"/>
        <v>157049.02238920558</v>
      </c>
      <c r="AK1126" s="340">
        <f t="shared" si="1283"/>
        <v>8</v>
      </c>
      <c r="AL1126" s="117"/>
      <c r="AM1126" s="35">
        <f t="shared" si="1283"/>
        <v>55.858475901523221</v>
      </c>
      <c r="AN1126" s="36">
        <f t="shared" si="1283"/>
        <v>74958.609306409126</v>
      </c>
      <c r="AO1126" s="36">
        <f t="shared" si="1283"/>
        <v>150508.13599803383</v>
      </c>
      <c r="AP1126" s="341">
        <f t="shared" si="1283"/>
        <v>225466.74530444294</v>
      </c>
      <c r="AQ1126" s="335">
        <f t="shared" si="1283"/>
        <v>7</v>
      </c>
      <c r="AR1126" s="108"/>
      <c r="AS1126" s="8">
        <f t="shared" si="1283"/>
        <v>56</v>
      </c>
      <c r="AT1126" s="16">
        <f t="shared" si="1283"/>
        <v>67596.077900084681</v>
      </c>
      <c r="AU1126" s="16">
        <f t="shared" si="1283"/>
        <v>142362.18215937805</v>
      </c>
      <c r="AV1126" s="342">
        <f t="shared" si="1283"/>
        <v>209958.26005946274</v>
      </c>
      <c r="AW1126" s="335">
        <f t="shared" si="1283"/>
        <v>8</v>
      </c>
      <c r="AX1126" s="108"/>
      <c r="AY1126" s="8">
        <f t="shared" si="1283"/>
        <v>59.68</v>
      </c>
      <c r="AZ1126" s="16">
        <f t="shared" si="1283"/>
        <v>77252.660457239632</v>
      </c>
      <c r="BA1126" s="16">
        <f t="shared" si="1283"/>
        <v>158174.35535219833</v>
      </c>
      <c r="BB1126" s="342">
        <f t="shared" si="1283"/>
        <v>235427.01580943796</v>
      </c>
      <c r="BC1126" s="340">
        <f t="shared" si="1283"/>
        <v>5</v>
      </c>
      <c r="BD1126" s="35">
        <f t="shared" si="1283"/>
        <v>36.4</v>
      </c>
      <c r="BE1126" s="36">
        <f t="shared" si="1283"/>
        <v>47826.488888888889</v>
      </c>
      <c r="BF1126" s="36">
        <f t="shared" si="1283"/>
        <v>103221.37843056733</v>
      </c>
      <c r="BG1126" s="341">
        <f t="shared" si="1283"/>
        <v>151047.86731945621</v>
      </c>
      <c r="BH1126" s="340">
        <f t="shared" si="1283"/>
        <v>0</v>
      </c>
      <c r="BI1126" s="35">
        <f t="shared" si="1283"/>
        <v>0</v>
      </c>
      <c r="BJ1126" s="36">
        <f t="shared" si="1283"/>
        <v>0</v>
      </c>
      <c r="BK1126" s="36">
        <f t="shared" si="1283"/>
        <v>0</v>
      </c>
      <c r="BL1126" s="341">
        <f t="shared" si="1283"/>
        <v>0</v>
      </c>
      <c r="BM1126" s="340">
        <f t="shared" si="1283"/>
        <v>0</v>
      </c>
      <c r="BN1126" s="35">
        <f t="shared" si="1283"/>
        <v>0</v>
      </c>
      <c r="BO1126" s="36">
        <f t="shared" si="1283"/>
        <v>0</v>
      </c>
      <c r="BP1126" s="36">
        <f t="shared" si="1283"/>
        <v>0</v>
      </c>
      <c r="BQ1126" s="341">
        <f t="shared" si="1283"/>
        <v>0</v>
      </c>
      <c r="BS1126" s="410" t="e">
        <f>SUM(BS1123:BS1125)</f>
        <v>#VALUE!</v>
      </c>
      <c r="BT1126" s="410"/>
      <c r="BU1126" s="411"/>
      <c r="BV1126" s="412">
        <f>SUM(BV1123:BV1125)</f>
        <v>463.08847590152317</v>
      </c>
      <c r="BW1126" s="36">
        <f>SUM(BW1123:BW1125)</f>
        <v>703317.43575724273</v>
      </c>
      <c r="BX1126" s="36">
        <f>SUM(BX1123:BX1125)</f>
        <v>1149685.6064474252</v>
      </c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  <c r="EQ1126" s="7"/>
    </row>
    <row r="1127" spans="1:147" ht="15.6" hidden="1" x14ac:dyDescent="0.3">
      <c r="C1127" s="327"/>
      <c r="D1127" s="7"/>
      <c r="E1127" s="7"/>
      <c r="F1127" s="7"/>
      <c r="G1127" s="7"/>
      <c r="H1127" s="328"/>
      <c r="I1127" s="327"/>
      <c r="J1127" s="7"/>
      <c r="K1127" s="7"/>
      <c r="L1127" s="7"/>
      <c r="M1127" s="7"/>
      <c r="N1127" s="328"/>
      <c r="O1127" s="327"/>
      <c r="P1127" s="7"/>
      <c r="Q1127" s="7"/>
      <c r="R1127" s="7"/>
      <c r="S1127" s="421"/>
      <c r="T1127" s="328"/>
      <c r="U1127" s="327"/>
      <c r="V1127" s="7"/>
      <c r="W1127" s="7"/>
      <c r="X1127" s="7"/>
      <c r="Y1127" s="328"/>
      <c r="Z1127" s="327"/>
      <c r="AA1127" s="7"/>
      <c r="AB1127" s="7"/>
      <c r="AC1127" s="7"/>
      <c r="AD1127" s="328"/>
      <c r="AE1127" s="327"/>
      <c r="AF1127" s="7"/>
      <c r="AG1127" s="7"/>
      <c r="AH1127" s="7"/>
      <c r="AI1127" s="7"/>
      <c r="AJ1127" s="328"/>
      <c r="AK1127" s="327"/>
      <c r="AL1127" s="7"/>
      <c r="AM1127" s="7"/>
      <c r="AN1127" s="7"/>
      <c r="AO1127" s="7"/>
      <c r="AP1127" s="328"/>
      <c r="AQ1127" s="327"/>
      <c r="AR1127" s="7"/>
      <c r="AS1127" s="7"/>
      <c r="AT1127" s="7"/>
      <c r="AU1127" s="7">
        <f>+'Vr M3 DE GAS'!AG200+'Vr M3 DE GAS'!AG218+'Vr M3 DE GAS'!AG236</f>
        <v>0</v>
      </c>
      <c r="AV1127" s="328"/>
      <c r="AW1127" s="327"/>
      <c r="AX1127" s="7"/>
      <c r="AY1127" s="7"/>
      <c r="AZ1127" s="122">
        <f>+'Vr M3 DE AGUA'!L223</f>
        <v>0</v>
      </c>
      <c r="BA1127" s="118">
        <f>+'Vr M3 DE GAS'!AG201+'Vr M3 DE GAS'!AG219+'Vr M3 DE GAS'!AG237</f>
        <v>0</v>
      </c>
      <c r="BB1127" s="328"/>
      <c r="BC1127" s="327"/>
      <c r="BD1127" s="7"/>
      <c r="BE1127" s="7"/>
      <c r="BF1127" s="118">
        <f>+'Vr M3 DE GAS'!AG202+'Vr M3 DE GAS'!AG220+'Vr M3 DE GAS'!AG238</f>
        <v>0</v>
      </c>
      <c r="BG1127" s="328"/>
      <c r="BH1127" s="327"/>
      <c r="BI1127" s="7"/>
      <c r="BJ1127" s="16">
        <f>11381170/2</f>
        <v>5690585</v>
      </c>
      <c r="BK1127" s="16">
        <v>7122278</v>
      </c>
      <c r="BL1127" s="328"/>
      <c r="BM1127" s="327"/>
      <c r="BN1127" s="7"/>
      <c r="BO1127" s="7"/>
      <c r="BP1127" s="7"/>
      <c r="BQ1127" s="328"/>
      <c r="BS1127" s="413"/>
      <c r="BT1127" s="413"/>
      <c r="BU1127" s="414"/>
      <c r="BV1127" s="413"/>
      <c r="BW1127" s="7"/>
      <c r="BX1127" s="7"/>
      <c r="BY1127" s="7"/>
      <c r="CF1127" s="7"/>
      <c r="CG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</row>
    <row r="1128" spans="1:147" ht="15.6" hidden="1" x14ac:dyDescent="0.3">
      <c r="C1128" s="327"/>
      <c r="D1128" s="7"/>
      <c r="E1128" s="7"/>
      <c r="F1128" s="7" t="s">
        <v>44</v>
      </c>
      <c r="G1128" s="7" t="s">
        <v>45</v>
      </c>
      <c r="H1128" s="328"/>
      <c r="I1128" s="327"/>
      <c r="J1128" s="7"/>
      <c r="K1128" s="7"/>
      <c r="L1128" s="7" t="s">
        <v>44</v>
      </c>
      <c r="M1128" s="7" t="s">
        <v>45</v>
      </c>
      <c r="N1128" s="328"/>
      <c r="O1128" s="327"/>
      <c r="P1128" s="7"/>
      <c r="Q1128" s="7"/>
      <c r="R1128" s="7" t="s">
        <v>44</v>
      </c>
      <c r="S1128" s="421" t="s">
        <v>45</v>
      </c>
      <c r="T1128" s="328"/>
      <c r="U1128" s="327"/>
      <c r="V1128" s="7"/>
      <c r="W1128" s="7" t="s">
        <v>44</v>
      </c>
      <c r="X1128" s="7" t="s">
        <v>45</v>
      </c>
      <c r="Y1128" s="328"/>
      <c r="Z1128" s="327"/>
      <c r="AA1128" s="7"/>
      <c r="AB1128" s="7" t="s">
        <v>44</v>
      </c>
      <c r="AC1128" s="7" t="s">
        <v>45</v>
      </c>
      <c r="AD1128" s="328"/>
      <c r="AE1128" s="327"/>
      <c r="AF1128" s="7"/>
      <c r="AG1128" s="7"/>
      <c r="AH1128" s="7" t="s">
        <v>44</v>
      </c>
      <c r="AI1128" s="7" t="s">
        <v>45</v>
      </c>
      <c r="AJ1128" s="328"/>
      <c r="AK1128" s="327"/>
      <c r="AL1128" s="7"/>
      <c r="AM1128" s="7"/>
      <c r="AN1128" s="7" t="s">
        <v>44</v>
      </c>
      <c r="AO1128" s="7" t="s">
        <v>45</v>
      </c>
      <c r="AP1128" s="328"/>
      <c r="AQ1128" s="327"/>
      <c r="AR1128" s="7"/>
      <c r="AS1128" s="7"/>
      <c r="AT1128" s="7" t="s">
        <v>44</v>
      </c>
      <c r="AU1128" s="7" t="s">
        <v>45</v>
      </c>
      <c r="AV1128" s="328"/>
      <c r="AW1128" s="327"/>
      <c r="AX1128" s="7"/>
      <c r="AY1128" s="7"/>
      <c r="AZ1128" s="7" t="s">
        <v>44</v>
      </c>
      <c r="BA1128" s="7" t="s">
        <v>45</v>
      </c>
      <c r="BB1128" s="328"/>
      <c r="BC1128" s="327"/>
      <c r="BD1128" s="7"/>
      <c r="BE1128" s="7" t="s">
        <v>44</v>
      </c>
      <c r="BF1128" s="7" t="s">
        <v>45</v>
      </c>
      <c r="BG1128" s="328"/>
      <c r="BH1128" s="327"/>
      <c r="BI1128" s="7"/>
      <c r="BJ1128" s="7" t="s">
        <v>44</v>
      </c>
      <c r="BK1128" s="7" t="s">
        <v>45</v>
      </c>
      <c r="BL1128" s="328"/>
      <c r="BM1128" s="327"/>
      <c r="BN1128" s="7"/>
      <c r="BO1128" s="7" t="s">
        <v>44</v>
      </c>
      <c r="BP1128" s="7" t="s">
        <v>45</v>
      </c>
      <c r="BQ1128" s="328"/>
      <c r="BS1128" s="413"/>
      <c r="BT1128" s="413"/>
      <c r="BU1128" s="414"/>
      <c r="BV1128" s="413"/>
      <c r="BW1128" s="7"/>
      <c r="BX1128" s="7"/>
      <c r="BY1128" s="7"/>
      <c r="CF1128" s="7"/>
      <c r="CG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  <c r="EL1128" s="7"/>
      <c r="EM1128" s="7"/>
      <c r="EN1128" s="7"/>
      <c r="EO1128" s="7"/>
      <c r="EP1128" s="7"/>
      <c r="EQ1128" s="7"/>
    </row>
    <row r="1129" spans="1:147" ht="15.6" hidden="1" x14ac:dyDescent="0.3">
      <c r="C1129" s="343" t="s">
        <v>190</v>
      </c>
      <c r="D1129" s="102"/>
      <c r="E1129" s="102"/>
      <c r="F1129" s="102"/>
      <c r="G1129" s="103">
        <v>2.4</v>
      </c>
      <c r="H1129" s="328"/>
      <c r="I1129" s="343" t="s">
        <v>190</v>
      </c>
      <c r="J1129" s="102"/>
      <c r="K1129" s="102"/>
      <c r="L1129" s="102"/>
      <c r="M1129" s="103">
        <v>2.4</v>
      </c>
      <c r="N1129" s="328"/>
      <c r="O1129" s="343" t="s">
        <v>190</v>
      </c>
      <c r="P1129" s="102"/>
      <c r="Q1129" s="102"/>
      <c r="R1129" s="102"/>
      <c r="S1129" s="434">
        <v>2.4</v>
      </c>
      <c r="T1129" s="328"/>
      <c r="U1129" s="343" t="s">
        <v>190</v>
      </c>
      <c r="V1129" s="102"/>
      <c r="W1129" s="102"/>
      <c r="X1129" s="103">
        <v>2.4</v>
      </c>
      <c r="Y1129" s="328"/>
      <c r="Z1129" s="343" t="s">
        <v>190</v>
      </c>
      <c r="AA1129" s="102"/>
      <c r="AB1129" s="102"/>
      <c r="AC1129" s="103">
        <v>3.4</v>
      </c>
      <c r="AD1129" s="328"/>
      <c r="AE1129" s="343" t="s">
        <v>190</v>
      </c>
      <c r="AF1129" s="102"/>
      <c r="AG1129" s="102"/>
      <c r="AH1129" s="102"/>
      <c r="AI1129" s="103">
        <v>3.4</v>
      </c>
      <c r="AJ1129" s="328"/>
      <c r="AK1129" s="343" t="s">
        <v>190</v>
      </c>
      <c r="AL1129" s="102"/>
      <c r="AM1129" s="102"/>
      <c r="AN1129" s="102"/>
      <c r="AO1129" s="103">
        <v>3.4</v>
      </c>
      <c r="AP1129" s="328"/>
      <c r="AQ1129" s="350" t="s">
        <v>190</v>
      </c>
      <c r="AR1129" s="351"/>
      <c r="AS1129" s="351"/>
      <c r="AT1129" s="351"/>
      <c r="AU1129" s="7">
        <v>3.4</v>
      </c>
      <c r="AV1129" s="328"/>
      <c r="AW1129" s="350" t="s">
        <v>190</v>
      </c>
      <c r="AX1129" s="351"/>
      <c r="AY1129" s="351"/>
      <c r="AZ1129" s="351"/>
      <c r="BA1129" s="7">
        <v>3.4</v>
      </c>
      <c r="BB1129" s="328"/>
      <c r="BC1129" s="343" t="s">
        <v>190</v>
      </c>
      <c r="BD1129" s="102"/>
      <c r="BE1129" s="102"/>
      <c r="BF1129" s="103">
        <v>3.4</v>
      </c>
      <c r="BG1129" s="328"/>
      <c r="BH1129" s="343" t="s">
        <v>190</v>
      </c>
      <c r="BI1129" s="102"/>
      <c r="BJ1129" s="102"/>
      <c r="BK1129" s="103">
        <v>3.4</v>
      </c>
      <c r="BL1129" s="328"/>
      <c r="BM1129" s="343" t="s">
        <v>190</v>
      </c>
      <c r="BN1129" s="102"/>
      <c r="BO1129" s="102"/>
      <c r="BP1129" s="103">
        <v>3.4</v>
      </c>
      <c r="BQ1129" s="328"/>
      <c r="BS1129" s="413"/>
      <c r="BT1129" s="413"/>
      <c r="BU1129" s="414"/>
      <c r="BV1129" s="413"/>
      <c r="BW1129" s="7"/>
      <c r="BX1129" s="7"/>
      <c r="BY1129" s="7"/>
      <c r="CF1129" s="7"/>
      <c r="CG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  <c r="EL1129" s="7"/>
      <c r="EM1129" s="7"/>
      <c r="EN1129" s="7"/>
      <c r="EO1129" s="7"/>
      <c r="EP1129" s="7"/>
      <c r="EQ1129" s="7"/>
    </row>
    <row r="1130" spans="1:147" ht="15.6" hidden="1" x14ac:dyDescent="0.3">
      <c r="C1130" s="343" t="s">
        <v>157</v>
      </c>
      <c r="D1130" s="102"/>
      <c r="E1130" s="102"/>
      <c r="F1130" s="102"/>
      <c r="G1130" s="103">
        <v>1</v>
      </c>
      <c r="H1130" s="328"/>
      <c r="I1130" s="343" t="s">
        <v>157</v>
      </c>
      <c r="J1130" s="102"/>
      <c r="K1130" s="102"/>
      <c r="L1130" s="102"/>
      <c r="M1130" s="103">
        <v>0.4</v>
      </c>
      <c r="N1130" s="328"/>
      <c r="O1130" s="343" t="s">
        <v>157</v>
      </c>
      <c r="P1130" s="102"/>
      <c r="Q1130" s="102"/>
      <c r="R1130" s="102"/>
      <c r="S1130" s="434">
        <v>0.4</v>
      </c>
      <c r="T1130" s="328"/>
      <c r="U1130" s="343" t="s">
        <v>157</v>
      </c>
      <c r="V1130" s="102"/>
      <c r="W1130" s="102"/>
      <c r="X1130" s="103">
        <v>0.4</v>
      </c>
      <c r="Y1130" s="328"/>
      <c r="Z1130" s="343" t="s">
        <v>157</v>
      </c>
      <c r="AA1130" s="102"/>
      <c r="AB1130" s="102"/>
      <c r="AC1130" s="103">
        <v>0.7</v>
      </c>
      <c r="AD1130" s="328"/>
      <c r="AE1130" s="343" t="s">
        <v>157</v>
      </c>
      <c r="AF1130" s="102"/>
      <c r="AG1130" s="102"/>
      <c r="AH1130" s="102"/>
      <c r="AI1130" s="103">
        <v>0.7</v>
      </c>
      <c r="AJ1130" s="328"/>
      <c r="AK1130" s="343" t="s">
        <v>157</v>
      </c>
      <c r="AL1130" s="102"/>
      <c r="AM1130" s="102"/>
      <c r="AN1130" s="102"/>
      <c r="AO1130" s="103">
        <v>0.7</v>
      </c>
      <c r="AP1130" s="328"/>
      <c r="AQ1130" s="350" t="s">
        <v>157</v>
      </c>
      <c r="AR1130" s="351"/>
      <c r="AS1130" s="351"/>
      <c r="AT1130" s="351"/>
      <c r="AU1130" s="7">
        <v>0.7</v>
      </c>
      <c r="AV1130" s="328"/>
      <c r="AW1130" s="350" t="s">
        <v>157</v>
      </c>
      <c r="AX1130" s="351"/>
      <c r="AY1130" s="351"/>
      <c r="AZ1130" s="351"/>
      <c r="BA1130" s="7">
        <v>0.8</v>
      </c>
      <c r="BB1130" s="328"/>
      <c r="BC1130" s="343" t="s">
        <v>157</v>
      </c>
      <c r="BD1130" s="102"/>
      <c r="BE1130" s="102"/>
      <c r="BF1130" s="103">
        <v>1</v>
      </c>
      <c r="BG1130" s="328"/>
      <c r="BH1130" s="343" t="s">
        <v>157</v>
      </c>
      <c r="BI1130" s="102"/>
      <c r="BJ1130" s="102"/>
      <c r="BK1130" s="103">
        <v>1</v>
      </c>
      <c r="BL1130" s="328"/>
      <c r="BM1130" s="343" t="s">
        <v>157</v>
      </c>
      <c r="BN1130" s="102"/>
      <c r="BO1130" s="102"/>
      <c r="BP1130" s="103">
        <v>1</v>
      </c>
      <c r="BQ1130" s="328"/>
      <c r="BS1130" s="413"/>
      <c r="BT1130" s="413"/>
      <c r="BU1130" s="414"/>
      <c r="BV1130" s="413"/>
      <c r="BW1130" s="7"/>
      <c r="BX1130" s="7"/>
      <c r="BY1130" s="7"/>
      <c r="CF1130" s="7"/>
      <c r="CG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  <c r="EL1130" s="7"/>
      <c r="EM1130" s="7"/>
      <c r="EN1130" s="7"/>
      <c r="EO1130" s="7"/>
      <c r="EP1130" s="7"/>
      <c r="EQ1130" s="7"/>
    </row>
    <row r="1131" spans="1:147" ht="15.6" hidden="1" x14ac:dyDescent="0.3">
      <c r="A1131" t="str">
        <f>+A735</f>
        <v>2022 TORRE B</v>
      </c>
      <c r="C1131" s="338">
        <f t="shared" ref="C1131:AE1131" si="1284">+C772</f>
        <v>8</v>
      </c>
      <c r="D1131" s="452"/>
      <c r="E1131" s="33">
        <f t="shared" si="1284"/>
        <v>27.2</v>
      </c>
      <c r="F1131" s="34">
        <f t="shared" si="1284"/>
        <v>70125.734004313446</v>
      </c>
      <c r="G1131" s="34">
        <f t="shared" si="1284"/>
        <v>61939.389812685513</v>
      </c>
      <c r="H1131" s="339">
        <f t="shared" si="1284"/>
        <v>132065.12381699897</v>
      </c>
      <c r="I1131" s="338">
        <f t="shared" si="1284"/>
        <v>8</v>
      </c>
      <c r="J1131" s="452"/>
      <c r="K1131" s="33">
        <f t="shared" si="1284"/>
        <v>36</v>
      </c>
      <c r="L1131" s="34">
        <f t="shared" si="1284"/>
        <v>70193.119638826189</v>
      </c>
      <c r="M1131" s="34">
        <f t="shared" si="1284"/>
        <v>85885.104158923437</v>
      </c>
      <c r="N1131" s="339">
        <f t="shared" si="1284"/>
        <v>156078.22379774961</v>
      </c>
      <c r="O1131" s="338">
        <f t="shared" si="1284"/>
        <v>7</v>
      </c>
      <c r="P1131" s="452"/>
      <c r="Q1131" s="33">
        <f t="shared" si="1284"/>
        <v>38.5</v>
      </c>
      <c r="R1131" s="34">
        <f t="shared" si="1284"/>
        <v>61418.979683972917</v>
      </c>
      <c r="S1131" s="432">
        <f t="shared" si="1284"/>
        <v>88562.806057903494</v>
      </c>
      <c r="T1131" s="339">
        <f t="shared" si="1284"/>
        <v>149981.7857418764</v>
      </c>
      <c r="U1131" s="338">
        <f t="shared" si="1284"/>
        <v>8</v>
      </c>
      <c r="V1131" s="33">
        <f t="shared" si="1284"/>
        <v>46.96</v>
      </c>
      <c r="W1131" s="34">
        <f t="shared" si="1284"/>
        <v>71389.924865831839</v>
      </c>
      <c r="X1131" s="34">
        <f t="shared" si="1284"/>
        <v>106013.55984964027</v>
      </c>
      <c r="Y1131" s="339">
        <f t="shared" si="1284"/>
        <v>177403.48471547209</v>
      </c>
      <c r="Z1131" s="338">
        <f t="shared" si="1284"/>
        <v>8</v>
      </c>
      <c r="AA1131" s="33">
        <f t="shared" si="1284"/>
        <v>52.592300319687475</v>
      </c>
      <c r="AB1131" s="34">
        <f t="shared" si="1284"/>
        <v>71389.924865831839</v>
      </c>
      <c r="AC1131" s="34">
        <f t="shared" si="1284"/>
        <v>137312.30980235914</v>
      </c>
      <c r="AD1131" s="339">
        <f t="shared" si="1284"/>
        <v>208702.234668191</v>
      </c>
      <c r="AE1131" s="338">
        <f t="shared" si="1284"/>
        <v>7</v>
      </c>
      <c r="AF1131" s="33"/>
      <c r="AG1131" s="33">
        <f t="shared" ref="AG1131:AO1131" si="1285">+AF772</f>
        <v>46.550000000000004</v>
      </c>
      <c r="AH1131" s="34">
        <f t="shared" si="1285"/>
        <v>65588.783143107983</v>
      </c>
      <c r="AI1131" s="34">
        <f t="shared" si="1285"/>
        <v>117635.07631096517</v>
      </c>
      <c r="AJ1131" s="339">
        <f t="shared" si="1285"/>
        <v>183223.85945407316</v>
      </c>
      <c r="AK1131" s="338">
        <f t="shared" si="1285"/>
        <v>7</v>
      </c>
      <c r="AL1131" s="452"/>
      <c r="AM1131" s="33">
        <f>+AK772</f>
        <v>48.87616641383282</v>
      </c>
      <c r="AN1131" s="34">
        <f t="shared" si="1285"/>
        <v>65588.783143107983</v>
      </c>
      <c r="AO1131" s="34">
        <f t="shared" si="1285"/>
        <v>131694.61899827959</v>
      </c>
      <c r="AP1131" s="339">
        <f>+AO645</f>
        <v>81417.984021370401</v>
      </c>
      <c r="AQ1131" s="338">
        <f t="shared" ref="AQ1131:BP1131" si="1286">+AP772</f>
        <v>9</v>
      </c>
      <c r="AR1131" s="452"/>
      <c r="AS1131" s="33">
        <f>+AQ772</f>
        <v>72</v>
      </c>
      <c r="AT1131" s="34">
        <f t="shared" si="1286"/>
        <v>86909.243014394582</v>
      </c>
      <c r="AU1131" s="34">
        <f t="shared" si="1286"/>
        <v>183037.09134777178</v>
      </c>
      <c r="AV1131" s="339">
        <f t="shared" si="1286"/>
        <v>269946.33436216635</v>
      </c>
      <c r="AW1131" s="338">
        <f t="shared" si="1286"/>
        <v>6</v>
      </c>
      <c r="AX1131" s="452"/>
      <c r="AY1131" s="33">
        <f>+AW772</f>
        <v>44.76</v>
      </c>
      <c r="AZ1131" s="34">
        <f t="shared" si="1286"/>
        <v>57939.495342929724</v>
      </c>
      <c r="BA1131" s="34">
        <f t="shared" si="1286"/>
        <v>118630.76651414875</v>
      </c>
      <c r="BB1131" s="339">
        <f t="shared" si="1286"/>
        <v>176570.26185707847</v>
      </c>
      <c r="BC1131" s="338">
        <f t="shared" si="1286"/>
        <v>7</v>
      </c>
      <c r="BD1131" s="33">
        <f t="shared" si="1286"/>
        <v>50.96</v>
      </c>
      <c r="BE1131" s="34">
        <f t="shared" si="1286"/>
        <v>66957.084444444452</v>
      </c>
      <c r="BF1131" s="34">
        <f t="shared" si="1286"/>
        <v>144509.92980279427</v>
      </c>
      <c r="BG1131" s="339">
        <f t="shared" si="1286"/>
        <v>211467.01424723872</v>
      </c>
      <c r="BH1131" s="338">
        <f t="shared" si="1286"/>
        <v>5</v>
      </c>
      <c r="BI1131" s="33">
        <f t="shared" si="1286"/>
        <v>36</v>
      </c>
      <c r="BJ1131" s="34">
        <f t="shared" si="1286"/>
        <v>47826.488888888889</v>
      </c>
      <c r="BK1131" s="34">
        <f t="shared" si="1286"/>
        <v>100828.46939632272</v>
      </c>
      <c r="BL1131" s="339">
        <f t="shared" si="1286"/>
        <v>148654.95828521161</v>
      </c>
      <c r="BM1131" s="338">
        <f t="shared" si="1286"/>
        <v>7</v>
      </c>
      <c r="BN1131" s="33">
        <f t="shared" si="1286"/>
        <v>56.07</v>
      </c>
      <c r="BO1131" s="34">
        <f t="shared" si="1286"/>
        <v>68131.481178396076</v>
      </c>
      <c r="BP1131" s="34">
        <f t="shared" si="1286"/>
        <v>162170.16681105818</v>
      </c>
      <c r="BQ1131" s="339">
        <f>+BO1131+BP1131</f>
        <v>230301.64798945427</v>
      </c>
      <c r="BS1131" s="413"/>
      <c r="BT1131" s="413"/>
      <c r="BU1131" s="414"/>
      <c r="BV1131" s="413"/>
      <c r="BW1131" s="7"/>
      <c r="BX1131" s="7"/>
      <c r="BY1131" s="7"/>
      <c r="CF1131" s="7"/>
      <c r="CG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  <c r="EL1131" s="7"/>
      <c r="EM1131" s="7"/>
      <c r="EN1131" s="7"/>
      <c r="EO1131" s="7"/>
      <c r="EP1131" s="7"/>
      <c r="EQ1131" s="7"/>
    </row>
    <row r="1132" spans="1:147" ht="15.6" hidden="1" x14ac:dyDescent="0.3">
      <c r="A1132" t="str">
        <f>+A785</f>
        <v>2022 TORRE C</v>
      </c>
      <c r="C1132" s="338">
        <f t="shared" ref="C1132:AE1132" si="1287">+C817</f>
        <v>9</v>
      </c>
      <c r="D1132" s="452"/>
      <c r="E1132" s="33">
        <f t="shared" si="1287"/>
        <v>64.62</v>
      </c>
      <c r="F1132" s="34">
        <f t="shared" si="1287"/>
        <v>87597.618657937812</v>
      </c>
      <c r="G1132" s="34">
        <f t="shared" si="1287"/>
        <v>199281.2729590809</v>
      </c>
      <c r="H1132" s="339">
        <f t="shared" si="1287"/>
        <v>286878.89161701873</v>
      </c>
      <c r="I1132" s="338">
        <f t="shared" si="1287"/>
        <v>10</v>
      </c>
      <c r="J1132" s="452"/>
      <c r="K1132" s="33">
        <f t="shared" si="1287"/>
        <v>71.203245532760789</v>
      </c>
      <c r="L1132" s="34">
        <f t="shared" si="1287"/>
        <v>97316.047430830047</v>
      </c>
      <c r="M1132" s="34">
        <f t="shared" si="1287"/>
        <v>217926.95642950962</v>
      </c>
      <c r="N1132" s="339">
        <f t="shared" si="1287"/>
        <v>315243.00386033964</v>
      </c>
      <c r="O1132" s="338">
        <f t="shared" si="1287"/>
        <v>10</v>
      </c>
      <c r="P1132" s="452"/>
      <c r="Q1132" s="33">
        <f t="shared" si="1287"/>
        <v>65.014310837212491</v>
      </c>
      <c r="R1132" s="34">
        <f t="shared" si="1287"/>
        <v>97316.047430830047</v>
      </c>
      <c r="S1132" s="432">
        <f t="shared" si="1287"/>
        <v>200093.33557989704</v>
      </c>
      <c r="T1132" s="339">
        <f t="shared" si="1287"/>
        <v>297409.38301072712</v>
      </c>
      <c r="U1132" s="338">
        <f t="shared" si="1287"/>
        <v>10</v>
      </c>
      <c r="V1132" s="33">
        <f t="shared" si="1287"/>
        <v>71.427589430794654</v>
      </c>
      <c r="W1132" s="34">
        <f t="shared" si="1287"/>
        <v>97159.379844961237</v>
      </c>
      <c r="X1132" s="34">
        <f t="shared" si="1287"/>
        <v>235198.11472944956</v>
      </c>
      <c r="Y1132" s="339">
        <f t="shared" si="1287"/>
        <v>332357.49457441078</v>
      </c>
      <c r="Z1132" s="338">
        <f t="shared" si="1287"/>
        <v>8</v>
      </c>
      <c r="AA1132" s="33">
        <f t="shared" si="1287"/>
        <v>55.152345755301837</v>
      </c>
      <c r="AB1132" s="34">
        <f t="shared" si="1287"/>
        <v>77727.503875968992</v>
      </c>
      <c r="AC1132" s="34">
        <f t="shared" si="1287"/>
        <v>170063.32347377998</v>
      </c>
      <c r="AD1132" s="339">
        <f t="shared" si="1287"/>
        <v>247790.82734974899</v>
      </c>
      <c r="AE1132" s="338">
        <f t="shared" si="1287"/>
        <v>9</v>
      </c>
      <c r="AF1132" s="33"/>
      <c r="AG1132" s="33" t="e">
        <f t="shared" ref="AG1132:AO1132" si="1288">+AF817</f>
        <v>#REF!</v>
      </c>
      <c r="AH1132" s="34">
        <f t="shared" si="1288"/>
        <v>63.9</v>
      </c>
      <c r="AI1132" s="34">
        <f t="shared" si="1288"/>
        <v>90776.856919468337</v>
      </c>
      <c r="AJ1132" s="339">
        <f t="shared" si="1288"/>
        <v>174618.93574917954</v>
      </c>
      <c r="AK1132" s="338">
        <f t="shared" si="1288"/>
        <v>265395.79266864789</v>
      </c>
      <c r="AL1132" s="452"/>
      <c r="AM1132" s="33">
        <f>+AK817</f>
        <v>10</v>
      </c>
      <c r="AN1132" s="34">
        <f t="shared" si="1288"/>
        <v>80.934505556429798</v>
      </c>
      <c r="AO1132" s="34">
        <f t="shared" si="1288"/>
        <v>100863.17435496481</v>
      </c>
      <c r="AP1132" s="339">
        <f>+AO690</f>
        <v>84550.029489166103</v>
      </c>
      <c r="AQ1132" s="338">
        <f t="shared" ref="AQ1132:BP1132" si="1289">+AP817</f>
        <v>344537.54928326234</v>
      </c>
      <c r="AR1132" s="452"/>
      <c r="AS1132" s="33">
        <f>+AQ817</f>
        <v>10</v>
      </c>
      <c r="AT1132" s="34">
        <f t="shared" si="1289"/>
        <v>87.803887587822075</v>
      </c>
      <c r="AU1132" s="34">
        <f t="shared" si="1289"/>
        <v>102633.16624895573</v>
      </c>
      <c r="AV1132" s="339">
        <f t="shared" si="1289"/>
        <v>254965.27774035567</v>
      </c>
      <c r="AW1132" s="338">
        <f t="shared" si="1289"/>
        <v>357598.4439893114</v>
      </c>
      <c r="AX1132" s="452"/>
      <c r="AY1132" s="33">
        <f>+AW817</f>
        <v>9</v>
      </c>
      <c r="AZ1132" s="34">
        <f t="shared" si="1289"/>
        <v>68.152896475770874</v>
      </c>
      <c r="BA1132" s="34">
        <f t="shared" si="1289"/>
        <v>92369.849624060153</v>
      </c>
      <c r="BB1132" s="339">
        <f t="shared" si="1289"/>
        <v>202048.19609576758</v>
      </c>
      <c r="BC1132" s="338">
        <f t="shared" si="1289"/>
        <v>294418.04571982776</v>
      </c>
      <c r="BD1132" s="33">
        <f t="shared" si="1289"/>
        <v>10</v>
      </c>
      <c r="BE1132" s="34">
        <f t="shared" si="1289"/>
        <v>56.887438596491279</v>
      </c>
      <c r="BF1132" s="34">
        <f t="shared" si="1289"/>
        <v>95652.977777777778</v>
      </c>
      <c r="BG1132" s="339">
        <f t="shared" si="1289"/>
        <v>161318.67657456288</v>
      </c>
      <c r="BH1132" s="338">
        <f t="shared" si="1289"/>
        <v>256971.65435234067</v>
      </c>
      <c r="BI1132" s="33">
        <f t="shared" si="1289"/>
        <v>4</v>
      </c>
      <c r="BJ1132" s="34">
        <f t="shared" si="1289"/>
        <v>32.83206417112298</v>
      </c>
      <c r="BK1132" s="34">
        <f t="shared" si="1289"/>
        <v>42121.078167115906</v>
      </c>
      <c r="BL1132" s="339">
        <f t="shared" si="1289"/>
        <v>91955.74381933824</v>
      </c>
      <c r="BM1132" s="338">
        <f t="shared" si="1289"/>
        <v>134076.82198645413</v>
      </c>
      <c r="BN1132" s="33">
        <f t="shared" si="1289"/>
        <v>7</v>
      </c>
      <c r="BO1132" s="34">
        <f t="shared" si="1289"/>
        <v>35.468438028169004</v>
      </c>
      <c r="BP1132" s="34">
        <f t="shared" si="1289"/>
        <v>72672.153325817359</v>
      </c>
      <c r="BQ1132" s="339">
        <f t="shared" ref="BQ1132:BQ1133" si="1290">+BO1132+BP1132</f>
        <v>72707.621763845527</v>
      </c>
      <c r="BS1132" s="413"/>
      <c r="BT1132" s="413"/>
      <c r="BU1132" s="414"/>
      <c r="BV1132" s="413"/>
      <c r="BW1132" s="7"/>
      <c r="BX1132" s="7"/>
      <c r="BY1132" s="7"/>
      <c r="CF1132" s="7"/>
      <c r="CG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  <c r="EL1132" s="7"/>
      <c r="EM1132" s="7"/>
      <c r="EN1132" s="7"/>
      <c r="EO1132" s="7"/>
      <c r="EP1132" s="7"/>
      <c r="EQ1132" s="7"/>
    </row>
    <row r="1133" spans="1:147" ht="15.6" hidden="1" x14ac:dyDescent="0.3">
      <c r="A1133" t="str">
        <f>+A828</f>
        <v>2023 TORRE A</v>
      </c>
      <c r="C1133" s="338">
        <f t="shared" ref="C1133:AE1133" si="1291">+C858</f>
        <v>3</v>
      </c>
      <c r="D1133" s="452"/>
      <c r="E1133" s="33">
        <f t="shared" si="1291"/>
        <v>21.54</v>
      </c>
      <c r="F1133" s="34">
        <f t="shared" si="1291"/>
        <v>29199.206219312604</v>
      </c>
      <c r="G1133" s="34">
        <f t="shared" si="1291"/>
        <v>66427.090986360301</v>
      </c>
      <c r="H1133" s="339">
        <f t="shared" si="1291"/>
        <v>95626.297205672905</v>
      </c>
      <c r="I1133" s="338">
        <f t="shared" si="1291"/>
        <v>3</v>
      </c>
      <c r="J1133" s="452"/>
      <c r="K1133" s="33">
        <f t="shared" si="1291"/>
        <v>21.36097365982824</v>
      </c>
      <c r="L1133" s="34">
        <f t="shared" si="1291"/>
        <v>29194.814229249012</v>
      </c>
      <c r="M1133" s="34">
        <f t="shared" si="1291"/>
        <v>65378.086928852892</v>
      </c>
      <c r="N1133" s="339">
        <f t="shared" si="1291"/>
        <v>94572.9011581019</v>
      </c>
      <c r="O1133" s="338">
        <f t="shared" si="1291"/>
        <v>3</v>
      </c>
      <c r="P1133" s="452"/>
      <c r="Q1133" s="33">
        <f t="shared" si="1291"/>
        <v>19.504293251163745</v>
      </c>
      <c r="R1133" s="34">
        <f t="shared" si="1291"/>
        <v>29194.814229249012</v>
      </c>
      <c r="S1133" s="432">
        <f t="shared" si="1291"/>
        <v>60028.000673969102</v>
      </c>
      <c r="T1133" s="339">
        <f t="shared" si="1291"/>
        <v>89222.81490321811</v>
      </c>
      <c r="U1133" s="338">
        <f t="shared" si="1291"/>
        <v>3</v>
      </c>
      <c r="V1133" s="33">
        <f t="shared" si="1291"/>
        <v>21.428276829238399</v>
      </c>
      <c r="W1133" s="34">
        <f t="shared" si="1291"/>
        <v>29147.813953488374</v>
      </c>
      <c r="X1133" s="34">
        <f t="shared" si="1291"/>
        <v>70559.434418834877</v>
      </c>
      <c r="Y1133" s="339">
        <f t="shared" si="1291"/>
        <v>99707.248372323258</v>
      </c>
      <c r="Z1133" s="338">
        <f t="shared" si="1291"/>
        <v>3</v>
      </c>
      <c r="AA1133" s="33">
        <f t="shared" si="1291"/>
        <v>20.682129658238189</v>
      </c>
      <c r="AB1133" s="34">
        <f t="shared" si="1291"/>
        <v>29147.813953488374</v>
      </c>
      <c r="AC1133" s="34">
        <f t="shared" si="1291"/>
        <v>63773.746302667489</v>
      </c>
      <c r="AD1133" s="339">
        <f t="shared" si="1291"/>
        <v>92921.560256155863</v>
      </c>
      <c r="AE1133" s="338">
        <f t="shared" si="1291"/>
        <v>3</v>
      </c>
      <c r="AF1133" s="33"/>
      <c r="AG1133" s="33" t="e">
        <f t="shared" ref="AG1133:AO1133" si="1292">+AF858</f>
        <v>#REF!</v>
      </c>
      <c r="AH1133" s="34">
        <f t="shared" si="1292"/>
        <v>21.299999999999997</v>
      </c>
      <c r="AI1133" s="34">
        <f t="shared" si="1292"/>
        <v>30258.952306489446</v>
      </c>
      <c r="AJ1133" s="339">
        <f t="shared" si="1292"/>
        <v>58206.31191639317</v>
      </c>
      <c r="AK1133" s="338">
        <f t="shared" si="1292"/>
        <v>88465.264222882615</v>
      </c>
      <c r="AL1133" s="452"/>
      <c r="AM1133" s="33">
        <f>+AK858</f>
        <v>4</v>
      </c>
      <c r="AN1133" s="34">
        <f t="shared" si="1292"/>
        <v>32.373802222571918</v>
      </c>
      <c r="AO1133" s="34">
        <f t="shared" si="1292"/>
        <v>40345.269741985925</v>
      </c>
      <c r="AP1133" s="339">
        <f>+AO731</f>
        <v>422750.14744583052</v>
      </c>
      <c r="AQ1133" s="338">
        <f t="shared" ref="AQ1133:BP1133" si="1293">+AP858</f>
        <v>137815.01971330494</v>
      </c>
      <c r="AR1133" s="452"/>
      <c r="AS1133" s="33">
        <f>+AQ858</f>
        <v>2</v>
      </c>
      <c r="AT1133" s="34">
        <f t="shared" si="1293"/>
        <v>17.560777517564414</v>
      </c>
      <c r="AU1133" s="34">
        <f t="shared" si="1293"/>
        <v>20526.633249791146</v>
      </c>
      <c r="AV1133" s="339">
        <f t="shared" si="1293"/>
        <v>50993.055548071126</v>
      </c>
      <c r="AW1133" s="338">
        <f t="shared" si="1293"/>
        <v>71519.688797862269</v>
      </c>
      <c r="AX1133" s="452"/>
      <c r="AY1133" s="33">
        <f>+AW858</f>
        <v>2</v>
      </c>
      <c r="AZ1133" s="34">
        <f t="shared" si="1293"/>
        <v>15.145088105726861</v>
      </c>
      <c r="BA1133" s="34">
        <f t="shared" si="1293"/>
        <v>20526.633249791146</v>
      </c>
      <c r="BB1133" s="339">
        <f t="shared" si="1293"/>
        <v>44899.599132392796</v>
      </c>
      <c r="BC1133" s="338">
        <f t="shared" si="1293"/>
        <v>65426.232382183938</v>
      </c>
      <c r="BD1133" s="33">
        <f t="shared" si="1293"/>
        <v>2</v>
      </c>
      <c r="BE1133" s="34">
        <f t="shared" si="1293"/>
        <v>11.377487719298255</v>
      </c>
      <c r="BF1133" s="34">
        <f t="shared" si="1293"/>
        <v>19130.595555555556</v>
      </c>
      <c r="BG1133" s="339">
        <f t="shared" si="1293"/>
        <v>32263.73531491257</v>
      </c>
      <c r="BH1133" s="338">
        <f t="shared" si="1293"/>
        <v>51394.330870468126</v>
      </c>
      <c r="BI1133" s="33">
        <f t="shared" si="1293"/>
        <v>1</v>
      </c>
      <c r="BJ1133" s="34">
        <f t="shared" si="1293"/>
        <v>8.2080160427807449</v>
      </c>
      <c r="BK1133" s="34">
        <f t="shared" si="1293"/>
        <v>10530.269541778976</v>
      </c>
      <c r="BL1133" s="339">
        <f t="shared" si="1293"/>
        <v>22988.93595483456</v>
      </c>
      <c r="BM1133" s="338">
        <f t="shared" si="1293"/>
        <v>33519.205496613533</v>
      </c>
      <c r="BN1133" s="33">
        <f t="shared" si="1293"/>
        <v>4</v>
      </c>
      <c r="BO1133" s="34">
        <f t="shared" si="1293"/>
        <v>20.267678873239429</v>
      </c>
      <c r="BP1133" s="34">
        <f t="shared" si="1293"/>
        <v>41526.944757609919</v>
      </c>
      <c r="BQ1133" s="339">
        <f t="shared" si="1290"/>
        <v>41547.212436483162</v>
      </c>
      <c r="BS1133" s="413"/>
      <c r="BT1133" s="413"/>
      <c r="BU1133" s="414"/>
      <c r="BV1133" s="413"/>
      <c r="BW1133" s="7"/>
      <c r="BX1133" s="7"/>
      <c r="BY1133" s="7"/>
      <c r="CF1133" s="7"/>
      <c r="CG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  <c r="EL1133" s="7"/>
      <c r="EM1133" s="7"/>
      <c r="EN1133" s="7"/>
      <c r="EO1133" s="7"/>
      <c r="EP1133" s="7"/>
      <c r="EQ1133" s="7"/>
    </row>
    <row r="1134" spans="1:147" ht="18" hidden="1" x14ac:dyDescent="0.35">
      <c r="A1134" s="84" t="s">
        <v>173</v>
      </c>
      <c r="C1134" s="340">
        <f>SUM(C1131:C1133)</f>
        <v>20</v>
      </c>
      <c r="D1134" s="117"/>
      <c r="E1134" s="35">
        <f t="shared" ref="E1134:AE1134" si="1294">SUM(E1131:E1133)</f>
        <v>113.36000000000001</v>
      </c>
      <c r="F1134" s="36">
        <f t="shared" si="1294"/>
        <v>186922.55888156389</v>
      </c>
      <c r="G1134" s="36">
        <f t="shared" si="1294"/>
        <v>327647.75375812675</v>
      </c>
      <c r="H1134" s="341">
        <f t="shared" si="1294"/>
        <v>514570.31263969059</v>
      </c>
      <c r="I1134" s="340">
        <f t="shared" si="1294"/>
        <v>21</v>
      </c>
      <c r="J1134" s="117"/>
      <c r="K1134" s="35">
        <f t="shared" si="1294"/>
        <v>128.56421919258904</v>
      </c>
      <c r="L1134" s="36">
        <f t="shared" si="1294"/>
        <v>196703.98129890527</v>
      </c>
      <c r="M1134" s="36">
        <f t="shared" si="1294"/>
        <v>369190.14751728595</v>
      </c>
      <c r="N1134" s="341">
        <f t="shared" si="1294"/>
        <v>565894.12881619111</v>
      </c>
      <c r="O1134" s="340">
        <f t="shared" si="1294"/>
        <v>20</v>
      </c>
      <c r="P1134" s="117"/>
      <c r="Q1134" s="35">
        <f t="shared" si="1294"/>
        <v>123.01860408837624</v>
      </c>
      <c r="R1134" s="36">
        <f t="shared" si="1294"/>
        <v>187929.84134405199</v>
      </c>
      <c r="S1134" s="433">
        <f t="shared" si="1294"/>
        <v>348684.14231176965</v>
      </c>
      <c r="T1134" s="341">
        <f t="shared" si="1294"/>
        <v>536613.98365582165</v>
      </c>
      <c r="U1134" s="340">
        <f t="shared" si="1294"/>
        <v>21</v>
      </c>
      <c r="V1134" s="35">
        <f t="shared" si="1294"/>
        <v>139.81586626003306</v>
      </c>
      <c r="W1134" s="36">
        <f t="shared" si="1294"/>
        <v>197697.11866428144</v>
      </c>
      <c r="X1134" s="36">
        <f t="shared" si="1294"/>
        <v>411771.10899792472</v>
      </c>
      <c r="Y1134" s="341">
        <f t="shared" si="1294"/>
        <v>609468.22766220616</v>
      </c>
      <c r="Z1134" s="340">
        <f t="shared" si="1294"/>
        <v>19</v>
      </c>
      <c r="AA1134" s="35">
        <f t="shared" si="1294"/>
        <v>128.42677573322749</v>
      </c>
      <c r="AB1134" s="36">
        <f t="shared" si="1294"/>
        <v>178265.2426952892</v>
      </c>
      <c r="AC1134" s="36">
        <f t="shared" si="1294"/>
        <v>371149.37957880663</v>
      </c>
      <c r="AD1134" s="341">
        <f t="shared" si="1294"/>
        <v>549414.62227409589</v>
      </c>
      <c r="AE1134" s="340">
        <f t="shared" si="1294"/>
        <v>19</v>
      </c>
      <c r="AF1134" s="35"/>
      <c r="AG1134" s="35" t="e">
        <f t="shared" ref="AG1134:BQ1134" si="1295">SUM(AG1131:AG1133)</f>
        <v>#REF!</v>
      </c>
      <c r="AH1134" s="36">
        <f t="shared" si="1295"/>
        <v>65673.98314310798</v>
      </c>
      <c r="AI1134" s="36">
        <f t="shared" si="1295"/>
        <v>238670.88553692296</v>
      </c>
      <c r="AJ1134" s="341">
        <f t="shared" si="1295"/>
        <v>416049.10711964587</v>
      </c>
      <c r="AK1134" s="340">
        <f t="shared" si="1295"/>
        <v>353868.05689153052</v>
      </c>
      <c r="AL1134" s="117"/>
      <c r="AM1134" s="35">
        <f t="shared" si="1295"/>
        <v>62.87616641383282</v>
      </c>
      <c r="AN1134" s="36">
        <f t="shared" si="1295"/>
        <v>65702.09145088699</v>
      </c>
      <c r="AO1134" s="36">
        <f t="shared" si="1295"/>
        <v>272903.06309523032</v>
      </c>
      <c r="AP1134" s="341">
        <f t="shared" si="1295"/>
        <v>588718.16095636704</v>
      </c>
      <c r="AQ1134" s="335">
        <f t="shared" si="1295"/>
        <v>482361.56899656728</v>
      </c>
      <c r="AR1134" s="108"/>
      <c r="AS1134" s="8">
        <f t="shared" si="1295"/>
        <v>84</v>
      </c>
      <c r="AT1134" s="16">
        <f t="shared" si="1295"/>
        <v>87014.607679499968</v>
      </c>
      <c r="AU1134" s="16">
        <f t="shared" si="1295"/>
        <v>306196.89084651868</v>
      </c>
      <c r="AV1134" s="342">
        <f t="shared" si="1295"/>
        <v>575904.66765059321</v>
      </c>
      <c r="AW1134" s="335">
        <f t="shared" si="1295"/>
        <v>429124.13278717367</v>
      </c>
      <c r="AX1134" s="108"/>
      <c r="AY1134" s="8">
        <f t="shared" si="1295"/>
        <v>55.76</v>
      </c>
      <c r="AZ1134" s="16">
        <f t="shared" si="1295"/>
        <v>58022.793327511223</v>
      </c>
      <c r="BA1134" s="16">
        <f t="shared" si="1295"/>
        <v>231527.24938800003</v>
      </c>
      <c r="BB1134" s="342">
        <f t="shared" si="1295"/>
        <v>423518.05708523886</v>
      </c>
      <c r="BC1134" s="340">
        <f t="shared" si="1295"/>
        <v>359851.27810201171</v>
      </c>
      <c r="BD1134" s="35">
        <f t="shared" si="1295"/>
        <v>62.96</v>
      </c>
      <c r="BE1134" s="36">
        <f t="shared" si="1295"/>
        <v>67025.349370760232</v>
      </c>
      <c r="BF1134" s="36">
        <f t="shared" si="1295"/>
        <v>259293.50313612761</v>
      </c>
      <c r="BG1134" s="341">
        <f t="shared" si="1295"/>
        <v>405049.42613671417</v>
      </c>
      <c r="BH1134" s="340">
        <f t="shared" si="1295"/>
        <v>308370.98522280878</v>
      </c>
      <c r="BI1134" s="35">
        <f t="shared" si="1295"/>
        <v>41</v>
      </c>
      <c r="BJ1134" s="36">
        <f t="shared" si="1295"/>
        <v>47867.528969102794</v>
      </c>
      <c r="BK1134" s="36">
        <f t="shared" si="1295"/>
        <v>153479.8171052176</v>
      </c>
      <c r="BL1134" s="341">
        <f t="shared" si="1295"/>
        <v>263599.63805938442</v>
      </c>
      <c r="BM1134" s="340">
        <f t="shared" si="1295"/>
        <v>167603.02748306765</v>
      </c>
      <c r="BN1134" s="35">
        <f t="shared" si="1295"/>
        <v>67.069999999999993</v>
      </c>
      <c r="BO1134" s="36">
        <f t="shared" si="1295"/>
        <v>68187.21729529748</v>
      </c>
      <c r="BP1134" s="36">
        <f t="shared" si="1295"/>
        <v>276369.26489448547</v>
      </c>
      <c r="BQ1134" s="341">
        <f t="shared" si="1295"/>
        <v>344556.48218978295</v>
      </c>
      <c r="BS1134" s="413"/>
      <c r="BT1134" s="413"/>
      <c r="BU1134" s="414"/>
      <c r="BV1134" s="413"/>
      <c r="BW1134" s="7"/>
      <c r="BX1134" s="7"/>
      <c r="BY1134" s="7"/>
      <c r="CF1134" s="7"/>
      <c r="CG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  <c r="EQ1134" s="7"/>
    </row>
    <row r="1135" spans="1:147" ht="15.6" hidden="1" x14ac:dyDescent="0.3">
      <c r="C1135" s="327"/>
      <c r="D1135" s="7"/>
      <c r="E1135" s="7"/>
      <c r="F1135" s="7"/>
      <c r="G1135" s="7"/>
      <c r="H1135" s="328"/>
      <c r="I1135" s="327"/>
      <c r="J1135" s="7"/>
      <c r="K1135" s="7"/>
      <c r="L1135" s="7"/>
      <c r="M1135" s="7"/>
      <c r="N1135" s="328"/>
      <c r="O1135" s="327"/>
      <c r="P1135" s="7"/>
      <c r="Q1135" s="7"/>
      <c r="R1135" s="7"/>
      <c r="S1135" s="421"/>
      <c r="T1135" s="328"/>
      <c r="U1135" s="327"/>
      <c r="V1135" s="7"/>
      <c r="W1135" s="7"/>
      <c r="X1135" s="7"/>
      <c r="Y1135" s="328"/>
      <c r="Z1135" s="327"/>
      <c r="AA1135" s="7"/>
      <c r="AB1135" s="7"/>
      <c r="AC1135" s="7"/>
      <c r="AD1135" s="328"/>
      <c r="AE1135" s="327"/>
      <c r="AF1135" s="7"/>
      <c r="AG1135" s="7"/>
      <c r="AH1135" s="7"/>
      <c r="AI1135" s="7"/>
      <c r="AJ1135" s="328"/>
      <c r="AK1135" s="327"/>
      <c r="AL1135" s="7"/>
      <c r="AM1135" s="7"/>
      <c r="AN1135" s="7"/>
      <c r="AO1135" s="7"/>
      <c r="AP1135" s="328"/>
      <c r="AQ1135" s="327"/>
      <c r="AR1135" s="7"/>
      <c r="AS1135" s="7"/>
      <c r="AT1135" s="7"/>
      <c r="AU1135" s="7"/>
      <c r="AV1135" s="328"/>
      <c r="AW1135" s="327"/>
      <c r="AX1135" s="7"/>
      <c r="AY1135" s="7"/>
      <c r="AZ1135" s="122"/>
      <c r="BA1135" s="118"/>
      <c r="BB1135" s="328"/>
      <c r="BC1135" s="327"/>
      <c r="BD1135" s="7"/>
      <c r="BE1135" s="122"/>
      <c r="BF1135" s="118"/>
      <c r="BG1135" s="328"/>
      <c r="BH1135" s="327"/>
      <c r="BI1135" s="7"/>
      <c r="BJ1135" s="7"/>
      <c r="BK1135" s="7"/>
      <c r="BL1135" s="328"/>
      <c r="BM1135" s="327"/>
      <c r="BN1135" s="7"/>
      <c r="BO1135" s="7"/>
      <c r="BP1135" s="7"/>
      <c r="BQ1135" s="328"/>
      <c r="BS1135" s="413"/>
      <c r="BT1135" s="413"/>
      <c r="BU1135" s="414"/>
      <c r="BV1135" s="413"/>
      <c r="BW1135" s="7"/>
      <c r="BX1135" s="7"/>
      <c r="BY1135" s="7"/>
      <c r="CF1135" s="7"/>
      <c r="CG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  <c r="EQ1135" s="7"/>
    </row>
    <row r="1136" spans="1:147" ht="15.6" hidden="1" x14ac:dyDescent="0.3">
      <c r="C1136" s="327" t="s">
        <v>214</v>
      </c>
      <c r="D1136" s="7"/>
      <c r="E1136" s="7"/>
      <c r="F1136" s="122">
        <f>+'Vr M3 DE AGUA'!L225</f>
        <v>0</v>
      </c>
      <c r="G1136" s="42">
        <f>+'Vr M3 DE GAS'!AG205+'Vr M3 DE GAS'!AG223+'Vr M3 DE GAS'!AG241</f>
        <v>0</v>
      </c>
      <c r="H1136" s="328"/>
      <c r="I1136" s="327"/>
      <c r="J1136" s="7"/>
      <c r="K1136" s="7"/>
      <c r="L1136" s="122">
        <f>+'Vr M3 DE AGUA'!L226</f>
        <v>0</v>
      </c>
      <c r="M1136" s="42">
        <f>+'Vr M3 DE GAS'!AP194+'Vr M3 DE GAS'!AP212+'Vr M3 DE GAS'!AP230</f>
        <v>0</v>
      </c>
      <c r="N1136" s="344"/>
      <c r="O1136" s="347"/>
      <c r="P1136" s="42"/>
      <c r="Q1136" s="42"/>
      <c r="R1136" s="42">
        <f>+'Vr M3 DE AGUA'!L226</f>
        <v>0</v>
      </c>
      <c r="S1136" s="399">
        <f>+'Vr M3 DE GAS'!AP195+'Vr M3 DE GAS'!AP213+'Vr M3 DE GAS'!AP231</f>
        <v>0</v>
      </c>
      <c r="T1136" s="344"/>
      <c r="U1136" s="347"/>
      <c r="V1136" s="42"/>
      <c r="W1136" s="42">
        <f>+'Vr M3 DE AGUA'!L227</f>
        <v>0</v>
      </c>
      <c r="X1136" s="42">
        <f>+'Vr M3 DE GAS'!AP196+'Vr M3 DE GAS'!AP214+'Vr M3 DE GAS'!AP232</f>
        <v>0</v>
      </c>
      <c r="Y1136" s="328"/>
      <c r="Z1136" s="347"/>
      <c r="AA1136" s="42"/>
      <c r="AB1136" s="42">
        <f>+'Vr M3 DE AGUA'!L227</f>
        <v>0</v>
      </c>
      <c r="AC1136" s="42">
        <f>+'Vr M3 DE GAS'!AP215+'Vr M3 DE GAS'!AP233+'Vr M3 DE GAS'!AP197</f>
        <v>0</v>
      </c>
      <c r="AD1136" s="328"/>
      <c r="AE1136" s="347"/>
      <c r="AF1136" s="42"/>
      <c r="AG1136" s="42"/>
      <c r="AH1136" s="42">
        <f>+'Vr M3 DE AGUA'!L228</f>
        <v>0</v>
      </c>
      <c r="AI1136" s="42">
        <f>+'Vr M3 DE GAS'!AP198+'Vr M3 DE GAS'!AP216+'Vr M3 DE GAS'!AP234</f>
        <v>0</v>
      </c>
      <c r="AJ1136" s="328"/>
      <c r="AK1136" s="347"/>
      <c r="AL1136" s="42"/>
      <c r="AM1136" s="42"/>
      <c r="AN1136" s="42">
        <f>+'Vr M3 DE AGUA'!L228</f>
        <v>0</v>
      </c>
      <c r="AO1136" s="42">
        <f>+'Vr M3 DE GAS'!AP199+'Vr M3 DE GAS'!AP217+'Vr M3 DE GAS'!AP235</f>
        <v>0</v>
      </c>
      <c r="AP1136" s="328"/>
      <c r="AQ1136" s="347"/>
      <c r="AR1136" s="42"/>
      <c r="AS1136" s="42"/>
      <c r="AT1136" s="42">
        <f>+'Vr M3 DE AGUA'!L229</f>
        <v>0</v>
      </c>
      <c r="AU1136" s="42">
        <f>+'Vr M3 DE GAS'!AP200+'Vr M3 DE GAS'!AP218+'Vr M3 DE GAS'!AP236</f>
        <v>0</v>
      </c>
      <c r="AV1136" s="328"/>
      <c r="AW1136" s="327"/>
      <c r="AX1136" s="7"/>
      <c r="AY1136" s="7"/>
      <c r="AZ1136" s="42">
        <f>+'Vr M3 DE AGUA'!L229</f>
        <v>0</v>
      </c>
      <c r="BA1136" s="42">
        <f>+'Vr M3 DE GAS'!AP201+'Vr M3 DE GAS'!AP219+'Vr M3 DE GAS'!AP237</f>
        <v>0</v>
      </c>
      <c r="BB1136" s="328"/>
      <c r="BC1136" s="327"/>
      <c r="BD1136" s="7"/>
      <c r="BE1136" s="42">
        <v>10830256</v>
      </c>
      <c r="BF1136" s="42">
        <f>+'Vr M3 DE GAS'!AP202+'Vr M3 DE GAS'!AP220+'Vr M3 DE GAS'!AP238</f>
        <v>0</v>
      </c>
      <c r="BG1136" s="354"/>
      <c r="BH1136" s="356"/>
      <c r="BI1136" s="129"/>
      <c r="BJ1136" s="129">
        <v>10830256</v>
      </c>
      <c r="BK1136" s="42">
        <f>+'Vr M3 DE GAS'!AP203+'Vr M3 DE GAS'!AP221+'Vr M3 DE GAS'!AP239</f>
        <v>0</v>
      </c>
      <c r="BL1136" s="328"/>
      <c r="BM1136" s="327"/>
      <c r="BN1136" s="7"/>
      <c r="BO1136" s="129">
        <v>12193112</v>
      </c>
      <c r="BP1136" s="129">
        <f>+'Vr M3 DE GAS'!AP204+'Vr M3 DE GAS'!AP222+'Vr M3 DE GAS'!AP240</f>
        <v>0</v>
      </c>
      <c r="BQ1136" s="328"/>
      <c r="BS1136" s="413"/>
      <c r="BT1136" s="413"/>
      <c r="BU1136" s="414"/>
      <c r="BV1136" s="413"/>
      <c r="BW1136" s="7"/>
      <c r="BX1136" s="7"/>
      <c r="BY1136" s="7"/>
      <c r="CF1136" s="7"/>
      <c r="CG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  <c r="EQ1136" s="7"/>
    </row>
    <row r="1137" spans="1:147" hidden="1" x14ac:dyDescent="0.3">
      <c r="C1137" s="22"/>
      <c r="F1137" s="42"/>
      <c r="H1137" s="23"/>
      <c r="I1137" s="22"/>
      <c r="N1137" s="23"/>
      <c r="O1137" s="22"/>
      <c r="T1137" s="23"/>
      <c r="U1137" s="22"/>
      <c r="Y1137" s="23"/>
      <c r="Z1137" s="22"/>
      <c r="AD1137" s="23"/>
      <c r="AE1137" s="22"/>
      <c r="AJ1137" s="23"/>
      <c r="AK1137" s="22"/>
      <c r="AP1137" s="23"/>
      <c r="AQ1137" s="22"/>
      <c r="AV1137" s="23"/>
      <c r="AW1137" s="22"/>
      <c r="BB1137" s="23"/>
      <c r="BC1137" s="22"/>
      <c r="BG1137" s="23"/>
      <c r="BH1137" s="22"/>
      <c r="BL1137" s="23"/>
      <c r="BM1137" s="22"/>
      <c r="BQ1137" s="23"/>
    </row>
    <row r="1138" spans="1:147" ht="15.6" hidden="1" x14ac:dyDescent="0.3">
      <c r="C1138" s="22" t="s">
        <v>215</v>
      </c>
      <c r="F1138" s="42">
        <f>+F1136/2</f>
        <v>0</v>
      </c>
      <c r="G1138" s="42">
        <f>+G1136</f>
        <v>0</v>
      </c>
      <c r="H1138" s="23"/>
      <c r="I1138" s="22"/>
      <c r="L1138" s="42">
        <f>+L1136/2</f>
        <v>0</v>
      </c>
      <c r="M1138" s="42">
        <f>+M1136</f>
        <v>0</v>
      </c>
      <c r="N1138" s="23"/>
      <c r="O1138" s="22"/>
      <c r="R1138" s="42">
        <f>+R1136/2</f>
        <v>0</v>
      </c>
      <c r="S1138" s="399">
        <f>+S1136</f>
        <v>0</v>
      </c>
      <c r="T1138" s="23"/>
      <c r="U1138" s="22"/>
      <c r="W1138" s="42">
        <f>+W1136/2</f>
        <v>0</v>
      </c>
      <c r="X1138" s="42">
        <f>+X1136</f>
        <v>0</v>
      </c>
      <c r="Y1138" s="23"/>
      <c r="Z1138" s="22"/>
      <c r="AB1138" s="42">
        <f>+AB1136/2</f>
        <v>0</v>
      </c>
      <c r="AC1138" s="42">
        <f>+AC1136</f>
        <v>0</v>
      </c>
      <c r="AD1138" s="23"/>
      <c r="AE1138" s="22"/>
      <c r="AH1138" s="42">
        <f>+AH1136/2</f>
        <v>0</v>
      </c>
      <c r="AI1138" s="42">
        <f>+AI1136</f>
        <v>0</v>
      </c>
      <c r="AJ1138" s="23"/>
      <c r="AK1138" s="22"/>
      <c r="AN1138" s="42">
        <f>+AN1136/2</f>
        <v>0</v>
      </c>
      <c r="AO1138" s="42">
        <f>+AO1136</f>
        <v>0</v>
      </c>
      <c r="AP1138" s="23"/>
      <c r="AQ1138" s="22"/>
      <c r="AT1138" s="42">
        <f>+AT1136/2</f>
        <v>0</v>
      </c>
      <c r="AU1138" s="42">
        <f>+AU1136</f>
        <v>0</v>
      </c>
      <c r="AV1138" s="23"/>
      <c r="AW1138" s="22"/>
      <c r="AZ1138" s="42">
        <f>+AZ1136/2</f>
        <v>0</v>
      </c>
      <c r="BA1138" s="42">
        <f>+BA1136</f>
        <v>0</v>
      </c>
      <c r="BB1138" s="23"/>
      <c r="BC1138" s="22"/>
      <c r="BE1138" s="42">
        <f>+BE1136/2</f>
        <v>5415128</v>
      </c>
      <c r="BF1138" s="42">
        <f>+BF1136</f>
        <v>0</v>
      </c>
      <c r="BG1138" s="354"/>
      <c r="BH1138" s="356"/>
      <c r="BI1138" s="129"/>
      <c r="BJ1138" s="42">
        <f>+BJ1136/2</f>
        <v>5415128</v>
      </c>
      <c r="BK1138" s="42">
        <f>+BK1136</f>
        <v>0</v>
      </c>
      <c r="BL1138" s="23"/>
      <c r="BM1138" s="22"/>
      <c r="BO1138" s="42">
        <f>+BO1136/2</f>
        <v>6096556</v>
      </c>
      <c r="BP1138" s="42">
        <f>+BP1136</f>
        <v>0</v>
      </c>
      <c r="BQ1138" s="23"/>
    </row>
    <row r="1139" spans="1:147" hidden="1" x14ac:dyDescent="0.3">
      <c r="C1139" s="22"/>
      <c r="H1139" s="23"/>
      <c r="I1139" s="22"/>
      <c r="N1139" s="23"/>
      <c r="O1139" s="22"/>
      <c r="T1139" s="23"/>
      <c r="U1139" s="22"/>
      <c r="Y1139" s="23"/>
      <c r="Z1139" s="22"/>
      <c r="AD1139" s="23"/>
      <c r="AE1139" s="22"/>
      <c r="AJ1139" s="23"/>
      <c r="AK1139" s="22"/>
      <c r="AP1139" s="23"/>
      <c r="AQ1139" s="22"/>
      <c r="AV1139" s="23"/>
      <c r="AW1139" s="22"/>
      <c r="BB1139" s="23"/>
      <c r="BC1139" s="22"/>
      <c r="BG1139" s="23"/>
      <c r="BH1139" s="22"/>
      <c r="BL1139" s="23"/>
      <c r="BM1139" s="22"/>
      <c r="BQ1139" s="23"/>
    </row>
    <row r="1140" spans="1:147" ht="15.6" hidden="1" x14ac:dyDescent="0.3">
      <c r="C1140" s="22" t="s">
        <v>216</v>
      </c>
      <c r="F1140" s="42">
        <v>1729693</v>
      </c>
      <c r="G1140" s="42">
        <v>2095406</v>
      </c>
      <c r="H1140" s="23"/>
      <c r="I1140" s="22"/>
      <c r="L1140" s="42">
        <v>1729693</v>
      </c>
      <c r="M1140" s="42">
        <v>2095406</v>
      </c>
      <c r="N1140" s="23"/>
      <c r="O1140" s="22"/>
      <c r="R1140" s="42">
        <v>1729693</v>
      </c>
      <c r="S1140" s="399">
        <v>2095406</v>
      </c>
      <c r="T1140" s="344"/>
      <c r="U1140" s="347"/>
      <c r="V1140" s="42"/>
      <c r="W1140" s="42">
        <v>1729693</v>
      </c>
      <c r="X1140" s="42">
        <v>2095406</v>
      </c>
      <c r="Y1140" s="344"/>
      <c r="Z1140" s="347"/>
      <c r="AA1140" s="42"/>
      <c r="AB1140" s="42">
        <v>1729693</v>
      </c>
      <c r="AC1140" s="42">
        <v>2095406</v>
      </c>
      <c r="AD1140" s="344"/>
      <c r="AE1140" s="347"/>
      <c r="AF1140" s="42"/>
      <c r="AG1140" s="42"/>
      <c r="AH1140" s="42">
        <v>1729693</v>
      </c>
      <c r="AI1140" s="42">
        <v>2095406</v>
      </c>
      <c r="AJ1140" s="344"/>
      <c r="AK1140" s="347"/>
      <c r="AL1140" s="42"/>
      <c r="AM1140" s="42"/>
      <c r="AN1140" s="42">
        <v>1729693</v>
      </c>
      <c r="AO1140" s="42">
        <v>2095406</v>
      </c>
      <c r="AP1140" s="344"/>
      <c r="AQ1140" s="347"/>
      <c r="AR1140" s="42"/>
      <c r="AS1140" s="42"/>
      <c r="AT1140" s="42">
        <v>1729693</v>
      </c>
      <c r="AU1140" s="42">
        <v>2095406</v>
      </c>
      <c r="AV1140" s="344"/>
      <c r="AW1140" s="22"/>
      <c r="AZ1140" s="42">
        <v>1729693</v>
      </c>
      <c r="BA1140" s="42">
        <v>2095406</v>
      </c>
      <c r="BB1140" s="23"/>
      <c r="BC1140" s="29"/>
      <c r="BD1140" s="17"/>
      <c r="BE1140" s="42">
        <v>1729693</v>
      </c>
      <c r="BF1140" s="42">
        <v>2095406</v>
      </c>
      <c r="BG1140" s="330"/>
      <c r="BH1140" s="29"/>
      <c r="BI1140" s="17"/>
      <c r="BJ1140" s="42">
        <v>1729693</v>
      </c>
      <c r="BK1140" s="42">
        <v>2095406</v>
      </c>
      <c r="BL1140" s="23"/>
      <c r="BM1140" s="22"/>
      <c r="BO1140" s="42">
        <v>1729693</v>
      </c>
      <c r="BP1140" s="42">
        <v>2095406</v>
      </c>
      <c r="BQ1140" s="23"/>
      <c r="BS1140" s="413" t="s">
        <v>44</v>
      </c>
      <c r="BT1140" s="413"/>
      <c r="BU1140" s="414"/>
      <c r="BV1140" s="413" t="s">
        <v>45</v>
      </c>
    </row>
    <row r="1141" spans="1:147" hidden="1" x14ac:dyDescent="0.3">
      <c r="C1141" s="22"/>
      <c r="H1141" s="23"/>
      <c r="I1141" s="22"/>
      <c r="N1141" s="23"/>
      <c r="O1141" s="22"/>
      <c r="T1141" s="23"/>
      <c r="U1141" s="22"/>
      <c r="Y1141" s="23"/>
      <c r="Z1141" s="22"/>
      <c r="AD1141" s="23"/>
      <c r="AE1141" s="22"/>
      <c r="AJ1141" s="23"/>
      <c r="AK1141" s="22"/>
      <c r="AP1141" s="23"/>
      <c r="AQ1141" s="22"/>
      <c r="AV1141" s="23"/>
      <c r="AW1141" s="22"/>
      <c r="BB1141" s="23"/>
      <c r="BC1141" s="22"/>
      <c r="BG1141" s="23"/>
      <c r="BH1141" s="22"/>
      <c r="BL1141" s="23"/>
      <c r="BM1141" s="22"/>
      <c r="BQ1141" s="23"/>
    </row>
    <row r="1142" spans="1:147" ht="18" hidden="1" x14ac:dyDescent="0.35">
      <c r="C1142" s="22"/>
      <c r="F1142" s="42">
        <f>+F1134+F1140-F1138</f>
        <v>1916615.5588815638</v>
      </c>
      <c r="G1142" s="42">
        <f>+G1134+G1140-G1138</f>
        <v>2423053.7537581269</v>
      </c>
      <c r="H1142" s="23"/>
      <c r="I1142" s="22"/>
      <c r="L1142" s="42">
        <f>+L1134+L1140-L1138</f>
        <v>1926396.9812989053</v>
      </c>
      <c r="M1142" s="42">
        <f>+M1134+M1140-M1138</f>
        <v>2464596.1475172858</v>
      </c>
      <c r="N1142" s="23"/>
      <c r="O1142" s="22"/>
      <c r="R1142" s="42">
        <f>+R1134+R1140-R1138</f>
        <v>1917622.841344052</v>
      </c>
      <c r="S1142" s="399">
        <f>+S1134+S1140-S1138</f>
        <v>2444090.1423117695</v>
      </c>
      <c r="T1142" s="23"/>
      <c r="U1142" s="22"/>
      <c r="W1142" s="42">
        <f>+W1134+W1140-W1138</f>
        <v>1927390.1186642814</v>
      </c>
      <c r="X1142" s="42">
        <f>+X1134+X1140-X1138</f>
        <v>2507177.1089979247</v>
      </c>
      <c r="Y1142" s="23"/>
      <c r="Z1142" s="22"/>
      <c r="AB1142" s="42">
        <f>+AB1134+AB1140-AB1138</f>
        <v>1907958.2426952892</v>
      </c>
      <c r="AC1142" s="42">
        <f>+AC1134+AC1140-AC1138</f>
        <v>2466555.3795788065</v>
      </c>
      <c r="AD1142" s="23"/>
      <c r="AE1142" s="22"/>
      <c r="AH1142" s="42">
        <f>+AH1134+AH1140-AH1138</f>
        <v>1795366.983143108</v>
      </c>
      <c r="AI1142" s="42">
        <f>+AI1134+AI1140-AI1138</f>
        <v>2334076.8855369231</v>
      </c>
      <c r="AJ1142" s="23"/>
      <c r="AK1142" s="22"/>
      <c r="AN1142" s="42">
        <f>+AN1134+AN1140-AN1138</f>
        <v>1795395.091450887</v>
      </c>
      <c r="AO1142" s="42">
        <f>+AO1134+AO1140-AO1138</f>
        <v>2368309.0630952301</v>
      </c>
      <c r="AP1142" s="23"/>
      <c r="AQ1142" s="22"/>
      <c r="AT1142" s="42">
        <f>+AT1134+AT1140-AT1138</f>
        <v>1816707.6076795</v>
      </c>
      <c r="AU1142" s="42">
        <f>+AU1134+AU1140-AU1138</f>
        <v>2401602.8908465188</v>
      </c>
      <c r="AV1142" s="23"/>
      <c r="AW1142" s="22"/>
      <c r="AZ1142" s="42">
        <f>+AZ1134+AZ1140-AZ1138</f>
        <v>1787715.7933275113</v>
      </c>
      <c r="BA1142" s="42">
        <f>+BA1134+BA1140-BA1138</f>
        <v>2326933.249388</v>
      </c>
      <c r="BB1142" s="23"/>
      <c r="BC1142" s="22"/>
      <c r="BE1142" s="42">
        <f>+BE1134+BE1140-BE1138</f>
        <v>-3618409.6506292401</v>
      </c>
      <c r="BF1142" s="42">
        <f>+BF1134+BF1140-BF1138</f>
        <v>2354699.5031361277</v>
      </c>
      <c r="BG1142" s="23"/>
      <c r="BH1142" s="22"/>
      <c r="BJ1142" s="42">
        <f>+BJ1134+BJ1140-BJ1138</f>
        <v>-3637567.4710308975</v>
      </c>
      <c r="BK1142" s="42">
        <f>+BK1134+BK1140-BK1138</f>
        <v>2248885.8171052178</v>
      </c>
      <c r="BL1142" s="23"/>
      <c r="BM1142" s="22"/>
      <c r="BO1142" s="42">
        <f>+BO1134+BO1140-BO1138</f>
        <v>-4298675.7827047026</v>
      </c>
      <c r="BP1142" s="42">
        <f>+BP1134+BP1140-BP1138</f>
        <v>2371775.2648944855</v>
      </c>
      <c r="BQ1142" s="23"/>
      <c r="BS1142" s="415">
        <f>+F1142+L1142+R1142+W1142+AB1142+AH1142+AN1142+AT1142+AZ1142+BE1142+BJ1142+BO1142</f>
        <v>5236516.3141202563</v>
      </c>
      <c r="BT1142" s="415"/>
      <c r="BU1142" s="416"/>
      <c r="BV1142" s="415">
        <f>+G1142+M1142+S1142+X1142+AC1142+AI1142+AO1142+AU1142+BA1142+BF1142+BK1142+BP1142</f>
        <v>28711755.206166424</v>
      </c>
    </row>
    <row r="1143" spans="1:147" ht="18" hidden="1" x14ac:dyDescent="0.35">
      <c r="C1143" s="22"/>
      <c r="F1143" s="42"/>
      <c r="G1143" s="42"/>
      <c r="H1143" s="23"/>
      <c r="I1143" s="22"/>
      <c r="L1143" s="42"/>
      <c r="M1143" s="42"/>
      <c r="N1143" s="23"/>
      <c r="O1143" s="22"/>
      <c r="R1143" s="42"/>
      <c r="T1143" s="23"/>
      <c r="U1143" s="22"/>
      <c r="W1143" s="42"/>
      <c r="X1143" s="42"/>
      <c r="Y1143" s="23"/>
      <c r="Z1143" s="22"/>
      <c r="AB1143" s="42"/>
      <c r="AC1143" s="42"/>
      <c r="AD1143" s="23"/>
      <c r="AE1143" s="22"/>
      <c r="AH1143" s="42"/>
      <c r="AI1143" s="42"/>
      <c r="AJ1143" s="23"/>
      <c r="AK1143" s="22"/>
      <c r="AN1143" s="42"/>
      <c r="AO1143" s="42"/>
      <c r="AP1143" s="23"/>
      <c r="AQ1143" s="22"/>
      <c r="AT1143" s="42"/>
      <c r="AU1143" s="42"/>
      <c r="AV1143" s="23"/>
      <c r="AW1143" s="22"/>
      <c r="AZ1143" s="42"/>
      <c r="BA1143" s="42"/>
      <c r="BB1143" s="23"/>
      <c r="BC1143" s="22"/>
      <c r="BE1143" s="42"/>
      <c r="BF1143" s="42"/>
      <c r="BG1143" s="23"/>
      <c r="BH1143" s="22"/>
      <c r="BJ1143" s="42"/>
      <c r="BK1143" s="42"/>
      <c r="BL1143" s="23"/>
      <c r="BM1143" s="22"/>
      <c r="BO1143" s="42"/>
      <c r="BP1143" s="42"/>
      <c r="BQ1143" s="23"/>
      <c r="BS1143" s="415"/>
      <c r="BT1143" s="415"/>
      <c r="BU1143" s="416"/>
      <c r="BV1143" s="415"/>
    </row>
    <row r="1144" spans="1:147" ht="15.6" hidden="1" x14ac:dyDescent="0.3">
      <c r="C1144" s="327"/>
      <c r="D1144" s="7"/>
      <c r="E1144" s="7"/>
      <c r="F1144" s="7" t="s">
        <v>44</v>
      </c>
      <c r="G1144" s="7" t="s">
        <v>45</v>
      </c>
      <c r="H1144" s="328"/>
      <c r="I1144" s="327"/>
      <c r="J1144" s="7"/>
      <c r="K1144" s="7"/>
      <c r="L1144" s="7" t="s">
        <v>44</v>
      </c>
      <c r="M1144" s="7" t="s">
        <v>45</v>
      </c>
      <c r="N1144" s="328"/>
      <c r="O1144" s="327"/>
      <c r="P1144" s="7"/>
      <c r="Q1144" s="7"/>
      <c r="R1144" s="7" t="s">
        <v>44</v>
      </c>
      <c r="S1144" s="421" t="s">
        <v>45</v>
      </c>
      <c r="T1144" s="328"/>
      <c r="U1144" s="327"/>
      <c r="V1144" s="7"/>
      <c r="W1144" s="7" t="s">
        <v>44</v>
      </c>
      <c r="X1144" s="7" t="s">
        <v>45</v>
      </c>
      <c r="Y1144" s="328"/>
      <c r="Z1144" s="327"/>
      <c r="AA1144" s="7"/>
      <c r="AB1144" s="7" t="s">
        <v>44</v>
      </c>
      <c r="AC1144" s="7" t="s">
        <v>45</v>
      </c>
      <c r="AD1144" s="328"/>
      <c r="AE1144" s="327"/>
      <c r="AF1144" s="7"/>
      <c r="AG1144" s="7"/>
      <c r="AH1144" s="7" t="s">
        <v>44</v>
      </c>
      <c r="AI1144" s="7" t="s">
        <v>45</v>
      </c>
      <c r="AJ1144" s="328"/>
      <c r="AK1144" s="327"/>
      <c r="AL1144" s="7"/>
      <c r="AM1144" s="7"/>
      <c r="AN1144" s="7" t="s">
        <v>44</v>
      </c>
      <c r="AO1144" s="7" t="s">
        <v>45</v>
      </c>
      <c r="AP1144" s="328"/>
      <c r="AQ1144" s="327"/>
      <c r="AR1144" s="7"/>
      <c r="AS1144" s="7"/>
      <c r="AT1144" s="7" t="s">
        <v>44</v>
      </c>
      <c r="AU1144" s="7" t="s">
        <v>45</v>
      </c>
      <c r="AV1144" s="328"/>
      <c r="AW1144" s="327"/>
      <c r="AX1144" s="7"/>
      <c r="AY1144" s="7"/>
      <c r="AZ1144" s="7" t="s">
        <v>44</v>
      </c>
      <c r="BA1144" s="7" t="s">
        <v>45</v>
      </c>
      <c r="BB1144" s="328"/>
      <c r="BC1144" s="327"/>
      <c r="BD1144" s="7"/>
      <c r="BE1144" s="7" t="s">
        <v>44</v>
      </c>
      <c r="BF1144" s="7" t="s">
        <v>45</v>
      </c>
      <c r="BG1144" s="328"/>
      <c r="BH1144" s="327"/>
      <c r="BI1144" s="7"/>
      <c r="BJ1144" s="7" t="s">
        <v>44</v>
      </c>
      <c r="BK1144" s="7" t="s">
        <v>45</v>
      </c>
      <c r="BL1144" s="328"/>
      <c r="BM1144" s="327"/>
      <c r="BN1144" s="7"/>
      <c r="BO1144" s="7" t="s">
        <v>44</v>
      </c>
      <c r="BP1144" s="7" t="s">
        <v>45</v>
      </c>
      <c r="BQ1144" s="328"/>
      <c r="BS1144" s="413"/>
      <c r="BT1144" s="413"/>
      <c r="BU1144" s="414"/>
      <c r="BV1144" s="413"/>
      <c r="BW1144" s="7"/>
      <c r="BX1144" s="7"/>
      <c r="BY1144" s="7"/>
      <c r="CF1144" s="7"/>
      <c r="CG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7"/>
      <c r="DW1144" s="7"/>
      <c r="DX1144" s="7"/>
      <c r="DY1144" s="7"/>
      <c r="DZ1144" s="7"/>
      <c r="EA1144" s="7"/>
      <c r="EB1144" s="7"/>
      <c r="EC1144" s="7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  <c r="EQ1144" s="7"/>
    </row>
    <row r="1145" spans="1:147" ht="15.6" hidden="1" x14ac:dyDescent="0.3">
      <c r="C1145" s="343" t="s">
        <v>190</v>
      </c>
      <c r="D1145" s="102"/>
      <c r="E1145" s="102"/>
      <c r="F1145" s="102"/>
      <c r="G1145" s="103">
        <v>3.4</v>
      </c>
      <c r="H1145" s="328"/>
      <c r="I1145" s="343" t="s">
        <v>190</v>
      </c>
      <c r="J1145" s="102"/>
      <c r="K1145" s="102"/>
      <c r="L1145" s="102"/>
      <c r="M1145" s="103">
        <v>4.5</v>
      </c>
      <c r="N1145" s="328"/>
      <c r="O1145" s="343" t="s">
        <v>190</v>
      </c>
      <c r="P1145" s="102"/>
      <c r="Q1145" s="102"/>
      <c r="R1145" s="102"/>
      <c r="S1145" s="434">
        <v>5.5</v>
      </c>
      <c r="T1145" s="328"/>
      <c r="U1145" s="343" t="s">
        <v>190</v>
      </c>
      <c r="V1145" s="102"/>
      <c r="W1145" s="102"/>
      <c r="X1145" s="165">
        <v>5.87</v>
      </c>
      <c r="Y1145" s="328"/>
      <c r="Z1145" s="343" t="s">
        <v>190</v>
      </c>
      <c r="AA1145" s="102"/>
      <c r="AB1145" s="102"/>
      <c r="AC1145" s="165">
        <f>+'DETERMINACIÓN M3 GAS'!I315</f>
        <v>0</v>
      </c>
      <c r="AD1145" s="328"/>
      <c r="AE1145" s="343" t="s">
        <v>190</v>
      </c>
      <c r="AF1145" s="102"/>
      <c r="AG1145" s="102"/>
      <c r="AH1145" s="102"/>
      <c r="AI1145" s="165">
        <v>6.65</v>
      </c>
      <c r="AJ1145" s="328"/>
      <c r="AK1145" s="343" t="s">
        <v>190</v>
      </c>
      <c r="AL1145" s="102"/>
      <c r="AM1145" s="102"/>
      <c r="AN1145" s="102"/>
      <c r="AO1145" s="165">
        <f>+'DETERMINACIÓN M3 GAS'!I376</f>
        <v>0</v>
      </c>
      <c r="AP1145" s="328"/>
      <c r="AQ1145" s="350" t="s">
        <v>190</v>
      </c>
      <c r="AR1145" s="351"/>
      <c r="AS1145" s="351"/>
      <c r="AT1145" s="351"/>
      <c r="AU1145" s="352">
        <v>8</v>
      </c>
      <c r="AV1145" s="328"/>
      <c r="AW1145" s="350" t="s">
        <v>190</v>
      </c>
      <c r="AX1145" s="351"/>
      <c r="AY1145" s="351"/>
      <c r="AZ1145" s="351"/>
      <c r="BA1145" s="7">
        <v>7.46</v>
      </c>
      <c r="BB1145" s="328"/>
      <c r="BC1145" s="343" t="s">
        <v>190</v>
      </c>
      <c r="BD1145" s="102"/>
      <c r="BE1145" s="102"/>
      <c r="BF1145" s="103">
        <v>7.28</v>
      </c>
      <c r="BG1145" s="328"/>
      <c r="BH1145" s="343" t="s">
        <v>190</v>
      </c>
      <c r="BI1145" s="102"/>
      <c r="BJ1145" s="102"/>
      <c r="BK1145" s="165">
        <v>7.2</v>
      </c>
      <c r="BL1145" s="328"/>
      <c r="BM1145" s="343" t="s">
        <v>190</v>
      </c>
      <c r="BN1145" s="102"/>
      <c r="BO1145" s="102"/>
      <c r="BP1145" s="103">
        <v>8.01</v>
      </c>
      <c r="BQ1145" s="328"/>
      <c r="BS1145" s="413"/>
      <c r="BT1145" s="413"/>
      <c r="BU1145" s="414"/>
      <c r="BV1145" s="413"/>
      <c r="BW1145" s="7"/>
      <c r="BX1145" s="7"/>
      <c r="BY1145" s="7"/>
      <c r="CF1145" s="7"/>
      <c r="CG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7"/>
      <c r="DW1145" s="7"/>
      <c r="DX1145" s="7"/>
      <c r="DY1145" s="7"/>
      <c r="DZ1145" s="7"/>
      <c r="EA1145" s="7"/>
      <c r="EB1145" s="7"/>
      <c r="EC1145" s="7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  <c r="EQ1145" s="7"/>
    </row>
    <row r="1146" spans="1:147" ht="15.6" hidden="1" x14ac:dyDescent="0.3">
      <c r="C1146" s="343" t="s">
        <v>157</v>
      </c>
      <c r="D1146" s="102"/>
      <c r="E1146" s="102"/>
      <c r="F1146" s="102"/>
      <c r="G1146" s="103">
        <v>1</v>
      </c>
      <c r="H1146" s="328"/>
      <c r="I1146" s="343" t="s">
        <v>157</v>
      </c>
      <c r="J1146" s="102"/>
      <c r="K1146" s="102"/>
      <c r="L1146" s="102"/>
      <c r="M1146" s="103">
        <v>1</v>
      </c>
      <c r="N1146" s="328"/>
      <c r="O1146" s="343" t="s">
        <v>157</v>
      </c>
      <c r="P1146" s="102"/>
      <c r="Q1146" s="102"/>
      <c r="R1146" s="102"/>
      <c r="S1146" s="434">
        <v>1</v>
      </c>
      <c r="T1146" s="328"/>
      <c r="U1146" s="343" t="s">
        <v>157</v>
      </c>
      <c r="V1146" s="102"/>
      <c r="W1146" s="102"/>
      <c r="X1146" s="103">
        <v>1</v>
      </c>
      <c r="Y1146" s="328"/>
      <c r="Z1146" s="343" t="s">
        <v>157</v>
      </c>
      <c r="AA1146" s="102"/>
      <c r="AB1146" s="102"/>
      <c r="AC1146" s="103">
        <v>1</v>
      </c>
      <c r="AD1146" s="328"/>
      <c r="AE1146" s="343" t="s">
        <v>157</v>
      </c>
      <c r="AF1146" s="102"/>
      <c r="AG1146" s="102"/>
      <c r="AH1146" s="102"/>
      <c r="AI1146" s="103">
        <v>1</v>
      </c>
      <c r="AJ1146" s="328"/>
      <c r="AK1146" s="343" t="s">
        <v>157</v>
      </c>
      <c r="AL1146" s="102"/>
      <c r="AM1146" s="102"/>
      <c r="AN1146" s="102"/>
      <c r="AO1146" s="103">
        <v>1</v>
      </c>
      <c r="AP1146" s="328"/>
      <c r="AQ1146" s="350" t="s">
        <v>157</v>
      </c>
      <c r="AR1146" s="351"/>
      <c r="AS1146" s="351"/>
      <c r="AT1146" s="351"/>
      <c r="AU1146" s="7">
        <v>1</v>
      </c>
      <c r="AV1146" s="328"/>
      <c r="AW1146" s="350" t="s">
        <v>157</v>
      </c>
      <c r="AX1146" s="351"/>
      <c r="AY1146" s="351"/>
      <c r="AZ1146" s="351"/>
      <c r="BA1146" s="7">
        <v>1</v>
      </c>
      <c r="BB1146" s="328"/>
      <c r="BC1146" s="343" t="s">
        <v>157</v>
      </c>
      <c r="BD1146" s="102"/>
      <c r="BE1146" s="102"/>
      <c r="BF1146" s="103">
        <v>1</v>
      </c>
      <c r="BG1146" s="328"/>
      <c r="BH1146" s="343" t="s">
        <v>157</v>
      </c>
      <c r="BI1146" s="102"/>
      <c r="BJ1146" s="102"/>
      <c r="BK1146" s="103">
        <v>1</v>
      </c>
      <c r="BL1146" s="328"/>
      <c r="BM1146" s="343" t="s">
        <v>157</v>
      </c>
      <c r="BN1146" s="102"/>
      <c r="BO1146" s="102"/>
      <c r="BP1146" s="103">
        <v>1</v>
      </c>
      <c r="BQ1146" s="328"/>
      <c r="BS1146" s="413"/>
      <c r="BT1146" s="413"/>
      <c r="BU1146" s="414"/>
      <c r="BV1146" s="413"/>
      <c r="BW1146" s="7"/>
      <c r="BX1146" s="7"/>
      <c r="BY1146" s="7"/>
      <c r="CF1146" s="7"/>
      <c r="CG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7"/>
      <c r="DW1146" s="7"/>
      <c r="DX1146" s="7"/>
      <c r="DY1146" s="7"/>
      <c r="DZ1146" s="7"/>
      <c r="EA1146" s="7"/>
      <c r="EB1146" s="7"/>
      <c r="EC1146" s="7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  <c r="EQ1146" s="7"/>
    </row>
    <row r="1147" spans="1:147" ht="15.6" hidden="1" x14ac:dyDescent="0.3">
      <c r="A1147" t="s">
        <v>217</v>
      </c>
      <c r="C1147" s="338">
        <f t="shared" ref="C1147:X1147" si="1296">+C903</f>
        <v>0</v>
      </c>
      <c r="D1147" s="452"/>
      <c r="E1147" s="33">
        <f t="shared" si="1296"/>
        <v>0</v>
      </c>
      <c r="F1147" s="34">
        <f t="shared" si="1296"/>
        <v>0</v>
      </c>
      <c r="G1147" s="34">
        <f t="shared" si="1296"/>
        <v>0</v>
      </c>
      <c r="H1147" s="339">
        <f t="shared" si="1296"/>
        <v>0</v>
      </c>
      <c r="I1147" s="338">
        <f t="shared" si="1296"/>
        <v>0</v>
      </c>
      <c r="J1147" s="452"/>
      <c r="K1147" s="33">
        <f t="shared" si="1296"/>
        <v>0</v>
      </c>
      <c r="L1147" s="34">
        <f t="shared" si="1296"/>
        <v>0</v>
      </c>
      <c r="M1147" s="34">
        <f t="shared" si="1296"/>
        <v>0</v>
      </c>
      <c r="N1147" s="339">
        <f t="shared" si="1296"/>
        <v>0</v>
      </c>
      <c r="O1147" s="338">
        <f t="shared" si="1296"/>
        <v>0</v>
      </c>
      <c r="P1147" s="452"/>
      <c r="Q1147" s="33">
        <f t="shared" si="1296"/>
        <v>0</v>
      </c>
      <c r="R1147" s="34">
        <f t="shared" si="1296"/>
        <v>0</v>
      </c>
      <c r="S1147" s="432">
        <f t="shared" si="1296"/>
        <v>0</v>
      </c>
      <c r="T1147" s="339">
        <f t="shared" si="1296"/>
        <v>0</v>
      </c>
      <c r="U1147" s="338">
        <f t="shared" si="1296"/>
        <v>0</v>
      </c>
      <c r="V1147" s="33">
        <f t="shared" si="1296"/>
        <v>0</v>
      </c>
      <c r="W1147" s="34">
        <f t="shared" si="1296"/>
        <v>0</v>
      </c>
      <c r="X1147" s="34">
        <f t="shared" si="1296"/>
        <v>0</v>
      </c>
      <c r="Y1147" s="339">
        <f>+Y788</f>
        <v>221754.35589434014</v>
      </c>
      <c r="Z1147" s="338">
        <f t="shared" ref="Z1147:AE1147" si="1297">+Z903</f>
        <v>0</v>
      </c>
      <c r="AA1147" s="33">
        <f t="shared" si="1297"/>
        <v>0</v>
      </c>
      <c r="AB1147" s="34">
        <f t="shared" si="1297"/>
        <v>0</v>
      </c>
      <c r="AC1147" s="34">
        <f t="shared" si="1297"/>
        <v>0</v>
      </c>
      <c r="AD1147" s="339">
        <f t="shared" si="1297"/>
        <v>0</v>
      </c>
      <c r="AE1147" s="338">
        <f t="shared" si="1297"/>
        <v>0</v>
      </c>
      <c r="AF1147" s="33"/>
      <c r="AG1147" s="33" t="e">
        <f t="shared" ref="AG1147:BQ1147" si="1298">+AF903</f>
        <v>#REF!</v>
      </c>
      <c r="AH1147" s="34">
        <f t="shared" si="1298"/>
        <v>0</v>
      </c>
      <c r="AI1147" s="34">
        <f t="shared" si="1298"/>
        <v>0</v>
      </c>
      <c r="AJ1147" s="339">
        <f t="shared" si="1298"/>
        <v>0</v>
      </c>
      <c r="AK1147" s="338">
        <f t="shared" si="1298"/>
        <v>0</v>
      </c>
      <c r="AL1147" s="452"/>
      <c r="AM1147" s="33">
        <f>+AK903</f>
        <v>0</v>
      </c>
      <c r="AN1147" s="34">
        <f t="shared" si="1298"/>
        <v>0</v>
      </c>
      <c r="AO1147" s="34">
        <f t="shared" si="1298"/>
        <v>0</v>
      </c>
      <c r="AP1147" s="339">
        <f t="shared" si="1298"/>
        <v>0</v>
      </c>
      <c r="AQ1147" s="338">
        <f t="shared" si="1298"/>
        <v>0</v>
      </c>
      <c r="AR1147" s="452"/>
      <c r="AS1147" s="33">
        <f>+AQ903</f>
        <v>0</v>
      </c>
      <c r="AT1147" s="34">
        <f t="shared" si="1298"/>
        <v>0</v>
      </c>
      <c r="AU1147" s="34">
        <f t="shared" si="1298"/>
        <v>0</v>
      </c>
      <c r="AV1147" s="339">
        <f t="shared" si="1298"/>
        <v>0</v>
      </c>
      <c r="AW1147" s="338">
        <f t="shared" si="1298"/>
        <v>0</v>
      </c>
      <c r="AX1147" s="452"/>
      <c r="AY1147" s="33">
        <f>+AW903</f>
        <v>0</v>
      </c>
      <c r="AZ1147" s="34">
        <f t="shared" si="1298"/>
        <v>0</v>
      </c>
      <c r="BA1147" s="34">
        <f t="shared" si="1298"/>
        <v>0</v>
      </c>
      <c r="BB1147" s="339">
        <f t="shared" si="1298"/>
        <v>0</v>
      </c>
      <c r="BC1147" s="338">
        <f t="shared" si="1298"/>
        <v>0</v>
      </c>
      <c r="BD1147" s="33">
        <f t="shared" si="1298"/>
        <v>0</v>
      </c>
      <c r="BE1147" s="34">
        <f t="shared" si="1298"/>
        <v>0</v>
      </c>
      <c r="BF1147" s="34">
        <f t="shared" si="1298"/>
        <v>0</v>
      </c>
      <c r="BG1147" s="339">
        <f t="shared" si="1298"/>
        <v>0</v>
      </c>
      <c r="BH1147" s="338">
        <f t="shared" si="1298"/>
        <v>0</v>
      </c>
      <c r="BI1147" s="33">
        <f t="shared" si="1298"/>
        <v>0</v>
      </c>
      <c r="BJ1147" s="34">
        <f t="shared" si="1298"/>
        <v>0</v>
      </c>
      <c r="BK1147" s="34">
        <f t="shared" si="1298"/>
        <v>0</v>
      </c>
      <c r="BL1147" s="339">
        <f t="shared" si="1298"/>
        <v>0</v>
      </c>
      <c r="BM1147" s="338">
        <f t="shared" si="1298"/>
        <v>0</v>
      </c>
      <c r="BN1147" s="33">
        <f t="shared" si="1298"/>
        <v>0</v>
      </c>
      <c r="BO1147" s="34">
        <f t="shared" si="1298"/>
        <v>0</v>
      </c>
      <c r="BP1147" s="34">
        <f t="shared" si="1298"/>
        <v>0</v>
      </c>
      <c r="BQ1147" s="339">
        <f t="shared" si="1298"/>
        <v>0</v>
      </c>
      <c r="BS1147" s="413"/>
      <c r="BT1147" s="413"/>
      <c r="BU1147" s="414"/>
      <c r="BV1147" s="413"/>
      <c r="BW1147" s="7"/>
      <c r="BX1147" s="7"/>
      <c r="BY1147" s="7"/>
      <c r="CF1147" s="7"/>
      <c r="CG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7"/>
      <c r="DW1147" s="7"/>
      <c r="DX1147" s="7"/>
      <c r="DY1147" s="7"/>
      <c r="DZ1147" s="7"/>
      <c r="EA1147" s="7"/>
      <c r="EB1147" s="7"/>
      <c r="EC1147" s="7"/>
      <c r="ED1147" s="7"/>
      <c r="EE1147" s="7"/>
      <c r="EF1147" s="7"/>
      <c r="EG1147" s="7"/>
      <c r="EH1147" s="7"/>
      <c r="EI1147" s="7"/>
      <c r="EJ1147" s="7"/>
      <c r="EK1147" s="7"/>
      <c r="EL1147" s="7"/>
      <c r="EM1147" s="7"/>
      <c r="EN1147" s="7"/>
      <c r="EO1147" s="7"/>
      <c r="EP1147" s="7"/>
      <c r="EQ1147" s="7"/>
    </row>
    <row r="1148" spans="1:147" ht="15.6" hidden="1" x14ac:dyDescent="0.3">
      <c r="A1148" t="s">
        <v>218</v>
      </c>
      <c r="C1148" s="338">
        <f t="shared" ref="C1148:X1148" si="1299">+C945</f>
        <v>186</v>
      </c>
      <c r="D1148" s="452"/>
      <c r="E1148" s="33">
        <f t="shared" si="1299"/>
        <v>446.4</v>
      </c>
      <c r="F1148" s="34">
        <f t="shared" si="1299"/>
        <v>1525314.3555555558</v>
      </c>
      <c r="G1148" s="34">
        <f t="shared" si="1299"/>
        <v>973406.59096854355</v>
      </c>
      <c r="H1148" s="339">
        <f t="shared" si="1299"/>
        <v>2498720.9465240985</v>
      </c>
      <c r="I1148" s="338">
        <f t="shared" si="1299"/>
        <v>241</v>
      </c>
      <c r="J1148" s="452"/>
      <c r="K1148" s="33">
        <f t="shared" si="1299"/>
        <v>578.4</v>
      </c>
      <c r="L1148" s="34">
        <f t="shared" si="1299"/>
        <v>790539.2681481482</v>
      </c>
      <c r="M1148" s="34">
        <f t="shared" si="1299"/>
        <v>1193866.8092949078</v>
      </c>
      <c r="N1148" s="339">
        <f t="shared" si="1299"/>
        <v>1984406.0774430565</v>
      </c>
      <c r="O1148" s="338">
        <f t="shared" si="1299"/>
        <v>192</v>
      </c>
      <c r="P1148" s="452"/>
      <c r="Q1148" s="33">
        <f t="shared" si="1299"/>
        <v>460.80000000000007</v>
      </c>
      <c r="R1148" s="34">
        <f t="shared" si="1299"/>
        <v>630397.43999999994</v>
      </c>
      <c r="S1148" s="432">
        <f t="shared" si="1299"/>
        <v>1059993.2735449851</v>
      </c>
      <c r="T1148" s="339">
        <f t="shared" si="1299"/>
        <v>1690390.7135449853</v>
      </c>
      <c r="U1148" s="338">
        <f t="shared" si="1299"/>
        <v>199</v>
      </c>
      <c r="V1148" s="33">
        <f t="shared" si="1299"/>
        <v>477.59999999999997</v>
      </c>
      <c r="W1148" s="34">
        <f t="shared" si="1299"/>
        <v>653380.67999999982</v>
      </c>
      <c r="X1148" s="34">
        <f t="shared" si="1299"/>
        <v>1051239.4761376248</v>
      </c>
      <c r="Y1148" s="339">
        <f>+Y833</f>
        <v>99707.248372323258</v>
      </c>
      <c r="Z1148" s="338">
        <f t="shared" ref="Z1148:AE1148" si="1300">+Z945</f>
        <v>179</v>
      </c>
      <c r="AA1148" s="33">
        <f t="shared" si="1300"/>
        <v>608.6</v>
      </c>
      <c r="AB1148" s="34">
        <f t="shared" si="1300"/>
        <v>1063402.7035889069</v>
      </c>
      <c r="AC1148" s="34">
        <f t="shared" si="1300"/>
        <v>1364443.0815239369</v>
      </c>
      <c r="AD1148" s="339">
        <f t="shared" si="1300"/>
        <v>2427845.7851128443</v>
      </c>
      <c r="AE1148" s="338">
        <f t="shared" si="1300"/>
        <v>160</v>
      </c>
      <c r="AF1148" s="33"/>
      <c r="AG1148" s="33">
        <f t="shared" ref="AG1148:BQ1148" si="1301">+AF945</f>
        <v>0</v>
      </c>
      <c r="AH1148" s="34">
        <f t="shared" si="1301"/>
        <v>544</v>
      </c>
      <c r="AI1148" s="34">
        <f t="shared" si="1301"/>
        <v>960631.8694109295</v>
      </c>
      <c r="AJ1148" s="339">
        <f t="shared" si="1301"/>
        <v>1205116.1936123439</v>
      </c>
      <c r="AK1148" s="338">
        <f t="shared" si="1301"/>
        <v>2165748.0630232734</v>
      </c>
      <c r="AL1148" s="452"/>
      <c r="AM1148" s="33">
        <f>+AK945</f>
        <v>162</v>
      </c>
      <c r="AN1148" s="34">
        <f t="shared" si="1301"/>
        <v>550.79999999999995</v>
      </c>
      <c r="AO1148" s="34">
        <f t="shared" si="1301"/>
        <v>972639.76777856576</v>
      </c>
      <c r="AP1148" s="339">
        <f t="shared" si="1301"/>
        <v>1225645.8007984348</v>
      </c>
      <c r="AQ1148" s="338">
        <f t="shared" si="1301"/>
        <v>0</v>
      </c>
      <c r="AR1148" s="452"/>
      <c r="AS1148" s="33">
        <f>+AQ945</f>
        <v>145</v>
      </c>
      <c r="AT1148" s="34">
        <f t="shared" si="1301"/>
        <v>492.99999999999994</v>
      </c>
      <c r="AU1148" s="34">
        <f t="shared" si="1301"/>
        <v>872327.53364632209</v>
      </c>
      <c r="AV1148" s="339">
        <f t="shared" si="1301"/>
        <v>1127218.6749612023</v>
      </c>
      <c r="AW1148" s="338">
        <f t="shared" si="1301"/>
        <v>1999546.2086075244</v>
      </c>
      <c r="AX1148" s="452"/>
      <c r="AY1148" s="33">
        <f>+AW945</f>
        <v>180</v>
      </c>
      <c r="AZ1148" s="34">
        <f t="shared" si="1301"/>
        <v>612</v>
      </c>
      <c r="BA1148" s="34">
        <f t="shared" si="1301"/>
        <v>1181011.0250569477</v>
      </c>
      <c r="BB1148" s="339">
        <f t="shared" si="1301"/>
        <v>1423565.2461603815</v>
      </c>
      <c r="BC1148" s="338">
        <f t="shared" si="1301"/>
        <v>2604576.2712173299</v>
      </c>
      <c r="BD1148" s="33">
        <f t="shared" si="1301"/>
        <v>163</v>
      </c>
      <c r="BE1148" s="34">
        <f t="shared" si="1301"/>
        <v>554.19999999999993</v>
      </c>
      <c r="BF1148" s="34">
        <f t="shared" si="1301"/>
        <v>1415701.66479551</v>
      </c>
      <c r="BG1148" s="339">
        <f t="shared" si="1301"/>
        <v>1242842.3929447776</v>
      </c>
      <c r="BH1148" s="338">
        <f t="shared" si="1301"/>
        <v>2658544.057740286</v>
      </c>
      <c r="BI1148" s="33">
        <f t="shared" si="1301"/>
        <v>170</v>
      </c>
      <c r="BJ1148" s="34">
        <f t="shared" si="1301"/>
        <v>577.99999999999989</v>
      </c>
      <c r="BK1148" s="34">
        <f t="shared" si="1301"/>
        <v>1476498.6688051322</v>
      </c>
      <c r="BL1148" s="339">
        <f t="shared" si="1301"/>
        <v>1244389.2957668027</v>
      </c>
      <c r="BM1148" s="338">
        <f t="shared" si="1301"/>
        <v>2720887.9645719351</v>
      </c>
      <c r="BN1148" s="33">
        <f t="shared" si="1301"/>
        <v>183</v>
      </c>
      <c r="BO1148" s="34">
        <f t="shared" si="1301"/>
        <v>622.20000000000005</v>
      </c>
      <c r="BP1148" s="34">
        <f t="shared" si="1301"/>
        <v>1505861.8567639256</v>
      </c>
      <c r="BQ1148" s="339">
        <f t="shared" si="1301"/>
        <v>1409840.71277986</v>
      </c>
      <c r="BS1148" s="413"/>
      <c r="BT1148" s="413"/>
      <c r="BU1148" s="414"/>
      <c r="BV1148" s="413"/>
      <c r="BW1148" s="7"/>
      <c r="BX1148" s="7"/>
      <c r="BY1148" s="7"/>
      <c r="CF1148" s="7"/>
      <c r="CG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7"/>
      <c r="DW1148" s="7"/>
      <c r="DX1148" s="7"/>
      <c r="DY1148" s="7"/>
      <c r="DZ1148" s="7"/>
      <c r="EA1148" s="7"/>
      <c r="EB1148" s="7"/>
      <c r="EC1148" s="7"/>
      <c r="ED1148" s="7"/>
      <c r="EE1148" s="7"/>
      <c r="EF1148" s="7"/>
      <c r="EG1148" s="7"/>
      <c r="EH1148" s="7"/>
      <c r="EI1148" s="7"/>
      <c r="EJ1148" s="7"/>
      <c r="EK1148" s="7"/>
      <c r="EL1148" s="7"/>
      <c r="EM1148" s="7"/>
      <c r="EN1148" s="7"/>
      <c r="EO1148" s="7"/>
      <c r="EP1148" s="7"/>
      <c r="EQ1148" s="7"/>
    </row>
    <row r="1149" spans="1:147" ht="15.6" hidden="1" x14ac:dyDescent="0.3">
      <c r="A1149" t="s">
        <v>219</v>
      </c>
      <c r="C1149" s="338">
        <f t="shared" ref="C1149:X1149" si="1302">+C981</f>
        <v>0</v>
      </c>
      <c r="D1149" s="452"/>
      <c r="E1149" s="33">
        <f t="shared" si="1302"/>
        <v>0</v>
      </c>
      <c r="F1149" s="34">
        <f t="shared" si="1302"/>
        <v>0</v>
      </c>
      <c r="G1149" s="34">
        <f t="shared" si="1302"/>
        <v>0</v>
      </c>
      <c r="H1149" s="339">
        <f t="shared" si="1302"/>
        <v>0</v>
      </c>
      <c r="I1149" s="338">
        <f t="shared" si="1302"/>
        <v>0</v>
      </c>
      <c r="J1149" s="452"/>
      <c r="K1149" s="33">
        <f t="shared" si="1302"/>
        <v>0</v>
      </c>
      <c r="L1149" s="34">
        <f t="shared" si="1302"/>
        <v>0</v>
      </c>
      <c r="M1149" s="34">
        <f t="shared" si="1302"/>
        <v>0</v>
      </c>
      <c r="N1149" s="339">
        <f t="shared" si="1302"/>
        <v>0</v>
      </c>
      <c r="O1149" s="338">
        <f t="shared" si="1302"/>
        <v>0</v>
      </c>
      <c r="P1149" s="452"/>
      <c r="Q1149" s="33">
        <f t="shared" si="1302"/>
        <v>0</v>
      </c>
      <c r="R1149" s="34">
        <f t="shared" si="1302"/>
        <v>0</v>
      </c>
      <c r="S1149" s="432">
        <f t="shared" si="1302"/>
        <v>0</v>
      </c>
      <c r="T1149" s="339">
        <f t="shared" si="1302"/>
        <v>0</v>
      </c>
      <c r="U1149" s="338">
        <f t="shared" si="1302"/>
        <v>0</v>
      </c>
      <c r="V1149" s="33">
        <f t="shared" si="1302"/>
        <v>0</v>
      </c>
      <c r="W1149" s="34">
        <f t="shared" si="1302"/>
        <v>0</v>
      </c>
      <c r="X1149" s="34">
        <f t="shared" si="1302"/>
        <v>0</v>
      </c>
      <c r="Y1149" s="339">
        <f>+Y874</f>
        <v>299121.74511696975</v>
      </c>
      <c r="Z1149" s="338">
        <f t="shared" ref="Z1149:AE1149" si="1303">+Z981</f>
        <v>0</v>
      </c>
      <c r="AA1149" s="33">
        <f t="shared" si="1303"/>
        <v>0</v>
      </c>
      <c r="AB1149" s="34">
        <f t="shared" si="1303"/>
        <v>0</v>
      </c>
      <c r="AC1149" s="34">
        <f t="shared" si="1303"/>
        <v>0</v>
      </c>
      <c r="AD1149" s="339">
        <f t="shared" si="1303"/>
        <v>0</v>
      </c>
      <c r="AE1149" s="338">
        <f t="shared" si="1303"/>
        <v>0</v>
      </c>
      <c r="AF1149" s="33"/>
      <c r="AG1149" s="33">
        <f t="shared" ref="AG1149:BQ1149" si="1304">+AF981</f>
        <v>0</v>
      </c>
      <c r="AH1149" s="34">
        <f t="shared" si="1304"/>
        <v>0</v>
      </c>
      <c r="AI1149" s="34">
        <f t="shared" si="1304"/>
        <v>0</v>
      </c>
      <c r="AJ1149" s="339">
        <f t="shared" si="1304"/>
        <v>0</v>
      </c>
      <c r="AK1149" s="338">
        <f t="shared" si="1304"/>
        <v>0</v>
      </c>
      <c r="AL1149" s="452"/>
      <c r="AM1149" s="33">
        <f>+AK981</f>
        <v>0</v>
      </c>
      <c r="AN1149" s="34">
        <f t="shared" si="1304"/>
        <v>0</v>
      </c>
      <c r="AO1149" s="34">
        <f t="shared" si="1304"/>
        <v>0</v>
      </c>
      <c r="AP1149" s="339">
        <f t="shared" si="1304"/>
        <v>0</v>
      </c>
      <c r="AQ1149" s="338">
        <f t="shared" si="1304"/>
        <v>0</v>
      </c>
      <c r="AR1149" s="452"/>
      <c r="AS1149" s="33">
        <f>+AQ981</f>
        <v>0</v>
      </c>
      <c r="AT1149" s="34">
        <f t="shared" si="1304"/>
        <v>0</v>
      </c>
      <c r="AU1149" s="34">
        <f t="shared" si="1304"/>
        <v>0</v>
      </c>
      <c r="AV1149" s="339">
        <f t="shared" si="1304"/>
        <v>0</v>
      </c>
      <c r="AW1149" s="338">
        <f t="shared" si="1304"/>
        <v>0</v>
      </c>
      <c r="AX1149" s="452"/>
      <c r="AY1149" s="33">
        <f>+AW981</f>
        <v>0</v>
      </c>
      <c r="AZ1149" s="34">
        <f t="shared" si="1304"/>
        <v>0</v>
      </c>
      <c r="BA1149" s="34">
        <f t="shared" si="1304"/>
        <v>0</v>
      </c>
      <c r="BB1149" s="339">
        <f t="shared" si="1304"/>
        <v>0</v>
      </c>
      <c r="BC1149" s="338">
        <f t="shared" si="1304"/>
        <v>0</v>
      </c>
      <c r="BD1149" s="33">
        <f t="shared" si="1304"/>
        <v>0</v>
      </c>
      <c r="BE1149" s="34">
        <f t="shared" si="1304"/>
        <v>0</v>
      </c>
      <c r="BF1149" s="34">
        <f t="shared" si="1304"/>
        <v>0</v>
      </c>
      <c r="BG1149" s="339">
        <f t="shared" si="1304"/>
        <v>0</v>
      </c>
      <c r="BH1149" s="338">
        <f t="shared" si="1304"/>
        <v>0</v>
      </c>
      <c r="BI1149" s="33">
        <f t="shared" si="1304"/>
        <v>0</v>
      </c>
      <c r="BJ1149" s="34">
        <f t="shared" si="1304"/>
        <v>0</v>
      </c>
      <c r="BK1149" s="34">
        <f t="shared" si="1304"/>
        <v>0</v>
      </c>
      <c r="BL1149" s="339">
        <f t="shared" si="1304"/>
        <v>0</v>
      </c>
      <c r="BM1149" s="338">
        <f t="shared" si="1304"/>
        <v>0</v>
      </c>
      <c r="BN1149" s="33">
        <f t="shared" si="1304"/>
        <v>0</v>
      </c>
      <c r="BO1149" s="34">
        <f t="shared" si="1304"/>
        <v>0</v>
      </c>
      <c r="BP1149" s="34">
        <f t="shared" si="1304"/>
        <v>0</v>
      </c>
      <c r="BQ1149" s="339">
        <f t="shared" si="1304"/>
        <v>0</v>
      </c>
      <c r="BS1149" s="413"/>
      <c r="BT1149" s="413"/>
      <c r="BU1149" s="414"/>
      <c r="BV1149" s="413"/>
      <c r="BW1149" s="7"/>
      <c r="BX1149" s="7"/>
      <c r="BY1149" s="7"/>
      <c r="CF1149" s="7"/>
      <c r="CG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7"/>
      <c r="DW1149" s="7"/>
      <c r="DX1149" s="7"/>
      <c r="DY1149" s="7"/>
      <c r="DZ1149" s="7"/>
      <c r="EA1149" s="7"/>
      <c r="EB1149" s="7"/>
      <c r="EC1149" s="7"/>
      <c r="ED1149" s="7"/>
      <c r="EE1149" s="7"/>
      <c r="EF1149" s="7"/>
      <c r="EG1149" s="7"/>
      <c r="EH1149" s="7"/>
      <c r="EI1149" s="7"/>
      <c r="EJ1149" s="7"/>
      <c r="EK1149" s="7"/>
      <c r="EL1149" s="7"/>
      <c r="EM1149" s="7"/>
      <c r="EN1149" s="7"/>
      <c r="EO1149" s="7"/>
      <c r="EP1149" s="7"/>
      <c r="EQ1149" s="7"/>
    </row>
    <row r="1150" spans="1:147" ht="18" hidden="1" x14ac:dyDescent="0.35">
      <c r="A1150" s="84" t="s">
        <v>232</v>
      </c>
      <c r="C1150" s="340">
        <f>SUM(C1147:C1149)</f>
        <v>186</v>
      </c>
      <c r="D1150" s="117"/>
      <c r="E1150" s="35">
        <f t="shared" ref="E1150:W1150" si="1305">SUM(E1147:E1149)</f>
        <v>446.4</v>
      </c>
      <c r="F1150" s="36">
        <f t="shared" si="1305"/>
        <v>1525314.3555555558</v>
      </c>
      <c r="G1150" s="36">
        <f t="shared" si="1305"/>
        <v>973406.59096854355</v>
      </c>
      <c r="H1150" s="341">
        <f t="shared" si="1305"/>
        <v>2498720.9465240985</v>
      </c>
      <c r="I1150" s="340">
        <f t="shared" si="1305"/>
        <v>241</v>
      </c>
      <c r="J1150" s="117"/>
      <c r="K1150" s="35">
        <f t="shared" si="1305"/>
        <v>578.4</v>
      </c>
      <c r="L1150" s="36">
        <f t="shared" si="1305"/>
        <v>790539.2681481482</v>
      </c>
      <c r="M1150" s="36">
        <f t="shared" si="1305"/>
        <v>1193866.8092949078</v>
      </c>
      <c r="N1150" s="341">
        <f t="shared" si="1305"/>
        <v>1984406.0774430565</v>
      </c>
      <c r="O1150" s="340">
        <f t="shared" si="1305"/>
        <v>192</v>
      </c>
      <c r="P1150" s="117"/>
      <c r="Q1150" s="35">
        <f t="shared" si="1305"/>
        <v>460.80000000000007</v>
      </c>
      <c r="R1150" s="36">
        <f t="shared" si="1305"/>
        <v>630397.43999999994</v>
      </c>
      <c r="S1150" s="433">
        <f t="shared" si="1305"/>
        <v>1059993.2735449851</v>
      </c>
      <c r="T1150" s="341">
        <f t="shared" si="1305"/>
        <v>1690390.7135449853</v>
      </c>
      <c r="U1150" s="340">
        <f t="shared" si="1305"/>
        <v>199</v>
      </c>
      <c r="V1150" s="35">
        <f t="shared" si="1305"/>
        <v>477.59999999999997</v>
      </c>
      <c r="W1150" s="36">
        <f t="shared" si="1305"/>
        <v>653380.67999999982</v>
      </c>
      <c r="X1150" s="36">
        <f>SUM(X1147:X1149)</f>
        <v>1051239.4761376248</v>
      </c>
      <c r="Y1150" s="341">
        <f t="shared" ref="Y1150:AE1150" si="1306">SUM(Y1147:Y1149)</f>
        <v>620583.34938363312</v>
      </c>
      <c r="Z1150" s="340">
        <f t="shared" si="1306"/>
        <v>179</v>
      </c>
      <c r="AA1150" s="35">
        <f t="shared" si="1306"/>
        <v>608.6</v>
      </c>
      <c r="AB1150" s="36">
        <f t="shared" si="1306"/>
        <v>1063402.7035889069</v>
      </c>
      <c r="AC1150" s="36">
        <f t="shared" si="1306"/>
        <v>1364443.0815239369</v>
      </c>
      <c r="AD1150" s="341">
        <f t="shared" si="1306"/>
        <v>2427845.7851128443</v>
      </c>
      <c r="AE1150" s="340">
        <f t="shared" si="1306"/>
        <v>160</v>
      </c>
      <c r="AF1150" s="35"/>
      <c r="AG1150" s="35" t="e">
        <f t="shared" ref="AG1150:BQ1150" si="1307">SUM(AG1147:AG1149)</f>
        <v>#REF!</v>
      </c>
      <c r="AH1150" s="36">
        <f t="shared" si="1307"/>
        <v>544</v>
      </c>
      <c r="AI1150" s="36">
        <f t="shared" si="1307"/>
        <v>960631.8694109295</v>
      </c>
      <c r="AJ1150" s="341">
        <f t="shared" si="1307"/>
        <v>1205116.1936123439</v>
      </c>
      <c r="AK1150" s="340">
        <f t="shared" si="1307"/>
        <v>2165748.0630232734</v>
      </c>
      <c r="AL1150" s="117"/>
      <c r="AM1150" s="35">
        <f t="shared" si="1307"/>
        <v>162</v>
      </c>
      <c r="AN1150" s="36">
        <f t="shared" si="1307"/>
        <v>550.79999999999995</v>
      </c>
      <c r="AO1150" s="36">
        <f t="shared" si="1307"/>
        <v>972639.76777856576</v>
      </c>
      <c r="AP1150" s="341">
        <f t="shared" si="1307"/>
        <v>1225645.8007984348</v>
      </c>
      <c r="AQ1150" s="335">
        <f t="shared" si="1307"/>
        <v>0</v>
      </c>
      <c r="AR1150" s="108"/>
      <c r="AS1150" s="8">
        <f t="shared" si="1307"/>
        <v>145</v>
      </c>
      <c r="AT1150" s="16">
        <f t="shared" si="1307"/>
        <v>492.99999999999994</v>
      </c>
      <c r="AU1150" s="16">
        <f t="shared" si="1307"/>
        <v>872327.53364632209</v>
      </c>
      <c r="AV1150" s="342">
        <f t="shared" si="1307"/>
        <v>1127218.6749612023</v>
      </c>
      <c r="AW1150" s="335">
        <f t="shared" si="1307"/>
        <v>1999546.2086075244</v>
      </c>
      <c r="AX1150" s="108"/>
      <c r="AY1150" s="8">
        <f t="shared" si="1307"/>
        <v>180</v>
      </c>
      <c r="AZ1150" s="16">
        <f t="shared" si="1307"/>
        <v>612</v>
      </c>
      <c r="BA1150" s="16">
        <f t="shared" si="1307"/>
        <v>1181011.0250569477</v>
      </c>
      <c r="BB1150" s="342">
        <f t="shared" si="1307"/>
        <v>1423565.2461603815</v>
      </c>
      <c r="BC1150" s="340">
        <f t="shared" si="1307"/>
        <v>2604576.2712173299</v>
      </c>
      <c r="BD1150" s="35">
        <f t="shared" si="1307"/>
        <v>163</v>
      </c>
      <c r="BE1150" s="36">
        <f t="shared" si="1307"/>
        <v>554.19999999999993</v>
      </c>
      <c r="BF1150" s="36">
        <f t="shared" si="1307"/>
        <v>1415701.66479551</v>
      </c>
      <c r="BG1150" s="341">
        <f t="shared" si="1307"/>
        <v>1242842.3929447776</v>
      </c>
      <c r="BH1150" s="340">
        <f t="shared" si="1307"/>
        <v>2658544.057740286</v>
      </c>
      <c r="BI1150" s="35">
        <f t="shared" si="1307"/>
        <v>170</v>
      </c>
      <c r="BJ1150" s="36">
        <f t="shared" si="1307"/>
        <v>577.99999999999989</v>
      </c>
      <c r="BK1150" s="36">
        <f t="shared" si="1307"/>
        <v>1476498.6688051322</v>
      </c>
      <c r="BL1150" s="341">
        <f t="shared" si="1307"/>
        <v>1244389.2957668027</v>
      </c>
      <c r="BM1150" s="340">
        <f t="shared" si="1307"/>
        <v>2720887.9645719351</v>
      </c>
      <c r="BN1150" s="35">
        <f t="shared" si="1307"/>
        <v>183</v>
      </c>
      <c r="BO1150" s="36">
        <f t="shared" si="1307"/>
        <v>622.20000000000005</v>
      </c>
      <c r="BP1150" s="36">
        <f t="shared" si="1307"/>
        <v>1505861.8567639256</v>
      </c>
      <c r="BQ1150" s="341">
        <f t="shared" si="1307"/>
        <v>1409840.71277986</v>
      </c>
      <c r="BS1150" s="413">
        <f>+BM1150+BH1150+BC1150+AW1150+AQ1150+AK1150+AE1150+Z1150+U1150+O1150+I1150+C1150</f>
        <v>12150459.565160349</v>
      </c>
      <c r="BT1150" s="413"/>
      <c r="BU1150" s="414"/>
      <c r="BV1150" s="413"/>
      <c r="BW1150" s="7"/>
      <c r="BX1150" s="7"/>
      <c r="BY1150" s="7"/>
      <c r="CF1150" s="7"/>
      <c r="CG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7"/>
      <c r="DW1150" s="7"/>
      <c r="DX1150" s="7"/>
      <c r="DY1150" s="7"/>
      <c r="DZ1150" s="7"/>
      <c r="EA1150" s="7"/>
      <c r="EB1150" s="7"/>
      <c r="EC1150" s="7"/>
      <c r="ED1150" s="7"/>
      <c r="EE1150" s="7"/>
      <c r="EF1150" s="7"/>
      <c r="EG1150" s="7"/>
      <c r="EH1150" s="7"/>
      <c r="EI1150" s="7"/>
      <c r="EJ1150" s="7"/>
      <c r="EK1150" s="7"/>
      <c r="EL1150" s="7"/>
      <c r="EM1150" s="7"/>
      <c r="EN1150" s="7"/>
      <c r="EO1150" s="7"/>
      <c r="EP1150" s="7"/>
      <c r="EQ1150" s="7"/>
    </row>
    <row r="1151" spans="1:147" ht="18" hidden="1" x14ac:dyDescent="0.35">
      <c r="C1151" s="22"/>
      <c r="F1151" s="42"/>
      <c r="G1151" s="42"/>
      <c r="H1151" s="23"/>
      <c r="I1151" s="22"/>
      <c r="L1151" s="42"/>
      <c r="M1151" s="42"/>
      <c r="N1151" s="23"/>
      <c r="O1151" s="22"/>
      <c r="R1151" s="42"/>
      <c r="T1151" s="23"/>
      <c r="U1151" s="22"/>
      <c r="W1151" s="42"/>
      <c r="X1151" s="42"/>
      <c r="Y1151" s="23"/>
      <c r="Z1151" s="22"/>
      <c r="AB1151" s="42"/>
      <c r="AC1151" s="42"/>
      <c r="AD1151" s="23"/>
      <c r="AE1151" s="22"/>
      <c r="AH1151" s="42"/>
      <c r="AI1151" s="42"/>
      <c r="AJ1151" s="23"/>
      <c r="AK1151" s="22"/>
      <c r="AN1151" s="42"/>
      <c r="AO1151" s="42"/>
      <c r="AP1151" s="23"/>
      <c r="AQ1151" s="22"/>
      <c r="AT1151" s="42"/>
      <c r="AU1151" s="42"/>
      <c r="AV1151" s="23"/>
      <c r="AW1151" s="22"/>
      <c r="AZ1151" s="42"/>
      <c r="BA1151" s="42"/>
      <c r="BB1151" s="23"/>
      <c r="BC1151" s="22"/>
      <c r="BE1151" s="42"/>
      <c r="BF1151" s="42"/>
      <c r="BG1151" s="23"/>
      <c r="BH1151" s="22"/>
      <c r="BJ1151" s="42"/>
      <c r="BK1151" s="42"/>
      <c r="BL1151" s="23"/>
      <c r="BM1151" s="22"/>
      <c r="BO1151" s="42"/>
      <c r="BP1151" s="42"/>
      <c r="BQ1151" s="23"/>
      <c r="BS1151" s="415"/>
      <c r="BT1151" s="415"/>
      <c r="BU1151" s="416"/>
      <c r="BV1151" s="415"/>
    </row>
    <row r="1152" spans="1:147" ht="18" hidden="1" x14ac:dyDescent="0.35">
      <c r="C1152" s="22"/>
      <c r="F1152" s="42"/>
      <c r="G1152" s="42">
        <v>9913000</v>
      </c>
      <c r="H1152" s="23"/>
      <c r="I1152" s="22"/>
      <c r="L1152" s="42"/>
      <c r="M1152" s="42">
        <f>+'Vr M3 DE GAS'!AY194+'Vr M3 DE GAS'!AY212+'Vr M3 DE GAS'!AY230</f>
        <v>0</v>
      </c>
      <c r="N1152" s="23"/>
      <c r="O1152" s="22"/>
      <c r="R1152" s="42"/>
      <c r="S1152" s="399">
        <f>+'Vr M3 DE GAS'!AY195+'Vr M3 DE GAS'!AY213+'Vr M3 DE GAS'!AY231</f>
        <v>0</v>
      </c>
      <c r="T1152" s="23"/>
      <c r="U1152" s="22"/>
      <c r="W1152" s="42"/>
      <c r="X1152" s="42">
        <f>+'Vr M3 DE GAS'!AY196+'Vr M3 DE GAS'!AY214+'Vr M3 DE GAS'!AY232</f>
        <v>0</v>
      </c>
      <c r="Y1152" s="23"/>
      <c r="Z1152" s="22"/>
      <c r="AB1152" s="42"/>
      <c r="AC1152" s="42">
        <f>+'Vr M3 DE GAS'!AY197+'Vr M3 DE GAS'!AY215+'Vr M3 DE GAS'!AY233</f>
        <v>0</v>
      </c>
      <c r="AD1152" s="23"/>
      <c r="AE1152" s="22"/>
      <c r="AH1152" s="42"/>
      <c r="AI1152" s="42">
        <f>+'Vr M3 DE GAS'!AY198+'Vr M3 DE GAS'!AY216+'Vr M3 DE GAS'!AY234</f>
        <v>0</v>
      </c>
      <c r="AJ1152" s="23"/>
      <c r="AK1152" s="22"/>
      <c r="AN1152" s="42"/>
      <c r="AO1152" s="42">
        <f>+'Vr M3 DE GAS'!AY199+'Vr M3 DE GAS'!AY217+'Vr M3 DE GAS'!AY235</f>
        <v>0</v>
      </c>
      <c r="AP1152" s="23"/>
      <c r="AQ1152" s="22"/>
      <c r="AT1152" s="42"/>
      <c r="AU1152" s="42">
        <f>+'Vr M3 DE GAS'!AY200+'Vr M3 DE GAS'!AY218+'Vr M3 DE GAS'!AY236</f>
        <v>0</v>
      </c>
      <c r="AV1152" s="23"/>
      <c r="AW1152" s="22"/>
      <c r="AZ1152" s="42"/>
      <c r="BA1152" s="42">
        <f>+'Vr M3 DE GAS'!AY201+'Vr M3 DE GAS'!AY219+'Vr M3 DE GAS'!AY237</f>
        <v>0</v>
      </c>
      <c r="BB1152" s="23"/>
      <c r="BC1152" s="22"/>
      <c r="BE1152" s="42">
        <v>10760960</v>
      </c>
      <c r="BF1152" s="42">
        <f>+'Vr M3 DE GAS'!AY202+'Vr M3 DE GAS'!AY220+'Vr M3 DE GAS'!AY238</f>
        <v>0</v>
      </c>
      <c r="BG1152" s="23"/>
      <c r="BH1152" s="22"/>
      <c r="BJ1152" s="42">
        <f>+BE1152</f>
        <v>10760960</v>
      </c>
      <c r="BK1152" s="42">
        <f>+'Vr M3 DE GAS'!AY203+'Vr M3 DE GAS'!AY221+'Vr M3 DE GAS'!AY239</f>
        <v>0</v>
      </c>
      <c r="BL1152" s="23"/>
      <c r="BM1152" s="22"/>
      <c r="BO1152" s="42"/>
      <c r="BP1152" s="42"/>
      <c r="BQ1152" s="23"/>
      <c r="BS1152" s="415"/>
      <c r="BT1152" s="415"/>
      <c r="BU1152" s="416"/>
      <c r="BV1152" s="415"/>
    </row>
    <row r="1153" spans="1:74" ht="18" hidden="1" x14ac:dyDescent="0.35">
      <c r="C1153" s="22"/>
      <c r="F1153" s="42"/>
      <c r="G1153" s="42">
        <f>+G1152-G1150</f>
        <v>8939593.4090314563</v>
      </c>
      <c r="H1153" s="23"/>
      <c r="I1153" s="22"/>
      <c r="L1153" s="42"/>
      <c r="M1153" s="42">
        <f>+M1152-M1150</f>
        <v>-1193866.8092949078</v>
      </c>
      <c r="N1153" s="23"/>
      <c r="O1153" s="22"/>
      <c r="R1153" s="42"/>
      <c r="S1153" s="399">
        <f>+S1152-S1150</f>
        <v>-1059993.2735449851</v>
      </c>
      <c r="T1153" s="23"/>
      <c r="U1153" s="22"/>
      <c r="W1153" s="42"/>
      <c r="X1153" s="42">
        <f>+X1152-X1150</f>
        <v>-1051239.4761376248</v>
      </c>
      <c r="Y1153" s="23"/>
      <c r="Z1153" s="22"/>
      <c r="AB1153" s="42"/>
      <c r="AC1153" s="42">
        <f>+AC1152-AC1150</f>
        <v>-1364443.0815239369</v>
      </c>
      <c r="AD1153" s="23"/>
      <c r="AE1153" s="22"/>
      <c r="AH1153" s="42"/>
      <c r="AI1153" s="42">
        <f>+AI1152-AI1150</f>
        <v>-960631.8694109295</v>
      </c>
      <c r="AJ1153" s="23"/>
      <c r="AK1153" s="22"/>
      <c r="AN1153" s="42"/>
      <c r="AO1153" s="42">
        <f>+AO1152-AO1150</f>
        <v>-972639.76777856576</v>
      </c>
      <c r="AP1153" s="23"/>
      <c r="AQ1153" s="22"/>
      <c r="AT1153" s="42"/>
      <c r="AU1153" s="42">
        <f>+AU1152-AU1150</f>
        <v>-872327.53364632209</v>
      </c>
      <c r="AV1153" s="23"/>
      <c r="AW1153" s="22"/>
      <c r="AZ1153" s="42"/>
      <c r="BA1153" s="42">
        <f>+BA1150</f>
        <v>1181011.0250569477</v>
      </c>
      <c r="BB1153" s="23"/>
      <c r="BC1153" s="22"/>
      <c r="BE1153" s="42">
        <f>+BE1150*2</f>
        <v>1108.3999999999999</v>
      </c>
      <c r="BF1153" s="42">
        <f>+BF1150</f>
        <v>1415701.66479551</v>
      </c>
      <c r="BG1153" s="23" t="s">
        <v>292</v>
      </c>
      <c r="BH1153" s="22"/>
      <c r="BJ1153" s="42">
        <f>+BE1150+BJ1150</f>
        <v>1132.1999999999998</v>
      </c>
      <c r="BK1153" s="42">
        <f>+BK1150</f>
        <v>1476498.6688051322</v>
      </c>
      <c r="BL1153" s="23" t="s">
        <v>292</v>
      </c>
      <c r="BM1153" s="22"/>
      <c r="BO1153" s="42"/>
      <c r="BP1153" s="42"/>
      <c r="BQ1153" s="23"/>
      <c r="BS1153" s="415"/>
      <c r="BT1153" s="415"/>
      <c r="BU1153" s="416"/>
      <c r="BV1153" s="415"/>
    </row>
    <row r="1154" spans="1:74" ht="18" hidden="1" x14ac:dyDescent="0.35">
      <c r="C1154" s="22"/>
      <c r="F1154" s="42"/>
      <c r="G1154" s="42"/>
      <c r="H1154" s="23"/>
      <c r="I1154" s="22"/>
      <c r="L1154" s="42"/>
      <c r="M1154" s="42"/>
      <c r="N1154" s="23"/>
      <c r="O1154" s="22"/>
      <c r="R1154" s="42"/>
      <c r="T1154" s="23"/>
      <c r="U1154" s="22"/>
      <c r="W1154" s="42"/>
      <c r="X1154" s="42"/>
      <c r="Y1154" s="23"/>
      <c r="Z1154" s="22"/>
      <c r="AB1154" s="42"/>
      <c r="AC1154" s="42"/>
      <c r="AD1154" s="23"/>
      <c r="AE1154" s="22"/>
      <c r="AH1154" s="42"/>
      <c r="AI1154" s="42"/>
      <c r="AJ1154" s="23"/>
      <c r="AK1154" s="22"/>
      <c r="AN1154" s="42"/>
      <c r="AO1154" s="42"/>
      <c r="AP1154" s="23"/>
      <c r="AQ1154" s="22"/>
      <c r="AT1154" s="42"/>
      <c r="AU1154" s="42"/>
      <c r="AV1154" s="23"/>
      <c r="AW1154" s="22"/>
      <c r="AZ1154" s="42"/>
      <c r="BA1154" s="42"/>
      <c r="BB1154" s="23"/>
      <c r="BC1154" s="22"/>
      <c r="BE1154" s="42"/>
      <c r="BF1154" s="42"/>
      <c r="BG1154" s="23"/>
      <c r="BH1154" s="22"/>
      <c r="BJ1154" s="42"/>
      <c r="BK1154" s="42"/>
      <c r="BL1154" s="23"/>
      <c r="BM1154" s="22"/>
      <c r="BO1154" s="42"/>
      <c r="BP1154" s="42"/>
      <c r="BQ1154" s="23"/>
      <c r="BS1154" s="415"/>
      <c r="BT1154" s="415"/>
      <c r="BU1154" s="416"/>
      <c r="BV1154" s="415"/>
    </row>
    <row r="1155" spans="1:74" ht="18" hidden="1" x14ac:dyDescent="0.35">
      <c r="C1155" s="327"/>
      <c r="D1155" s="7"/>
      <c r="E1155" s="7"/>
      <c r="F1155" s="7" t="s">
        <v>44</v>
      </c>
      <c r="G1155" s="7" t="s">
        <v>45</v>
      </c>
      <c r="H1155" s="328"/>
      <c r="I1155" s="327"/>
      <c r="J1155" s="7"/>
      <c r="K1155" s="7"/>
      <c r="L1155" s="7" t="s">
        <v>44</v>
      </c>
      <c r="M1155" s="7" t="s">
        <v>45</v>
      </c>
      <c r="N1155" s="328"/>
      <c r="O1155" s="327"/>
      <c r="P1155" s="7"/>
      <c r="Q1155" s="7"/>
      <c r="R1155" s="7" t="s">
        <v>44</v>
      </c>
      <c r="S1155" s="421" t="s">
        <v>45</v>
      </c>
      <c r="T1155" s="328"/>
      <c r="U1155" s="327"/>
      <c r="V1155" s="7"/>
      <c r="W1155" s="7" t="s">
        <v>44</v>
      </c>
      <c r="X1155" s="7" t="s">
        <v>45</v>
      </c>
      <c r="Y1155" s="328"/>
      <c r="Z1155" s="327"/>
      <c r="AA1155" s="7"/>
      <c r="AB1155" s="7" t="s">
        <v>44</v>
      </c>
      <c r="AC1155" s="7" t="s">
        <v>45</v>
      </c>
      <c r="AD1155" s="328"/>
      <c r="AE1155" s="327"/>
      <c r="AF1155" s="7"/>
      <c r="AG1155" s="7"/>
      <c r="AH1155" s="7" t="s">
        <v>44</v>
      </c>
      <c r="AI1155" s="7" t="s">
        <v>45</v>
      </c>
      <c r="AJ1155" s="328"/>
      <c r="AK1155" s="327"/>
      <c r="AL1155" s="7"/>
      <c r="AM1155" s="7"/>
      <c r="AN1155" s="7" t="s">
        <v>44</v>
      </c>
      <c r="AO1155" s="7" t="s">
        <v>45</v>
      </c>
      <c r="AP1155" s="328"/>
      <c r="AQ1155" s="327"/>
      <c r="AR1155" s="7"/>
      <c r="AS1155" s="7"/>
      <c r="AT1155" s="7" t="s">
        <v>44</v>
      </c>
      <c r="AU1155" s="7" t="s">
        <v>45</v>
      </c>
      <c r="AV1155" s="328"/>
      <c r="AW1155" s="327"/>
      <c r="AX1155" s="7"/>
      <c r="AY1155" s="7"/>
      <c r="AZ1155" s="7" t="s">
        <v>44</v>
      </c>
      <c r="BA1155" s="7" t="s">
        <v>45</v>
      </c>
      <c r="BB1155" s="328"/>
      <c r="BC1155" s="327"/>
      <c r="BD1155" s="7"/>
      <c r="BE1155" s="7" t="s">
        <v>44</v>
      </c>
      <c r="BF1155" s="7" t="s">
        <v>45</v>
      </c>
      <c r="BG1155" s="328"/>
      <c r="BH1155" s="327"/>
      <c r="BI1155" s="7"/>
      <c r="BJ1155" s="7" t="s">
        <v>44</v>
      </c>
      <c r="BK1155" s="7" t="s">
        <v>45</v>
      </c>
      <c r="BL1155" s="328"/>
      <c r="BM1155" s="327"/>
      <c r="BN1155" s="7"/>
      <c r="BO1155" s="7" t="s">
        <v>44</v>
      </c>
      <c r="BP1155" s="7" t="s">
        <v>45</v>
      </c>
      <c r="BQ1155" s="328"/>
      <c r="BS1155" s="415"/>
      <c r="BT1155" s="415"/>
      <c r="BU1155" s="416"/>
      <c r="BV1155" s="415"/>
    </row>
    <row r="1156" spans="1:74" ht="18" hidden="1" x14ac:dyDescent="0.35">
      <c r="C1156" s="343" t="s">
        <v>190</v>
      </c>
      <c r="D1156" s="102"/>
      <c r="E1156" s="102"/>
      <c r="F1156" s="102"/>
      <c r="G1156" s="103">
        <v>5.95</v>
      </c>
      <c r="H1156" s="328"/>
      <c r="I1156" s="343" t="s">
        <v>190</v>
      </c>
      <c r="J1156" s="102"/>
      <c r="K1156" s="102"/>
      <c r="L1156" s="102"/>
      <c r="M1156" s="165">
        <v>7.62</v>
      </c>
      <c r="N1156" s="328"/>
      <c r="O1156" s="343" t="s">
        <v>190</v>
      </c>
      <c r="P1156" s="102"/>
      <c r="Q1156" s="102"/>
      <c r="R1156" s="102"/>
      <c r="S1156" s="434">
        <f>'DETERMINACIÓN M3 GAS'!AI57</f>
        <v>7.4854797833155038</v>
      </c>
      <c r="T1156" s="328"/>
      <c r="U1156" s="343" t="s">
        <v>190</v>
      </c>
      <c r="V1156" s="102"/>
      <c r="W1156" s="102"/>
      <c r="X1156" s="165">
        <f>+'DETERMINACIÓN M3 GAS'!AI89</f>
        <v>7.4870054633523013</v>
      </c>
      <c r="Y1156" s="328"/>
      <c r="Z1156" s="343" t="s">
        <v>190</v>
      </c>
      <c r="AA1156" s="102"/>
      <c r="AB1156" s="102"/>
      <c r="AC1156" s="165">
        <f>+'DETERMINACIÓN M3 GAS'!AI118</f>
        <v>6.320029202440332</v>
      </c>
      <c r="AD1156" s="328"/>
      <c r="AE1156" s="343" t="s">
        <v>190</v>
      </c>
      <c r="AF1156" s="102"/>
      <c r="AG1156" s="102"/>
      <c r="AH1156" s="102"/>
      <c r="AI1156" s="165">
        <f>'DETERMINACIÓN M3 GAS'!AI146</f>
        <v>6.195901101280116</v>
      </c>
      <c r="AJ1156" s="328"/>
      <c r="AK1156" s="343" t="s">
        <v>190</v>
      </c>
      <c r="AL1156" s="102"/>
      <c r="AM1156" s="102"/>
      <c r="AN1156" s="102"/>
      <c r="AO1156" s="165">
        <f>+'DETERMINACIÓN M3 GAS'!AI180</f>
        <v>5.5156242869289036</v>
      </c>
      <c r="AP1156" s="328"/>
      <c r="AQ1156" s="343" t="s">
        <v>190</v>
      </c>
      <c r="AR1156" s="102"/>
      <c r="AS1156" s="102"/>
      <c r="AT1156" s="102"/>
      <c r="AU1156" s="165">
        <f>'DETERMINACIÓN M3 GAS'!AI208</f>
        <v>4.8261131425039547</v>
      </c>
      <c r="AV1156" s="328"/>
      <c r="AW1156" s="343" t="s">
        <v>190</v>
      </c>
      <c r="AX1156" s="102"/>
      <c r="AY1156" s="102"/>
      <c r="AZ1156" s="102"/>
      <c r="BA1156" s="165">
        <f>+'DETERMINACIÓN M3 GAS'!AI241</f>
        <v>4.5444170760444509</v>
      </c>
      <c r="BB1156" s="328"/>
      <c r="BC1156" s="343" t="s">
        <v>190</v>
      </c>
      <c r="BD1156" s="102"/>
      <c r="BE1156" s="102"/>
      <c r="BF1156" s="165">
        <f>+'DETERMINACIÓN M3 GAS'!AI271</f>
        <v>4.6043562137486242</v>
      </c>
      <c r="BG1156" s="328"/>
      <c r="BH1156" s="343" t="s">
        <v>190</v>
      </c>
      <c r="BI1156" s="102"/>
      <c r="BJ1156" s="102"/>
      <c r="BK1156" s="165">
        <f>+'DETERMINACIÓN M3 GAS'!AI300</f>
        <v>4.4520090744101646</v>
      </c>
      <c r="BL1156" s="328"/>
      <c r="BM1156" s="343" t="s">
        <v>190</v>
      </c>
      <c r="BN1156" s="102"/>
      <c r="BO1156" s="102"/>
      <c r="BP1156" s="165">
        <f>+'DETERMINACIÓN M3 GAS'!AI335</f>
        <v>4.8395589225589291</v>
      </c>
      <c r="BQ1156" s="328"/>
      <c r="BS1156" s="415"/>
      <c r="BT1156" s="415"/>
      <c r="BU1156" s="416"/>
      <c r="BV1156" s="415"/>
    </row>
    <row r="1157" spans="1:74" ht="28.8" hidden="1" x14ac:dyDescent="0.3">
      <c r="C1157" s="343" t="s">
        <v>157</v>
      </c>
      <c r="D1157" s="102"/>
      <c r="E1157" s="102"/>
      <c r="F1157" s="102"/>
      <c r="G1157" s="103">
        <v>1</v>
      </c>
      <c r="H1157" s="328"/>
      <c r="I1157" s="343" t="s">
        <v>157</v>
      </c>
      <c r="J1157" s="102"/>
      <c r="K1157" s="102"/>
      <c r="L1157" s="102"/>
      <c r="M1157" s="103">
        <v>1</v>
      </c>
      <c r="N1157" s="328"/>
      <c r="O1157" s="343" t="s">
        <v>157</v>
      </c>
      <c r="P1157" s="102"/>
      <c r="Q1157" s="102"/>
      <c r="R1157" s="102"/>
      <c r="S1157" s="434">
        <v>1</v>
      </c>
      <c r="T1157" s="328"/>
      <c r="U1157" s="343" t="s">
        <v>157</v>
      </c>
      <c r="V1157" s="102"/>
      <c r="W1157" s="102"/>
      <c r="X1157" s="103">
        <v>1</v>
      </c>
      <c r="Y1157" s="328"/>
      <c r="Z1157" s="343" t="s">
        <v>157</v>
      </c>
      <c r="AA1157" s="102"/>
      <c r="AB1157" s="102"/>
      <c r="AC1157" s="103">
        <v>1</v>
      </c>
      <c r="AD1157" s="328"/>
      <c r="AE1157" s="343" t="s">
        <v>157</v>
      </c>
      <c r="AF1157" s="102"/>
      <c r="AG1157" s="102"/>
      <c r="AH1157" s="102"/>
      <c r="AI1157" s="103">
        <v>1</v>
      </c>
      <c r="AJ1157" s="328"/>
      <c r="AK1157" s="343" t="s">
        <v>157</v>
      </c>
      <c r="AL1157" s="102"/>
      <c r="AM1157" s="102"/>
      <c r="AN1157" s="102"/>
      <c r="AO1157" s="103">
        <v>1</v>
      </c>
      <c r="AP1157" s="328"/>
      <c r="AQ1157" s="343" t="s">
        <v>157</v>
      </c>
      <c r="AR1157" s="102"/>
      <c r="AS1157" s="102"/>
      <c r="AT1157" s="102"/>
      <c r="AU1157" s="103">
        <v>1</v>
      </c>
      <c r="AV1157" s="328"/>
      <c r="AW1157" s="343" t="s">
        <v>157</v>
      </c>
      <c r="AX1157" s="102"/>
      <c r="AY1157" s="102"/>
      <c r="AZ1157" s="102"/>
      <c r="BA1157" s="103">
        <v>1</v>
      </c>
      <c r="BB1157" s="328"/>
      <c r="BC1157" s="343" t="s">
        <v>157</v>
      </c>
      <c r="BD1157" s="102"/>
      <c r="BE1157" s="102"/>
      <c r="BF1157" s="103">
        <v>1</v>
      </c>
      <c r="BG1157" s="328"/>
      <c r="BH1157" s="343" t="s">
        <v>157</v>
      </c>
      <c r="BI1157" s="102"/>
      <c r="BJ1157" s="102"/>
      <c r="BK1157" s="103">
        <v>1</v>
      </c>
      <c r="BL1157" s="328"/>
      <c r="BM1157" s="343" t="s">
        <v>157</v>
      </c>
      <c r="BN1157" s="102"/>
      <c r="BO1157" s="102"/>
      <c r="BP1157" s="103">
        <v>1</v>
      </c>
      <c r="BQ1157" s="328"/>
      <c r="BR1157" s="251" t="s">
        <v>365</v>
      </c>
      <c r="BS1157" s="251" t="s">
        <v>364</v>
      </c>
      <c r="BT1157" s="251" t="s">
        <v>392</v>
      </c>
      <c r="BU1157" s="392" t="s">
        <v>393</v>
      </c>
      <c r="BV1157" s="251" t="s">
        <v>363</v>
      </c>
    </row>
    <row r="1158" spans="1:74" ht="18" hidden="1" x14ac:dyDescent="0.35">
      <c r="C1158" s="343"/>
      <c r="D1158" s="102"/>
      <c r="E1158" s="102"/>
      <c r="F1158" s="102"/>
      <c r="G1158" s="103"/>
      <c r="H1158" s="328"/>
      <c r="I1158" s="343"/>
      <c r="J1158" s="102"/>
      <c r="K1158" s="102"/>
      <c r="L1158" s="102"/>
      <c r="M1158" s="103"/>
      <c r="N1158" s="328"/>
      <c r="O1158" s="343"/>
      <c r="P1158" s="102"/>
      <c r="Q1158" s="102"/>
      <c r="R1158" s="102"/>
      <c r="S1158" s="434"/>
      <c r="T1158" s="328"/>
      <c r="U1158" s="343"/>
      <c r="V1158" s="102"/>
      <c r="W1158" s="102"/>
      <c r="X1158" s="103"/>
      <c r="Y1158" s="328"/>
      <c r="Z1158" s="343"/>
      <c r="AA1158" s="102"/>
      <c r="AB1158" s="102"/>
      <c r="AC1158" s="103"/>
      <c r="AD1158" s="328"/>
      <c r="AE1158" s="343"/>
      <c r="AF1158" s="102"/>
      <c r="AG1158" s="102"/>
      <c r="AH1158" s="102"/>
      <c r="AI1158" s="226"/>
      <c r="AJ1158" s="328"/>
      <c r="AK1158" s="343"/>
      <c r="AL1158" s="102"/>
      <c r="AM1158" s="102"/>
      <c r="AN1158" s="102"/>
      <c r="AO1158" s="103"/>
      <c r="AP1158" s="328"/>
      <c r="AQ1158" s="343"/>
      <c r="AR1158" s="102"/>
      <c r="AS1158" s="102"/>
      <c r="AT1158" s="102"/>
      <c r="AU1158" s="103"/>
      <c r="AV1158" s="328"/>
      <c r="AW1158" s="343"/>
      <c r="AX1158" s="102"/>
      <c r="AY1158" s="102"/>
      <c r="AZ1158" s="102"/>
      <c r="BA1158" s="103"/>
      <c r="BB1158" s="328"/>
      <c r="BC1158" s="343"/>
      <c r="BD1158" s="102"/>
      <c r="BE1158" s="102"/>
      <c r="BF1158" s="103"/>
      <c r="BG1158" s="328"/>
      <c r="BH1158" s="343"/>
      <c r="BI1158" s="102"/>
      <c r="BJ1158" s="102"/>
      <c r="BK1158" s="103"/>
      <c r="BL1158" s="328"/>
      <c r="BM1158" s="343"/>
      <c r="BN1158" s="102"/>
      <c r="BO1158" s="102"/>
      <c r="BP1158" s="103"/>
      <c r="BQ1158" s="328"/>
      <c r="BS1158" s="415"/>
      <c r="BT1158" s="415"/>
      <c r="BU1158" s="416"/>
      <c r="BV1158" s="415"/>
    </row>
    <row r="1159" spans="1:74" ht="18" hidden="1" x14ac:dyDescent="0.35">
      <c r="A1159" t="s">
        <v>301</v>
      </c>
      <c r="C1159" s="338">
        <f t="shared" ref="C1159:AK1159" si="1308">+C1024</f>
        <v>164</v>
      </c>
      <c r="D1159" s="452"/>
      <c r="E1159" s="33">
        <f t="shared" si="1308"/>
        <v>975.8000000000003</v>
      </c>
      <c r="F1159" s="34">
        <f t="shared" si="1308"/>
        <v>1702604.7350620069</v>
      </c>
      <c r="G1159" s="34">
        <f t="shared" si="1308"/>
        <v>2756866.5286731897</v>
      </c>
      <c r="H1159" s="339">
        <f t="shared" si="1308"/>
        <v>4459471.2637351966</v>
      </c>
      <c r="I1159" s="338">
        <f t="shared" si="1308"/>
        <v>116</v>
      </c>
      <c r="J1159" s="452"/>
      <c r="K1159" s="33">
        <f t="shared" si="1308"/>
        <v>883.9200000000003</v>
      </c>
      <c r="L1159" s="34">
        <f t="shared" si="1308"/>
        <v>1211009.5118898624</v>
      </c>
      <c r="M1159" s="34">
        <f t="shared" si="1308"/>
        <v>2364164.075428986</v>
      </c>
      <c r="N1159" s="339">
        <f t="shared" si="1308"/>
        <v>3575173.5873188479</v>
      </c>
      <c r="O1159" s="338">
        <f t="shared" si="1308"/>
        <v>142</v>
      </c>
      <c r="P1159" s="452"/>
      <c r="Q1159" s="216">
        <f t="shared" si="1308"/>
        <v>1062.9381292308017</v>
      </c>
      <c r="R1159" s="34">
        <f t="shared" si="1308"/>
        <v>1482442.6783479347</v>
      </c>
      <c r="S1159" s="432">
        <f t="shared" si="1308"/>
        <v>3057675.2599691246</v>
      </c>
      <c r="T1159" s="339">
        <f t="shared" si="1308"/>
        <v>4540117.9383170577</v>
      </c>
      <c r="U1159" s="338">
        <f t="shared" si="1308"/>
        <v>122</v>
      </c>
      <c r="V1159" s="33">
        <f t="shared" si="1308"/>
        <v>913.41466652898077</v>
      </c>
      <c r="W1159" s="34">
        <f t="shared" si="1308"/>
        <v>1302609.4611288605</v>
      </c>
      <c r="X1159" s="34">
        <f t="shared" si="1308"/>
        <v>2792445.1682287869</v>
      </c>
      <c r="Y1159" s="339">
        <f t="shared" si="1308"/>
        <v>4095054.6293576467</v>
      </c>
      <c r="Z1159" s="338">
        <f t="shared" si="1308"/>
        <v>125</v>
      </c>
      <c r="AA1159" s="224">
        <f t="shared" si="1308"/>
        <v>790.00365030504133</v>
      </c>
      <c r="AB1159" s="34">
        <f t="shared" si="1308"/>
        <v>1334640.841320554</v>
      </c>
      <c r="AC1159" s="34">
        <f t="shared" si="1308"/>
        <v>2177323.6158087761</v>
      </c>
      <c r="AD1159" s="339">
        <f t="shared" si="1308"/>
        <v>3511964.4571293285</v>
      </c>
      <c r="AE1159" s="338">
        <f t="shared" si="1308"/>
        <v>122</v>
      </c>
      <c r="AF1159" s="216">
        <f t="shared" si="1308"/>
        <v>0</v>
      </c>
      <c r="AG1159" s="33">
        <f t="shared" si="1308"/>
        <v>755.89993435617441</v>
      </c>
      <c r="AH1159" s="34">
        <f t="shared" si="1308"/>
        <v>1311601.6666666665</v>
      </c>
      <c r="AI1159" s="34">
        <f t="shared" si="1308"/>
        <v>2015488.7550443953</v>
      </c>
      <c r="AJ1159" s="339">
        <f t="shared" si="1308"/>
        <v>3327090.4217110621</v>
      </c>
      <c r="AK1159" s="338">
        <f t="shared" si="1308"/>
        <v>119</v>
      </c>
      <c r="AL1159" s="452"/>
      <c r="AM1159" s="224">
        <f t="shared" ref="AM1159:BQ1159" si="1309">+AM1024</f>
        <v>656.35929014453939</v>
      </c>
      <c r="AN1159" s="34">
        <f t="shared" si="1309"/>
        <v>1279349.1666666665</v>
      </c>
      <c r="AO1159" s="34">
        <f t="shared" si="1309"/>
        <v>1745354.263901144</v>
      </c>
      <c r="AP1159" s="339">
        <f t="shared" si="1309"/>
        <v>3024703.4305678122</v>
      </c>
      <c r="AQ1159" s="338">
        <f t="shared" si="1309"/>
        <v>95</v>
      </c>
      <c r="AR1159" s="452"/>
      <c r="AS1159" s="33">
        <f t="shared" si="1309"/>
        <v>458.48074853787557</v>
      </c>
      <c r="AT1159" s="34">
        <f t="shared" si="1309"/>
        <v>1028617.6630434784</v>
      </c>
      <c r="AU1159" s="34">
        <f t="shared" si="1309"/>
        <v>1244139.674308144</v>
      </c>
      <c r="AV1159" s="339">
        <f t="shared" si="1309"/>
        <v>2272757.3373516221</v>
      </c>
      <c r="AW1159" s="338">
        <f t="shared" si="1309"/>
        <v>129</v>
      </c>
      <c r="AX1159" s="452"/>
      <c r="AY1159" s="33">
        <f t="shared" si="1309"/>
        <v>586.22980280973434</v>
      </c>
      <c r="AZ1159" s="34">
        <f t="shared" si="1309"/>
        <v>1396754.510869565</v>
      </c>
      <c r="BA1159" s="34">
        <f t="shared" si="1309"/>
        <v>1711986.8295806532</v>
      </c>
      <c r="BB1159" s="339">
        <f t="shared" si="1309"/>
        <v>3108741.340450217</v>
      </c>
      <c r="BC1159" s="338">
        <f t="shared" si="1309"/>
        <v>126</v>
      </c>
      <c r="BD1159" s="224">
        <f t="shared" si="1309"/>
        <v>580.14888293232661</v>
      </c>
      <c r="BE1159" s="34">
        <f t="shared" si="1309"/>
        <v>1397298.6885245901</v>
      </c>
      <c r="BF1159" s="34">
        <f t="shared" si="1309"/>
        <v>1608768.7676772207</v>
      </c>
      <c r="BG1159" s="339">
        <f t="shared" si="1309"/>
        <v>3006067.4562018104</v>
      </c>
      <c r="BH1159" s="338">
        <f t="shared" si="1309"/>
        <v>101</v>
      </c>
      <c r="BI1159" s="224">
        <f t="shared" si="1309"/>
        <v>449.65291651542668</v>
      </c>
      <c r="BJ1159" s="34">
        <f t="shared" si="1309"/>
        <v>1120056.8852459018</v>
      </c>
      <c r="BK1159" s="34">
        <f t="shared" si="1309"/>
        <v>1216365.7709067869</v>
      </c>
      <c r="BL1159" s="339">
        <f t="shared" si="1309"/>
        <v>2336422.6561526889</v>
      </c>
      <c r="BM1159" s="338">
        <f t="shared" si="1309"/>
        <v>121</v>
      </c>
      <c r="BN1159" s="224">
        <f t="shared" si="1309"/>
        <v>585.58662962963012</v>
      </c>
      <c r="BO1159" s="34">
        <f t="shared" si="1309"/>
        <v>1340134.6450540312</v>
      </c>
      <c r="BP1159" s="34">
        <f t="shared" si="1309"/>
        <v>1662525.1894957218</v>
      </c>
      <c r="BQ1159" s="339">
        <f t="shared" si="1309"/>
        <v>3002659.834549753</v>
      </c>
      <c r="BS1159" s="415"/>
      <c r="BT1159" s="415"/>
      <c r="BU1159" s="416"/>
      <c r="BV1159" s="415"/>
    </row>
    <row r="1160" spans="1:74" ht="18" hidden="1" x14ac:dyDescent="0.35">
      <c r="A1160" t="s">
        <v>302</v>
      </c>
      <c r="C1160" s="338">
        <f t="shared" ref="C1160:BQ1160" si="1310">+C1066</f>
        <v>165</v>
      </c>
      <c r="D1160" s="452"/>
      <c r="E1160" s="33">
        <f t="shared" si="1310"/>
        <v>981.75000000000011</v>
      </c>
      <c r="F1160" s="34">
        <f t="shared" si="1310"/>
        <v>1712986.4712514093</v>
      </c>
      <c r="G1160" s="34">
        <f t="shared" si="1310"/>
        <v>2773676.6904333932</v>
      </c>
      <c r="H1160" s="339">
        <f t="shared" si="1310"/>
        <v>4486663.1616848027</v>
      </c>
      <c r="I1160" s="338">
        <f t="shared" si="1310"/>
        <v>124</v>
      </c>
      <c r="J1160" s="452"/>
      <c r="K1160" s="33">
        <f t="shared" si="1310"/>
        <v>944.88000000000034</v>
      </c>
      <c r="L1160" s="34">
        <f t="shared" si="1310"/>
        <v>1294527.4092615771</v>
      </c>
      <c r="M1160" s="34">
        <f t="shared" si="1310"/>
        <v>2527209.8737344323</v>
      </c>
      <c r="N1160" s="339">
        <f t="shared" si="1310"/>
        <v>3821737.28299601</v>
      </c>
      <c r="O1160" s="338">
        <f t="shared" si="1310"/>
        <v>181</v>
      </c>
      <c r="P1160" s="452"/>
      <c r="Q1160" s="216">
        <f t="shared" si="1310"/>
        <v>1354.8718407801066</v>
      </c>
      <c r="R1160" s="34">
        <f t="shared" si="1310"/>
        <v>1889592.4280350439</v>
      </c>
      <c r="S1160" s="432">
        <f t="shared" si="1310"/>
        <v>3897459.3102423339</v>
      </c>
      <c r="T1160" s="339">
        <f t="shared" si="1310"/>
        <v>5787051.7382773794</v>
      </c>
      <c r="U1160" s="338">
        <f t="shared" si="1310"/>
        <v>152</v>
      </c>
      <c r="V1160" s="33">
        <f t="shared" si="1310"/>
        <v>1138.0248304295496</v>
      </c>
      <c r="W1160" s="34">
        <f t="shared" si="1310"/>
        <v>1622923.2630457934</v>
      </c>
      <c r="X1160" s="34">
        <f t="shared" si="1310"/>
        <v>3479112.01287521</v>
      </c>
      <c r="Y1160" s="339">
        <f t="shared" si="1310"/>
        <v>5102035.275921002</v>
      </c>
      <c r="Z1160" s="338">
        <f t="shared" si="1310"/>
        <v>143</v>
      </c>
      <c r="AA1160" s="224">
        <f t="shared" si="1310"/>
        <v>903.76417594896748</v>
      </c>
      <c r="AB1160" s="34">
        <f t="shared" si="1310"/>
        <v>1526829.1224707135</v>
      </c>
      <c r="AC1160" s="34">
        <f t="shared" si="1310"/>
        <v>2490858.21648524</v>
      </c>
      <c r="AD1160" s="339">
        <f t="shared" si="1310"/>
        <v>4017687.3389559523</v>
      </c>
      <c r="AE1160" s="338">
        <f t="shared" si="1310"/>
        <v>166</v>
      </c>
      <c r="AF1160" s="216">
        <f t="shared" si="1310"/>
        <v>0</v>
      </c>
      <c r="AG1160" s="33">
        <f t="shared" si="1310"/>
        <v>1028.5195828124995</v>
      </c>
      <c r="AH1160" s="34">
        <f t="shared" si="1310"/>
        <v>1784638.3333333335</v>
      </c>
      <c r="AI1160" s="34">
        <f t="shared" si="1310"/>
        <v>2742386.3388308985</v>
      </c>
      <c r="AJ1160" s="339">
        <f t="shared" si="1310"/>
        <v>4527024.6721642315</v>
      </c>
      <c r="AK1160" s="338">
        <f t="shared" si="1310"/>
        <v>145</v>
      </c>
      <c r="AL1160" s="452"/>
      <c r="AM1160" s="224">
        <f t="shared" si="1310"/>
        <v>799.76552160469112</v>
      </c>
      <c r="AN1160" s="34">
        <f t="shared" si="1310"/>
        <v>1558870.8333333335</v>
      </c>
      <c r="AO1160" s="34">
        <f t="shared" si="1310"/>
        <v>2126692.1702997135</v>
      </c>
      <c r="AP1160" s="339">
        <f t="shared" si="1310"/>
        <v>3685563.003633047</v>
      </c>
      <c r="AQ1160" s="338">
        <f t="shared" si="1310"/>
        <v>153</v>
      </c>
      <c r="AR1160" s="452"/>
      <c r="AS1160" s="33">
        <f t="shared" si="1310"/>
        <v>738.39531080310508</v>
      </c>
      <c r="AT1160" s="34">
        <f t="shared" si="1310"/>
        <v>1656615.8152173911</v>
      </c>
      <c r="AU1160" s="34">
        <f t="shared" si="1310"/>
        <v>2003719.6859910104</v>
      </c>
      <c r="AV1160" s="339">
        <f t="shared" si="1310"/>
        <v>3660335.5012084022</v>
      </c>
      <c r="AW1160" s="338">
        <f t="shared" si="1310"/>
        <v>160</v>
      </c>
      <c r="AX1160" s="452"/>
      <c r="AY1160" s="33">
        <f t="shared" si="1310"/>
        <v>727.10673216711189</v>
      </c>
      <c r="AZ1160" s="34">
        <f t="shared" si="1310"/>
        <v>1732408.6956521741</v>
      </c>
      <c r="BA1160" s="34">
        <f t="shared" si="1310"/>
        <v>2123394.5173093369</v>
      </c>
      <c r="BB1160" s="339">
        <f t="shared" si="1310"/>
        <v>3855803.2129615103</v>
      </c>
      <c r="BC1160" s="338">
        <f t="shared" si="1310"/>
        <v>153</v>
      </c>
      <c r="BD1160" s="224">
        <f t="shared" si="1310"/>
        <v>704.46650070353951</v>
      </c>
      <c r="BE1160" s="34">
        <f t="shared" si="1310"/>
        <v>1696719.8360655741</v>
      </c>
      <c r="BF1160" s="34">
        <f t="shared" si="1310"/>
        <v>1953504.9321794817</v>
      </c>
      <c r="BG1160" s="339">
        <f t="shared" si="1310"/>
        <v>3650224.7682450558</v>
      </c>
      <c r="BH1160" s="338">
        <f t="shared" si="1310"/>
        <v>132</v>
      </c>
      <c r="BI1160" s="224">
        <f t="shared" si="1310"/>
        <v>587.66519782214186</v>
      </c>
      <c r="BJ1160" s="34">
        <f t="shared" si="1310"/>
        <v>1463836.7213114756</v>
      </c>
      <c r="BK1160" s="34">
        <f t="shared" si="1310"/>
        <v>1589705.7599969886</v>
      </c>
      <c r="BL1160" s="339">
        <f t="shared" si="1310"/>
        <v>3053542.4813084644</v>
      </c>
      <c r="BM1160" s="338">
        <f t="shared" si="1310"/>
        <v>156</v>
      </c>
      <c r="BN1160" s="224">
        <f t="shared" si="1310"/>
        <v>754.97119191919285</v>
      </c>
      <c r="BO1160" s="34">
        <f t="shared" si="1310"/>
        <v>1727776.8977556103</v>
      </c>
      <c r="BP1160" s="34">
        <f t="shared" si="1310"/>
        <v>2143420.9054655586</v>
      </c>
      <c r="BQ1160" s="339">
        <f t="shared" si="1310"/>
        <v>3871197.8032211699</v>
      </c>
      <c r="BS1160" s="415"/>
      <c r="BT1160" s="415"/>
      <c r="BU1160" s="416"/>
      <c r="BV1160" s="415"/>
    </row>
    <row r="1161" spans="1:74" ht="18" hidden="1" x14ac:dyDescent="0.35">
      <c r="A1161" t="s">
        <v>303</v>
      </c>
      <c r="C1161" s="338">
        <f t="shared" ref="C1161:BQ1161" si="1311">+C1102</f>
        <v>173</v>
      </c>
      <c r="D1161" s="452"/>
      <c r="E1161" s="33">
        <f t="shared" si="1311"/>
        <v>1029.3500000000001</v>
      </c>
      <c r="F1161" s="34">
        <f t="shared" si="1311"/>
        <v>1796040.360766629</v>
      </c>
      <c r="G1161" s="34">
        <f t="shared" si="1311"/>
        <v>2908157.9845150108</v>
      </c>
      <c r="H1161" s="339">
        <f t="shared" si="1311"/>
        <v>4704198.3452816401</v>
      </c>
      <c r="I1161" s="338">
        <f t="shared" si="1311"/>
        <v>135</v>
      </c>
      <c r="J1161" s="452"/>
      <c r="K1161" s="33">
        <f t="shared" si="1311"/>
        <v>1028.7000000000003</v>
      </c>
      <c r="L1161" s="34">
        <f t="shared" si="1311"/>
        <v>1409364.5181476849</v>
      </c>
      <c r="M1161" s="34">
        <f t="shared" si="1311"/>
        <v>2751397.8464044225</v>
      </c>
      <c r="N1161" s="339">
        <f t="shared" si="1311"/>
        <v>4160762.3645521058</v>
      </c>
      <c r="O1161" s="338">
        <f t="shared" si="1311"/>
        <v>153</v>
      </c>
      <c r="P1161" s="452"/>
      <c r="Q1161" s="216">
        <f t="shared" si="1311"/>
        <v>1145.278406847272</v>
      </c>
      <c r="R1161" s="34">
        <f t="shared" si="1311"/>
        <v>1597279.7872340423</v>
      </c>
      <c r="S1161" s="432">
        <f t="shared" si="1311"/>
        <v>3294537.4279949004</v>
      </c>
      <c r="T1161" s="339">
        <f t="shared" si="1311"/>
        <v>4891817.2152289441</v>
      </c>
      <c r="U1161" s="338">
        <f t="shared" si="1311"/>
        <v>127</v>
      </c>
      <c r="V1161" s="33">
        <f t="shared" si="1311"/>
        <v>950.84969384574242</v>
      </c>
      <c r="W1161" s="34">
        <f t="shared" si="1311"/>
        <v>1355995.0947816826</v>
      </c>
      <c r="X1161" s="34">
        <f t="shared" si="1311"/>
        <v>2906889.6423365241</v>
      </c>
      <c r="Y1161" s="339">
        <f t="shared" si="1311"/>
        <v>4262884.7371182069</v>
      </c>
      <c r="Z1161" s="338">
        <f t="shared" si="1311"/>
        <v>151</v>
      </c>
      <c r="AA1161" s="224">
        <f t="shared" si="1311"/>
        <v>954.32440956849007</v>
      </c>
      <c r="AB1161" s="34">
        <f t="shared" si="1311"/>
        <v>1612246.1363152293</v>
      </c>
      <c r="AC1161" s="34">
        <f t="shared" si="1311"/>
        <v>2630206.9278970016</v>
      </c>
      <c r="AD1161" s="339">
        <f t="shared" si="1311"/>
        <v>4242453.064212231</v>
      </c>
      <c r="AE1161" s="338">
        <f t="shared" si="1311"/>
        <v>129</v>
      </c>
      <c r="AF1161" s="216">
        <f t="shared" si="1311"/>
        <v>0</v>
      </c>
      <c r="AG1161" s="33">
        <f t="shared" si="1311"/>
        <v>799.27124206513497</v>
      </c>
      <c r="AH1161" s="34">
        <f t="shared" si="1311"/>
        <v>1386857.5</v>
      </c>
      <c r="AI1161" s="34">
        <f t="shared" si="1311"/>
        <v>2131131.552464976</v>
      </c>
      <c r="AJ1161" s="339">
        <f t="shared" si="1311"/>
        <v>3517989.0524649755</v>
      </c>
      <c r="AK1161" s="338">
        <f t="shared" si="1311"/>
        <v>124</v>
      </c>
      <c r="AL1161" s="452"/>
      <c r="AM1161" s="224">
        <f t="shared" si="1311"/>
        <v>683.93741157918396</v>
      </c>
      <c r="AN1161" s="34">
        <f t="shared" si="1311"/>
        <v>1333103.3333333333</v>
      </c>
      <c r="AO1161" s="34">
        <f t="shared" si="1311"/>
        <v>1818688.4766700997</v>
      </c>
      <c r="AP1161" s="339">
        <f t="shared" si="1311"/>
        <v>3151791.8100034338</v>
      </c>
      <c r="AQ1161" s="338">
        <f t="shared" si="1311"/>
        <v>121</v>
      </c>
      <c r="AR1161" s="452"/>
      <c r="AS1161" s="33">
        <f t="shared" si="1311"/>
        <v>583.95969024297835</v>
      </c>
      <c r="AT1161" s="34">
        <f t="shared" si="1311"/>
        <v>1310134.0760869565</v>
      </c>
      <c r="AU1161" s="34">
        <f t="shared" si="1311"/>
        <v>1584641.0588556356</v>
      </c>
      <c r="AV1161" s="339">
        <f t="shared" si="1311"/>
        <v>2894775.1349425926</v>
      </c>
      <c r="AW1161" s="338">
        <f t="shared" si="1311"/>
        <v>149</v>
      </c>
      <c r="AX1161" s="452"/>
      <c r="AY1161" s="33">
        <f t="shared" si="1311"/>
        <v>677.11814433062318</v>
      </c>
      <c r="AZ1161" s="34">
        <f t="shared" si="1311"/>
        <v>1613305.5978260871</v>
      </c>
      <c r="BA1161" s="34">
        <f t="shared" si="1311"/>
        <v>1977411.1442443198</v>
      </c>
      <c r="BB1161" s="339">
        <f t="shared" si="1311"/>
        <v>3590716.7420704062</v>
      </c>
      <c r="BC1161" s="338">
        <f t="shared" si="1311"/>
        <v>159</v>
      </c>
      <c r="BD1161" s="224">
        <f t="shared" si="1311"/>
        <v>732.09263798603138</v>
      </c>
      <c r="BE1161" s="34">
        <f t="shared" si="1311"/>
        <v>1763257.8688524594</v>
      </c>
      <c r="BF1161" s="34">
        <f t="shared" si="1311"/>
        <v>2030112.9687355396</v>
      </c>
      <c r="BG1161" s="339">
        <f t="shared" si="1311"/>
        <v>3793370.8375879992</v>
      </c>
      <c r="BH1161" s="338">
        <f t="shared" si="1311"/>
        <v>134</v>
      </c>
      <c r="BI1161" s="224">
        <f t="shared" si="1311"/>
        <v>596.56921597096209</v>
      </c>
      <c r="BJ1161" s="34">
        <f t="shared" si="1311"/>
        <v>1486016.0655737708</v>
      </c>
      <c r="BK1161" s="34">
        <f t="shared" si="1311"/>
        <v>1613792.2109060341</v>
      </c>
      <c r="BL1161" s="339">
        <f t="shared" si="1311"/>
        <v>3099808.276479804</v>
      </c>
      <c r="BM1161" s="338">
        <f t="shared" si="1311"/>
        <v>174</v>
      </c>
      <c r="BN1161" s="224">
        <f t="shared" si="1311"/>
        <v>842.08325252525356</v>
      </c>
      <c r="BO1161" s="34">
        <f t="shared" si="1311"/>
        <v>1927135.7705735657</v>
      </c>
      <c r="BP1161" s="34">
        <f t="shared" si="1311"/>
        <v>2390738.7022500453</v>
      </c>
      <c r="BQ1161" s="339">
        <f t="shared" si="1311"/>
        <v>4317874.4728236124</v>
      </c>
      <c r="BS1161" s="415"/>
      <c r="BT1161" s="415"/>
      <c r="BU1161" s="416"/>
      <c r="BV1161" s="415"/>
    </row>
    <row r="1162" spans="1:74" ht="18" hidden="1" x14ac:dyDescent="0.35">
      <c r="A1162" s="84" t="s">
        <v>367</v>
      </c>
      <c r="C1162" s="340">
        <f>SUM(C1159:C1161)</f>
        <v>502</v>
      </c>
      <c r="D1162" s="117"/>
      <c r="E1162" s="35">
        <f t="shared" ref="E1162:BQ1162" si="1312">SUM(E1159:E1161)</f>
        <v>2986.9000000000005</v>
      </c>
      <c r="F1162" s="36">
        <f t="shared" si="1312"/>
        <v>5211631.5670800451</v>
      </c>
      <c r="G1162" s="36">
        <f t="shared" si="1312"/>
        <v>8438701.2036215942</v>
      </c>
      <c r="H1162" s="341">
        <f t="shared" si="1312"/>
        <v>13650332.770701639</v>
      </c>
      <c r="I1162" s="340">
        <f t="shared" si="1312"/>
        <v>375</v>
      </c>
      <c r="J1162" s="117"/>
      <c r="K1162" s="35">
        <f t="shared" si="1312"/>
        <v>2857.5000000000009</v>
      </c>
      <c r="L1162" s="36">
        <f t="shared" si="1312"/>
        <v>3914901.4392991243</v>
      </c>
      <c r="M1162" s="36">
        <f t="shared" si="1312"/>
        <v>7642771.7955678403</v>
      </c>
      <c r="N1162" s="341">
        <f t="shared" si="1312"/>
        <v>11557673.234866964</v>
      </c>
      <c r="O1162" s="340">
        <f t="shared" si="1312"/>
        <v>476</v>
      </c>
      <c r="P1162" s="117"/>
      <c r="Q1162" s="217">
        <f t="shared" si="1312"/>
        <v>3563.0883768581803</v>
      </c>
      <c r="R1162" s="36">
        <f t="shared" si="1312"/>
        <v>4969314.8936170209</v>
      </c>
      <c r="S1162" s="433">
        <f t="shared" si="1312"/>
        <v>10249671.998206358</v>
      </c>
      <c r="T1162" s="341">
        <f t="shared" si="1312"/>
        <v>15218986.891823381</v>
      </c>
      <c r="U1162" s="340">
        <f t="shared" si="1312"/>
        <v>401</v>
      </c>
      <c r="V1162" s="35">
        <f t="shared" si="1312"/>
        <v>3002.2891908042729</v>
      </c>
      <c r="W1162" s="36">
        <f t="shared" si="1312"/>
        <v>4281527.8189563369</v>
      </c>
      <c r="X1162" s="36">
        <f t="shared" si="1312"/>
        <v>9178446.823440522</v>
      </c>
      <c r="Y1162" s="341">
        <f t="shared" si="1312"/>
        <v>13459974.642396856</v>
      </c>
      <c r="Z1162" s="340">
        <f t="shared" si="1312"/>
        <v>419</v>
      </c>
      <c r="AA1162" s="35">
        <f t="shared" si="1312"/>
        <v>2648.0922358224989</v>
      </c>
      <c r="AB1162" s="36">
        <f t="shared" si="1312"/>
        <v>4473716.1001064964</v>
      </c>
      <c r="AC1162" s="36">
        <f t="shared" si="1312"/>
        <v>7298388.7601910178</v>
      </c>
      <c r="AD1162" s="341">
        <f t="shared" si="1312"/>
        <v>11772104.860297512</v>
      </c>
      <c r="AE1162" s="340">
        <f t="shared" si="1312"/>
        <v>417</v>
      </c>
      <c r="AF1162" s="223">
        <f t="shared" si="1312"/>
        <v>0</v>
      </c>
      <c r="AG1162" s="35">
        <f t="shared" si="1312"/>
        <v>2583.6907592338089</v>
      </c>
      <c r="AH1162" s="36">
        <f t="shared" si="1312"/>
        <v>4483097.5</v>
      </c>
      <c r="AI1162" s="36">
        <f t="shared" si="1312"/>
        <v>6889006.6463402696</v>
      </c>
      <c r="AJ1162" s="341">
        <f t="shared" si="1312"/>
        <v>11372104.14634027</v>
      </c>
      <c r="AK1162" s="340">
        <f t="shared" si="1312"/>
        <v>388</v>
      </c>
      <c r="AL1162" s="117"/>
      <c r="AM1162" s="223">
        <f t="shared" si="1312"/>
        <v>2140.0622233284143</v>
      </c>
      <c r="AN1162" s="36">
        <f t="shared" si="1312"/>
        <v>4171323.333333333</v>
      </c>
      <c r="AO1162" s="36">
        <f t="shared" si="1312"/>
        <v>5690734.9108709572</v>
      </c>
      <c r="AP1162" s="341">
        <f t="shared" si="1312"/>
        <v>9862058.2442042921</v>
      </c>
      <c r="AQ1162" s="340">
        <f t="shared" si="1312"/>
        <v>369</v>
      </c>
      <c r="AR1162" s="117"/>
      <c r="AS1162" s="35">
        <f t="shared" si="1312"/>
        <v>1780.8357495839591</v>
      </c>
      <c r="AT1162" s="36">
        <f t="shared" si="1312"/>
        <v>3995367.5543478262</v>
      </c>
      <c r="AU1162" s="36">
        <f t="shared" si="1312"/>
        <v>4832500.4191547893</v>
      </c>
      <c r="AV1162" s="341">
        <f t="shared" si="1312"/>
        <v>8827867.9735026173</v>
      </c>
      <c r="AW1162" s="340">
        <f t="shared" si="1312"/>
        <v>438</v>
      </c>
      <c r="AX1162" s="117"/>
      <c r="AY1162" s="35">
        <f t="shared" si="1312"/>
        <v>1990.4546793074694</v>
      </c>
      <c r="AZ1162" s="36">
        <f t="shared" si="1312"/>
        <v>4742468.8043478262</v>
      </c>
      <c r="BA1162" s="36">
        <f t="shared" si="1312"/>
        <v>5812792.4911343101</v>
      </c>
      <c r="BB1162" s="341">
        <f t="shared" si="1312"/>
        <v>10555261.295482134</v>
      </c>
      <c r="BC1162" s="340">
        <f t="shared" si="1312"/>
        <v>438</v>
      </c>
      <c r="BD1162" s="223">
        <f t="shared" si="1312"/>
        <v>2016.7080216218976</v>
      </c>
      <c r="BE1162" s="36">
        <f>SUM(BE1159:BE1161)</f>
        <v>4857276.3934426233</v>
      </c>
      <c r="BF1162" s="36">
        <f t="shared" si="1312"/>
        <v>5592386.6685922416</v>
      </c>
      <c r="BG1162" s="341">
        <f t="shared" si="1312"/>
        <v>10449663.062034866</v>
      </c>
      <c r="BH1162" s="340">
        <f t="shared" si="1312"/>
        <v>367</v>
      </c>
      <c r="BI1162" s="223">
        <f t="shared" si="1312"/>
        <v>1633.8873303085306</v>
      </c>
      <c r="BJ1162" s="36">
        <f t="shared" si="1312"/>
        <v>4069909.6721311482</v>
      </c>
      <c r="BK1162" s="36">
        <f t="shared" si="1312"/>
        <v>4419863.7418098096</v>
      </c>
      <c r="BL1162" s="341">
        <f t="shared" si="1312"/>
        <v>8489773.4139409587</v>
      </c>
      <c r="BM1162" s="340">
        <f t="shared" si="1312"/>
        <v>451</v>
      </c>
      <c r="BN1162" s="223">
        <f t="shared" si="1312"/>
        <v>2182.6410740740766</v>
      </c>
      <c r="BO1162" s="36">
        <f t="shared" si="1312"/>
        <v>4995047.3133832067</v>
      </c>
      <c r="BP1162" s="36">
        <f t="shared" si="1312"/>
        <v>6196684.7972113257</v>
      </c>
      <c r="BQ1162" s="341">
        <f t="shared" si="1312"/>
        <v>11191732.110594535</v>
      </c>
      <c r="BR1162" s="406">
        <f>BM1162+BH1162+BC1162+AW1162+AQ1162+AK1162+AE1162+Z1162+U1162+O1162+I1162+C1162</f>
        <v>5041</v>
      </c>
      <c r="BS1162" s="406">
        <f>+BR1162/12</f>
        <v>420.08333333333331</v>
      </c>
      <c r="BT1162" s="406">
        <f>BM1162-BH1162</f>
        <v>84</v>
      </c>
      <c r="BU1162" s="407">
        <f>BM1162/BH1162-100%</f>
        <v>0.22888283378746599</v>
      </c>
      <c r="BV1162" s="417">
        <f>(+BM1162-BS1162)/BM1162</f>
        <v>6.8551367331855184E-2</v>
      </c>
    </row>
    <row r="1163" spans="1:74" ht="18" hidden="1" x14ac:dyDescent="0.35">
      <c r="C1163" s="22"/>
      <c r="F1163" s="42"/>
      <c r="G1163" s="42"/>
      <c r="H1163" s="23"/>
      <c r="I1163" s="22"/>
      <c r="L1163" s="42"/>
      <c r="M1163" s="42"/>
      <c r="N1163" s="23"/>
      <c r="O1163" s="22"/>
      <c r="R1163" s="42"/>
      <c r="T1163" s="23"/>
      <c r="U1163" s="22"/>
      <c r="W1163" s="42"/>
      <c r="X1163" s="42"/>
      <c r="Y1163" s="23"/>
      <c r="Z1163" s="22"/>
      <c r="AB1163" s="42"/>
      <c r="AC1163" s="42"/>
      <c r="AD1163" s="23"/>
      <c r="AE1163" s="22"/>
      <c r="AH1163" s="42"/>
      <c r="AI1163" s="42"/>
      <c r="AJ1163" s="23"/>
      <c r="AK1163" s="22"/>
      <c r="AN1163" s="42"/>
      <c r="AO1163" s="42"/>
      <c r="AP1163" s="23"/>
      <c r="AQ1163" s="22"/>
      <c r="AT1163" s="42"/>
      <c r="AU1163" s="42"/>
      <c r="AV1163" s="23"/>
      <c r="AW1163" s="22"/>
      <c r="AZ1163" s="42"/>
      <c r="BA1163" s="42"/>
      <c r="BB1163" s="23"/>
      <c r="BC1163" s="22"/>
      <c r="BE1163" s="42"/>
      <c r="BF1163" s="42"/>
      <c r="BG1163" s="23"/>
      <c r="BH1163" s="22"/>
      <c r="BJ1163" s="42"/>
      <c r="BK1163" s="42"/>
      <c r="BL1163" s="23"/>
      <c r="BM1163" s="22"/>
      <c r="BO1163" s="42"/>
      <c r="BP1163" s="42"/>
      <c r="BQ1163" s="23"/>
      <c r="BS1163" s="415"/>
      <c r="BT1163" s="415"/>
      <c r="BU1163" s="416"/>
      <c r="BV1163" s="415"/>
    </row>
    <row r="1164" spans="1:74" ht="18" hidden="1" x14ac:dyDescent="0.35">
      <c r="C1164" s="22" t="s">
        <v>318</v>
      </c>
      <c r="F1164" s="42"/>
      <c r="G1164" s="42">
        <f>+'Vr M3 DE GAS'!BH18+'Vr M3 DE GAS'!BH36+'Vr M3 DE GAS'!BH54</f>
        <v>9580300</v>
      </c>
      <c r="H1164" s="23"/>
      <c r="I1164" s="22" t="s">
        <v>318</v>
      </c>
      <c r="L1164" s="42"/>
      <c r="M1164" s="42">
        <f>+'Vr M3 DE GAS'!BQ7+'Vr M3 DE GAS'!BQ25+'Vr M3 DE GAS'!BQ43</f>
        <v>10770190</v>
      </c>
      <c r="N1164" s="23"/>
      <c r="O1164" s="22" t="s">
        <v>318</v>
      </c>
      <c r="R1164" s="42"/>
      <c r="S1164" s="399">
        <f>+'Vr M3 DE GAS'!BQ8+'Vr M3 DE GAS'!BQ26+'Vr M3 DE GAS'!BQ44</f>
        <v>12708720</v>
      </c>
      <c r="T1164" s="23"/>
      <c r="U1164" s="22" t="s">
        <v>318</v>
      </c>
      <c r="W1164" s="42"/>
      <c r="X1164" s="42">
        <f>+'Vr M3 DE GAS'!BQ9+'Vr M3 DE GAS'!BQ27+'Vr M3 DE GAS'!BQ45</f>
        <v>11629110</v>
      </c>
      <c r="Y1164" s="23"/>
      <c r="Z1164" s="22" t="s">
        <v>318</v>
      </c>
      <c r="AB1164" s="42"/>
      <c r="AC1164" s="42">
        <f>+'Vr M3 DE GAS'!BQ10+'Vr M3 DE GAS'!BQ28+'Vr M3 DE GAS'!BQ46</f>
        <v>11373810</v>
      </c>
      <c r="AD1164" s="23"/>
      <c r="AE1164" s="22" t="s">
        <v>318</v>
      </c>
      <c r="AH1164" s="42"/>
      <c r="AI1164" s="42">
        <f>+'Vr M3 DE GAS'!BQ11+'Vr M3 DE GAS'!BQ29+'Vr M3 DE GAS'!BQ47</f>
        <v>12082950</v>
      </c>
      <c r="AJ1164" s="23"/>
      <c r="AK1164" s="22" t="s">
        <v>318</v>
      </c>
      <c r="AN1164" s="42"/>
      <c r="AO1164" s="42">
        <f>+'Vr M3 DE GAS'!BQ12+'Vr M3 DE GAS'!BQ30+'Vr M3 DE GAS'!BQ48</f>
        <v>10933560</v>
      </c>
      <c r="AP1164" s="23"/>
      <c r="AQ1164" s="22" t="s">
        <v>318</v>
      </c>
      <c r="AU1164" s="42">
        <f>+'Vr M3 DE GAS'!BQ13+'Vr M3 DE GAS'!BQ31+'Vr M3 DE GAS'!BQ49</f>
        <v>9879220</v>
      </c>
      <c r="AV1164" s="23"/>
      <c r="AW1164" s="22" t="s">
        <v>318</v>
      </c>
      <c r="BA1164" s="42">
        <f>+'Vr M3 DE GAS'!BQ14+'Vr M3 DE GAS'!BQ32+'Vr M3 DE GAS'!BQ50</f>
        <v>12679850</v>
      </c>
      <c r="BB1164" s="23"/>
      <c r="BC1164" s="22" t="s">
        <v>318</v>
      </c>
      <c r="BE1164" s="42"/>
      <c r="BF1164" s="42">
        <f>+'Vr M3 DE GAS'!BQ15+'Vr M3 DE GAS'!BQ33+'Vr M3 DE GAS'!BQ51</f>
        <v>10812030</v>
      </c>
      <c r="BG1164" s="23"/>
      <c r="BH1164" s="22" t="s">
        <v>318</v>
      </c>
      <c r="BJ1164" s="42"/>
      <c r="BK1164" s="42">
        <f>+'Vr M3 DE GAS'!BQ16+'Vr M3 DE GAS'!BQ34+'Vr M3 DE GAS'!BQ52</f>
        <v>9435270</v>
      </c>
      <c r="BL1164" s="23"/>
      <c r="BM1164" s="22" t="s">
        <v>318</v>
      </c>
      <c r="BO1164" s="42"/>
      <c r="BP1164" s="42">
        <f>+'Vr M3 DE GAS'!BQ17+'Vr M3 DE GAS'!BQ35+'Vr M3 DE GAS'!BQ53</f>
        <v>11362890</v>
      </c>
      <c r="BQ1164" s="23"/>
      <c r="BS1164" s="415"/>
      <c r="BT1164" s="415"/>
      <c r="BU1164" s="416"/>
      <c r="BV1164" s="415"/>
    </row>
    <row r="1165" spans="1:74" ht="18" hidden="1" x14ac:dyDescent="0.35">
      <c r="C1165" s="22" t="s">
        <v>319</v>
      </c>
      <c r="F1165" s="42"/>
      <c r="G1165" s="42">
        <f>+G1164-G1162</f>
        <v>1141598.7963784058</v>
      </c>
      <c r="H1165" s="23"/>
      <c r="I1165" s="22" t="s">
        <v>319</v>
      </c>
      <c r="L1165" s="42"/>
      <c r="M1165" s="42">
        <f>+M1164-M1162</f>
        <v>3127418.2044321597</v>
      </c>
      <c r="N1165" s="23"/>
      <c r="O1165" s="22" t="s">
        <v>319</v>
      </c>
      <c r="R1165" s="42"/>
      <c r="S1165" s="399">
        <f>+S1164-S1162</f>
        <v>2459048.0017936416</v>
      </c>
      <c r="T1165" s="23"/>
      <c r="U1165" s="22" t="s">
        <v>319</v>
      </c>
      <c r="W1165" s="42"/>
      <c r="X1165" s="42">
        <f>+X1164-X1162</f>
        <v>2450663.176559478</v>
      </c>
      <c r="Y1165" s="23"/>
      <c r="Z1165" s="22" t="s">
        <v>319</v>
      </c>
      <c r="AB1165" s="42"/>
      <c r="AC1165" s="42">
        <f>+AC1164-AC1162</f>
        <v>4075421.2398089822</v>
      </c>
      <c r="AD1165" s="23"/>
      <c r="AE1165" s="22" t="s">
        <v>319</v>
      </c>
      <c r="AH1165" s="42"/>
      <c r="AI1165" s="399">
        <f>+AI1164-AI1162</f>
        <v>5193943.3536597304</v>
      </c>
      <c r="AJ1165" s="23"/>
      <c r="AK1165" s="22" t="s">
        <v>319</v>
      </c>
      <c r="AN1165" s="42"/>
      <c r="AO1165" s="42">
        <f>+AO1164-AO1162</f>
        <v>5242825.0891290428</v>
      </c>
      <c r="AP1165" s="23"/>
      <c r="AQ1165" s="22" t="s">
        <v>319</v>
      </c>
      <c r="AU1165" s="42">
        <f>+AU1164-AU1162</f>
        <v>5046719.5808452107</v>
      </c>
      <c r="AV1165" s="344"/>
      <c r="AW1165" s="22" t="s">
        <v>319</v>
      </c>
      <c r="BA1165" s="42">
        <f>+BA1164-BA1162</f>
        <v>6867057.5088656899</v>
      </c>
      <c r="BB1165" s="23"/>
      <c r="BC1165" s="22" t="s">
        <v>319</v>
      </c>
      <c r="BE1165" s="42"/>
      <c r="BF1165" s="42">
        <f>+BF1164-BF1162</f>
        <v>5219643.3314077584</v>
      </c>
      <c r="BG1165" s="23"/>
      <c r="BH1165" s="22" t="s">
        <v>319</v>
      </c>
      <c r="BJ1165" s="42"/>
      <c r="BK1165" s="42">
        <f>+BK1164-BK1162</f>
        <v>5015406.2581901904</v>
      </c>
      <c r="BL1165" s="23"/>
      <c r="BM1165" s="22" t="s">
        <v>319</v>
      </c>
      <c r="BO1165" s="42"/>
      <c r="BP1165" s="42">
        <f>+BP1164-BP1162</f>
        <v>5166205.2027886743</v>
      </c>
      <c r="BQ1165" s="23"/>
      <c r="BS1165" s="415"/>
      <c r="BT1165" s="415"/>
      <c r="BU1165" s="416"/>
      <c r="BV1165" s="415"/>
    </row>
    <row r="1166" spans="1:74" ht="18" hidden="1" x14ac:dyDescent="0.35">
      <c r="C1166" s="22"/>
      <c r="F1166" s="42"/>
      <c r="G1166" s="42"/>
      <c r="H1166" s="23"/>
      <c r="I1166" s="22"/>
      <c r="L1166" s="42"/>
      <c r="M1166" s="42"/>
      <c r="N1166" s="23"/>
      <c r="O1166" s="22"/>
      <c r="R1166" s="42"/>
      <c r="T1166" s="23"/>
      <c r="U1166" s="22"/>
      <c r="W1166" s="42"/>
      <c r="X1166" s="317"/>
      <c r="Y1166" s="23"/>
      <c r="Z1166" s="348"/>
      <c r="AB1166" s="42"/>
      <c r="AC1166" s="317"/>
      <c r="AD1166" s="349"/>
      <c r="AE1166" s="22"/>
      <c r="AH1166" s="42"/>
      <c r="AI1166" s="42"/>
      <c r="AJ1166" s="344"/>
      <c r="AK1166" s="22"/>
      <c r="AN1166" s="42"/>
      <c r="AO1166" s="317"/>
      <c r="AP1166" s="23"/>
      <c r="AQ1166" s="22"/>
      <c r="AT1166" s="42"/>
      <c r="AU1166" s="42"/>
      <c r="AV1166" s="23"/>
      <c r="AW1166" s="22"/>
      <c r="AZ1166" s="42"/>
      <c r="BA1166" s="42"/>
      <c r="BB1166" s="23"/>
      <c r="BC1166" s="22"/>
      <c r="BE1166" s="42"/>
      <c r="BF1166" s="42"/>
      <c r="BG1166" s="23"/>
      <c r="BH1166" s="22"/>
      <c r="BJ1166" s="42"/>
      <c r="BK1166" s="42"/>
      <c r="BL1166" s="23"/>
      <c r="BM1166" s="22"/>
      <c r="BO1166" s="42"/>
      <c r="BP1166" s="42"/>
      <c r="BQ1166" s="23"/>
      <c r="BS1166" s="415"/>
      <c r="BT1166" s="415"/>
      <c r="BU1166" s="416"/>
      <c r="BV1166" s="415"/>
    </row>
    <row r="1167" spans="1:74" ht="15" hidden="1" thickBot="1" x14ac:dyDescent="0.35">
      <c r="C1167" s="308"/>
      <c r="D1167" s="309"/>
      <c r="E1167" s="309"/>
      <c r="F1167" s="309"/>
      <c r="G1167" s="309"/>
      <c r="H1167" s="310"/>
      <c r="I1167" s="308"/>
      <c r="J1167" s="309"/>
      <c r="K1167" s="309"/>
      <c r="L1167" s="309"/>
      <c r="M1167" s="309"/>
      <c r="N1167" s="310"/>
      <c r="O1167" s="308"/>
      <c r="P1167" s="309"/>
      <c r="Q1167" s="309"/>
      <c r="R1167" s="309"/>
      <c r="S1167" s="436"/>
      <c r="T1167" s="310"/>
      <c r="U1167" s="308"/>
      <c r="V1167" s="309"/>
      <c r="W1167" s="309"/>
      <c r="X1167" s="309"/>
      <c r="Y1167" s="310"/>
      <c r="Z1167" s="308"/>
      <c r="AA1167" s="309"/>
      <c r="AB1167" s="309"/>
      <c r="AC1167" s="309"/>
      <c r="AD1167" s="310"/>
      <c r="AE1167" s="22"/>
      <c r="AJ1167" s="23"/>
      <c r="AK1167" s="308"/>
      <c r="AL1167" s="309"/>
      <c r="AM1167" s="309"/>
      <c r="AN1167" s="309"/>
      <c r="AO1167" s="309"/>
      <c r="AP1167" s="310"/>
      <c r="AQ1167" s="308"/>
      <c r="AR1167" s="309"/>
      <c r="AS1167" s="309"/>
      <c r="AT1167" s="309"/>
      <c r="AU1167" s="309"/>
      <c r="AV1167" s="310"/>
      <c r="AW1167" s="308"/>
      <c r="AX1167" s="309"/>
      <c r="AY1167" s="309"/>
      <c r="AZ1167" s="309"/>
      <c r="BA1167" s="309"/>
      <c r="BB1167" s="310"/>
      <c r="BC1167" s="308"/>
      <c r="BD1167" s="355"/>
      <c r="BE1167" s="309"/>
      <c r="BF1167" s="309"/>
      <c r="BG1167" s="310"/>
      <c r="BH1167" s="308"/>
      <c r="BI1167" s="309"/>
      <c r="BJ1167" s="309"/>
      <c r="BK1167" s="309"/>
      <c r="BL1167" s="310"/>
      <c r="BM1167" s="308"/>
      <c r="BN1167" s="309"/>
      <c r="BO1167" s="309"/>
      <c r="BP1167" s="309"/>
      <c r="BQ1167" s="310"/>
    </row>
    <row r="1168" spans="1:74" hidden="1" x14ac:dyDescent="0.3">
      <c r="C1168" s="393"/>
      <c r="D1168" s="394"/>
      <c r="E1168" s="394"/>
      <c r="F1168" s="394"/>
      <c r="G1168" s="394"/>
      <c r="H1168" s="395"/>
      <c r="I1168" s="393"/>
      <c r="J1168" s="394"/>
      <c r="K1168" s="394"/>
      <c r="L1168" s="394"/>
      <c r="M1168" s="394"/>
      <c r="N1168" s="395"/>
      <c r="O1168" s="393"/>
      <c r="P1168" s="394"/>
      <c r="Q1168" s="394"/>
      <c r="R1168" s="394"/>
      <c r="S1168" s="437"/>
      <c r="T1168" s="395"/>
      <c r="U1168" s="393"/>
      <c r="V1168" s="394"/>
      <c r="W1168" s="394"/>
      <c r="X1168" s="394"/>
      <c r="Y1168" s="395"/>
      <c r="Z1168" s="393"/>
      <c r="AA1168" s="394"/>
      <c r="AB1168" s="394"/>
      <c r="AC1168" s="394"/>
      <c r="AD1168" s="394"/>
      <c r="AE1168" s="393"/>
      <c r="AF1168" s="394"/>
      <c r="AG1168" s="394"/>
      <c r="AH1168" s="394"/>
      <c r="AI1168" s="394"/>
      <c r="AJ1168" s="395"/>
      <c r="AK1168" s="393"/>
      <c r="AL1168" s="394"/>
      <c r="AM1168" s="394"/>
      <c r="AN1168" s="394"/>
      <c r="AO1168" s="394"/>
      <c r="AP1168" s="395"/>
      <c r="AQ1168" s="393"/>
      <c r="AR1168" s="394"/>
      <c r="AS1168" s="394"/>
      <c r="AT1168" s="394"/>
      <c r="AU1168" s="394"/>
      <c r="AV1168" s="395"/>
      <c r="AW1168" s="393"/>
      <c r="AX1168" s="394"/>
      <c r="AY1168" s="394"/>
      <c r="AZ1168" s="394"/>
      <c r="BA1168" s="394"/>
      <c r="BB1168" s="395"/>
      <c r="BC1168" s="393"/>
      <c r="BD1168" s="394"/>
      <c r="BE1168" s="394"/>
      <c r="BF1168" s="394"/>
      <c r="BG1168" s="395"/>
      <c r="BH1168" s="393"/>
      <c r="BI1168" s="394"/>
      <c r="BJ1168" s="394"/>
      <c r="BK1168" s="394"/>
      <c r="BL1168" s="395"/>
      <c r="BM1168" s="393"/>
      <c r="BN1168" s="394"/>
      <c r="BO1168" s="394"/>
      <c r="BP1168" s="394"/>
      <c r="BQ1168" s="395"/>
    </row>
    <row r="1169" spans="1:74" hidden="1" x14ac:dyDescent="0.3">
      <c r="C1169" s="22"/>
      <c r="E1169" s="518"/>
      <c r="F1169" s="518"/>
      <c r="G1169" s="518"/>
      <c r="H1169" s="23"/>
      <c r="I1169" s="22"/>
      <c r="K1169" s="512" t="s">
        <v>398</v>
      </c>
      <c r="L1169" s="512"/>
      <c r="M1169" s="512"/>
      <c r="N1169" s="23"/>
      <c r="O1169" s="22"/>
      <c r="Q1169" s="512" t="s">
        <v>398</v>
      </c>
      <c r="R1169" s="512"/>
      <c r="S1169" s="512"/>
      <c r="T1169" s="23"/>
      <c r="U1169" s="22"/>
      <c r="V1169" s="512" t="s">
        <v>398</v>
      </c>
      <c r="W1169" s="512"/>
      <c r="X1169" s="512"/>
      <c r="Y1169" s="23"/>
      <c r="Z1169" s="22"/>
      <c r="AA1169" s="512" t="s">
        <v>398</v>
      </c>
      <c r="AB1169" s="512"/>
      <c r="AC1169" s="512"/>
      <c r="AE1169" s="22"/>
      <c r="AF1169" s="512" t="s">
        <v>398</v>
      </c>
      <c r="AG1169" s="512"/>
      <c r="AH1169" s="512"/>
      <c r="AI1169" s="512"/>
      <c r="AJ1169" s="23"/>
      <c r="AK1169" s="22"/>
      <c r="AM1169" s="512" t="s">
        <v>398</v>
      </c>
      <c r="AN1169" s="512"/>
      <c r="AO1169" s="512"/>
      <c r="AP1169" s="23"/>
      <c r="AQ1169" s="22"/>
      <c r="AS1169" s="512" t="s">
        <v>398</v>
      </c>
      <c r="AT1169" s="512"/>
      <c r="AU1169" s="512"/>
      <c r="AV1169" s="23"/>
      <c r="AW1169" s="22"/>
      <c r="AY1169" s="512" t="s">
        <v>398</v>
      </c>
      <c r="AZ1169" s="512"/>
      <c r="BA1169" s="512"/>
      <c r="BB1169" s="23"/>
      <c r="BC1169" s="22"/>
      <c r="BD1169" s="512" t="s">
        <v>398</v>
      </c>
      <c r="BE1169" s="512"/>
      <c r="BF1169" s="512"/>
      <c r="BG1169" s="23"/>
      <c r="BH1169" s="22"/>
      <c r="BI1169" s="512" t="s">
        <v>398</v>
      </c>
      <c r="BJ1169" s="512"/>
      <c r="BK1169" s="512"/>
      <c r="BL1169" s="23"/>
      <c r="BM1169" s="22"/>
      <c r="BN1169" s="512" t="s">
        <v>398</v>
      </c>
      <c r="BO1169" s="512"/>
      <c r="BP1169" s="512"/>
      <c r="BQ1169" s="23"/>
    </row>
    <row r="1170" spans="1:74" hidden="1" x14ac:dyDescent="0.3">
      <c r="C1170" s="22"/>
      <c r="E1170" s="10"/>
      <c r="F1170" s="10"/>
      <c r="G1170" s="10"/>
      <c r="H1170" s="23"/>
      <c r="I1170" s="22"/>
      <c r="K1170" s="10"/>
      <c r="L1170" s="10"/>
      <c r="M1170" s="10"/>
      <c r="N1170" s="23"/>
      <c r="O1170" s="22"/>
      <c r="Q1170" s="10"/>
      <c r="R1170" s="10"/>
      <c r="S1170" s="438"/>
      <c r="T1170" s="23"/>
      <c r="U1170" s="22"/>
      <c r="V1170" s="10"/>
      <c r="W1170" s="10"/>
      <c r="X1170" s="10"/>
      <c r="Y1170" s="23"/>
      <c r="Z1170" s="22"/>
      <c r="AA1170" s="10"/>
      <c r="AB1170" s="10"/>
      <c r="AC1170" s="10"/>
      <c r="AE1170" s="22"/>
      <c r="AF1170" s="10"/>
      <c r="AG1170" s="10"/>
      <c r="AH1170" s="10"/>
      <c r="AJ1170" s="23"/>
      <c r="AK1170" s="22"/>
      <c r="AM1170" s="10"/>
      <c r="AN1170" s="10"/>
      <c r="AO1170" s="10"/>
      <c r="AP1170" s="23"/>
      <c r="AQ1170" s="22"/>
      <c r="AS1170" s="10"/>
      <c r="AT1170" s="10"/>
      <c r="AU1170" s="10"/>
      <c r="AV1170" s="23"/>
      <c r="AW1170" s="22"/>
      <c r="AY1170" s="10"/>
      <c r="AZ1170" s="10"/>
      <c r="BA1170" s="10"/>
      <c r="BB1170" s="23"/>
      <c r="BC1170" s="22"/>
      <c r="BD1170" s="10"/>
      <c r="BE1170" s="10"/>
      <c r="BF1170" s="10"/>
      <c r="BG1170" s="23"/>
      <c r="BH1170" s="22"/>
      <c r="BI1170" s="10"/>
      <c r="BJ1170" s="10"/>
      <c r="BK1170" s="10"/>
      <c r="BL1170" s="23"/>
      <c r="BM1170" s="22"/>
      <c r="BN1170" s="10"/>
      <c r="BO1170" s="10"/>
      <c r="BP1170" s="10"/>
      <c r="BQ1170" s="23"/>
    </row>
    <row r="1171" spans="1:74" hidden="1" x14ac:dyDescent="0.3">
      <c r="C1171" s="22"/>
      <c r="H1171" s="23"/>
      <c r="I1171" s="22"/>
      <c r="K1171" s="20" t="s">
        <v>399</v>
      </c>
      <c r="L1171" s="20" t="s">
        <v>400</v>
      </c>
      <c r="M1171" s="20" t="s">
        <v>397</v>
      </c>
      <c r="N1171" s="330" t="s">
        <v>402</v>
      </c>
      <c r="O1171" s="22"/>
      <c r="Q1171" s="20" t="s">
        <v>395</v>
      </c>
      <c r="R1171" s="20" t="s">
        <v>396</v>
      </c>
      <c r="S1171" s="439" t="s">
        <v>397</v>
      </c>
      <c r="T1171" s="330" t="s">
        <v>402</v>
      </c>
      <c r="U1171" s="22"/>
      <c r="V1171" s="20" t="s">
        <v>403</v>
      </c>
      <c r="W1171" s="20" t="s">
        <v>404</v>
      </c>
      <c r="X1171" s="20" t="s">
        <v>397</v>
      </c>
      <c r="Y1171" s="330" t="s">
        <v>402</v>
      </c>
      <c r="Z1171" s="22"/>
      <c r="AA1171" s="20" t="s">
        <v>408</v>
      </c>
      <c r="AB1171" s="20" t="s">
        <v>409</v>
      </c>
      <c r="AC1171" s="20" t="s">
        <v>397</v>
      </c>
      <c r="AD1171" s="17" t="s">
        <v>402</v>
      </c>
      <c r="AE1171" s="22"/>
      <c r="AF1171" s="20"/>
      <c r="AG1171" s="20" t="s">
        <v>418</v>
      </c>
      <c r="AH1171" s="20" t="s">
        <v>419</v>
      </c>
      <c r="AI1171" s="20" t="s">
        <v>397</v>
      </c>
      <c r="AJ1171" s="330" t="s">
        <v>402</v>
      </c>
      <c r="AK1171" s="22"/>
      <c r="AM1171" s="20" t="s">
        <v>421</v>
      </c>
      <c r="AN1171" s="20" t="s">
        <v>422</v>
      </c>
      <c r="AO1171" s="20" t="s">
        <v>397</v>
      </c>
      <c r="AP1171" s="330" t="s">
        <v>402</v>
      </c>
      <c r="AQ1171" s="22"/>
      <c r="AS1171" s="20" t="s">
        <v>425</v>
      </c>
      <c r="AT1171" s="20" t="s">
        <v>426</v>
      </c>
      <c r="AU1171" s="20" t="s">
        <v>397</v>
      </c>
      <c r="AV1171" s="330" t="s">
        <v>402</v>
      </c>
      <c r="AW1171" s="22"/>
      <c r="AY1171" s="20" t="s">
        <v>428</v>
      </c>
      <c r="AZ1171" s="20" t="s">
        <v>429</v>
      </c>
      <c r="BA1171" s="20" t="s">
        <v>397</v>
      </c>
      <c r="BB1171" s="330" t="s">
        <v>402</v>
      </c>
      <c r="BC1171" s="22"/>
      <c r="BD1171" s="20" t="s">
        <v>432</v>
      </c>
      <c r="BE1171" s="20" t="s">
        <v>433</v>
      </c>
      <c r="BF1171" s="20" t="s">
        <v>397</v>
      </c>
      <c r="BG1171" s="330" t="s">
        <v>402</v>
      </c>
      <c r="BH1171" s="22"/>
      <c r="BI1171" s="20" t="s">
        <v>435</v>
      </c>
      <c r="BJ1171" s="20" t="s">
        <v>436</v>
      </c>
      <c r="BK1171" s="20" t="s">
        <v>397</v>
      </c>
      <c r="BL1171" s="330" t="s">
        <v>402</v>
      </c>
      <c r="BM1171" s="22"/>
      <c r="BN1171" s="20" t="s">
        <v>439</v>
      </c>
      <c r="BO1171" s="20" t="s">
        <v>440</v>
      </c>
      <c r="BP1171" s="20" t="s">
        <v>397</v>
      </c>
      <c r="BQ1171" s="330" t="s">
        <v>402</v>
      </c>
    </row>
    <row r="1172" spans="1:74" hidden="1" x14ac:dyDescent="0.3">
      <c r="C1172" s="22"/>
      <c r="H1172" s="23"/>
      <c r="I1172" s="29" t="s">
        <v>13</v>
      </c>
      <c r="J1172" s="17"/>
      <c r="K1172" s="10">
        <v>54</v>
      </c>
      <c r="L1172" s="10">
        <v>187</v>
      </c>
      <c r="M1172" s="10">
        <f>L1172-K1172</f>
        <v>133</v>
      </c>
      <c r="N1172" s="359">
        <f>M1172-I1159</f>
        <v>17</v>
      </c>
      <c r="O1172" s="29" t="s">
        <v>13</v>
      </c>
      <c r="P1172" s="17"/>
      <c r="Q1172" s="10">
        <v>187</v>
      </c>
      <c r="R1172" s="10">
        <v>328</v>
      </c>
      <c r="S1172" s="438">
        <f>R1172-Q1172</f>
        <v>141</v>
      </c>
      <c r="T1172" s="359">
        <f>S1172-O1159</f>
        <v>-1</v>
      </c>
      <c r="U1172" s="29" t="s">
        <v>13</v>
      </c>
      <c r="V1172" s="10">
        <v>328</v>
      </c>
      <c r="W1172" s="10">
        <v>448</v>
      </c>
      <c r="X1172" s="10">
        <f>W1172-V1172</f>
        <v>120</v>
      </c>
      <c r="Y1172" s="359">
        <f>X1172-U1159</f>
        <v>-2</v>
      </c>
      <c r="Z1172" s="29" t="s">
        <v>13</v>
      </c>
      <c r="AA1172" s="10">
        <v>448</v>
      </c>
      <c r="AB1172" s="10">
        <v>556</v>
      </c>
      <c r="AC1172" s="10">
        <f>AB1172-AA1172</f>
        <v>108</v>
      </c>
      <c r="AD1172" s="10">
        <f>AC1172-Z1159</f>
        <v>-17</v>
      </c>
      <c r="AE1172" s="29" t="s">
        <v>13</v>
      </c>
      <c r="AF1172" s="10"/>
      <c r="AG1172" s="10">
        <v>556</v>
      </c>
      <c r="AH1172" s="10">
        <v>655</v>
      </c>
      <c r="AI1172" s="10">
        <f>AH1172-AG1172</f>
        <v>99</v>
      </c>
      <c r="AJ1172" s="359">
        <f>AI1172-AE1159</f>
        <v>-23</v>
      </c>
      <c r="AK1172" s="29" t="s">
        <v>13</v>
      </c>
      <c r="AL1172" s="17"/>
      <c r="AM1172" s="10">
        <v>655</v>
      </c>
      <c r="AN1172" s="10">
        <v>771</v>
      </c>
      <c r="AO1172" s="10">
        <f>AN1172-AM1172</f>
        <v>116</v>
      </c>
      <c r="AP1172" s="359">
        <f>AO1172-AK1159</f>
        <v>-3</v>
      </c>
      <c r="AQ1172" s="29" t="s">
        <v>13</v>
      </c>
      <c r="AR1172" s="17"/>
      <c r="AS1172" s="10">
        <v>771</v>
      </c>
      <c r="AT1172" s="10">
        <v>877</v>
      </c>
      <c r="AU1172" s="10">
        <f>AT1172-AS1172</f>
        <v>106</v>
      </c>
      <c r="AV1172" s="359">
        <f>AU1172-AQ1159</f>
        <v>11</v>
      </c>
      <c r="AW1172" s="29" t="s">
        <v>13</v>
      </c>
      <c r="AX1172" s="17"/>
      <c r="AY1172" s="10">
        <v>877</v>
      </c>
      <c r="AZ1172" s="10">
        <v>1010</v>
      </c>
      <c r="BA1172" s="10">
        <f>AZ1172-AY1172</f>
        <v>133</v>
      </c>
      <c r="BB1172" s="359">
        <f>BA1172-AW1159</f>
        <v>4</v>
      </c>
      <c r="BC1172" s="29" t="s">
        <v>13</v>
      </c>
      <c r="BD1172" s="10">
        <v>1010</v>
      </c>
      <c r="BE1172" s="10">
        <v>1140</v>
      </c>
      <c r="BF1172" s="10">
        <f>BE1172-BD1172</f>
        <v>130</v>
      </c>
      <c r="BG1172" s="359">
        <f>BF1172-BC1159</f>
        <v>4</v>
      </c>
      <c r="BH1172" s="29" t="s">
        <v>13</v>
      </c>
      <c r="BI1172" s="10">
        <v>1140</v>
      </c>
      <c r="BJ1172" s="10">
        <v>1255</v>
      </c>
      <c r="BK1172" s="10">
        <f>BJ1172-BI1172</f>
        <v>115</v>
      </c>
      <c r="BL1172" s="359">
        <f>BK1172-BH1159</f>
        <v>14</v>
      </c>
      <c r="BM1172" s="29" t="s">
        <v>13</v>
      </c>
      <c r="BN1172" s="10">
        <v>1255</v>
      </c>
      <c r="BO1172" s="10">
        <v>1381</v>
      </c>
      <c r="BP1172" s="10">
        <f>BO1172-BN1172</f>
        <v>126</v>
      </c>
      <c r="BQ1172" s="359">
        <f>BP1172-BM1159</f>
        <v>5</v>
      </c>
    </row>
    <row r="1173" spans="1:74" hidden="1" x14ac:dyDescent="0.3">
      <c r="C1173" s="22"/>
      <c r="H1173" s="23"/>
      <c r="I1173" s="29" t="s">
        <v>15</v>
      </c>
      <c r="J1173" s="17"/>
      <c r="K1173" s="10">
        <v>60</v>
      </c>
      <c r="L1173" s="10">
        <v>204</v>
      </c>
      <c r="M1173" s="10">
        <f>L1173-K1173</f>
        <v>144</v>
      </c>
      <c r="N1173" s="359">
        <f>M1173-I1160</f>
        <v>20</v>
      </c>
      <c r="O1173" s="29" t="s">
        <v>15</v>
      </c>
      <c r="P1173" s="17"/>
      <c r="Q1173" s="10">
        <v>204</v>
      </c>
      <c r="R1173" s="10">
        <v>374</v>
      </c>
      <c r="S1173" s="438">
        <f t="shared" ref="S1173:S1174" si="1313">R1173-Q1173</f>
        <v>170</v>
      </c>
      <c r="T1173" s="359">
        <f>S1173-O1160</f>
        <v>-11</v>
      </c>
      <c r="U1173" s="29" t="s">
        <v>15</v>
      </c>
      <c r="V1173" s="10">
        <v>374</v>
      </c>
      <c r="W1173" s="10">
        <v>524</v>
      </c>
      <c r="X1173" s="10">
        <f t="shared" ref="X1173:X1174" si="1314">W1173-V1173</f>
        <v>150</v>
      </c>
      <c r="Y1173" s="359">
        <f>X1173-U1160</f>
        <v>-2</v>
      </c>
      <c r="Z1173" s="29" t="s">
        <v>15</v>
      </c>
      <c r="AA1173" s="10">
        <v>524</v>
      </c>
      <c r="AB1173" s="10">
        <v>675</v>
      </c>
      <c r="AC1173" s="10">
        <f t="shared" ref="AC1173:AC1174" si="1315">AB1173-AA1173</f>
        <v>151</v>
      </c>
      <c r="AD1173" s="10">
        <f>AC1173-Z1160</f>
        <v>8</v>
      </c>
      <c r="AE1173" s="29" t="s">
        <v>15</v>
      </c>
      <c r="AF1173" s="10"/>
      <c r="AG1173" s="10">
        <v>675</v>
      </c>
      <c r="AH1173" s="10">
        <v>850</v>
      </c>
      <c r="AI1173" s="10">
        <f t="shared" ref="AI1173:AI1174" si="1316">AH1173-AG1173</f>
        <v>175</v>
      </c>
      <c r="AJ1173" s="359">
        <f>AI1173-AE1160</f>
        <v>9</v>
      </c>
      <c r="AK1173" s="29" t="s">
        <v>15</v>
      </c>
      <c r="AL1173" s="17"/>
      <c r="AM1173" s="10">
        <v>850</v>
      </c>
      <c r="AN1173" s="10">
        <v>1007</v>
      </c>
      <c r="AO1173" s="10">
        <f t="shared" ref="AO1173:AO1174" si="1317">AN1173-AM1173</f>
        <v>157</v>
      </c>
      <c r="AP1173" s="359">
        <f>AO1173-AK1160</f>
        <v>12</v>
      </c>
      <c r="AQ1173" s="29" t="s">
        <v>15</v>
      </c>
      <c r="AR1173" s="17"/>
      <c r="AS1173" s="10">
        <v>1007</v>
      </c>
      <c r="AT1173" s="10">
        <v>1147</v>
      </c>
      <c r="AU1173" s="10">
        <f t="shared" ref="AU1173:AU1174" si="1318">AT1173-AS1173</f>
        <v>140</v>
      </c>
      <c r="AV1173" s="359">
        <f>AU1173-AQ1160</f>
        <v>-13</v>
      </c>
      <c r="AW1173" s="29" t="s">
        <v>15</v>
      </c>
      <c r="AX1173" s="17"/>
      <c r="AY1173" s="10">
        <v>1147</v>
      </c>
      <c r="AZ1173" s="10">
        <v>1315</v>
      </c>
      <c r="BA1173" s="10">
        <f t="shared" ref="BA1173:BA1174" si="1319">AZ1173-AY1173</f>
        <v>168</v>
      </c>
      <c r="BB1173" s="359">
        <f>BA1173-AW1160</f>
        <v>8</v>
      </c>
      <c r="BC1173" s="29" t="s">
        <v>15</v>
      </c>
      <c r="BD1173" s="10">
        <v>1315</v>
      </c>
      <c r="BE1173" s="10">
        <v>1464</v>
      </c>
      <c r="BF1173" s="10">
        <f t="shared" ref="BF1173:BF1174" si="1320">BE1173-BD1173</f>
        <v>149</v>
      </c>
      <c r="BG1173" s="359">
        <f>BF1173-BC1160</f>
        <v>-4</v>
      </c>
      <c r="BH1173" s="29" t="s">
        <v>15</v>
      </c>
      <c r="BI1173" s="10">
        <v>1464</v>
      </c>
      <c r="BJ1173" s="10">
        <v>1593</v>
      </c>
      <c r="BK1173" s="10">
        <f t="shared" ref="BK1173:BK1174" si="1321">BJ1173-BI1173</f>
        <v>129</v>
      </c>
      <c r="BL1173" s="359">
        <f>BK1173-BH1160</f>
        <v>-3</v>
      </c>
      <c r="BM1173" s="29" t="s">
        <v>15</v>
      </c>
      <c r="BN1173" s="10">
        <v>1593</v>
      </c>
      <c r="BO1173" s="10">
        <v>1742</v>
      </c>
      <c r="BP1173" s="10">
        <f t="shared" ref="BP1173:BP1174" si="1322">BO1173-BN1173</f>
        <v>149</v>
      </c>
      <c r="BQ1173" s="359">
        <f>BP1173-BM1160</f>
        <v>-7</v>
      </c>
    </row>
    <row r="1174" spans="1:74" hidden="1" x14ac:dyDescent="0.3">
      <c r="C1174" s="22"/>
      <c r="H1174" s="23"/>
      <c r="I1174" s="29" t="s">
        <v>16</v>
      </c>
      <c r="J1174" s="17"/>
      <c r="K1174" s="10">
        <v>60</v>
      </c>
      <c r="L1174" s="10">
        <v>208</v>
      </c>
      <c r="M1174" s="10">
        <f t="shared" ref="M1174" si="1323">L1174-K1174</f>
        <v>148</v>
      </c>
      <c r="N1174" s="359">
        <f>M1174-I1161</f>
        <v>13</v>
      </c>
      <c r="O1174" s="29" t="s">
        <v>16</v>
      </c>
      <c r="P1174" s="17"/>
      <c r="Q1174" s="10">
        <v>208</v>
      </c>
      <c r="R1174" s="10">
        <v>361</v>
      </c>
      <c r="S1174" s="438">
        <f t="shared" si="1313"/>
        <v>153</v>
      </c>
      <c r="T1174" s="359">
        <f>S1174-O1161</f>
        <v>0</v>
      </c>
      <c r="U1174" s="29" t="s">
        <v>16</v>
      </c>
      <c r="V1174" s="10">
        <v>361</v>
      </c>
      <c r="W1174" s="10">
        <v>487</v>
      </c>
      <c r="X1174" s="10">
        <f t="shared" si="1314"/>
        <v>126</v>
      </c>
      <c r="Y1174" s="359">
        <f>X1174-U1161</f>
        <v>-1</v>
      </c>
      <c r="Z1174" s="29" t="s">
        <v>16</v>
      </c>
      <c r="AA1174" s="10">
        <v>487</v>
      </c>
      <c r="AB1174" s="10">
        <v>615</v>
      </c>
      <c r="AC1174" s="10">
        <f t="shared" si="1315"/>
        <v>128</v>
      </c>
      <c r="AD1174" s="10">
        <f>AC1174-Z1161</f>
        <v>-23</v>
      </c>
      <c r="AE1174" s="29" t="s">
        <v>16</v>
      </c>
      <c r="AF1174" s="10"/>
      <c r="AG1174" s="10">
        <v>615</v>
      </c>
      <c r="AH1174" s="10">
        <v>745</v>
      </c>
      <c r="AI1174" s="10">
        <f t="shared" si="1316"/>
        <v>130</v>
      </c>
      <c r="AJ1174" s="359">
        <f>AI1174-AE1161</f>
        <v>1</v>
      </c>
      <c r="AK1174" s="29" t="s">
        <v>16</v>
      </c>
      <c r="AL1174" s="17"/>
      <c r="AM1174" s="10">
        <v>745</v>
      </c>
      <c r="AN1174" s="10">
        <v>868</v>
      </c>
      <c r="AO1174" s="10">
        <f t="shared" si="1317"/>
        <v>123</v>
      </c>
      <c r="AP1174" s="359">
        <f>AO1174-AK1161</f>
        <v>-1</v>
      </c>
      <c r="AQ1174" s="29" t="s">
        <v>16</v>
      </c>
      <c r="AR1174" s="17"/>
      <c r="AS1174" s="10">
        <v>868</v>
      </c>
      <c r="AT1174" s="10">
        <v>967</v>
      </c>
      <c r="AU1174" s="10">
        <f t="shared" si="1318"/>
        <v>99</v>
      </c>
      <c r="AV1174" s="359">
        <f>AU1174-AQ1161</f>
        <v>-22</v>
      </c>
      <c r="AW1174" s="29" t="s">
        <v>16</v>
      </c>
      <c r="AX1174" s="17"/>
      <c r="AY1174" s="10">
        <v>967</v>
      </c>
      <c r="AZ1174" s="10">
        <v>1110</v>
      </c>
      <c r="BA1174" s="10">
        <f t="shared" si="1319"/>
        <v>143</v>
      </c>
      <c r="BB1174" s="359">
        <f>BA1174-AW1161</f>
        <v>-6</v>
      </c>
      <c r="BC1174" s="29" t="s">
        <v>16</v>
      </c>
      <c r="BD1174" s="10">
        <v>1110</v>
      </c>
      <c r="BE1174" s="10">
        <v>1263</v>
      </c>
      <c r="BF1174" s="10">
        <f t="shared" si="1320"/>
        <v>153</v>
      </c>
      <c r="BG1174" s="359">
        <f>BF1174-BC1161</f>
        <v>-6</v>
      </c>
      <c r="BH1174" s="29" t="s">
        <v>16</v>
      </c>
      <c r="BI1174" s="10">
        <v>1263</v>
      </c>
      <c r="BJ1174" s="10">
        <v>1411</v>
      </c>
      <c r="BK1174" s="10">
        <f t="shared" si="1321"/>
        <v>148</v>
      </c>
      <c r="BL1174" s="359">
        <f>BK1174-BH1161</f>
        <v>14</v>
      </c>
      <c r="BM1174" s="29" t="s">
        <v>16</v>
      </c>
      <c r="BN1174" s="10">
        <v>1411</v>
      </c>
      <c r="BO1174" s="10">
        <v>1580</v>
      </c>
      <c r="BP1174" s="10">
        <f t="shared" si="1322"/>
        <v>169</v>
      </c>
      <c r="BQ1174" s="359">
        <f>BP1174-BM1161</f>
        <v>-5</v>
      </c>
    </row>
    <row r="1175" spans="1:74" hidden="1" x14ac:dyDescent="0.3">
      <c r="C1175" s="22"/>
      <c r="H1175" s="23"/>
      <c r="I1175" s="29" t="s">
        <v>41</v>
      </c>
      <c r="J1175" s="17"/>
      <c r="K1175" s="20">
        <f>SUM(K1172:K1174)</f>
        <v>174</v>
      </c>
      <c r="L1175" s="20">
        <f t="shared" ref="L1175" si="1324">SUM(L1172:L1174)</f>
        <v>599</v>
      </c>
      <c r="M1175" s="20">
        <f t="shared" ref="M1175:N1175" si="1325">SUM(M1172:M1174)</f>
        <v>425</v>
      </c>
      <c r="N1175" s="20">
        <f t="shared" si="1325"/>
        <v>50</v>
      </c>
      <c r="O1175" s="29" t="s">
        <v>41</v>
      </c>
      <c r="P1175" s="17"/>
      <c r="Q1175" s="20">
        <f>SUM(Q1172:Q1174)</f>
        <v>599</v>
      </c>
      <c r="R1175" s="20">
        <f t="shared" ref="R1175:T1175" si="1326">SUM(R1172:R1174)</f>
        <v>1063</v>
      </c>
      <c r="S1175" s="439">
        <f t="shared" si="1326"/>
        <v>464</v>
      </c>
      <c r="T1175" s="363">
        <f t="shared" si="1326"/>
        <v>-12</v>
      </c>
      <c r="U1175" s="29" t="s">
        <v>41</v>
      </c>
      <c r="V1175" s="20">
        <f>SUM(V1172:V1174)</f>
        <v>1063</v>
      </c>
      <c r="W1175" s="20">
        <f t="shared" ref="W1175:Y1175" si="1327">SUM(W1172:W1174)</f>
        <v>1459</v>
      </c>
      <c r="X1175" s="20">
        <f t="shared" si="1327"/>
        <v>396</v>
      </c>
      <c r="Y1175" s="363">
        <f t="shared" si="1327"/>
        <v>-5</v>
      </c>
      <c r="Z1175" s="29" t="s">
        <v>41</v>
      </c>
      <c r="AA1175" s="20">
        <f>SUM(AA1172:AA1174)</f>
        <v>1459</v>
      </c>
      <c r="AB1175" s="20">
        <f t="shared" ref="AB1175:AD1175" si="1328">SUM(AB1172:AB1174)</f>
        <v>1846</v>
      </c>
      <c r="AC1175" s="20">
        <f t="shared" si="1328"/>
        <v>387</v>
      </c>
      <c r="AD1175" s="20">
        <f t="shared" si="1328"/>
        <v>-32</v>
      </c>
      <c r="AE1175" s="29" t="s">
        <v>41</v>
      </c>
      <c r="AF1175" s="20"/>
      <c r="AG1175" s="20">
        <v>1846</v>
      </c>
      <c r="AH1175" s="20">
        <f>SUM(AH1172:AH1174)</f>
        <v>2250</v>
      </c>
      <c r="AI1175" s="20">
        <f>SUM(AI1172:AI1174)</f>
        <v>404</v>
      </c>
      <c r="AJ1175" s="363">
        <f>SUM(AJ1172:AJ1174)</f>
        <v>-13</v>
      </c>
      <c r="AK1175" s="29" t="s">
        <v>41</v>
      </c>
      <c r="AL1175" s="17"/>
      <c r="AM1175" s="20">
        <f>SUM(AM1172:AM1174)</f>
        <v>2250</v>
      </c>
      <c r="AN1175" s="20">
        <f t="shared" ref="AN1175:AP1175" si="1329">SUM(AN1172:AN1174)</f>
        <v>2646</v>
      </c>
      <c r="AO1175" s="20">
        <f t="shared" si="1329"/>
        <v>396</v>
      </c>
      <c r="AP1175" s="363">
        <f t="shared" si="1329"/>
        <v>8</v>
      </c>
      <c r="AQ1175" s="29" t="s">
        <v>41</v>
      </c>
      <c r="AR1175" s="17"/>
      <c r="AS1175" s="20">
        <f>SUM(AS1172:AS1174)</f>
        <v>2646</v>
      </c>
      <c r="AT1175" s="20">
        <f t="shared" ref="AT1175:AV1175" si="1330">SUM(AT1172:AT1174)</f>
        <v>2991</v>
      </c>
      <c r="AU1175" s="20">
        <f t="shared" si="1330"/>
        <v>345</v>
      </c>
      <c r="AV1175" s="363">
        <f t="shared" si="1330"/>
        <v>-24</v>
      </c>
      <c r="AW1175" s="29" t="s">
        <v>41</v>
      </c>
      <c r="AX1175" s="17"/>
      <c r="AY1175" s="20">
        <f>SUM(AY1172:AY1174)</f>
        <v>2991</v>
      </c>
      <c r="AZ1175" s="20">
        <f t="shared" ref="AZ1175:BB1175" si="1331">SUM(AZ1172:AZ1174)</f>
        <v>3435</v>
      </c>
      <c r="BA1175" s="20">
        <f t="shared" si="1331"/>
        <v>444</v>
      </c>
      <c r="BB1175" s="363">
        <f t="shared" si="1331"/>
        <v>6</v>
      </c>
      <c r="BC1175" s="29" t="s">
        <v>41</v>
      </c>
      <c r="BD1175" s="20">
        <f>SUM(BD1172:BD1174)</f>
        <v>3435</v>
      </c>
      <c r="BE1175" s="20">
        <f t="shared" ref="BE1175:BG1175" si="1332">SUM(BE1172:BE1174)</f>
        <v>3867</v>
      </c>
      <c r="BF1175" s="20">
        <f t="shared" si="1332"/>
        <v>432</v>
      </c>
      <c r="BG1175" s="363">
        <f t="shared" si="1332"/>
        <v>-6</v>
      </c>
      <c r="BH1175" s="29" t="s">
        <v>41</v>
      </c>
      <c r="BI1175" s="20">
        <f>SUM(BI1172:BI1174)</f>
        <v>3867</v>
      </c>
      <c r="BJ1175" s="20">
        <f t="shared" ref="BJ1175:BL1175" si="1333">SUM(BJ1172:BJ1174)</f>
        <v>4259</v>
      </c>
      <c r="BK1175" s="20">
        <f t="shared" si="1333"/>
        <v>392</v>
      </c>
      <c r="BL1175" s="363">
        <f t="shared" si="1333"/>
        <v>25</v>
      </c>
      <c r="BM1175" s="29" t="s">
        <v>41</v>
      </c>
      <c r="BN1175" s="20">
        <f>SUM(BN1172:BN1174)</f>
        <v>4259</v>
      </c>
      <c r="BO1175" s="20">
        <f t="shared" ref="BO1175:BQ1175" si="1334">SUM(BO1172:BO1174)</f>
        <v>4703</v>
      </c>
      <c r="BP1175" s="20">
        <f t="shared" si="1334"/>
        <v>444</v>
      </c>
      <c r="BQ1175" s="363">
        <f t="shared" si="1334"/>
        <v>-7</v>
      </c>
    </row>
    <row r="1176" spans="1:74" ht="15" hidden="1" thickBot="1" x14ac:dyDescent="0.35">
      <c r="C1176" s="22"/>
      <c r="H1176" s="23"/>
      <c r="I1176" s="29"/>
      <c r="J1176" s="17"/>
      <c r="N1176" s="23"/>
      <c r="O1176" s="29"/>
      <c r="P1176" s="17"/>
      <c r="T1176" s="23"/>
      <c r="U1176" s="29"/>
      <c r="Y1176" s="23"/>
      <c r="Z1176" s="29"/>
      <c r="AE1176" s="29"/>
      <c r="AJ1176" s="23"/>
      <c r="AK1176" s="29"/>
      <c r="AL1176" s="17"/>
      <c r="AP1176" s="23"/>
      <c r="AQ1176" s="29"/>
      <c r="AR1176" s="17"/>
      <c r="AV1176" s="23"/>
      <c r="AW1176" s="29"/>
      <c r="AX1176" s="17"/>
      <c r="BB1176" s="23"/>
      <c r="BC1176" s="29"/>
      <c r="BG1176" s="23"/>
      <c r="BH1176" s="29"/>
      <c r="BL1176" s="23"/>
      <c r="BM1176" s="29"/>
      <c r="BQ1176" s="23"/>
    </row>
    <row r="1177" spans="1:74" ht="15" hidden="1" thickBot="1" x14ac:dyDescent="0.35">
      <c r="C1177" s="22"/>
      <c r="H1177" s="23"/>
      <c r="I1177" s="22"/>
      <c r="J1177" s="22"/>
      <c r="K1177" s="498" t="s">
        <v>401</v>
      </c>
      <c r="L1177" s="499"/>
      <c r="M1177" s="396">
        <f>M1175-I1162</f>
        <v>50</v>
      </c>
      <c r="N1177" s="23"/>
      <c r="O1177" s="22"/>
      <c r="P1177" s="22"/>
      <c r="Q1177" s="498" t="s">
        <v>401</v>
      </c>
      <c r="R1177" s="499"/>
      <c r="S1177" s="440">
        <f>S1175-O1162</f>
        <v>-12</v>
      </c>
      <c r="T1177" s="23"/>
      <c r="U1177" s="22"/>
      <c r="V1177" s="498" t="s">
        <v>401</v>
      </c>
      <c r="W1177" s="499"/>
      <c r="X1177" s="396">
        <f>X1175-U1162</f>
        <v>-5</v>
      </c>
      <c r="Y1177" s="23"/>
      <c r="Z1177" s="22"/>
      <c r="AA1177" s="498" t="s">
        <v>401</v>
      </c>
      <c r="AB1177" s="499"/>
      <c r="AC1177" s="396">
        <f>AC1175-Z1162</f>
        <v>-32</v>
      </c>
      <c r="AE1177" s="22"/>
      <c r="AG1177" s="400" t="s">
        <v>401</v>
      </c>
      <c r="AH1177" s="401"/>
      <c r="AI1177" s="396">
        <f>AI1175-AE1162</f>
        <v>-13</v>
      </c>
      <c r="AJ1177" s="23"/>
      <c r="AK1177" s="22"/>
      <c r="AL1177" s="22"/>
      <c r="AM1177" s="498" t="s">
        <v>401</v>
      </c>
      <c r="AN1177" s="499"/>
      <c r="AO1177" s="396">
        <f>AO1175-AK1162</f>
        <v>8</v>
      </c>
      <c r="AP1177" s="23"/>
      <c r="AQ1177" s="22"/>
      <c r="AR1177" s="22"/>
      <c r="AS1177" s="498" t="s">
        <v>401</v>
      </c>
      <c r="AT1177" s="499"/>
      <c r="AU1177" s="396">
        <f>AU1175-AQ1162</f>
        <v>-24</v>
      </c>
      <c r="AV1177" s="23"/>
      <c r="AW1177" s="22"/>
      <c r="AX1177" s="22"/>
      <c r="AY1177" s="498" t="s">
        <v>401</v>
      </c>
      <c r="AZ1177" s="499"/>
      <c r="BA1177" s="396">
        <f>BA1175-AW1162</f>
        <v>6</v>
      </c>
      <c r="BB1177" s="23"/>
      <c r="BC1177" s="22"/>
      <c r="BD1177" s="498" t="s">
        <v>401</v>
      </c>
      <c r="BE1177" s="499"/>
      <c r="BF1177" s="396">
        <f>BF1175-BC1162</f>
        <v>-6</v>
      </c>
      <c r="BG1177" s="23"/>
      <c r="BH1177" s="22"/>
      <c r="BI1177" s="498" t="s">
        <v>401</v>
      </c>
      <c r="BJ1177" s="499"/>
      <c r="BK1177" s="396">
        <f>BK1175-BH1162</f>
        <v>25</v>
      </c>
      <c r="BL1177" s="23"/>
      <c r="BM1177" s="22"/>
      <c r="BN1177" s="498" t="s">
        <v>401</v>
      </c>
      <c r="BO1177" s="499"/>
      <c r="BP1177" s="396">
        <f>BP1175-BM1162</f>
        <v>-7</v>
      </c>
      <c r="BQ1177" s="23"/>
    </row>
    <row r="1178" spans="1:74" ht="15" hidden="1" thickBot="1" x14ac:dyDescent="0.35">
      <c r="C1178" s="308"/>
      <c r="D1178" s="309"/>
      <c r="E1178" s="309"/>
      <c r="F1178" s="309"/>
      <c r="G1178" s="309"/>
      <c r="H1178" s="310"/>
      <c r="I1178" s="308"/>
      <c r="J1178" s="309"/>
      <c r="K1178" s="309"/>
      <c r="L1178" s="309"/>
      <c r="M1178" s="309"/>
      <c r="N1178" s="310"/>
      <c r="O1178" s="308"/>
      <c r="P1178" s="309"/>
      <c r="Q1178" s="309"/>
      <c r="R1178" s="309"/>
      <c r="S1178" s="436"/>
      <c r="T1178" s="310"/>
      <c r="U1178" s="308"/>
      <c r="V1178" s="309"/>
      <c r="W1178" s="309"/>
      <c r="X1178" s="309"/>
      <c r="Y1178" s="310"/>
      <c r="Z1178" s="308"/>
      <c r="AA1178" s="309"/>
      <c r="AB1178" s="309"/>
      <c r="AC1178" s="309"/>
      <c r="AD1178" s="309"/>
      <c r="AE1178" s="308"/>
      <c r="AF1178" s="309"/>
      <c r="AG1178" s="309"/>
      <c r="AH1178" s="309"/>
      <c r="AI1178" s="309"/>
      <c r="AJ1178" s="310"/>
      <c r="AK1178" s="308"/>
      <c r="AL1178" s="309"/>
      <c r="AM1178" s="309"/>
      <c r="AN1178" s="309"/>
      <c r="AO1178" s="309"/>
      <c r="AP1178" s="310"/>
      <c r="AQ1178" s="308"/>
      <c r="AR1178" s="309"/>
      <c r="AS1178" s="309"/>
      <c r="AT1178" s="309"/>
      <c r="AU1178" s="309"/>
      <c r="AV1178" s="310"/>
      <c r="AW1178" s="308"/>
      <c r="AX1178" s="309"/>
      <c r="AY1178" s="309"/>
      <c r="AZ1178" s="309"/>
      <c r="BA1178" s="309"/>
      <c r="BB1178" s="310"/>
      <c r="BC1178" s="308"/>
      <c r="BD1178" s="309"/>
      <c r="BE1178" s="309"/>
      <c r="BF1178" s="309"/>
      <c r="BG1178" s="310"/>
      <c r="BH1178" s="308"/>
      <c r="BI1178" s="309"/>
      <c r="BJ1178" s="309"/>
      <c r="BK1178" s="309"/>
      <c r="BL1178" s="310"/>
      <c r="BM1178" s="308"/>
      <c r="BN1178" s="309"/>
      <c r="BO1178" s="309"/>
      <c r="BP1178" s="309"/>
      <c r="BQ1178" s="310"/>
    </row>
    <row r="1180" spans="1:74" ht="18" x14ac:dyDescent="0.35">
      <c r="F1180" s="42"/>
      <c r="G1180" s="42"/>
      <c r="L1180" s="42"/>
      <c r="M1180" s="42"/>
      <c r="R1180" s="42"/>
      <c r="W1180" s="42"/>
      <c r="X1180" s="317"/>
      <c r="Z1180" s="318"/>
      <c r="AB1180" s="42"/>
      <c r="AC1180" s="317"/>
      <c r="AD1180" s="134"/>
      <c r="AH1180" s="42"/>
      <c r="AI1180" s="42"/>
      <c r="AJ1180" s="42"/>
      <c r="AN1180" s="42"/>
      <c r="AO1180" s="317"/>
      <c r="AT1180" s="42"/>
      <c r="AU1180" s="42"/>
      <c r="AZ1180" s="42"/>
      <c r="BA1180" s="42"/>
      <c r="BE1180" s="42"/>
      <c r="BF1180" s="42"/>
      <c r="BJ1180" s="42"/>
      <c r="BK1180" s="42"/>
      <c r="BO1180" s="42"/>
      <c r="BP1180" s="42"/>
      <c r="BS1180" s="415"/>
      <c r="BT1180" s="415"/>
      <c r="BU1180" s="416"/>
      <c r="BV1180" s="415"/>
    </row>
    <row r="1181" spans="1:74" x14ac:dyDescent="0.3">
      <c r="A1181" s="517">
        <v>2025</v>
      </c>
      <c r="B1181" s="517"/>
      <c r="BD1181" s="133"/>
    </row>
    <row r="1182" spans="1:74" x14ac:dyDescent="0.3">
      <c r="A1182" s="517"/>
      <c r="B1182" s="517"/>
    </row>
    <row r="1183" spans="1:74" x14ac:dyDescent="0.3">
      <c r="A1183" s="517"/>
      <c r="B1183" s="517"/>
      <c r="BU1183" s="418"/>
    </row>
    <row r="1184" spans="1:74" x14ac:dyDescent="0.3">
      <c r="A1184" s="517"/>
      <c r="B1184" s="517"/>
      <c r="BU1184" s="418"/>
    </row>
    <row r="1185" spans="1:147" ht="15" thickBot="1" x14ac:dyDescent="0.35">
      <c r="A1185" s="517"/>
      <c r="B1185" s="517"/>
    </row>
    <row r="1186" spans="1:147" ht="28.8" x14ac:dyDescent="0.35">
      <c r="B1186" s="2"/>
      <c r="C1186" s="500" t="s">
        <v>0</v>
      </c>
      <c r="D1186" s="501"/>
      <c r="E1186" s="501"/>
      <c r="F1186" s="501"/>
      <c r="G1186" s="501"/>
      <c r="H1186" s="502"/>
      <c r="I1186" s="500" t="s">
        <v>1</v>
      </c>
      <c r="J1186" s="501"/>
      <c r="K1186" s="501"/>
      <c r="L1186" s="501"/>
      <c r="M1186" s="501"/>
      <c r="N1186" s="502"/>
      <c r="O1186" s="500" t="s">
        <v>2</v>
      </c>
      <c r="P1186" s="501"/>
      <c r="Q1186" s="501"/>
      <c r="R1186" s="501"/>
      <c r="S1186" s="501"/>
      <c r="T1186" s="502"/>
      <c r="U1186" s="500" t="s">
        <v>3</v>
      </c>
      <c r="V1186" s="501"/>
      <c r="W1186" s="501"/>
      <c r="X1186" s="501"/>
      <c r="Y1186" s="502"/>
      <c r="Z1186" s="500" t="s">
        <v>4</v>
      </c>
      <c r="AA1186" s="501"/>
      <c r="AB1186" s="501"/>
      <c r="AC1186" s="501"/>
      <c r="AD1186" s="502"/>
      <c r="AE1186" s="500" t="s">
        <v>5</v>
      </c>
      <c r="AF1186" s="501"/>
      <c r="AG1186" s="501"/>
      <c r="AH1186" s="501"/>
      <c r="AI1186" s="501"/>
      <c r="AJ1186" s="502"/>
      <c r="AK1186" s="500" t="s">
        <v>6</v>
      </c>
      <c r="AL1186" s="501"/>
      <c r="AM1186" s="501"/>
      <c r="AN1186" s="501"/>
      <c r="AO1186" s="501"/>
      <c r="AP1186" s="501"/>
      <c r="AQ1186" s="500" t="s">
        <v>7</v>
      </c>
      <c r="AR1186" s="501"/>
      <c r="AS1186" s="501"/>
      <c r="AT1186" s="501"/>
      <c r="AU1186" s="501"/>
      <c r="AV1186" s="501"/>
      <c r="AW1186" s="500" t="s">
        <v>8</v>
      </c>
      <c r="AX1186" s="501"/>
      <c r="AY1186" s="501"/>
      <c r="AZ1186" s="501"/>
      <c r="BA1186" s="501"/>
      <c r="BB1186" s="501"/>
      <c r="BC1186" s="500" t="s">
        <v>9</v>
      </c>
      <c r="BD1186" s="501"/>
      <c r="BE1186" s="501"/>
      <c r="BF1186" s="501"/>
      <c r="BG1186" s="501"/>
      <c r="BH1186" s="500" t="s">
        <v>10</v>
      </c>
      <c r="BI1186" s="501"/>
      <c r="BJ1186" s="501"/>
      <c r="BK1186" s="501"/>
      <c r="BL1186" s="501"/>
      <c r="BM1186" s="500" t="s">
        <v>11</v>
      </c>
      <c r="BN1186" s="501"/>
      <c r="BO1186" s="501"/>
      <c r="BP1186" s="501"/>
      <c r="BQ1186" s="502"/>
      <c r="BR1186" s="251" t="s">
        <v>365</v>
      </c>
      <c r="BS1186" s="251" t="s">
        <v>364</v>
      </c>
      <c r="BT1186" s="251" t="s">
        <v>392</v>
      </c>
      <c r="BU1186" s="392" t="s">
        <v>393</v>
      </c>
      <c r="BV1186" s="251" t="s">
        <v>363</v>
      </c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7"/>
      <c r="DW1186" s="7"/>
      <c r="DX1186" s="7"/>
      <c r="DY1186" s="7"/>
      <c r="DZ1186" s="7"/>
      <c r="EA1186" s="7"/>
      <c r="EB1186" s="7"/>
      <c r="EC1186" s="7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  <c r="EQ1186" s="7"/>
    </row>
    <row r="1187" spans="1:147" ht="16.5" customHeight="1" thickBot="1" x14ac:dyDescent="0.35">
      <c r="C1187" s="503"/>
      <c r="D1187" s="504"/>
      <c r="E1187" s="504"/>
      <c r="F1187" s="504"/>
      <c r="G1187" s="504"/>
      <c r="H1187" s="505"/>
      <c r="I1187" s="503"/>
      <c r="J1187" s="504"/>
      <c r="K1187" s="504"/>
      <c r="L1187" s="504"/>
      <c r="M1187" s="504"/>
      <c r="N1187" s="505"/>
      <c r="O1187" s="503"/>
      <c r="P1187" s="504"/>
      <c r="Q1187" s="504"/>
      <c r="R1187" s="504"/>
      <c r="S1187" s="504"/>
      <c r="T1187" s="505"/>
      <c r="U1187" s="22"/>
      <c r="Y1187" s="23"/>
      <c r="Z1187" s="22"/>
      <c r="AD1187" s="23"/>
      <c r="AE1187" s="503"/>
      <c r="AF1187" s="504"/>
      <c r="AG1187" s="504"/>
      <c r="AH1187" s="504"/>
      <c r="AI1187" s="504"/>
      <c r="AJ1187" s="505"/>
      <c r="AK1187" s="503"/>
      <c r="AL1187" s="504"/>
      <c r="AM1187" s="504"/>
      <c r="AN1187" s="504"/>
      <c r="AO1187" s="504"/>
      <c r="AP1187" s="504"/>
      <c r="AQ1187" s="503"/>
      <c r="AR1187" s="504"/>
      <c r="AS1187" s="504"/>
      <c r="AT1187" s="504"/>
      <c r="AU1187" s="504"/>
      <c r="AV1187" s="504"/>
      <c r="AW1187" s="503"/>
      <c r="AX1187" s="504"/>
      <c r="AY1187" s="504"/>
      <c r="AZ1187" s="504"/>
      <c r="BA1187" s="504"/>
      <c r="BB1187" s="504"/>
      <c r="BC1187" s="503"/>
      <c r="BD1187" s="504"/>
      <c r="BE1187" s="504"/>
      <c r="BF1187" s="504"/>
      <c r="BG1187" s="504"/>
      <c r="BH1187" s="503"/>
      <c r="BI1187" s="504"/>
      <c r="BJ1187" s="504"/>
      <c r="BK1187" s="504"/>
      <c r="BL1187" s="504"/>
      <c r="BM1187" s="503"/>
      <c r="BN1187" s="504"/>
      <c r="BO1187" s="504"/>
      <c r="BP1187" s="504"/>
      <c r="BQ1187" s="505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7"/>
      <c r="DW1187" s="7"/>
      <c r="DX1187" s="7"/>
      <c r="DY1187" s="7"/>
      <c r="DZ1187" s="7"/>
      <c r="EA1187" s="7"/>
      <c r="EB1187" s="7"/>
      <c r="EC1187" s="7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  <c r="EQ1187" s="7"/>
    </row>
    <row r="1188" spans="1:147" ht="24.6" thickBot="1" x14ac:dyDescent="0.35">
      <c r="C1188" s="58" t="s">
        <v>44</v>
      </c>
      <c r="D1188" s="58" t="s">
        <v>457</v>
      </c>
      <c r="E1188" s="58" t="s">
        <v>45</v>
      </c>
      <c r="F1188" s="58" t="s">
        <v>47</v>
      </c>
      <c r="G1188" s="58" t="s">
        <v>48</v>
      </c>
      <c r="H1188" s="58" t="s">
        <v>49</v>
      </c>
      <c r="I1188" s="58" t="s">
        <v>44</v>
      </c>
      <c r="J1188" s="58" t="s">
        <v>457</v>
      </c>
      <c r="K1188" s="58" t="s">
        <v>45</v>
      </c>
      <c r="L1188" s="58" t="s">
        <v>47</v>
      </c>
      <c r="M1188" s="58" t="s">
        <v>48</v>
      </c>
      <c r="N1188" s="58" t="s">
        <v>49</v>
      </c>
      <c r="O1188" s="58" t="s">
        <v>44</v>
      </c>
      <c r="P1188" s="58" t="s">
        <v>457</v>
      </c>
      <c r="Q1188" s="58" t="s">
        <v>45</v>
      </c>
      <c r="R1188" s="58" t="s">
        <v>47</v>
      </c>
      <c r="S1188" s="430" t="s">
        <v>48</v>
      </c>
      <c r="T1188" s="58" t="s">
        <v>49</v>
      </c>
      <c r="U1188" s="58" t="s">
        <v>44</v>
      </c>
      <c r="V1188" s="58" t="s">
        <v>45</v>
      </c>
      <c r="W1188" s="58" t="s">
        <v>47</v>
      </c>
      <c r="X1188" s="58" t="s">
        <v>48</v>
      </c>
      <c r="Y1188" s="58" t="s">
        <v>49</v>
      </c>
      <c r="Z1188" s="58" t="s">
        <v>44</v>
      </c>
      <c r="AA1188" s="58" t="s">
        <v>45</v>
      </c>
      <c r="AB1188" s="58" t="s">
        <v>47</v>
      </c>
      <c r="AC1188" s="58" t="s">
        <v>48</v>
      </c>
      <c r="AD1188" s="58" t="s">
        <v>49</v>
      </c>
      <c r="AE1188" s="58" t="s">
        <v>44</v>
      </c>
      <c r="AF1188" s="229" t="s">
        <v>336</v>
      </c>
      <c r="AG1188" s="58" t="s">
        <v>45</v>
      </c>
      <c r="AH1188" s="58" t="s">
        <v>47</v>
      </c>
      <c r="AI1188" s="58" t="s">
        <v>48</v>
      </c>
      <c r="AJ1188" s="58" t="s">
        <v>49</v>
      </c>
      <c r="AK1188" s="58" t="s">
        <v>44</v>
      </c>
      <c r="AL1188" s="489" t="s">
        <v>484</v>
      </c>
      <c r="AM1188" s="58" t="s">
        <v>45</v>
      </c>
      <c r="AN1188" s="58" t="s">
        <v>47</v>
      </c>
      <c r="AO1188" s="58" t="s">
        <v>48</v>
      </c>
      <c r="AP1188" s="58" t="s">
        <v>49</v>
      </c>
      <c r="AQ1188" s="58" t="s">
        <v>44</v>
      </c>
      <c r="AR1188" s="489" t="s">
        <v>484</v>
      </c>
      <c r="AS1188" s="58" t="s">
        <v>45</v>
      </c>
      <c r="AT1188" s="58" t="s">
        <v>47</v>
      </c>
      <c r="AU1188" s="58" t="s">
        <v>48</v>
      </c>
      <c r="AV1188" s="58" t="s">
        <v>49</v>
      </c>
      <c r="AW1188" s="58" t="s">
        <v>44</v>
      </c>
      <c r="AX1188" s="489" t="s">
        <v>484</v>
      </c>
      <c r="AY1188" s="58" t="s">
        <v>45</v>
      </c>
      <c r="AZ1188" s="58" t="s">
        <v>47</v>
      </c>
      <c r="BA1188" s="58" t="s">
        <v>48</v>
      </c>
      <c r="BB1188" s="58" t="s">
        <v>49</v>
      </c>
      <c r="BC1188" s="58" t="s">
        <v>44</v>
      </c>
      <c r="BD1188" s="58" t="s">
        <v>45</v>
      </c>
      <c r="BE1188" s="58" t="s">
        <v>47</v>
      </c>
      <c r="BF1188" s="58" t="s">
        <v>48</v>
      </c>
      <c r="BG1188" s="58" t="s">
        <v>49</v>
      </c>
      <c r="BH1188" s="58" t="s">
        <v>44</v>
      </c>
      <c r="BI1188" s="58" t="s">
        <v>45</v>
      </c>
      <c r="BJ1188" s="58" t="s">
        <v>47</v>
      </c>
      <c r="BK1188" s="58" t="s">
        <v>48</v>
      </c>
      <c r="BL1188" s="58" t="s">
        <v>49</v>
      </c>
      <c r="BM1188" s="58" t="s">
        <v>44</v>
      </c>
      <c r="BN1188" s="58" t="s">
        <v>45</v>
      </c>
      <c r="BO1188" s="58" t="s">
        <v>47</v>
      </c>
      <c r="BP1188" s="58" t="s">
        <v>48</v>
      </c>
      <c r="BQ1188" s="58" t="s">
        <v>49</v>
      </c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7"/>
      <c r="DW1188" s="7"/>
      <c r="DX1188" s="7"/>
      <c r="DY1188" s="7"/>
      <c r="DZ1188" s="7"/>
      <c r="EA1188" s="7"/>
      <c r="EB1188" s="7"/>
      <c r="EC1188" s="7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  <c r="EQ1188" s="7"/>
    </row>
    <row r="1189" spans="1:147" ht="18" x14ac:dyDescent="0.35">
      <c r="A1189" s="43" t="s">
        <v>489</v>
      </c>
      <c r="B1189" s="319">
        <v>201</v>
      </c>
      <c r="C1189" s="323">
        <v>3</v>
      </c>
      <c r="D1189" s="451">
        <f>+C1189*$G$1308</f>
        <v>3</v>
      </c>
      <c r="E1189" s="457">
        <f>+C1189*$S$1307</f>
        <v>16.862783787447977</v>
      </c>
      <c r="F1189" s="15">
        <f t="shared" ref="F1189:F1225" si="1335">+C1189*$E$1230</f>
        <v>33226.478802992518</v>
      </c>
      <c r="G1189" s="15">
        <f>+E1189*$E$1229</f>
        <v>47886.87022811902</v>
      </c>
      <c r="H1189" s="324">
        <f>+G1189+F1189</f>
        <v>81113.349031111546</v>
      </c>
      <c r="I1189" s="323">
        <v>3</v>
      </c>
      <c r="J1189" s="451">
        <f>+I1189*$M$1308</f>
        <v>3</v>
      </c>
      <c r="K1189" s="457">
        <f>+I1189*$S$1307</f>
        <v>16.862783787447977</v>
      </c>
      <c r="L1189" s="15">
        <f>+I1189*$Q$1230</f>
        <v>33468.251604584526</v>
      </c>
      <c r="M1189" s="15">
        <f>+K1189*$L$1229</f>
        <v>50260.261534368612</v>
      </c>
      <c r="N1189" s="324">
        <f>+M1189+L1189</f>
        <v>83728.513138953131</v>
      </c>
      <c r="O1189" s="345">
        <v>4</v>
      </c>
      <c r="P1189" s="454">
        <f>+O1189*$S$1308</f>
        <v>2.5004933873144402</v>
      </c>
      <c r="Q1189" s="457">
        <f>+P1189*$S$1307</f>
        <v>14.055093117408939</v>
      </c>
      <c r="R1189" s="15">
        <f>+P1189*$Q$1230</f>
        <v>27895.7139407465</v>
      </c>
      <c r="S1189" s="422">
        <f>+Q1189*$Q$1229</f>
        <v>56918.283664006151</v>
      </c>
      <c r="T1189" s="324">
        <f>+S1189+R1189</f>
        <v>84813.997604752658</v>
      </c>
      <c r="U1189" s="345">
        <v>0</v>
      </c>
      <c r="V1189" s="166">
        <f>+U1189*$X$1307</f>
        <v>0</v>
      </c>
      <c r="W1189" s="15">
        <f>+U1189*$V$1230*$X$1308</f>
        <v>0</v>
      </c>
      <c r="X1189" s="15">
        <f>+V1189*$V$1229</f>
        <v>0</v>
      </c>
      <c r="Y1189" s="324">
        <f>+X1189+W1189</f>
        <v>0</v>
      </c>
      <c r="Z1189" s="345">
        <v>0</v>
      </c>
      <c r="AA1189" s="166">
        <f>+Z1189*$AC$1307</f>
        <v>0</v>
      </c>
      <c r="AB1189" s="15">
        <f>+Z1189*$AA$1230*$AC$1308</f>
        <v>0</v>
      </c>
      <c r="AC1189" s="15">
        <f>+AA1189*$AA$1229</f>
        <v>0</v>
      </c>
      <c r="AD1189" s="324">
        <f>+AC1189+AB1189</f>
        <v>0</v>
      </c>
      <c r="AE1189" s="323">
        <v>0</v>
      </c>
      <c r="AF1189" s="227">
        <f>+AE1189*$AI$1308</f>
        <v>0</v>
      </c>
      <c r="AG1189" s="166">
        <f>+AF1189*$AI$1307</f>
        <v>0</v>
      </c>
      <c r="AH1189" s="15">
        <f>+AF1189*$AG$1230</f>
        <v>0</v>
      </c>
      <c r="AI1189" s="15">
        <f>+AG1189*$AG$1229</f>
        <v>0</v>
      </c>
      <c r="AJ1189" s="324"/>
      <c r="AK1189" s="323">
        <v>0</v>
      </c>
      <c r="AL1189" s="451">
        <f>+AK1189*$AO$1308</f>
        <v>0</v>
      </c>
      <c r="AM1189" s="166">
        <f>+AL1189*$AO$1307</f>
        <v>0</v>
      </c>
      <c r="AN1189" s="179">
        <f>+AL1189*$AM$1230</f>
        <v>0</v>
      </c>
      <c r="AO1189" s="179">
        <f>+AM1189*$AM$1229</f>
        <v>0</v>
      </c>
      <c r="AP1189" s="481">
        <f t="shared" ref="AP1189:AP1225" si="1336">+AO1189+AN1189</f>
        <v>0</v>
      </c>
      <c r="AQ1189" s="345">
        <v>0</v>
      </c>
      <c r="AR1189" s="454">
        <f>+AQ1189*$AU$1308</f>
        <v>0</v>
      </c>
      <c r="AS1189" s="227">
        <f>+AR1189*$AU$1307</f>
        <v>0</v>
      </c>
      <c r="AT1189" s="15">
        <f>+AR1189*$AT$1230</f>
        <v>0</v>
      </c>
      <c r="AU1189" s="15">
        <f>+AS1189*$AT$1229</f>
        <v>0</v>
      </c>
      <c r="AV1189" s="324">
        <f>+AT1189+AU1189</f>
        <v>0</v>
      </c>
      <c r="AW1189" s="345">
        <v>0</v>
      </c>
      <c r="AX1189" s="454">
        <f>+AW1189*$BA$1308</f>
        <v>0</v>
      </c>
      <c r="AY1189" s="227">
        <f>+AX1189*$BA$1307</f>
        <v>0</v>
      </c>
      <c r="AZ1189" s="15">
        <f>+AX1189*$AY$1230</f>
        <v>0</v>
      </c>
      <c r="BA1189" s="15">
        <f>+AY1189*$AY$1229</f>
        <v>0</v>
      </c>
      <c r="BB1189" s="324">
        <f>+AZ1189+BA1189</f>
        <v>0</v>
      </c>
      <c r="BC1189" s="323"/>
      <c r="BD1189" s="227"/>
      <c r="BE1189" s="15"/>
      <c r="BF1189" s="15"/>
      <c r="BG1189" s="324"/>
      <c r="BH1189" s="334"/>
      <c r="BI1189" s="227"/>
      <c r="BJ1189" s="15"/>
      <c r="BK1189" s="15"/>
      <c r="BL1189" s="324"/>
      <c r="BM1189" s="334"/>
      <c r="BN1189" s="227"/>
      <c r="BO1189" s="15"/>
      <c r="BP1189" s="15"/>
      <c r="BQ1189" s="324"/>
      <c r="BR1189" s="406">
        <f>+BM1189+BH1189+BC1189+AW1189+AQ1189+AK1189+Z1189+C1189+I1189+O1189+U1189+AE1189</f>
        <v>10</v>
      </c>
      <c r="BS1189" s="406">
        <f>+BR1189/6</f>
        <v>1.6666666666666667</v>
      </c>
      <c r="BT1189" s="406">
        <f>+AW1189-BS1189</f>
        <v>-1.6666666666666667</v>
      </c>
      <c r="BU1189" s="407" t="e">
        <f>+AW1189/AQ1189-100%</f>
        <v>#DIV/0!</v>
      </c>
      <c r="BV1189" s="407" t="e">
        <f>(+Z1189-BS1189)/Z1189</f>
        <v>#DIV/0!</v>
      </c>
      <c r="BW1189" s="162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7"/>
      <c r="DW1189" s="7"/>
      <c r="DX1189" s="7"/>
      <c r="DY1189" s="7"/>
      <c r="DZ1189" s="7"/>
      <c r="EA1189" s="7"/>
      <c r="EB1189" s="7"/>
      <c r="EC1189" s="7"/>
      <c r="ED1189" s="7"/>
      <c r="EE1189" s="7"/>
      <c r="EF1189" s="7"/>
      <c r="EG1189" s="7"/>
      <c r="EH1189" s="7"/>
      <c r="EI1189" s="7"/>
      <c r="EJ1189" s="7"/>
      <c r="EK1189" s="7"/>
      <c r="EL1189" s="7"/>
      <c r="EM1189" s="7"/>
      <c r="EN1189" s="7"/>
      <c r="EO1189" s="7"/>
      <c r="EP1189" s="7"/>
      <c r="EQ1189" s="7"/>
    </row>
    <row r="1190" spans="1:147" ht="18" x14ac:dyDescent="0.35">
      <c r="A1190" s="43" t="s">
        <v>489</v>
      </c>
      <c r="B1190" s="319">
        <v>202</v>
      </c>
      <c r="C1190" s="323">
        <v>2</v>
      </c>
      <c r="D1190" s="451">
        <f t="shared" ref="D1190:D1225" si="1337">+C1190*$G$1308</f>
        <v>2</v>
      </c>
      <c r="E1190" s="457">
        <f t="shared" ref="E1190:E1225" si="1338">+C1190*$S$1307</f>
        <v>11.241855858298651</v>
      </c>
      <c r="F1190" s="15">
        <f t="shared" si="1335"/>
        <v>22150.985868661679</v>
      </c>
      <c r="G1190" s="15">
        <f t="shared" ref="G1190:G1225" si="1339">+E1190*$E$1229</f>
        <v>31924.580152079347</v>
      </c>
      <c r="H1190" s="324">
        <f t="shared" ref="H1190:H1209" si="1340">+G1190+F1190</f>
        <v>54075.566020741026</v>
      </c>
      <c r="I1190" s="323">
        <v>1</v>
      </c>
      <c r="J1190" s="451">
        <f t="shared" ref="J1190:J1225" si="1341">+I1190*$M$1308</f>
        <v>1</v>
      </c>
      <c r="K1190" s="457">
        <f t="shared" ref="K1190:K1225" si="1342">+I1190*$S$1307</f>
        <v>5.6209279291493255</v>
      </c>
      <c r="L1190" s="15">
        <f t="shared" ref="L1190:L1225" si="1343">+I1190*$Q$1230</f>
        <v>11156.083868194841</v>
      </c>
      <c r="M1190" s="15">
        <f t="shared" ref="M1190:M1224" si="1344">+K1190*$L$1229</f>
        <v>16753.420511456203</v>
      </c>
      <c r="N1190" s="324">
        <f t="shared" ref="N1190:N1209" si="1345">+M1190+L1190</f>
        <v>27909.504379651044</v>
      </c>
      <c r="O1190" s="345">
        <v>2</v>
      </c>
      <c r="P1190" s="454">
        <f t="shared" ref="P1190:P1225" si="1346">+O1190*$S$1308</f>
        <v>1.2502466936572201</v>
      </c>
      <c r="Q1190" s="457">
        <f t="shared" ref="Q1190:Q1225" si="1347">+P1190*$S$1307</f>
        <v>7.0275465587044694</v>
      </c>
      <c r="R1190" s="15">
        <f t="shared" ref="R1190:R1225" si="1348">+P1190*$Q$1230</f>
        <v>13947.85697037325</v>
      </c>
      <c r="S1190" s="422">
        <f t="shared" ref="S1190:S1225" si="1349">+Q1190*$Q$1229</f>
        <v>28459.141832003075</v>
      </c>
      <c r="T1190" s="324">
        <f t="shared" ref="T1190:T1209" si="1350">+S1190+R1190</f>
        <v>42406.998802376329</v>
      </c>
      <c r="U1190" s="345">
        <v>0</v>
      </c>
      <c r="V1190" s="166">
        <f t="shared" ref="V1190:V1225" si="1351">+U1190*$X$1307</f>
        <v>0</v>
      </c>
      <c r="W1190" s="15">
        <f t="shared" ref="W1190:W1225" si="1352">+U1190*$V$1230*$X$1308</f>
        <v>0</v>
      </c>
      <c r="X1190" s="15">
        <f t="shared" ref="X1190:X1225" si="1353">+V1190*$V$1229</f>
        <v>0</v>
      </c>
      <c r="Y1190" s="324">
        <f t="shared" ref="Y1190:Y1225" si="1354">+X1190+W1190</f>
        <v>0</v>
      </c>
      <c r="Z1190" s="345">
        <v>1</v>
      </c>
      <c r="AA1190" s="166">
        <f t="shared" ref="AA1190:AA1225" si="1355">+Z1190*$AC$1307</f>
        <v>6.6303056532571301</v>
      </c>
      <c r="AB1190" s="15">
        <f t="shared" ref="AB1190:AB1225" si="1356">+Z1190*$AA$1230*$AC$1308</f>
        <v>11198.508587512795</v>
      </c>
      <c r="AC1190" s="15">
        <f t="shared" ref="AC1190:AC1225" si="1357">+AA1190*$AA$1229</f>
        <v>23458.994578454265</v>
      </c>
      <c r="AD1190" s="324">
        <f t="shared" ref="AD1190:AD1225" si="1358">+AC1190+AB1190</f>
        <v>34657.503165967064</v>
      </c>
      <c r="AE1190" s="323">
        <v>0</v>
      </c>
      <c r="AF1190" s="227">
        <f t="shared" ref="AF1190:AF1225" si="1359">+AE1190*$AI$1308</f>
        <v>0</v>
      </c>
      <c r="AG1190" s="166">
        <f t="shared" ref="AG1190:AG1225" si="1360">+AF1190*$AI$1307</f>
        <v>0</v>
      </c>
      <c r="AH1190" s="15">
        <f t="shared" ref="AH1190:AH1225" si="1361">+AF1190*$AG$1230</f>
        <v>0</v>
      </c>
      <c r="AI1190" s="15">
        <f t="shared" ref="AI1190:AI1225" si="1362">+AG1190*$AG$1229</f>
        <v>0</v>
      </c>
      <c r="AJ1190" s="324"/>
      <c r="AK1190" s="323">
        <v>1</v>
      </c>
      <c r="AL1190" s="451">
        <f t="shared" ref="AL1190:AL1225" si="1363">+AK1190*$AO$1308</f>
        <v>1</v>
      </c>
      <c r="AM1190" s="166">
        <f t="shared" ref="AM1190:AM1225" si="1364">+AL1190*$AO$1307</f>
        <v>5.5616057342382605</v>
      </c>
      <c r="AN1190" s="179">
        <f t="shared" ref="AN1190:AN1225" si="1365">+AL1190*$AM$1230</f>
        <v>10646.972222222223</v>
      </c>
      <c r="AO1190" s="179">
        <f t="shared" ref="AO1190:AO1225" si="1366">+AM1190*$AM$1229</f>
        <v>19244.90275592625</v>
      </c>
      <c r="AP1190" s="481">
        <f t="shared" si="1336"/>
        <v>29891.874978148473</v>
      </c>
      <c r="AQ1190" s="345">
        <v>0</v>
      </c>
      <c r="AR1190" s="454">
        <f t="shared" ref="AR1190:AR1225" si="1367">+AQ1190*$AU$1308</f>
        <v>0</v>
      </c>
      <c r="AS1190" s="227">
        <f t="shared" ref="AS1190:AS1225" si="1368">+AR1190*$AU$1307</f>
        <v>0</v>
      </c>
      <c r="AT1190" s="15">
        <f t="shared" ref="AT1190:AT1225" si="1369">+AR1190*$AT$1230</f>
        <v>0</v>
      </c>
      <c r="AU1190" s="15">
        <f t="shared" ref="AU1190:AU1225" si="1370">+AS1190*$AT$1229</f>
        <v>0</v>
      </c>
      <c r="AV1190" s="324">
        <f t="shared" ref="AV1190:AV1225" si="1371">+AT1190+AU1190</f>
        <v>0</v>
      </c>
      <c r="AW1190" s="345">
        <v>1</v>
      </c>
      <c r="AX1190" s="454">
        <f t="shared" ref="AX1190:AX1225" si="1372">+AW1190*$BA$1308</f>
        <v>1</v>
      </c>
      <c r="AY1190" s="227">
        <f t="shared" ref="AY1190:AY1225" si="1373">+AX1190*$BA$1307</f>
        <v>8.4584869812492727</v>
      </c>
      <c r="AZ1190" s="15">
        <f t="shared" ref="AZ1190:AZ1225" si="1374">+AX1190*$AY$1230</f>
        <v>11568.54657113613</v>
      </c>
      <c r="BA1190" s="15">
        <f t="shared" ref="BA1190:BA1225" si="1375">+AY1190*$AY$1229</f>
        <v>28361.75021408244</v>
      </c>
      <c r="BB1190" s="324">
        <f t="shared" ref="BB1190:BB1225" si="1376">+AZ1190+BA1190</f>
        <v>39930.296785218568</v>
      </c>
      <c r="BC1190" s="323"/>
      <c r="BD1190" s="227"/>
      <c r="BE1190" s="15"/>
      <c r="BF1190" s="15"/>
      <c r="BG1190" s="324"/>
      <c r="BH1190" s="334"/>
      <c r="BI1190" s="227"/>
      <c r="BJ1190" s="15"/>
      <c r="BK1190" s="15"/>
      <c r="BL1190" s="324"/>
      <c r="BM1190" s="334"/>
      <c r="BN1190" s="227"/>
      <c r="BO1190" s="15"/>
      <c r="BP1190" s="15"/>
      <c r="BQ1190" s="324"/>
      <c r="BR1190" s="406">
        <f t="shared" ref="BR1190:BR1225" si="1377">+BM1190+BH1190+BC1190+AW1190+AQ1190+AK1190+Z1190+C1190+I1190+O1190+U1190+AE1190</f>
        <v>8</v>
      </c>
      <c r="BS1190" s="406">
        <f t="shared" ref="BS1190:BS1225" si="1378">+BR1190/6</f>
        <v>1.3333333333333333</v>
      </c>
      <c r="BT1190" s="406">
        <f t="shared" ref="BT1190:BT1225" si="1379">+AW1190-BS1190</f>
        <v>-0.33333333333333326</v>
      </c>
      <c r="BU1190" s="407" t="e">
        <f t="shared" ref="BU1190:BU1225" si="1380">+AW1190/AQ1190-100%</f>
        <v>#DIV/0!</v>
      </c>
      <c r="BV1190" s="407">
        <f t="shared" ref="BV1190:BV1225" si="1381">(+Z1190-BS1190)/Z1190</f>
        <v>-0.33333333333333326</v>
      </c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7"/>
      <c r="DW1190" s="7"/>
      <c r="DX1190" s="7"/>
      <c r="DY1190" s="7"/>
      <c r="DZ1190" s="7"/>
      <c r="EA1190" s="7"/>
      <c r="EB1190" s="7"/>
      <c r="EC1190" s="7"/>
      <c r="ED1190" s="7"/>
      <c r="EE1190" s="7"/>
      <c r="EF1190" s="7"/>
      <c r="EG1190" s="7"/>
      <c r="EH1190" s="7"/>
      <c r="EI1190" s="7"/>
      <c r="EJ1190" s="7"/>
      <c r="EK1190" s="7"/>
      <c r="EL1190" s="7"/>
      <c r="EM1190" s="7"/>
      <c r="EN1190" s="7"/>
      <c r="EO1190" s="7"/>
      <c r="EP1190" s="7"/>
      <c r="EQ1190" s="7"/>
    </row>
    <row r="1191" spans="1:147" ht="18" x14ac:dyDescent="0.35">
      <c r="A1191" s="43" t="s">
        <v>489</v>
      </c>
      <c r="B1191" s="319">
        <v>203</v>
      </c>
      <c r="C1191" s="323">
        <v>1</v>
      </c>
      <c r="D1191" s="451">
        <f t="shared" si="1337"/>
        <v>1</v>
      </c>
      <c r="E1191" s="457">
        <f t="shared" si="1338"/>
        <v>5.6209279291493255</v>
      </c>
      <c r="F1191" s="15">
        <f t="shared" si="1335"/>
        <v>11075.492934330839</v>
      </c>
      <c r="G1191" s="15">
        <f t="shared" si="1339"/>
        <v>15962.290076039673</v>
      </c>
      <c r="H1191" s="324">
        <f t="shared" si="1340"/>
        <v>27037.783010370513</v>
      </c>
      <c r="I1191" s="323">
        <v>0</v>
      </c>
      <c r="J1191" s="451">
        <f t="shared" si="1341"/>
        <v>0</v>
      </c>
      <c r="K1191" s="457">
        <f t="shared" si="1342"/>
        <v>0</v>
      </c>
      <c r="L1191" s="15">
        <f t="shared" si="1343"/>
        <v>0</v>
      </c>
      <c r="M1191" s="15">
        <f t="shared" si="1344"/>
        <v>0</v>
      </c>
      <c r="N1191" s="324">
        <f t="shared" si="1345"/>
        <v>0</v>
      </c>
      <c r="O1191" s="345">
        <v>2</v>
      </c>
      <c r="P1191" s="454">
        <f t="shared" si="1346"/>
        <v>1.2502466936572201</v>
      </c>
      <c r="Q1191" s="457">
        <f t="shared" si="1347"/>
        <v>7.0275465587044694</v>
      </c>
      <c r="R1191" s="15">
        <f t="shared" si="1348"/>
        <v>13947.85697037325</v>
      </c>
      <c r="S1191" s="422">
        <f t="shared" si="1349"/>
        <v>28459.141832003075</v>
      </c>
      <c r="T1191" s="324">
        <f t="shared" si="1350"/>
        <v>42406.998802376329</v>
      </c>
      <c r="U1191" s="345">
        <v>2</v>
      </c>
      <c r="V1191" s="166">
        <f t="shared" si="1351"/>
        <v>10.391974942653647</v>
      </c>
      <c r="W1191" s="15">
        <f t="shared" si="1352"/>
        <v>22397.01717502559</v>
      </c>
      <c r="X1191" s="15">
        <f t="shared" si="1353"/>
        <v>35473.071430033691</v>
      </c>
      <c r="Y1191" s="324">
        <f t="shared" si="1354"/>
        <v>57870.088605059282</v>
      </c>
      <c r="Z1191" s="345">
        <v>3</v>
      </c>
      <c r="AA1191" s="166">
        <f t="shared" si="1355"/>
        <v>19.890916959771388</v>
      </c>
      <c r="AB1191" s="15">
        <f t="shared" si="1356"/>
        <v>33595.525762538382</v>
      </c>
      <c r="AC1191" s="15">
        <f t="shared" si="1357"/>
        <v>70376.983735362781</v>
      </c>
      <c r="AD1191" s="324">
        <f t="shared" si="1358"/>
        <v>103972.50949790116</v>
      </c>
      <c r="AE1191" s="323">
        <v>3</v>
      </c>
      <c r="AF1191" s="227">
        <f t="shared" si="1359"/>
        <v>3</v>
      </c>
      <c r="AG1191" s="166">
        <f t="shared" si="1360"/>
        <v>18.102168399639332</v>
      </c>
      <c r="AH1191" s="15">
        <f t="shared" si="1361"/>
        <v>31940.916666666668</v>
      </c>
      <c r="AI1191" s="15">
        <f t="shared" si="1362"/>
        <v>62960.928033353841</v>
      </c>
      <c r="AJ1191" s="324"/>
      <c r="AK1191" s="323">
        <v>2</v>
      </c>
      <c r="AL1191" s="451">
        <f t="shared" si="1363"/>
        <v>2</v>
      </c>
      <c r="AM1191" s="166">
        <f t="shared" si="1364"/>
        <v>11.123211468476521</v>
      </c>
      <c r="AN1191" s="179">
        <f t="shared" si="1365"/>
        <v>21293.944444444445</v>
      </c>
      <c r="AO1191" s="179">
        <f t="shared" si="1366"/>
        <v>38489.805511852501</v>
      </c>
      <c r="AP1191" s="481">
        <f t="shared" si="1336"/>
        <v>59783.749956296946</v>
      </c>
      <c r="AQ1191" s="345">
        <v>2.6086956521739131</v>
      </c>
      <c r="AR1191" s="454">
        <f t="shared" si="1367"/>
        <v>2.6086956521739131</v>
      </c>
      <c r="AS1191" s="227">
        <f t="shared" si="1368"/>
        <v>15.985796766452314</v>
      </c>
      <c r="AT1191" s="15">
        <f t="shared" si="1369"/>
        <v>30178.817142094253</v>
      </c>
      <c r="AU1191" s="15">
        <f t="shared" si="1370"/>
        <v>52068.5198527627</v>
      </c>
      <c r="AV1191" s="324">
        <f t="shared" si="1371"/>
        <v>82247.336994856945</v>
      </c>
      <c r="AW1191" s="345">
        <v>3.3913043478260647</v>
      </c>
      <c r="AX1191" s="454">
        <f t="shared" si="1372"/>
        <v>3.3913043478260647</v>
      </c>
      <c r="AY1191" s="227">
        <f t="shared" si="1373"/>
        <v>28.685303675540823</v>
      </c>
      <c r="AZ1191" s="15">
        <f t="shared" si="1374"/>
        <v>39232.462284722271</v>
      </c>
      <c r="BA1191" s="15">
        <f t="shared" si="1375"/>
        <v>96183.326812974599</v>
      </c>
      <c r="BB1191" s="324">
        <f t="shared" si="1376"/>
        <v>135415.78909769686</v>
      </c>
      <c r="BC1191" s="323"/>
      <c r="BD1191" s="227"/>
      <c r="BE1191" s="15"/>
      <c r="BF1191" s="15"/>
      <c r="BG1191" s="324"/>
      <c r="BH1191" s="334"/>
      <c r="BI1191" s="227"/>
      <c r="BJ1191" s="15"/>
      <c r="BK1191" s="15"/>
      <c r="BL1191" s="324"/>
      <c r="BM1191" s="334"/>
      <c r="BN1191" s="227"/>
      <c r="BO1191" s="15"/>
      <c r="BP1191" s="15"/>
      <c r="BQ1191" s="324"/>
      <c r="BR1191" s="406">
        <f t="shared" si="1377"/>
        <v>18.999999999999979</v>
      </c>
      <c r="BS1191" s="406">
        <f t="shared" si="1378"/>
        <v>3.166666666666663</v>
      </c>
      <c r="BT1191" s="406">
        <f t="shared" si="1379"/>
        <v>0.22463768115940175</v>
      </c>
      <c r="BU1191" s="407">
        <f t="shared" si="1380"/>
        <v>0.29999999999999138</v>
      </c>
      <c r="BV1191" s="407">
        <f t="shared" si="1381"/>
        <v>-5.5555555555554324E-2</v>
      </c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7"/>
      <c r="DW1191" s="7"/>
      <c r="DX1191" s="7"/>
      <c r="DY1191" s="7"/>
      <c r="DZ1191" s="7"/>
      <c r="EA1191" s="7"/>
      <c r="EB1191" s="7"/>
      <c r="EC1191" s="7"/>
      <c r="ED1191" s="7"/>
      <c r="EE1191" s="7"/>
      <c r="EF1191" s="7"/>
      <c r="EG1191" s="7"/>
      <c r="EH1191" s="7"/>
      <c r="EI1191" s="7"/>
      <c r="EJ1191" s="7"/>
      <c r="EK1191" s="7"/>
      <c r="EL1191" s="7"/>
      <c r="EM1191" s="7"/>
      <c r="EN1191" s="7"/>
      <c r="EO1191" s="7"/>
      <c r="EP1191" s="7"/>
      <c r="EQ1191" s="7"/>
    </row>
    <row r="1192" spans="1:147" ht="18" x14ac:dyDescent="0.35">
      <c r="A1192" s="43" t="s">
        <v>489</v>
      </c>
      <c r="B1192" s="319">
        <v>301</v>
      </c>
      <c r="C1192" s="323">
        <v>0</v>
      </c>
      <c r="D1192" s="451">
        <f t="shared" si="1337"/>
        <v>0</v>
      </c>
      <c r="E1192" s="457">
        <f t="shared" si="1338"/>
        <v>0</v>
      </c>
      <c r="F1192" s="15">
        <f t="shared" si="1335"/>
        <v>0</v>
      </c>
      <c r="G1192" s="15">
        <f t="shared" si="1339"/>
        <v>0</v>
      </c>
      <c r="H1192" s="324">
        <f t="shared" si="1340"/>
        <v>0</v>
      </c>
      <c r="I1192" s="323">
        <v>0</v>
      </c>
      <c r="J1192" s="451">
        <f t="shared" si="1341"/>
        <v>0</v>
      </c>
      <c r="K1192" s="457">
        <f t="shared" si="1342"/>
        <v>0</v>
      </c>
      <c r="L1192" s="15">
        <f t="shared" si="1343"/>
        <v>0</v>
      </c>
      <c r="M1192" s="15">
        <f t="shared" si="1344"/>
        <v>0</v>
      </c>
      <c r="N1192" s="324">
        <f t="shared" si="1345"/>
        <v>0</v>
      </c>
      <c r="O1192" s="345">
        <v>0</v>
      </c>
      <c r="P1192" s="454">
        <f t="shared" si="1346"/>
        <v>0</v>
      </c>
      <c r="Q1192" s="457">
        <f t="shared" si="1347"/>
        <v>0</v>
      </c>
      <c r="R1192" s="15">
        <f t="shared" si="1348"/>
        <v>0</v>
      </c>
      <c r="S1192" s="422">
        <f t="shared" si="1349"/>
        <v>0</v>
      </c>
      <c r="T1192" s="324">
        <f t="shared" si="1350"/>
        <v>0</v>
      </c>
      <c r="U1192" s="345">
        <v>0</v>
      </c>
      <c r="V1192" s="166">
        <f t="shared" si="1351"/>
        <v>0</v>
      </c>
      <c r="W1192" s="15">
        <f t="shared" si="1352"/>
        <v>0</v>
      </c>
      <c r="X1192" s="15">
        <f t="shared" si="1353"/>
        <v>0</v>
      </c>
      <c r="Y1192" s="324">
        <f t="shared" si="1354"/>
        <v>0</v>
      </c>
      <c r="Z1192" s="345">
        <v>0</v>
      </c>
      <c r="AA1192" s="166">
        <f t="shared" si="1355"/>
        <v>0</v>
      </c>
      <c r="AB1192" s="15">
        <f t="shared" si="1356"/>
        <v>0</v>
      </c>
      <c r="AC1192" s="15">
        <f t="shared" si="1357"/>
        <v>0</v>
      </c>
      <c r="AD1192" s="324">
        <f t="shared" si="1358"/>
        <v>0</v>
      </c>
      <c r="AE1192" s="323">
        <v>0</v>
      </c>
      <c r="AF1192" s="227">
        <f t="shared" si="1359"/>
        <v>0</v>
      </c>
      <c r="AG1192" s="166">
        <f t="shared" si="1360"/>
        <v>0</v>
      </c>
      <c r="AH1192" s="15">
        <f t="shared" si="1361"/>
        <v>0</v>
      </c>
      <c r="AI1192" s="15">
        <f t="shared" si="1362"/>
        <v>0</v>
      </c>
      <c r="AJ1192" s="324"/>
      <c r="AK1192" s="323">
        <v>0</v>
      </c>
      <c r="AL1192" s="451">
        <f t="shared" si="1363"/>
        <v>0</v>
      </c>
      <c r="AM1192" s="166">
        <f t="shared" si="1364"/>
        <v>0</v>
      </c>
      <c r="AN1192" s="179">
        <f t="shared" si="1365"/>
        <v>0</v>
      </c>
      <c r="AO1192" s="179">
        <f t="shared" si="1366"/>
        <v>0</v>
      </c>
      <c r="AP1192" s="481">
        <f t="shared" si="1336"/>
        <v>0</v>
      </c>
      <c r="AQ1192" s="345">
        <v>0</v>
      </c>
      <c r="AR1192" s="454">
        <f t="shared" si="1367"/>
        <v>0</v>
      </c>
      <c r="AS1192" s="227">
        <f t="shared" si="1368"/>
        <v>0</v>
      </c>
      <c r="AT1192" s="15">
        <f t="shared" si="1369"/>
        <v>0</v>
      </c>
      <c r="AU1192" s="15">
        <f t="shared" si="1370"/>
        <v>0</v>
      </c>
      <c r="AV1192" s="324">
        <f t="shared" si="1371"/>
        <v>0</v>
      </c>
      <c r="AW1192" s="345">
        <v>1</v>
      </c>
      <c r="AX1192" s="454">
        <f t="shared" si="1372"/>
        <v>1</v>
      </c>
      <c r="AY1192" s="227">
        <f t="shared" si="1373"/>
        <v>8.4584869812492727</v>
      </c>
      <c r="AZ1192" s="15">
        <f t="shared" si="1374"/>
        <v>11568.54657113613</v>
      </c>
      <c r="BA1192" s="15">
        <f t="shared" si="1375"/>
        <v>28361.75021408244</v>
      </c>
      <c r="BB1192" s="324">
        <f t="shared" si="1376"/>
        <v>39930.296785218568</v>
      </c>
      <c r="BC1192" s="323"/>
      <c r="BD1192" s="227"/>
      <c r="BE1192" s="15"/>
      <c r="BF1192" s="15"/>
      <c r="BG1192" s="324"/>
      <c r="BH1192" s="334"/>
      <c r="BI1192" s="227"/>
      <c r="BJ1192" s="15"/>
      <c r="BK1192" s="15"/>
      <c r="BL1192" s="324"/>
      <c r="BM1192" s="334"/>
      <c r="BN1192" s="227"/>
      <c r="BO1192" s="15"/>
      <c r="BP1192" s="15"/>
      <c r="BQ1192" s="324"/>
      <c r="BR1192" s="406">
        <f t="shared" si="1377"/>
        <v>1</v>
      </c>
      <c r="BS1192" s="406">
        <f t="shared" si="1378"/>
        <v>0.16666666666666666</v>
      </c>
      <c r="BT1192" s="406">
        <f t="shared" si="1379"/>
        <v>0.83333333333333337</v>
      </c>
      <c r="BU1192" s="407" t="e">
        <f t="shared" si="1380"/>
        <v>#DIV/0!</v>
      </c>
      <c r="BV1192" s="407" t="e">
        <f t="shared" si="1381"/>
        <v>#DIV/0!</v>
      </c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7"/>
      <c r="DW1192" s="7"/>
      <c r="DX1192" s="7"/>
      <c r="DY1192" s="7"/>
      <c r="DZ1192" s="7"/>
      <c r="EA1192" s="7"/>
      <c r="EB1192" s="7"/>
      <c r="EC1192" s="7"/>
      <c r="ED1192" s="7"/>
      <c r="EE1192" s="7"/>
      <c r="EF1192" s="7"/>
      <c r="EG1192" s="7"/>
      <c r="EH1192" s="7"/>
      <c r="EI1192" s="7"/>
      <c r="EJ1192" s="7"/>
      <c r="EK1192" s="7"/>
      <c r="EL1192" s="7"/>
      <c r="EM1192" s="7"/>
      <c r="EN1192" s="7"/>
      <c r="EO1192" s="7"/>
      <c r="EP1192" s="7"/>
      <c r="EQ1192" s="7"/>
    </row>
    <row r="1193" spans="1:147" ht="18" x14ac:dyDescent="0.35">
      <c r="A1193" s="43" t="s">
        <v>489</v>
      </c>
      <c r="B1193" s="319">
        <v>302</v>
      </c>
      <c r="C1193" s="323">
        <v>6</v>
      </c>
      <c r="D1193" s="451">
        <f t="shared" si="1337"/>
        <v>6</v>
      </c>
      <c r="E1193" s="457">
        <f t="shared" si="1338"/>
        <v>33.725567574895955</v>
      </c>
      <c r="F1193" s="15">
        <f t="shared" si="1335"/>
        <v>66452.957605985037</v>
      </c>
      <c r="G1193" s="15">
        <f t="shared" si="1339"/>
        <v>95773.74045623804</v>
      </c>
      <c r="H1193" s="324">
        <f t="shared" si="1340"/>
        <v>162226.69806222309</v>
      </c>
      <c r="I1193" s="323">
        <v>5</v>
      </c>
      <c r="J1193" s="451">
        <f t="shared" si="1341"/>
        <v>5</v>
      </c>
      <c r="K1193" s="457">
        <f t="shared" si="1342"/>
        <v>28.104639645746627</v>
      </c>
      <c r="L1193" s="15">
        <f t="shared" si="1343"/>
        <v>55780.4193409742</v>
      </c>
      <c r="M1193" s="15">
        <f t="shared" si="1344"/>
        <v>83767.102557281018</v>
      </c>
      <c r="N1193" s="324">
        <f t="shared" si="1345"/>
        <v>139547.52189825522</v>
      </c>
      <c r="O1193" s="345">
        <v>11</v>
      </c>
      <c r="P1193" s="454">
        <f t="shared" si="1346"/>
        <v>6.8763568151147103</v>
      </c>
      <c r="Q1193" s="457">
        <f t="shared" si="1347"/>
        <v>38.651506072874582</v>
      </c>
      <c r="R1193" s="15">
        <f>+P1193*$Q$1230</f>
        <v>76713.213337052875</v>
      </c>
      <c r="S1193" s="422">
        <f t="shared" si="1349"/>
        <v>156525.28007601693</v>
      </c>
      <c r="T1193" s="324">
        <f t="shared" si="1350"/>
        <v>233238.49341306981</v>
      </c>
      <c r="U1193" s="345">
        <v>8</v>
      </c>
      <c r="V1193" s="166">
        <f t="shared" si="1351"/>
        <v>41.567899770614588</v>
      </c>
      <c r="W1193" s="15">
        <f t="shared" si="1352"/>
        <v>89588.068700102362</v>
      </c>
      <c r="X1193" s="15">
        <f t="shared" si="1353"/>
        <v>141892.28572013477</v>
      </c>
      <c r="Y1193" s="324">
        <f t="shared" si="1354"/>
        <v>231480.35442023713</v>
      </c>
      <c r="Z1193" s="345">
        <v>8</v>
      </c>
      <c r="AA1193" s="166">
        <f t="shared" si="1355"/>
        <v>53.04244522605704</v>
      </c>
      <c r="AB1193" s="15">
        <f t="shared" si="1356"/>
        <v>89588.068700102362</v>
      </c>
      <c r="AC1193" s="15">
        <f t="shared" si="1357"/>
        <v>187671.95662763412</v>
      </c>
      <c r="AD1193" s="324">
        <f t="shared" si="1358"/>
        <v>277260.02532773651</v>
      </c>
      <c r="AE1193" s="345">
        <v>5</v>
      </c>
      <c r="AF1193" s="227">
        <f t="shared" si="1359"/>
        <v>5</v>
      </c>
      <c r="AG1193" s="166">
        <f t="shared" si="1360"/>
        <v>30.170280666065558</v>
      </c>
      <c r="AH1193" s="15">
        <f t="shared" si="1361"/>
        <v>53234.861111111109</v>
      </c>
      <c r="AI1193" s="15">
        <f t="shared" si="1362"/>
        <v>104934.88005558975</v>
      </c>
      <c r="AJ1193" s="324"/>
      <c r="AK1193" s="323">
        <v>2</v>
      </c>
      <c r="AL1193" s="451">
        <f t="shared" si="1363"/>
        <v>2</v>
      </c>
      <c r="AM1193" s="166">
        <f t="shared" si="1364"/>
        <v>11.123211468476521</v>
      </c>
      <c r="AN1193" s="179">
        <f t="shared" si="1365"/>
        <v>21293.944444444445</v>
      </c>
      <c r="AO1193" s="179">
        <f t="shared" si="1366"/>
        <v>38489.805511852501</v>
      </c>
      <c r="AP1193" s="481">
        <f t="shared" si="1336"/>
        <v>59783.749956296946</v>
      </c>
      <c r="AQ1193" s="345">
        <v>6.5217391304347823</v>
      </c>
      <c r="AR1193" s="454">
        <f t="shared" si="1367"/>
        <v>6.5217391304347823</v>
      </c>
      <c r="AS1193" s="227">
        <f t="shared" si="1368"/>
        <v>39.964491916130783</v>
      </c>
      <c r="AT1193" s="15">
        <f t="shared" si="1369"/>
        <v>75447.042855235632</v>
      </c>
      <c r="AU1193" s="15">
        <f t="shared" si="1370"/>
        <v>130171.29963190675</v>
      </c>
      <c r="AV1193" s="324">
        <f t="shared" si="1371"/>
        <v>205618.34248714236</v>
      </c>
      <c r="AW1193" s="345">
        <v>7.4782608695652186</v>
      </c>
      <c r="AX1193" s="454">
        <f t="shared" si="1372"/>
        <v>7.4782608695652186</v>
      </c>
      <c r="AY1193" s="227">
        <f t="shared" si="1373"/>
        <v>63.254772207603267</v>
      </c>
      <c r="AZ1193" s="15">
        <f t="shared" si="1374"/>
        <v>86512.609140670203</v>
      </c>
      <c r="BA1193" s="15">
        <f t="shared" si="1375"/>
        <v>212096.56681835567</v>
      </c>
      <c r="BB1193" s="324">
        <f t="shared" si="1376"/>
        <v>298609.17595902586</v>
      </c>
      <c r="BC1193" s="323"/>
      <c r="BD1193" s="227"/>
      <c r="BE1193" s="15"/>
      <c r="BF1193" s="15"/>
      <c r="BG1193" s="324"/>
      <c r="BH1193" s="334"/>
      <c r="BI1193" s="227"/>
      <c r="BJ1193" s="15"/>
      <c r="BK1193" s="15"/>
      <c r="BL1193" s="324"/>
      <c r="BM1193" s="334"/>
      <c r="BN1193" s="227"/>
      <c r="BO1193" s="15"/>
      <c r="BP1193" s="15"/>
      <c r="BQ1193" s="324"/>
      <c r="BR1193" s="406">
        <f t="shared" si="1377"/>
        <v>59</v>
      </c>
      <c r="BS1193" s="406">
        <f t="shared" si="1378"/>
        <v>9.8333333333333339</v>
      </c>
      <c r="BT1193" s="406">
        <f t="shared" si="1379"/>
        <v>-2.3550724637681153</v>
      </c>
      <c r="BU1193" s="407">
        <f t="shared" si="1380"/>
        <v>0.14666666666666694</v>
      </c>
      <c r="BV1193" s="407">
        <f t="shared" si="1381"/>
        <v>-0.22916666666666674</v>
      </c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7"/>
      <c r="DW1193" s="7"/>
      <c r="DX1193" s="7"/>
      <c r="DY1193" s="7"/>
      <c r="DZ1193" s="7"/>
      <c r="EA1193" s="7"/>
      <c r="EB1193" s="7"/>
      <c r="EC1193" s="7"/>
      <c r="ED1193" s="7"/>
      <c r="EE1193" s="7"/>
      <c r="EF1193" s="7"/>
      <c r="EG1193" s="7"/>
      <c r="EH1193" s="7"/>
      <c r="EI1193" s="7"/>
      <c r="EJ1193" s="7"/>
      <c r="EK1193" s="7"/>
      <c r="EL1193" s="7"/>
      <c r="EM1193" s="7"/>
      <c r="EN1193" s="7"/>
      <c r="EO1193" s="7"/>
      <c r="EP1193" s="7"/>
      <c r="EQ1193" s="7"/>
    </row>
    <row r="1194" spans="1:147" ht="18" x14ac:dyDescent="0.35">
      <c r="A1194" s="43" t="s">
        <v>489</v>
      </c>
      <c r="B1194" s="319">
        <v>401</v>
      </c>
      <c r="C1194" s="323">
        <v>3</v>
      </c>
      <c r="D1194" s="451">
        <f t="shared" si="1337"/>
        <v>3</v>
      </c>
      <c r="E1194" s="457">
        <f t="shared" si="1338"/>
        <v>16.862783787447977</v>
      </c>
      <c r="F1194" s="15">
        <f t="shared" si="1335"/>
        <v>33226.478802992518</v>
      </c>
      <c r="G1194" s="15">
        <f t="shared" si="1339"/>
        <v>47886.87022811902</v>
      </c>
      <c r="H1194" s="324">
        <f t="shared" si="1340"/>
        <v>81113.349031111546</v>
      </c>
      <c r="I1194" s="323">
        <v>5</v>
      </c>
      <c r="J1194" s="451">
        <f t="shared" si="1341"/>
        <v>5</v>
      </c>
      <c r="K1194" s="457">
        <f t="shared" si="1342"/>
        <v>28.104639645746627</v>
      </c>
      <c r="L1194" s="15">
        <f t="shared" si="1343"/>
        <v>55780.4193409742</v>
      </c>
      <c r="M1194" s="15">
        <f t="shared" si="1344"/>
        <v>83767.102557281018</v>
      </c>
      <c r="N1194" s="324">
        <f t="shared" si="1345"/>
        <v>139547.52189825522</v>
      </c>
      <c r="O1194" s="345">
        <v>9</v>
      </c>
      <c r="P1194" s="454">
        <f t="shared" si="1346"/>
        <v>5.62611012145749</v>
      </c>
      <c r="Q1194" s="457">
        <f t="shared" si="1347"/>
        <v>31.62395951417011</v>
      </c>
      <c r="R1194" s="15">
        <f t="shared" si="1348"/>
        <v>62765.356366679618</v>
      </c>
      <c r="S1194" s="422">
        <f t="shared" si="1349"/>
        <v>128066.13824401384</v>
      </c>
      <c r="T1194" s="324">
        <f t="shared" si="1350"/>
        <v>190831.49461069345</v>
      </c>
      <c r="U1194" s="345">
        <v>4</v>
      </c>
      <c r="V1194" s="166">
        <f t="shared" si="1351"/>
        <v>20.783949885307294</v>
      </c>
      <c r="W1194" s="15">
        <f t="shared" si="1352"/>
        <v>44794.034350051181</v>
      </c>
      <c r="X1194" s="15">
        <f t="shared" si="1353"/>
        <v>70946.142860067383</v>
      </c>
      <c r="Y1194" s="324">
        <f t="shared" si="1354"/>
        <v>115740.17721011856</v>
      </c>
      <c r="Z1194" s="345">
        <v>3</v>
      </c>
      <c r="AA1194" s="166">
        <f t="shared" si="1355"/>
        <v>19.890916959771388</v>
      </c>
      <c r="AB1194" s="15">
        <f t="shared" si="1356"/>
        <v>33595.525762538382</v>
      </c>
      <c r="AC1194" s="15">
        <f t="shared" si="1357"/>
        <v>70376.983735362781</v>
      </c>
      <c r="AD1194" s="324">
        <f t="shared" si="1358"/>
        <v>103972.50949790116</v>
      </c>
      <c r="AE1194" s="323">
        <v>3</v>
      </c>
      <c r="AF1194" s="227">
        <f t="shared" si="1359"/>
        <v>3</v>
      </c>
      <c r="AG1194" s="166">
        <f t="shared" si="1360"/>
        <v>18.102168399639332</v>
      </c>
      <c r="AH1194" s="15">
        <f t="shared" si="1361"/>
        <v>31940.916666666668</v>
      </c>
      <c r="AI1194" s="15">
        <f t="shared" si="1362"/>
        <v>62960.928033353841</v>
      </c>
      <c r="AJ1194" s="324"/>
      <c r="AK1194" s="323">
        <v>4</v>
      </c>
      <c r="AL1194" s="451">
        <f t="shared" si="1363"/>
        <v>4</v>
      </c>
      <c r="AM1194" s="166">
        <f t="shared" si="1364"/>
        <v>22.246422936953042</v>
      </c>
      <c r="AN1194" s="179">
        <f t="shared" si="1365"/>
        <v>42587.888888888891</v>
      </c>
      <c r="AO1194" s="179">
        <f t="shared" si="1366"/>
        <v>76979.611023705002</v>
      </c>
      <c r="AP1194" s="481">
        <f t="shared" si="1336"/>
        <v>119567.49991259389</v>
      </c>
      <c r="AQ1194" s="345">
        <v>3.9130434782608696</v>
      </c>
      <c r="AR1194" s="454">
        <f t="shared" si="1367"/>
        <v>3.9130434782608696</v>
      </c>
      <c r="AS1194" s="227">
        <f t="shared" si="1368"/>
        <v>23.978695149678472</v>
      </c>
      <c r="AT1194" s="15">
        <f t="shared" si="1369"/>
        <v>45268.225713141379</v>
      </c>
      <c r="AU1194" s="15">
        <f t="shared" si="1370"/>
        <v>78102.779779144053</v>
      </c>
      <c r="AV1194" s="324">
        <f t="shared" si="1371"/>
        <v>123371.00549228543</v>
      </c>
      <c r="AW1194" s="345">
        <v>5.0869565217391255</v>
      </c>
      <c r="AX1194" s="454">
        <f t="shared" si="1372"/>
        <v>5.0869565217391255</v>
      </c>
      <c r="AY1194" s="227">
        <f t="shared" si="1373"/>
        <v>43.027955513311475</v>
      </c>
      <c r="AZ1194" s="15">
        <f t="shared" si="1374"/>
        <v>58848.693427083737</v>
      </c>
      <c r="BA1194" s="15">
        <f t="shared" si="1375"/>
        <v>144274.99021946269</v>
      </c>
      <c r="BB1194" s="324">
        <f t="shared" si="1376"/>
        <v>203123.68364654644</v>
      </c>
      <c r="BC1194" s="323"/>
      <c r="BD1194" s="227"/>
      <c r="BE1194" s="15"/>
      <c r="BF1194" s="15"/>
      <c r="BG1194" s="324"/>
      <c r="BH1194" s="334"/>
      <c r="BI1194" s="227"/>
      <c r="BJ1194" s="15"/>
      <c r="BK1194" s="15"/>
      <c r="BL1194" s="324"/>
      <c r="BM1194" s="334"/>
      <c r="BN1194" s="227"/>
      <c r="BO1194" s="15"/>
      <c r="BP1194" s="15"/>
      <c r="BQ1194" s="324"/>
      <c r="BR1194" s="406">
        <f t="shared" si="1377"/>
        <v>39.999999999999993</v>
      </c>
      <c r="BS1194" s="406">
        <f t="shared" si="1378"/>
        <v>6.6666666666666652</v>
      </c>
      <c r="BT1194" s="406">
        <f t="shared" si="1379"/>
        <v>-1.5797101449275397</v>
      </c>
      <c r="BU1194" s="407">
        <f t="shared" si="1380"/>
        <v>0.29999999999999871</v>
      </c>
      <c r="BV1194" s="407">
        <f>(+Z1194-BS1194)/Z1194</f>
        <v>-1.2222222222222217</v>
      </c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7"/>
      <c r="DW1194" s="7"/>
      <c r="DX1194" s="7"/>
      <c r="DY1194" s="7"/>
      <c r="DZ1194" s="7"/>
      <c r="EA1194" s="7"/>
      <c r="EB1194" s="7"/>
      <c r="EC1194" s="7"/>
      <c r="ED1194" s="7"/>
      <c r="EE1194" s="7"/>
      <c r="EF1194" s="7"/>
      <c r="EG1194" s="7"/>
      <c r="EH1194" s="7"/>
      <c r="EI1194" s="7"/>
      <c r="EJ1194" s="7"/>
      <c r="EK1194" s="7"/>
      <c r="EL1194" s="7"/>
      <c r="EM1194" s="7"/>
      <c r="EN1194" s="7"/>
      <c r="EO1194" s="7"/>
      <c r="EP1194" s="7"/>
      <c r="EQ1194" s="7"/>
    </row>
    <row r="1195" spans="1:147" ht="18" x14ac:dyDescent="0.35">
      <c r="A1195" s="43" t="s">
        <v>489</v>
      </c>
      <c r="B1195" s="319">
        <v>402</v>
      </c>
      <c r="C1195" s="323">
        <v>3</v>
      </c>
      <c r="D1195" s="451">
        <f t="shared" si="1337"/>
        <v>3</v>
      </c>
      <c r="E1195" s="457">
        <f t="shared" si="1338"/>
        <v>16.862783787447977</v>
      </c>
      <c r="F1195" s="15">
        <f t="shared" si="1335"/>
        <v>33226.478802992518</v>
      </c>
      <c r="G1195" s="15">
        <f t="shared" si="1339"/>
        <v>47886.87022811902</v>
      </c>
      <c r="H1195" s="324">
        <f t="shared" si="1340"/>
        <v>81113.349031111546</v>
      </c>
      <c r="I1195" s="323">
        <v>3</v>
      </c>
      <c r="J1195" s="451">
        <f t="shared" si="1341"/>
        <v>3</v>
      </c>
      <c r="K1195" s="457">
        <f t="shared" si="1342"/>
        <v>16.862783787447977</v>
      </c>
      <c r="L1195" s="15">
        <f t="shared" si="1343"/>
        <v>33468.251604584526</v>
      </c>
      <c r="M1195" s="15">
        <f t="shared" si="1344"/>
        <v>50260.261534368612</v>
      </c>
      <c r="N1195" s="324">
        <f t="shared" si="1345"/>
        <v>83728.513138953131</v>
      </c>
      <c r="O1195" s="345">
        <v>4</v>
      </c>
      <c r="P1195" s="454">
        <f t="shared" si="1346"/>
        <v>2.5004933873144402</v>
      </c>
      <c r="Q1195" s="457">
        <f t="shared" si="1347"/>
        <v>14.055093117408939</v>
      </c>
      <c r="R1195" s="15">
        <f t="shared" si="1348"/>
        <v>27895.7139407465</v>
      </c>
      <c r="S1195" s="422">
        <f t="shared" si="1349"/>
        <v>56918.283664006151</v>
      </c>
      <c r="T1195" s="324">
        <f t="shared" si="1350"/>
        <v>84813.997604752658</v>
      </c>
      <c r="U1195" s="345">
        <v>2</v>
      </c>
      <c r="V1195" s="166">
        <f t="shared" si="1351"/>
        <v>10.391974942653647</v>
      </c>
      <c r="W1195" s="15">
        <f t="shared" si="1352"/>
        <v>22397.01717502559</v>
      </c>
      <c r="X1195" s="15">
        <f t="shared" si="1353"/>
        <v>35473.071430033691</v>
      </c>
      <c r="Y1195" s="324">
        <f t="shared" si="1354"/>
        <v>57870.088605059282</v>
      </c>
      <c r="Z1195" s="345">
        <v>2</v>
      </c>
      <c r="AA1195" s="166">
        <f t="shared" si="1355"/>
        <v>13.26061130651426</v>
      </c>
      <c r="AB1195" s="15">
        <f t="shared" si="1356"/>
        <v>22397.01717502559</v>
      </c>
      <c r="AC1195" s="15">
        <f t="shared" si="1357"/>
        <v>46917.98915690853</v>
      </c>
      <c r="AD1195" s="324">
        <f t="shared" si="1358"/>
        <v>69315.006331934128</v>
      </c>
      <c r="AE1195" s="323">
        <v>2</v>
      </c>
      <c r="AF1195" s="227">
        <f t="shared" si="1359"/>
        <v>2</v>
      </c>
      <c r="AG1195" s="166">
        <f t="shared" si="1360"/>
        <v>12.068112266426223</v>
      </c>
      <c r="AH1195" s="15">
        <f t="shared" si="1361"/>
        <v>21293.944444444445</v>
      </c>
      <c r="AI1195" s="15">
        <f t="shared" si="1362"/>
        <v>41973.952022235899</v>
      </c>
      <c r="AJ1195" s="324"/>
      <c r="AK1195" s="323">
        <v>0</v>
      </c>
      <c r="AL1195" s="451">
        <f t="shared" si="1363"/>
        <v>0</v>
      </c>
      <c r="AM1195" s="166">
        <f t="shared" si="1364"/>
        <v>0</v>
      </c>
      <c r="AN1195" s="179">
        <f t="shared" si="1365"/>
        <v>0</v>
      </c>
      <c r="AO1195" s="179">
        <f t="shared" si="1366"/>
        <v>0</v>
      </c>
      <c r="AP1195" s="481">
        <f t="shared" si="1336"/>
        <v>0</v>
      </c>
      <c r="AQ1195" s="345">
        <v>1.3043478260869565</v>
      </c>
      <c r="AR1195" s="454">
        <f t="shared" si="1367"/>
        <v>1.3043478260869565</v>
      </c>
      <c r="AS1195" s="227">
        <f t="shared" si="1368"/>
        <v>7.9928983832261569</v>
      </c>
      <c r="AT1195" s="15">
        <f t="shared" si="1369"/>
        <v>15089.408571047126</v>
      </c>
      <c r="AU1195" s="15">
        <f t="shared" si="1370"/>
        <v>26034.25992638135</v>
      </c>
      <c r="AV1195" s="324">
        <f t="shared" si="1371"/>
        <v>41123.668497428473</v>
      </c>
      <c r="AW1195" s="345">
        <v>1.6956521739130039</v>
      </c>
      <c r="AX1195" s="454">
        <f t="shared" si="1372"/>
        <v>1.6956521739130039</v>
      </c>
      <c r="AY1195" s="227">
        <f t="shared" si="1373"/>
        <v>14.342651837770171</v>
      </c>
      <c r="AZ1195" s="15">
        <f t="shared" si="1374"/>
        <v>19616.231142360808</v>
      </c>
      <c r="BA1195" s="15">
        <f t="shared" si="1375"/>
        <v>48091.663406486492</v>
      </c>
      <c r="BB1195" s="324">
        <f t="shared" si="1376"/>
        <v>67707.894548847296</v>
      </c>
      <c r="BC1195" s="323"/>
      <c r="BD1195" s="227"/>
      <c r="BE1195" s="15"/>
      <c r="BF1195" s="15"/>
      <c r="BG1195" s="324"/>
      <c r="BH1195" s="334"/>
      <c r="BI1195" s="227"/>
      <c r="BJ1195" s="15"/>
      <c r="BK1195" s="15"/>
      <c r="BL1195" s="324"/>
      <c r="BM1195" s="334"/>
      <c r="BN1195" s="227"/>
      <c r="BO1195" s="15"/>
      <c r="BP1195" s="15"/>
      <c r="BQ1195" s="324"/>
      <c r="BR1195" s="406">
        <f t="shared" si="1377"/>
        <v>18.999999999999961</v>
      </c>
      <c r="BS1195" s="406">
        <f t="shared" si="1378"/>
        <v>3.1666666666666603</v>
      </c>
      <c r="BT1195" s="406">
        <f t="shared" si="1379"/>
        <v>-1.4710144927536564</v>
      </c>
      <c r="BU1195" s="407">
        <f t="shared" si="1380"/>
        <v>0.29999999999996962</v>
      </c>
      <c r="BV1195" s="407">
        <f t="shared" si="1381"/>
        <v>-0.58333333333333015</v>
      </c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7"/>
      <c r="DW1195" s="7"/>
      <c r="DX1195" s="7"/>
      <c r="DY1195" s="7"/>
      <c r="DZ1195" s="7"/>
      <c r="EA1195" s="7"/>
      <c r="EB1195" s="7"/>
      <c r="EC1195" s="7"/>
      <c r="ED1195" s="7"/>
      <c r="EE1195" s="7"/>
      <c r="EF1195" s="7"/>
      <c r="EG1195" s="7"/>
      <c r="EH1195" s="7"/>
      <c r="EI1195" s="7"/>
      <c r="EJ1195" s="7"/>
      <c r="EK1195" s="7"/>
      <c r="EL1195" s="7"/>
      <c r="EM1195" s="7"/>
      <c r="EN1195" s="7"/>
      <c r="EO1195" s="7"/>
      <c r="EP1195" s="7"/>
      <c r="EQ1195" s="7"/>
    </row>
    <row r="1196" spans="1:147" ht="18" x14ac:dyDescent="0.35">
      <c r="A1196" s="43" t="s">
        <v>489</v>
      </c>
      <c r="B1196" s="319">
        <v>403</v>
      </c>
      <c r="C1196" s="323">
        <v>1</v>
      </c>
      <c r="D1196" s="451">
        <f t="shared" si="1337"/>
        <v>1</v>
      </c>
      <c r="E1196" s="457">
        <f t="shared" si="1338"/>
        <v>5.6209279291493255</v>
      </c>
      <c r="F1196" s="15">
        <f t="shared" si="1335"/>
        <v>11075.492934330839</v>
      </c>
      <c r="G1196" s="15">
        <f t="shared" si="1339"/>
        <v>15962.290076039673</v>
      </c>
      <c r="H1196" s="324">
        <f t="shared" si="1340"/>
        <v>27037.783010370513</v>
      </c>
      <c r="I1196" s="323">
        <v>1</v>
      </c>
      <c r="J1196" s="451">
        <f t="shared" si="1341"/>
        <v>1</v>
      </c>
      <c r="K1196" s="457">
        <f t="shared" si="1342"/>
        <v>5.6209279291493255</v>
      </c>
      <c r="L1196" s="15">
        <f t="shared" si="1343"/>
        <v>11156.083868194841</v>
      </c>
      <c r="M1196" s="15">
        <f t="shared" si="1344"/>
        <v>16753.420511456203</v>
      </c>
      <c r="N1196" s="324">
        <f t="shared" si="1345"/>
        <v>27909.504379651044</v>
      </c>
      <c r="O1196" s="345">
        <v>1</v>
      </c>
      <c r="P1196" s="454">
        <f t="shared" si="1346"/>
        <v>0.62512334682861004</v>
      </c>
      <c r="Q1196" s="457">
        <f t="shared" si="1347"/>
        <v>3.5137732793522347</v>
      </c>
      <c r="R1196" s="15">
        <f t="shared" si="1348"/>
        <v>6973.928485186625</v>
      </c>
      <c r="S1196" s="422">
        <f t="shared" si="1349"/>
        <v>14229.570916001538</v>
      </c>
      <c r="T1196" s="324">
        <f t="shared" si="1350"/>
        <v>21203.499401188164</v>
      </c>
      <c r="U1196" s="345">
        <v>1</v>
      </c>
      <c r="V1196" s="166">
        <f t="shared" si="1351"/>
        <v>5.1959874713268235</v>
      </c>
      <c r="W1196" s="15">
        <f t="shared" si="1352"/>
        <v>11198.508587512795</v>
      </c>
      <c r="X1196" s="15">
        <f t="shared" si="1353"/>
        <v>17736.535715016846</v>
      </c>
      <c r="Y1196" s="324">
        <f t="shared" si="1354"/>
        <v>28935.044302529641</v>
      </c>
      <c r="Z1196" s="345">
        <v>1</v>
      </c>
      <c r="AA1196" s="166">
        <f t="shared" si="1355"/>
        <v>6.6303056532571301</v>
      </c>
      <c r="AB1196" s="15">
        <f t="shared" si="1356"/>
        <v>11198.508587512795</v>
      </c>
      <c r="AC1196" s="15">
        <f t="shared" si="1357"/>
        <v>23458.994578454265</v>
      </c>
      <c r="AD1196" s="324">
        <f t="shared" si="1358"/>
        <v>34657.503165967064</v>
      </c>
      <c r="AE1196" s="323">
        <v>0</v>
      </c>
      <c r="AF1196" s="227">
        <f t="shared" si="1359"/>
        <v>0</v>
      </c>
      <c r="AG1196" s="166">
        <f t="shared" si="1360"/>
        <v>0</v>
      </c>
      <c r="AH1196" s="15">
        <f t="shared" si="1361"/>
        <v>0</v>
      </c>
      <c r="AI1196" s="15">
        <f t="shared" si="1362"/>
        <v>0</v>
      </c>
      <c r="AJ1196" s="324"/>
      <c r="AK1196" s="323">
        <v>1</v>
      </c>
      <c r="AL1196" s="451">
        <f t="shared" si="1363"/>
        <v>1</v>
      </c>
      <c r="AM1196" s="166">
        <f t="shared" si="1364"/>
        <v>5.5616057342382605</v>
      </c>
      <c r="AN1196" s="179">
        <f t="shared" si="1365"/>
        <v>10646.972222222223</v>
      </c>
      <c r="AO1196" s="179">
        <f t="shared" si="1366"/>
        <v>19244.90275592625</v>
      </c>
      <c r="AP1196" s="481">
        <f t="shared" si="1336"/>
        <v>29891.874978148473</v>
      </c>
      <c r="AQ1196" s="345">
        <v>0</v>
      </c>
      <c r="AR1196" s="454">
        <f t="shared" si="1367"/>
        <v>0</v>
      </c>
      <c r="AS1196" s="227">
        <f t="shared" si="1368"/>
        <v>0</v>
      </c>
      <c r="AT1196" s="15">
        <f t="shared" si="1369"/>
        <v>0</v>
      </c>
      <c r="AU1196" s="15">
        <f t="shared" si="1370"/>
        <v>0</v>
      </c>
      <c r="AV1196" s="324">
        <f t="shared" si="1371"/>
        <v>0</v>
      </c>
      <c r="AW1196" s="345">
        <v>1</v>
      </c>
      <c r="AX1196" s="454">
        <f t="shared" si="1372"/>
        <v>1</v>
      </c>
      <c r="AY1196" s="227">
        <f t="shared" si="1373"/>
        <v>8.4584869812492727</v>
      </c>
      <c r="AZ1196" s="15">
        <f t="shared" si="1374"/>
        <v>11568.54657113613</v>
      </c>
      <c r="BA1196" s="15">
        <f t="shared" si="1375"/>
        <v>28361.75021408244</v>
      </c>
      <c r="BB1196" s="324">
        <f t="shared" si="1376"/>
        <v>39930.296785218568</v>
      </c>
      <c r="BC1196" s="323"/>
      <c r="BD1196" s="227"/>
      <c r="BE1196" s="15"/>
      <c r="BF1196" s="15"/>
      <c r="BG1196" s="324"/>
      <c r="BH1196" s="334"/>
      <c r="BI1196" s="227"/>
      <c r="BJ1196" s="15"/>
      <c r="BK1196" s="15"/>
      <c r="BL1196" s="324"/>
      <c r="BM1196" s="334"/>
      <c r="BN1196" s="227"/>
      <c r="BO1196" s="15"/>
      <c r="BP1196" s="15"/>
      <c r="BQ1196" s="324"/>
      <c r="BR1196" s="406">
        <f t="shared" si="1377"/>
        <v>7</v>
      </c>
      <c r="BS1196" s="406">
        <f t="shared" si="1378"/>
        <v>1.1666666666666667</v>
      </c>
      <c r="BT1196" s="406">
        <f t="shared" si="1379"/>
        <v>-0.16666666666666674</v>
      </c>
      <c r="BU1196" s="407" t="e">
        <f t="shared" si="1380"/>
        <v>#DIV/0!</v>
      </c>
      <c r="BV1196" s="407">
        <f t="shared" si="1381"/>
        <v>-0.16666666666666674</v>
      </c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7"/>
      <c r="DW1196" s="7"/>
      <c r="DX1196" s="7"/>
      <c r="DY1196" s="7"/>
      <c r="DZ1196" s="7"/>
      <c r="EA1196" s="7"/>
      <c r="EB1196" s="7"/>
      <c r="EC1196" s="7"/>
      <c r="ED1196" s="7"/>
      <c r="EE1196" s="7"/>
      <c r="EF1196" s="7"/>
      <c r="EG1196" s="7"/>
      <c r="EH1196" s="7"/>
      <c r="EI1196" s="7"/>
      <c r="EJ1196" s="7"/>
      <c r="EK1196" s="7"/>
      <c r="EL1196" s="7"/>
      <c r="EM1196" s="7"/>
      <c r="EN1196" s="7"/>
      <c r="EO1196" s="7"/>
      <c r="EP1196" s="7"/>
      <c r="EQ1196" s="7"/>
    </row>
    <row r="1197" spans="1:147" ht="18" x14ac:dyDescent="0.35">
      <c r="A1197" s="43" t="s">
        <v>489</v>
      </c>
      <c r="B1197" s="319">
        <v>404</v>
      </c>
      <c r="C1197" s="323">
        <v>2</v>
      </c>
      <c r="D1197" s="451">
        <f t="shared" si="1337"/>
        <v>2</v>
      </c>
      <c r="E1197" s="457">
        <f t="shared" si="1338"/>
        <v>11.241855858298651</v>
      </c>
      <c r="F1197" s="15">
        <f t="shared" si="1335"/>
        <v>22150.985868661679</v>
      </c>
      <c r="G1197" s="15">
        <f t="shared" si="1339"/>
        <v>31924.580152079347</v>
      </c>
      <c r="H1197" s="324">
        <f t="shared" si="1340"/>
        <v>54075.566020741026</v>
      </c>
      <c r="I1197" s="323">
        <v>1</v>
      </c>
      <c r="J1197" s="451">
        <f t="shared" si="1341"/>
        <v>1</v>
      </c>
      <c r="K1197" s="457">
        <f t="shared" si="1342"/>
        <v>5.6209279291493255</v>
      </c>
      <c r="L1197" s="15">
        <f t="shared" si="1343"/>
        <v>11156.083868194841</v>
      </c>
      <c r="M1197" s="15">
        <f t="shared" si="1344"/>
        <v>16753.420511456203</v>
      </c>
      <c r="N1197" s="324">
        <f t="shared" si="1345"/>
        <v>27909.504379651044</v>
      </c>
      <c r="O1197" s="345">
        <v>5</v>
      </c>
      <c r="P1197" s="454">
        <f t="shared" si="1346"/>
        <v>3.1256167341430503</v>
      </c>
      <c r="Q1197" s="457">
        <f t="shared" si="1347"/>
        <v>17.568866396761173</v>
      </c>
      <c r="R1197" s="15">
        <f t="shared" si="1348"/>
        <v>34869.642425933125</v>
      </c>
      <c r="S1197" s="422">
        <f t="shared" si="1349"/>
        <v>71147.854580007683</v>
      </c>
      <c r="T1197" s="324">
        <f t="shared" si="1350"/>
        <v>106017.49700594081</v>
      </c>
      <c r="U1197" s="345">
        <v>4</v>
      </c>
      <c r="V1197" s="166">
        <f t="shared" si="1351"/>
        <v>20.783949885307294</v>
      </c>
      <c r="W1197" s="15">
        <f t="shared" si="1352"/>
        <v>44794.034350051181</v>
      </c>
      <c r="X1197" s="15">
        <f t="shared" si="1353"/>
        <v>70946.142860067383</v>
      </c>
      <c r="Y1197" s="324">
        <f t="shared" si="1354"/>
        <v>115740.17721011856</v>
      </c>
      <c r="Z1197" s="345">
        <v>4</v>
      </c>
      <c r="AA1197" s="166">
        <f t="shared" si="1355"/>
        <v>26.52122261302852</v>
      </c>
      <c r="AB1197" s="15">
        <f t="shared" si="1356"/>
        <v>44794.034350051181</v>
      </c>
      <c r="AC1197" s="15">
        <f t="shared" si="1357"/>
        <v>93835.978313817061</v>
      </c>
      <c r="AD1197" s="324">
        <f t="shared" si="1358"/>
        <v>138630.01266386826</v>
      </c>
      <c r="AE1197" s="323">
        <v>2</v>
      </c>
      <c r="AF1197" s="227">
        <f t="shared" si="1359"/>
        <v>2</v>
      </c>
      <c r="AG1197" s="166">
        <f t="shared" si="1360"/>
        <v>12.068112266426223</v>
      </c>
      <c r="AH1197" s="15">
        <f t="shared" si="1361"/>
        <v>21293.944444444445</v>
      </c>
      <c r="AI1197" s="15">
        <f t="shared" si="1362"/>
        <v>41973.952022235899</v>
      </c>
      <c r="AJ1197" s="324"/>
      <c r="AK1197" s="323">
        <v>2</v>
      </c>
      <c r="AL1197" s="451">
        <f t="shared" si="1363"/>
        <v>2</v>
      </c>
      <c r="AM1197" s="166">
        <f t="shared" si="1364"/>
        <v>11.123211468476521</v>
      </c>
      <c r="AN1197" s="179">
        <f t="shared" si="1365"/>
        <v>21293.944444444445</v>
      </c>
      <c r="AO1197" s="179">
        <f t="shared" si="1366"/>
        <v>38489.805511852501</v>
      </c>
      <c r="AP1197" s="481">
        <f t="shared" si="1336"/>
        <v>59783.749956296946</v>
      </c>
      <c r="AQ1197" s="345">
        <v>1.3043478260869565</v>
      </c>
      <c r="AR1197" s="454">
        <f t="shared" si="1367"/>
        <v>1.3043478260869565</v>
      </c>
      <c r="AS1197" s="227">
        <f t="shared" si="1368"/>
        <v>7.9928983832261569</v>
      </c>
      <c r="AT1197" s="15">
        <f t="shared" si="1369"/>
        <v>15089.408571047126</v>
      </c>
      <c r="AU1197" s="15">
        <f t="shared" si="1370"/>
        <v>26034.25992638135</v>
      </c>
      <c r="AV1197" s="324">
        <f t="shared" si="1371"/>
        <v>41123.668497428473</v>
      </c>
      <c r="AW1197" s="345">
        <v>1.6956521739130039</v>
      </c>
      <c r="AX1197" s="454">
        <f t="shared" si="1372"/>
        <v>1.6956521739130039</v>
      </c>
      <c r="AY1197" s="227">
        <f t="shared" si="1373"/>
        <v>14.342651837770171</v>
      </c>
      <c r="AZ1197" s="15">
        <f t="shared" si="1374"/>
        <v>19616.231142360808</v>
      </c>
      <c r="BA1197" s="15">
        <f t="shared" si="1375"/>
        <v>48091.663406486492</v>
      </c>
      <c r="BB1197" s="324">
        <f t="shared" si="1376"/>
        <v>67707.894548847296</v>
      </c>
      <c r="BC1197" s="323"/>
      <c r="BD1197" s="227"/>
      <c r="BE1197" s="15"/>
      <c r="BF1197" s="15"/>
      <c r="BG1197" s="324"/>
      <c r="BH1197" s="334"/>
      <c r="BI1197" s="227"/>
      <c r="BJ1197" s="15"/>
      <c r="BK1197" s="15"/>
      <c r="BL1197" s="324"/>
      <c r="BM1197" s="334"/>
      <c r="BN1197" s="227"/>
      <c r="BO1197" s="15"/>
      <c r="BP1197" s="15"/>
      <c r="BQ1197" s="324"/>
      <c r="BR1197" s="406">
        <f t="shared" si="1377"/>
        <v>22.999999999999961</v>
      </c>
      <c r="BS1197" s="406">
        <f t="shared" si="1378"/>
        <v>3.8333333333333268</v>
      </c>
      <c r="BT1197" s="406">
        <f t="shared" si="1379"/>
        <v>-2.1376811594203229</v>
      </c>
      <c r="BU1197" s="407">
        <f t="shared" si="1380"/>
        <v>0.29999999999996962</v>
      </c>
      <c r="BV1197" s="407">
        <f t="shared" si="1381"/>
        <v>4.1666666666668295E-2</v>
      </c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7"/>
      <c r="DW1197" s="7"/>
      <c r="DX1197" s="7"/>
      <c r="DY1197" s="7"/>
      <c r="DZ1197" s="7"/>
      <c r="EA1197" s="7"/>
      <c r="EB1197" s="7"/>
      <c r="EC1197" s="7"/>
      <c r="ED1197" s="7"/>
      <c r="EE1197" s="7"/>
      <c r="EF1197" s="7"/>
      <c r="EG1197" s="7"/>
      <c r="EH1197" s="7"/>
      <c r="EI1197" s="7"/>
      <c r="EJ1197" s="7"/>
      <c r="EK1197" s="7"/>
      <c r="EL1197" s="7"/>
      <c r="EM1197" s="7"/>
      <c r="EN1197" s="7"/>
      <c r="EO1197" s="7"/>
      <c r="EP1197" s="7"/>
      <c r="EQ1197" s="7"/>
    </row>
    <row r="1198" spans="1:147" ht="18" x14ac:dyDescent="0.35">
      <c r="A1198" s="43" t="s">
        <v>489</v>
      </c>
      <c r="B1198" s="319">
        <v>501</v>
      </c>
      <c r="C1198" s="323">
        <v>1</v>
      </c>
      <c r="D1198" s="451">
        <f t="shared" si="1337"/>
        <v>1</v>
      </c>
      <c r="E1198" s="457">
        <f t="shared" si="1338"/>
        <v>5.6209279291493255</v>
      </c>
      <c r="F1198" s="15">
        <f t="shared" si="1335"/>
        <v>11075.492934330839</v>
      </c>
      <c r="G1198" s="15">
        <f t="shared" si="1339"/>
        <v>15962.290076039673</v>
      </c>
      <c r="H1198" s="324">
        <f t="shared" si="1340"/>
        <v>27037.783010370513</v>
      </c>
      <c r="I1198" s="323">
        <v>1</v>
      </c>
      <c r="J1198" s="451">
        <f t="shared" si="1341"/>
        <v>1</v>
      </c>
      <c r="K1198" s="457">
        <f t="shared" si="1342"/>
        <v>5.6209279291493255</v>
      </c>
      <c r="L1198" s="15">
        <f t="shared" si="1343"/>
        <v>11156.083868194841</v>
      </c>
      <c r="M1198" s="15">
        <f t="shared" si="1344"/>
        <v>16753.420511456203</v>
      </c>
      <c r="N1198" s="324">
        <f t="shared" si="1345"/>
        <v>27909.504379651044</v>
      </c>
      <c r="O1198" s="345">
        <v>2</v>
      </c>
      <c r="P1198" s="454">
        <f t="shared" si="1346"/>
        <v>1.2502466936572201</v>
      </c>
      <c r="Q1198" s="457">
        <f t="shared" si="1347"/>
        <v>7.0275465587044694</v>
      </c>
      <c r="R1198" s="15">
        <f t="shared" si="1348"/>
        <v>13947.85697037325</v>
      </c>
      <c r="S1198" s="422">
        <f t="shared" si="1349"/>
        <v>28459.141832003075</v>
      </c>
      <c r="T1198" s="324">
        <f t="shared" si="1350"/>
        <v>42406.998802376329</v>
      </c>
      <c r="U1198" s="345">
        <v>1</v>
      </c>
      <c r="V1198" s="166">
        <f t="shared" si="1351"/>
        <v>5.1959874713268235</v>
      </c>
      <c r="W1198" s="15">
        <f t="shared" si="1352"/>
        <v>11198.508587512795</v>
      </c>
      <c r="X1198" s="15">
        <f t="shared" si="1353"/>
        <v>17736.535715016846</v>
      </c>
      <c r="Y1198" s="324">
        <f t="shared" si="1354"/>
        <v>28935.044302529641</v>
      </c>
      <c r="Z1198" s="345">
        <v>2</v>
      </c>
      <c r="AA1198" s="166">
        <f t="shared" si="1355"/>
        <v>13.26061130651426</v>
      </c>
      <c r="AB1198" s="15">
        <f t="shared" si="1356"/>
        <v>22397.01717502559</v>
      </c>
      <c r="AC1198" s="15">
        <f t="shared" si="1357"/>
        <v>46917.98915690853</v>
      </c>
      <c r="AD1198" s="324">
        <f t="shared" si="1358"/>
        <v>69315.006331934128</v>
      </c>
      <c r="AE1198" s="323">
        <v>1</v>
      </c>
      <c r="AF1198" s="227">
        <f t="shared" si="1359"/>
        <v>1</v>
      </c>
      <c r="AG1198" s="166">
        <f t="shared" si="1360"/>
        <v>6.0340561332131113</v>
      </c>
      <c r="AH1198" s="15">
        <f t="shared" si="1361"/>
        <v>10646.972222222223</v>
      </c>
      <c r="AI1198" s="15">
        <f t="shared" si="1362"/>
        <v>20986.976011117949</v>
      </c>
      <c r="AJ1198" s="324"/>
      <c r="AK1198" s="323">
        <v>1</v>
      </c>
      <c r="AL1198" s="451">
        <f t="shared" si="1363"/>
        <v>1</v>
      </c>
      <c r="AM1198" s="166">
        <f t="shared" si="1364"/>
        <v>5.5616057342382605</v>
      </c>
      <c r="AN1198" s="179">
        <f t="shared" si="1365"/>
        <v>10646.972222222223</v>
      </c>
      <c r="AO1198" s="179">
        <f t="shared" si="1366"/>
        <v>19244.90275592625</v>
      </c>
      <c r="AP1198" s="481">
        <f t="shared" si="1336"/>
        <v>29891.874978148473</v>
      </c>
      <c r="AQ1198" s="345">
        <v>1.9565217391304348</v>
      </c>
      <c r="AR1198" s="454">
        <f t="shared" si="1367"/>
        <v>1.9565217391304348</v>
      </c>
      <c r="AS1198" s="227">
        <f t="shared" si="1368"/>
        <v>11.989347574839236</v>
      </c>
      <c r="AT1198" s="15">
        <f t="shared" si="1369"/>
        <v>22634.112856570689</v>
      </c>
      <c r="AU1198" s="15">
        <f t="shared" si="1370"/>
        <v>39051.389889572027</v>
      </c>
      <c r="AV1198" s="324">
        <f t="shared" si="1371"/>
        <v>61685.502746142716</v>
      </c>
      <c r="AW1198" s="345">
        <v>1.0434782608695627</v>
      </c>
      <c r="AX1198" s="454">
        <f t="shared" si="1372"/>
        <v>1.0434782608695627</v>
      </c>
      <c r="AY1198" s="227">
        <f t="shared" si="1373"/>
        <v>8.8262472847818287</v>
      </c>
      <c r="AZ1198" s="15">
        <f t="shared" si="1374"/>
        <v>12071.526856837672</v>
      </c>
      <c r="BA1198" s="15">
        <f t="shared" si="1375"/>
        <v>29594.869788607692</v>
      </c>
      <c r="BB1198" s="324">
        <f t="shared" si="1376"/>
        <v>41666.396645445362</v>
      </c>
      <c r="BC1198" s="323"/>
      <c r="BD1198" s="227"/>
      <c r="BE1198" s="15"/>
      <c r="BF1198" s="15"/>
      <c r="BG1198" s="324"/>
      <c r="BH1198" s="334"/>
      <c r="BI1198" s="227"/>
      <c r="BJ1198" s="15"/>
      <c r="BK1198" s="15"/>
      <c r="BL1198" s="324"/>
      <c r="BM1198" s="334"/>
      <c r="BN1198" s="227"/>
      <c r="BO1198" s="15"/>
      <c r="BP1198" s="15"/>
      <c r="BQ1198" s="324"/>
      <c r="BR1198" s="406">
        <f t="shared" si="1377"/>
        <v>11.999999999999996</v>
      </c>
      <c r="BS1198" s="406">
        <f t="shared" si="1378"/>
        <v>1.9999999999999993</v>
      </c>
      <c r="BT1198" s="406">
        <f t="shared" si="1379"/>
        <v>-0.95652173913043659</v>
      </c>
      <c r="BU1198" s="407">
        <f t="shared" si="1380"/>
        <v>-0.4666666666666679</v>
      </c>
      <c r="BV1198" s="407">
        <f t="shared" si="1381"/>
        <v>3.3306690738754696E-16</v>
      </c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7"/>
      <c r="DW1198" s="7"/>
      <c r="DX1198" s="7"/>
      <c r="DY1198" s="7"/>
      <c r="DZ1198" s="7"/>
      <c r="EA1198" s="7"/>
      <c r="EB1198" s="7"/>
      <c r="EC1198" s="7"/>
      <c r="ED1198" s="7"/>
      <c r="EE1198" s="7"/>
      <c r="EF1198" s="7"/>
      <c r="EG1198" s="7"/>
      <c r="EH1198" s="7"/>
      <c r="EI1198" s="7"/>
      <c r="EJ1198" s="7"/>
      <c r="EK1198" s="7"/>
      <c r="EL1198" s="7"/>
      <c r="EM1198" s="7"/>
      <c r="EN1198" s="7"/>
      <c r="EO1198" s="7"/>
      <c r="EP1198" s="7"/>
      <c r="EQ1198" s="7"/>
    </row>
    <row r="1199" spans="1:147" ht="18" x14ac:dyDescent="0.35">
      <c r="A1199" s="43" t="s">
        <v>489</v>
      </c>
      <c r="B1199" s="319">
        <v>502</v>
      </c>
      <c r="C1199" s="323">
        <v>4</v>
      </c>
      <c r="D1199" s="451">
        <f t="shared" si="1337"/>
        <v>4</v>
      </c>
      <c r="E1199" s="457">
        <f t="shared" si="1338"/>
        <v>22.483711716597302</v>
      </c>
      <c r="F1199" s="15">
        <f t="shared" si="1335"/>
        <v>44301.971737323358</v>
      </c>
      <c r="G1199" s="15">
        <f t="shared" si="1339"/>
        <v>63849.160304158693</v>
      </c>
      <c r="H1199" s="324">
        <f t="shared" si="1340"/>
        <v>108151.13204148205</v>
      </c>
      <c r="I1199" s="323">
        <v>2</v>
      </c>
      <c r="J1199" s="451">
        <f t="shared" si="1341"/>
        <v>2</v>
      </c>
      <c r="K1199" s="457">
        <f t="shared" si="1342"/>
        <v>11.241855858298651</v>
      </c>
      <c r="L1199" s="15">
        <f t="shared" si="1343"/>
        <v>22312.167736389682</v>
      </c>
      <c r="M1199" s="15">
        <f t="shared" si="1344"/>
        <v>33506.841022912406</v>
      </c>
      <c r="N1199" s="324">
        <f t="shared" si="1345"/>
        <v>55819.008759302087</v>
      </c>
      <c r="O1199" s="345">
        <v>7</v>
      </c>
      <c r="P1199" s="454">
        <f t="shared" si="1346"/>
        <v>4.3758634278002706</v>
      </c>
      <c r="Q1199" s="457">
        <f t="shared" si="1347"/>
        <v>24.596412955465645</v>
      </c>
      <c r="R1199" s="15">
        <f t="shared" si="1348"/>
        <v>48817.499396306375</v>
      </c>
      <c r="S1199" s="422">
        <f t="shared" si="1349"/>
        <v>99606.996412010776</v>
      </c>
      <c r="T1199" s="324">
        <f t="shared" si="1350"/>
        <v>148424.49580831715</v>
      </c>
      <c r="U1199" s="345">
        <v>4</v>
      </c>
      <c r="V1199" s="166">
        <f t="shared" si="1351"/>
        <v>20.783949885307294</v>
      </c>
      <c r="W1199" s="15">
        <f t="shared" si="1352"/>
        <v>44794.034350051181</v>
      </c>
      <c r="X1199" s="15">
        <f t="shared" si="1353"/>
        <v>70946.142860067383</v>
      </c>
      <c r="Y1199" s="324">
        <f t="shared" si="1354"/>
        <v>115740.17721011856</v>
      </c>
      <c r="Z1199" s="345">
        <v>4</v>
      </c>
      <c r="AA1199" s="166">
        <f t="shared" si="1355"/>
        <v>26.52122261302852</v>
      </c>
      <c r="AB1199" s="15">
        <f t="shared" si="1356"/>
        <v>44794.034350051181</v>
      </c>
      <c r="AC1199" s="15">
        <f t="shared" si="1357"/>
        <v>93835.978313817061</v>
      </c>
      <c r="AD1199" s="324">
        <f t="shared" si="1358"/>
        <v>138630.01266386826</v>
      </c>
      <c r="AE1199" s="323">
        <v>5</v>
      </c>
      <c r="AF1199" s="227">
        <f t="shared" si="1359"/>
        <v>5</v>
      </c>
      <c r="AG1199" s="166">
        <f t="shared" si="1360"/>
        <v>30.170280666065558</v>
      </c>
      <c r="AH1199" s="15">
        <f t="shared" si="1361"/>
        <v>53234.861111111109</v>
      </c>
      <c r="AI1199" s="15">
        <f t="shared" si="1362"/>
        <v>104934.88005558975</v>
      </c>
      <c r="AJ1199" s="324"/>
      <c r="AK1199" s="323">
        <v>4</v>
      </c>
      <c r="AL1199" s="451">
        <f t="shared" si="1363"/>
        <v>4</v>
      </c>
      <c r="AM1199" s="166">
        <f t="shared" si="1364"/>
        <v>22.246422936953042</v>
      </c>
      <c r="AN1199" s="179">
        <f t="shared" si="1365"/>
        <v>42587.888888888891</v>
      </c>
      <c r="AO1199" s="179">
        <f t="shared" si="1366"/>
        <v>76979.611023705002</v>
      </c>
      <c r="AP1199" s="481">
        <f t="shared" si="1336"/>
        <v>119567.49991259389</v>
      </c>
      <c r="AQ1199" s="345">
        <v>3.2608695652173911</v>
      </c>
      <c r="AR1199" s="454">
        <f t="shared" si="1367"/>
        <v>3.2608695652173911</v>
      </c>
      <c r="AS1199" s="227">
        <f t="shared" si="1368"/>
        <v>19.982245958065391</v>
      </c>
      <c r="AT1199" s="15">
        <f t="shared" si="1369"/>
        <v>37723.521427617816</v>
      </c>
      <c r="AU1199" s="15">
        <f t="shared" si="1370"/>
        <v>65085.649815953373</v>
      </c>
      <c r="AV1199" s="324">
        <f t="shared" si="1371"/>
        <v>102809.17124357118</v>
      </c>
      <c r="AW1199" s="345">
        <v>2.7391304347826235</v>
      </c>
      <c r="AX1199" s="454">
        <f t="shared" si="1372"/>
        <v>2.7391304347826235</v>
      </c>
      <c r="AY1199" s="227">
        <f t="shared" si="1373"/>
        <v>23.168899122552482</v>
      </c>
      <c r="AZ1199" s="15">
        <f t="shared" si="1374"/>
        <v>31687.757999199137</v>
      </c>
      <c r="BA1199" s="15">
        <f t="shared" si="1375"/>
        <v>77686.533195095806</v>
      </c>
      <c r="BB1199" s="324">
        <f t="shared" si="1376"/>
        <v>109374.29119429494</v>
      </c>
      <c r="BC1199" s="323"/>
      <c r="BD1199" s="227"/>
      <c r="BE1199" s="15"/>
      <c r="BF1199" s="15"/>
      <c r="BG1199" s="324"/>
      <c r="BH1199" s="334"/>
      <c r="BI1199" s="227"/>
      <c r="BJ1199" s="15"/>
      <c r="BK1199" s="15"/>
      <c r="BL1199" s="324"/>
      <c r="BM1199" s="334"/>
      <c r="BN1199" s="227"/>
      <c r="BO1199" s="15"/>
      <c r="BP1199" s="15"/>
      <c r="BQ1199" s="324"/>
      <c r="BR1199" s="406">
        <f t="shared" si="1377"/>
        <v>36.000000000000014</v>
      </c>
      <c r="BS1199" s="406">
        <f t="shared" si="1378"/>
        <v>6.0000000000000027</v>
      </c>
      <c r="BT1199" s="406">
        <f t="shared" si="1379"/>
        <v>-3.2608695652173791</v>
      </c>
      <c r="BU1199" s="407">
        <f t="shared" si="1380"/>
        <v>-0.15999999999999537</v>
      </c>
      <c r="BV1199" s="407">
        <f t="shared" si="1381"/>
        <v>-0.50000000000000067</v>
      </c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7"/>
      <c r="DW1199" s="7"/>
      <c r="DX1199" s="7"/>
      <c r="DY1199" s="7"/>
      <c r="DZ1199" s="7"/>
      <c r="EA1199" s="7"/>
      <c r="EB1199" s="7"/>
      <c r="EC1199" s="7"/>
      <c r="ED1199" s="7"/>
      <c r="EE1199" s="7"/>
      <c r="EF1199" s="7"/>
      <c r="EG1199" s="7"/>
      <c r="EH1199" s="7"/>
      <c r="EI1199" s="7"/>
      <c r="EJ1199" s="7"/>
      <c r="EK1199" s="7"/>
      <c r="EL1199" s="7"/>
      <c r="EM1199" s="7"/>
      <c r="EN1199" s="7"/>
      <c r="EO1199" s="7"/>
      <c r="EP1199" s="7"/>
      <c r="EQ1199" s="7"/>
    </row>
    <row r="1200" spans="1:147" ht="18" x14ac:dyDescent="0.35">
      <c r="A1200" s="43" t="s">
        <v>489</v>
      </c>
      <c r="B1200" s="319">
        <v>503</v>
      </c>
      <c r="C1200" s="323">
        <v>0</v>
      </c>
      <c r="D1200" s="451">
        <f t="shared" si="1337"/>
        <v>0</v>
      </c>
      <c r="E1200" s="457">
        <f t="shared" si="1338"/>
        <v>0</v>
      </c>
      <c r="F1200" s="15">
        <f t="shared" si="1335"/>
        <v>0</v>
      </c>
      <c r="G1200" s="15">
        <f t="shared" si="1339"/>
        <v>0</v>
      </c>
      <c r="H1200" s="324">
        <f t="shared" si="1340"/>
        <v>0</v>
      </c>
      <c r="I1200" s="323">
        <v>0</v>
      </c>
      <c r="J1200" s="451">
        <f t="shared" si="1341"/>
        <v>0</v>
      </c>
      <c r="K1200" s="457">
        <f t="shared" si="1342"/>
        <v>0</v>
      </c>
      <c r="L1200" s="15">
        <f t="shared" si="1343"/>
        <v>0</v>
      </c>
      <c r="M1200" s="15">
        <f t="shared" si="1344"/>
        <v>0</v>
      </c>
      <c r="N1200" s="324">
        <f t="shared" si="1345"/>
        <v>0</v>
      </c>
      <c r="O1200" s="345">
        <v>0</v>
      </c>
      <c r="P1200" s="454">
        <f t="shared" si="1346"/>
        <v>0</v>
      </c>
      <c r="Q1200" s="457">
        <f t="shared" si="1347"/>
        <v>0</v>
      </c>
      <c r="R1200" s="15">
        <f t="shared" si="1348"/>
        <v>0</v>
      </c>
      <c r="S1200" s="422">
        <f t="shared" si="1349"/>
        <v>0</v>
      </c>
      <c r="T1200" s="324">
        <f t="shared" si="1350"/>
        <v>0</v>
      </c>
      <c r="U1200" s="345">
        <v>0</v>
      </c>
      <c r="V1200" s="166">
        <f t="shared" si="1351"/>
        <v>0</v>
      </c>
      <c r="W1200" s="15">
        <f t="shared" si="1352"/>
        <v>0</v>
      </c>
      <c r="X1200" s="15">
        <f t="shared" si="1353"/>
        <v>0</v>
      </c>
      <c r="Y1200" s="324">
        <f t="shared" si="1354"/>
        <v>0</v>
      </c>
      <c r="Z1200" s="345">
        <v>0</v>
      </c>
      <c r="AA1200" s="166">
        <f t="shared" si="1355"/>
        <v>0</v>
      </c>
      <c r="AB1200" s="15">
        <f t="shared" si="1356"/>
        <v>0</v>
      </c>
      <c r="AC1200" s="15">
        <f t="shared" si="1357"/>
        <v>0</v>
      </c>
      <c r="AD1200" s="324">
        <f t="shared" si="1358"/>
        <v>0</v>
      </c>
      <c r="AE1200" s="323">
        <v>0</v>
      </c>
      <c r="AF1200" s="227">
        <f t="shared" si="1359"/>
        <v>0</v>
      </c>
      <c r="AG1200" s="166">
        <f t="shared" si="1360"/>
        <v>0</v>
      </c>
      <c r="AH1200" s="15">
        <f t="shared" si="1361"/>
        <v>0</v>
      </c>
      <c r="AI1200" s="15">
        <f t="shared" si="1362"/>
        <v>0</v>
      </c>
      <c r="AJ1200" s="324"/>
      <c r="AK1200" s="323">
        <v>1</v>
      </c>
      <c r="AL1200" s="451">
        <f t="shared" si="1363"/>
        <v>1</v>
      </c>
      <c r="AM1200" s="166">
        <f t="shared" si="1364"/>
        <v>5.5616057342382605</v>
      </c>
      <c r="AN1200" s="179">
        <f t="shared" si="1365"/>
        <v>10646.972222222223</v>
      </c>
      <c r="AO1200" s="179">
        <f t="shared" si="1366"/>
        <v>19244.90275592625</v>
      </c>
      <c r="AP1200" s="481">
        <f t="shared" si="1336"/>
        <v>29891.874978148473</v>
      </c>
      <c r="AQ1200" s="345">
        <v>3.2608695652173911</v>
      </c>
      <c r="AR1200" s="454">
        <f t="shared" si="1367"/>
        <v>3.2608695652173911</v>
      </c>
      <c r="AS1200" s="227">
        <f t="shared" si="1368"/>
        <v>19.982245958065391</v>
      </c>
      <c r="AT1200" s="15">
        <f t="shared" si="1369"/>
        <v>37723.521427617816</v>
      </c>
      <c r="AU1200" s="15">
        <f t="shared" si="1370"/>
        <v>65085.649815953373</v>
      </c>
      <c r="AV1200" s="324">
        <f t="shared" si="1371"/>
        <v>102809.17124357118</v>
      </c>
      <c r="AW1200" s="345">
        <v>2.7391304347826235</v>
      </c>
      <c r="AX1200" s="454">
        <f t="shared" si="1372"/>
        <v>2.7391304347826235</v>
      </c>
      <c r="AY1200" s="227">
        <f t="shared" si="1373"/>
        <v>23.168899122552482</v>
      </c>
      <c r="AZ1200" s="15">
        <f t="shared" si="1374"/>
        <v>31687.757999199137</v>
      </c>
      <c r="BA1200" s="15">
        <f t="shared" si="1375"/>
        <v>77686.533195095806</v>
      </c>
      <c r="BB1200" s="324">
        <f t="shared" si="1376"/>
        <v>109374.29119429494</v>
      </c>
      <c r="BC1200" s="323"/>
      <c r="BD1200" s="227"/>
      <c r="BE1200" s="15"/>
      <c r="BF1200" s="15"/>
      <c r="BG1200" s="324"/>
      <c r="BH1200" s="334"/>
      <c r="BI1200" s="227"/>
      <c r="BJ1200" s="15"/>
      <c r="BK1200" s="15"/>
      <c r="BL1200" s="324"/>
      <c r="BM1200" s="334"/>
      <c r="BN1200" s="227"/>
      <c r="BO1200" s="15"/>
      <c r="BP1200" s="15"/>
      <c r="BQ1200" s="324"/>
      <c r="BR1200" s="406">
        <f t="shared" si="1377"/>
        <v>7.0000000000000142</v>
      </c>
      <c r="BS1200" s="406">
        <f t="shared" si="1378"/>
        <v>1.166666666666669</v>
      </c>
      <c r="BT1200" s="406">
        <f t="shared" si="1379"/>
        <v>1.5724637681159546</v>
      </c>
      <c r="BU1200" s="407">
        <f t="shared" si="1380"/>
        <v>-0.15999999999999537</v>
      </c>
      <c r="BV1200" s="407" t="e">
        <f t="shared" si="1381"/>
        <v>#DIV/0!</v>
      </c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7"/>
      <c r="DW1200" s="7"/>
      <c r="DX1200" s="7"/>
      <c r="DY1200" s="7"/>
      <c r="DZ1200" s="7"/>
      <c r="EA1200" s="7"/>
      <c r="EB1200" s="7"/>
      <c r="EC1200" s="7"/>
      <c r="ED1200" s="7"/>
      <c r="EE1200" s="7"/>
      <c r="EF1200" s="7"/>
      <c r="EG1200" s="7"/>
      <c r="EH1200" s="7"/>
      <c r="EI1200" s="7"/>
      <c r="EJ1200" s="7"/>
      <c r="EK1200" s="7"/>
      <c r="EL1200" s="7"/>
      <c r="EM1200" s="7"/>
      <c r="EN1200" s="7"/>
      <c r="EO1200" s="7"/>
      <c r="EP1200" s="7"/>
      <c r="EQ1200" s="7"/>
    </row>
    <row r="1201" spans="1:147" ht="18" x14ac:dyDescent="0.35">
      <c r="A1201" s="43" t="s">
        <v>489</v>
      </c>
      <c r="B1201" s="319">
        <v>504</v>
      </c>
      <c r="C1201" s="323">
        <v>3</v>
      </c>
      <c r="D1201" s="451">
        <f t="shared" si="1337"/>
        <v>3</v>
      </c>
      <c r="E1201" s="457">
        <f t="shared" si="1338"/>
        <v>16.862783787447977</v>
      </c>
      <c r="F1201" s="15">
        <f t="shared" si="1335"/>
        <v>33226.478802992518</v>
      </c>
      <c r="G1201" s="15">
        <f t="shared" si="1339"/>
        <v>47886.87022811902</v>
      </c>
      <c r="H1201" s="324">
        <f t="shared" si="1340"/>
        <v>81113.349031111546</v>
      </c>
      <c r="I1201" s="323">
        <v>2</v>
      </c>
      <c r="J1201" s="451">
        <f t="shared" si="1341"/>
        <v>2</v>
      </c>
      <c r="K1201" s="457">
        <f t="shared" si="1342"/>
        <v>11.241855858298651</v>
      </c>
      <c r="L1201" s="15">
        <f t="shared" si="1343"/>
        <v>22312.167736389682</v>
      </c>
      <c r="M1201" s="15">
        <f t="shared" si="1344"/>
        <v>33506.841022912406</v>
      </c>
      <c r="N1201" s="324">
        <f t="shared" si="1345"/>
        <v>55819.008759302087</v>
      </c>
      <c r="O1201" s="345">
        <v>4</v>
      </c>
      <c r="P1201" s="454">
        <f t="shared" si="1346"/>
        <v>2.5004933873144402</v>
      </c>
      <c r="Q1201" s="457">
        <f t="shared" si="1347"/>
        <v>14.055093117408939</v>
      </c>
      <c r="R1201" s="15">
        <f t="shared" si="1348"/>
        <v>27895.7139407465</v>
      </c>
      <c r="S1201" s="422">
        <f t="shared" si="1349"/>
        <v>56918.283664006151</v>
      </c>
      <c r="T1201" s="324">
        <f t="shared" si="1350"/>
        <v>84813.997604752658</v>
      </c>
      <c r="U1201" s="345">
        <v>3</v>
      </c>
      <c r="V1201" s="166">
        <f t="shared" si="1351"/>
        <v>15.58796241398047</v>
      </c>
      <c r="W1201" s="15">
        <f t="shared" si="1352"/>
        <v>33595.525762538382</v>
      </c>
      <c r="X1201" s="15">
        <f t="shared" si="1353"/>
        <v>53209.607145050533</v>
      </c>
      <c r="Y1201" s="324">
        <f t="shared" si="1354"/>
        <v>86805.132907588908</v>
      </c>
      <c r="Z1201" s="345">
        <v>2</v>
      </c>
      <c r="AA1201" s="166">
        <f t="shared" si="1355"/>
        <v>13.26061130651426</v>
      </c>
      <c r="AB1201" s="15">
        <f t="shared" si="1356"/>
        <v>22397.01717502559</v>
      </c>
      <c r="AC1201" s="15">
        <f t="shared" si="1357"/>
        <v>46917.98915690853</v>
      </c>
      <c r="AD1201" s="324">
        <f t="shared" si="1358"/>
        <v>69315.006331934128</v>
      </c>
      <c r="AE1201" s="323">
        <v>3</v>
      </c>
      <c r="AF1201" s="227">
        <f t="shared" si="1359"/>
        <v>3</v>
      </c>
      <c r="AG1201" s="166">
        <f t="shared" si="1360"/>
        <v>18.102168399639332</v>
      </c>
      <c r="AH1201" s="15">
        <f t="shared" si="1361"/>
        <v>31940.916666666668</v>
      </c>
      <c r="AI1201" s="15">
        <f t="shared" si="1362"/>
        <v>62960.928033353841</v>
      </c>
      <c r="AJ1201" s="324"/>
      <c r="AK1201" s="323">
        <v>3</v>
      </c>
      <c r="AL1201" s="451">
        <f t="shared" si="1363"/>
        <v>3</v>
      </c>
      <c r="AM1201" s="166">
        <f t="shared" si="1364"/>
        <v>16.684817202714783</v>
      </c>
      <c r="AN1201" s="179">
        <f t="shared" si="1365"/>
        <v>31940.916666666668</v>
      </c>
      <c r="AO1201" s="179">
        <f t="shared" si="1366"/>
        <v>57734.708267778755</v>
      </c>
      <c r="AP1201" s="481">
        <f t="shared" si="1336"/>
        <v>89675.624934445426</v>
      </c>
      <c r="AQ1201" s="345">
        <v>2.6086956521739131</v>
      </c>
      <c r="AR1201" s="454">
        <f t="shared" si="1367"/>
        <v>2.6086956521739131</v>
      </c>
      <c r="AS1201" s="227">
        <f t="shared" si="1368"/>
        <v>15.985796766452314</v>
      </c>
      <c r="AT1201" s="15">
        <f t="shared" si="1369"/>
        <v>30178.817142094253</v>
      </c>
      <c r="AU1201" s="15">
        <f t="shared" si="1370"/>
        <v>52068.5198527627</v>
      </c>
      <c r="AV1201" s="324">
        <f t="shared" si="1371"/>
        <v>82247.336994856945</v>
      </c>
      <c r="AW1201" s="345">
        <v>2.3913043478260079</v>
      </c>
      <c r="AX1201" s="454">
        <f t="shared" si="1372"/>
        <v>2.3913043478260079</v>
      </c>
      <c r="AY1201" s="227">
        <f t="shared" si="1373"/>
        <v>20.22681669429107</v>
      </c>
      <c r="AZ1201" s="15">
        <f t="shared" si="1374"/>
        <v>27663.915713585484</v>
      </c>
      <c r="BA1201" s="15">
        <f t="shared" si="1375"/>
        <v>67821.576598890548</v>
      </c>
      <c r="BB1201" s="324">
        <f t="shared" si="1376"/>
        <v>95485.492312476039</v>
      </c>
      <c r="BC1201" s="323"/>
      <c r="BD1201" s="227"/>
      <c r="BE1201" s="15"/>
      <c r="BF1201" s="15"/>
      <c r="BG1201" s="324"/>
      <c r="BH1201" s="334"/>
      <c r="BI1201" s="227"/>
      <c r="BJ1201" s="15"/>
      <c r="BK1201" s="15"/>
      <c r="BL1201" s="324"/>
      <c r="BM1201" s="334"/>
      <c r="BN1201" s="227"/>
      <c r="BO1201" s="15"/>
      <c r="BP1201" s="15"/>
      <c r="BQ1201" s="324"/>
      <c r="BR1201" s="406">
        <f t="shared" si="1377"/>
        <v>24.999999999999922</v>
      </c>
      <c r="BS1201" s="406">
        <f t="shared" si="1378"/>
        <v>4.1666666666666536</v>
      </c>
      <c r="BT1201" s="406">
        <f t="shared" si="1379"/>
        <v>-1.7753623188406458</v>
      </c>
      <c r="BU1201" s="407">
        <f t="shared" si="1380"/>
        <v>-8.3333333333363679E-2</v>
      </c>
      <c r="BV1201" s="407">
        <f t="shared" si="1381"/>
        <v>-1.0833333333333268</v>
      </c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7"/>
      <c r="DW1201" s="7"/>
      <c r="DX1201" s="7"/>
      <c r="DY1201" s="7"/>
      <c r="DZ1201" s="7"/>
      <c r="EA1201" s="7"/>
      <c r="EB1201" s="7"/>
      <c r="EC1201" s="7"/>
      <c r="ED1201" s="7"/>
      <c r="EE1201" s="7"/>
      <c r="EF1201" s="7"/>
      <c r="EG1201" s="7"/>
      <c r="EH1201" s="7"/>
      <c r="EI1201" s="7"/>
      <c r="EJ1201" s="7"/>
      <c r="EK1201" s="7"/>
      <c r="EL1201" s="7"/>
      <c r="EM1201" s="7"/>
      <c r="EN1201" s="7"/>
      <c r="EO1201" s="7"/>
      <c r="EP1201" s="7"/>
      <c r="EQ1201" s="7"/>
    </row>
    <row r="1202" spans="1:147" ht="18" x14ac:dyDescent="0.35">
      <c r="A1202" s="43" t="s">
        <v>489</v>
      </c>
      <c r="B1202" s="319">
        <v>601</v>
      </c>
      <c r="C1202" s="323">
        <v>6</v>
      </c>
      <c r="D1202" s="451">
        <f t="shared" si="1337"/>
        <v>6</v>
      </c>
      <c r="E1202" s="457">
        <f t="shared" si="1338"/>
        <v>33.725567574895955</v>
      </c>
      <c r="F1202" s="15">
        <f t="shared" si="1335"/>
        <v>66452.957605985037</v>
      </c>
      <c r="G1202" s="15">
        <f t="shared" si="1339"/>
        <v>95773.74045623804</v>
      </c>
      <c r="H1202" s="324">
        <f t="shared" si="1340"/>
        <v>162226.69806222309</v>
      </c>
      <c r="I1202" s="323">
        <v>7</v>
      </c>
      <c r="J1202" s="451">
        <f t="shared" si="1341"/>
        <v>7</v>
      </c>
      <c r="K1202" s="457">
        <f t="shared" si="1342"/>
        <v>39.346495504045279</v>
      </c>
      <c r="L1202" s="15">
        <f t="shared" si="1343"/>
        <v>78092.587077363889</v>
      </c>
      <c r="M1202" s="15">
        <f t="shared" si="1344"/>
        <v>117273.94358019343</v>
      </c>
      <c r="N1202" s="324">
        <f t="shared" si="1345"/>
        <v>195366.5306575573</v>
      </c>
      <c r="O1202" s="345">
        <v>11</v>
      </c>
      <c r="P1202" s="454">
        <f t="shared" si="1346"/>
        <v>6.8763568151147103</v>
      </c>
      <c r="Q1202" s="457">
        <f t="shared" si="1347"/>
        <v>38.651506072874582</v>
      </c>
      <c r="R1202" s="15">
        <f t="shared" si="1348"/>
        <v>76713.213337052875</v>
      </c>
      <c r="S1202" s="422">
        <f t="shared" si="1349"/>
        <v>156525.28007601693</v>
      </c>
      <c r="T1202" s="324">
        <f t="shared" si="1350"/>
        <v>233238.49341306981</v>
      </c>
      <c r="U1202" s="345">
        <v>8</v>
      </c>
      <c r="V1202" s="166">
        <f t="shared" si="1351"/>
        <v>41.567899770614588</v>
      </c>
      <c r="W1202" s="15">
        <f t="shared" si="1352"/>
        <v>89588.068700102362</v>
      </c>
      <c r="X1202" s="15">
        <f t="shared" si="1353"/>
        <v>141892.28572013477</v>
      </c>
      <c r="Y1202" s="324">
        <f t="shared" si="1354"/>
        <v>231480.35442023713</v>
      </c>
      <c r="Z1202" s="345">
        <v>3</v>
      </c>
      <c r="AA1202" s="166">
        <f t="shared" si="1355"/>
        <v>19.890916959771388</v>
      </c>
      <c r="AB1202" s="15">
        <f t="shared" si="1356"/>
        <v>33595.525762538382</v>
      </c>
      <c r="AC1202" s="15">
        <f t="shared" si="1357"/>
        <v>70376.983735362781</v>
      </c>
      <c r="AD1202" s="324">
        <f t="shared" si="1358"/>
        <v>103972.50949790116</v>
      </c>
      <c r="AE1202" s="323">
        <v>4</v>
      </c>
      <c r="AF1202" s="227">
        <f t="shared" si="1359"/>
        <v>4</v>
      </c>
      <c r="AG1202" s="166">
        <f t="shared" si="1360"/>
        <v>24.136224532852445</v>
      </c>
      <c r="AH1202" s="15">
        <f t="shared" si="1361"/>
        <v>42587.888888888891</v>
      </c>
      <c r="AI1202" s="15">
        <f t="shared" si="1362"/>
        <v>83947.904044471798</v>
      </c>
      <c r="AJ1202" s="324"/>
      <c r="AK1202" s="323">
        <v>4</v>
      </c>
      <c r="AL1202" s="451">
        <f t="shared" si="1363"/>
        <v>4</v>
      </c>
      <c r="AM1202" s="166">
        <f t="shared" si="1364"/>
        <v>22.246422936953042</v>
      </c>
      <c r="AN1202" s="179">
        <f t="shared" si="1365"/>
        <v>42587.888888888891</v>
      </c>
      <c r="AO1202" s="179">
        <f t="shared" si="1366"/>
        <v>76979.611023705002</v>
      </c>
      <c r="AP1202" s="481">
        <f t="shared" si="1336"/>
        <v>119567.49991259389</v>
      </c>
      <c r="AQ1202" s="345">
        <v>3.9130434782608696</v>
      </c>
      <c r="AR1202" s="454">
        <f t="shared" si="1367"/>
        <v>3.9130434782608696</v>
      </c>
      <c r="AS1202" s="227">
        <f t="shared" si="1368"/>
        <v>23.978695149678472</v>
      </c>
      <c r="AT1202" s="15">
        <f t="shared" si="1369"/>
        <v>45268.225713141379</v>
      </c>
      <c r="AU1202" s="15">
        <f t="shared" si="1370"/>
        <v>78102.779779144053</v>
      </c>
      <c r="AV1202" s="324">
        <f t="shared" si="1371"/>
        <v>123371.00549228543</v>
      </c>
      <c r="AW1202" s="345">
        <v>3.0869565217391255</v>
      </c>
      <c r="AX1202" s="454">
        <f t="shared" si="1372"/>
        <v>3.0869565217391255</v>
      </c>
      <c r="AY1202" s="227">
        <f t="shared" si="1373"/>
        <v>26.11098155081293</v>
      </c>
      <c r="AZ1202" s="15">
        <f t="shared" si="1374"/>
        <v>35711.600284811473</v>
      </c>
      <c r="BA1202" s="15">
        <f t="shared" si="1375"/>
        <v>87551.489791297819</v>
      </c>
      <c r="BB1202" s="324">
        <f t="shared" si="1376"/>
        <v>123263.09007610929</v>
      </c>
      <c r="BC1202" s="323"/>
      <c r="BD1202" s="227"/>
      <c r="BE1202" s="15"/>
      <c r="BF1202" s="15"/>
      <c r="BG1202" s="324"/>
      <c r="BH1202" s="334"/>
      <c r="BI1202" s="227"/>
      <c r="BJ1202" s="15"/>
      <c r="BK1202" s="15"/>
      <c r="BL1202" s="324"/>
      <c r="BM1202" s="334"/>
      <c r="BN1202" s="227"/>
      <c r="BO1202" s="15"/>
      <c r="BP1202" s="15"/>
      <c r="BQ1202" s="324"/>
      <c r="BR1202" s="406">
        <f t="shared" si="1377"/>
        <v>49.999999999999993</v>
      </c>
      <c r="BS1202" s="406">
        <f t="shared" si="1378"/>
        <v>8.3333333333333321</v>
      </c>
      <c r="BT1202" s="406">
        <f t="shared" si="1379"/>
        <v>-5.2463768115942067</v>
      </c>
      <c r="BU1202" s="407">
        <f t="shared" si="1380"/>
        <v>-0.21111111111111236</v>
      </c>
      <c r="BV1202" s="407">
        <f t="shared" si="1381"/>
        <v>-1.7777777777777775</v>
      </c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7"/>
      <c r="DW1202" s="7"/>
      <c r="DX1202" s="7"/>
      <c r="DY1202" s="7"/>
      <c r="DZ1202" s="7"/>
      <c r="EA1202" s="7"/>
      <c r="EB1202" s="7"/>
      <c r="EC1202" s="7"/>
      <c r="ED1202" s="7"/>
      <c r="EE1202" s="7"/>
      <c r="EF1202" s="7"/>
      <c r="EG1202" s="7"/>
      <c r="EH1202" s="7"/>
      <c r="EI1202" s="7"/>
      <c r="EJ1202" s="7"/>
      <c r="EK1202" s="7"/>
      <c r="EL1202" s="7"/>
      <c r="EM1202" s="7"/>
      <c r="EN1202" s="7"/>
      <c r="EO1202" s="7"/>
      <c r="EP1202" s="7"/>
      <c r="EQ1202" s="7"/>
    </row>
    <row r="1203" spans="1:147" ht="18" x14ac:dyDescent="0.35">
      <c r="A1203" s="43" t="s">
        <v>489</v>
      </c>
      <c r="B1203" s="319">
        <v>602</v>
      </c>
      <c r="C1203" s="323">
        <v>0</v>
      </c>
      <c r="D1203" s="451">
        <f t="shared" si="1337"/>
        <v>0</v>
      </c>
      <c r="E1203" s="457">
        <f t="shared" si="1338"/>
        <v>0</v>
      </c>
      <c r="F1203" s="15">
        <f t="shared" si="1335"/>
        <v>0</v>
      </c>
      <c r="G1203" s="15">
        <f t="shared" si="1339"/>
        <v>0</v>
      </c>
      <c r="H1203" s="324">
        <f t="shared" si="1340"/>
        <v>0</v>
      </c>
      <c r="I1203" s="323">
        <v>0</v>
      </c>
      <c r="J1203" s="451">
        <f t="shared" si="1341"/>
        <v>0</v>
      </c>
      <c r="K1203" s="457">
        <f t="shared" si="1342"/>
        <v>0</v>
      </c>
      <c r="L1203" s="15">
        <f t="shared" si="1343"/>
        <v>0</v>
      </c>
      <c r="M1203" s="15">
        <f t="shared" si="1344"/>
        <v>0</v>
      </c>
      <c r="N1203" s="324">
        <f t="shared" si="1345"/>
        <v>0</v>
      </c>
      <c r="O1203" s="345">
        <v>0</v>
      </c>
      <c r="P1203" s="454">
        <f t="shared" si="1346"/>
        <v>0</v>
      </c>
      <c r="Q1203" s="457">
        <f t="shared" si="1347"/>
        <v>0</v>
      </c>
      <c r="R1203" s="15">
        <f t="shared" si="1348"/>
        <v>0</v>
      </c>
      <c r="S1203" s="422">
        <f t="shared" si="1349"/>
        <v>0</v>
      </c>
      <c r="T1203" s="324">
        <f t="shared" si="1350"/>
        <v>0</v>
      </c>
      <c r="U1203" s="345">
        <v>0</v>
      </c>
      <c r="V1203" s="166">
        <f t="shared" si="1351"/>
        <v>0</v>
      </c>
      <c r="W1203" s="15">
        <f t="shared" si="1352"/>
        <v>0</v>
      </c>
      <c r="X1203" s="15">
        <f t="shared" si="1353"/>
        <v>0</v>
      </c>
      <c r="Y1203" s="324">
        <f t="shared" si="1354"/>
        <v>0</v>
      </c>
      <c r="Z1203" s="345">
        <v>0</v>
      </c>
      <c r="AA1203" s="166">
        <f t="shared" si="1355"/>
        <v>0</v>
      </c>
      <c r="AB1203" s="15">
        <f t="shared" si="1356"/>
        <v>0</v>
      </c>
      <c r="AC1203" s="15">
        <f t="shared" si="1357"/>
        <v>0</v>
      </c>
      <c r="AD1203" s="324">
        <f t="shared" si="1358"/>
        <v>0</v>
      </c>
      <c r="AE1203" s="323">
        <v>0</v>
      </c>
      <c r="AF1203" s="227">
        <f t="shared" si="1359"/>
        <v>0</v>
      </c>
      <c r="AG1203" s="166">
        <f t="shared" si="1360"/>
        <v>0</v>
      </c>
      <c r="AH1203" s="15">
        <f t="shared" si="1361"/>
        <v>0</v>
      </c>
      <c r="AI1203" s="15">
        <f t="shared" si="1362"/>
        <v>0</v>
      </c>
      <c r="AJ1203" s="324"/>
      <c r="AK1203" s="323">
        <v>0</v>
      </c>
      <c r="AL1203" s="451">
        <f t="shared" si="1363"/>
        <v>0</v>
      </c>
      <c r="AM1203" s="166">
        <f t="shared" si="1364"/>
        <v>0</v>
      </c>
      <c r="AN1203" s="179">
        <f t="shared" si="1365"/>
        <v>0</v>
      </c>
      <c r="AO1203" s="179">
        <f t="shared" si="1366"/>
        <v>0</v>
      </c>
      <c r="AP1203" s="481">
        <f t="shared" si="1336"/>
        <v>0</v>
      </c>
      <c r="AQ1203" s="345">
        <v>0</v>
      </c>
      <c r="AR1203" s="454">
        <f t="shared" si="1367"/>
        <v>0</v>
      </c>
      <c r="AS1203" s="227">
        <f t="shared" si="1368"/>
        <v>0</v>
      </c>
      <c r="AT1203" s="15">
        <f t="shared" si="1369"/>
        <v>0</v>
      </c>
      <c r="AU1203" s="15">
        <f t="shared" si="1370"/>
        <v>0</v>
      </c>
      <c r="AV1203" s="324">
        <f t="shared" si="1371"/>
        <v>0</v>
      </c>
      <c r="AW1203" s="345">
        <v>0</v>
      </c>
      <c r="AX1203" s="454">
        <f t="shared" si="1372"/>
        <v>0</v>
      </c>
      <c r="AY1203" s="227">
        <f t="shared" si="1373"/>
        <v>0</v>
      </c>
      <c r="AZ1203" s="15">
        <f t="shared" si="1374"/>
        <v>0</v>
      </c>
      <c r="BA1203" s="15">
        <f t="shared" si="1375"/>
        <v>0</v>
      </c>
      <c r="BB1203" s="324">
        <f t="shared" si="1376"/>
        <v>0</v>
      </c>
      <c r="BC1203" s="323"/>
      <c r="BD1203" s="227"/>
      <c r="BE1203" s="15"/>
      <c r="BF1203" s="15"/>
      <c r="BG1203" s="324"/>
      <c r="BH1203" s="334"/>
      <c r="BI1203" s="227"/>
      <c r="BJ1203" s="15"/>
      <c r="BK1203" s="15"/>
      <c r="BL1203" s="324"/>
      <c r="BM1203" s="334"/>
      <c r="BN1203" s="227"/>
      <c r="BO1203" s="15"/>
      <c r="BP1203" s="15"/>
      <c r="BQ1203" s="324"/>
      <c r="BR1203" s="406">
        <f t="shared" si="1377"/>
        <v>0</v>
      </c>
      <c r="BS1203" s="406">
        <f t="shared" si="1378"/>
        <v>0</v>
      </c>
      <c r="BT1203" s="406">
        <f t="shared" si="1379"/>
        <v>0</v>
      </c>
      <c r="BU1203" s="407" t="e">
        <f t="shared" si="1380"/>
        <v>#DIV/0!</v>
      </c>
      <c r="BV1203" s="407" t="e">
        <f t="shared" si="1381"/>
        <v>#DIV/0!</v>
      </c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7"/>
      <c r="DW1203" s="7"/>
      <c r="DX1203" s="7"/>
      <c r="DY1203" s="7"/>
      <c r="DZ1203" s="7"/>
      <c r="EA1203" s="7"/>
      <c r="EB1203" s="7"/>
      <c r="EC1203" s="7"/>
      <c r="ED1203" s="7"/>
      <c r="EE1203" s="7"/>
      <c r="EF1203" s="7"/>
      <c r="EG1203" s="7"/>
      <c r="EH1203" s="7"/>
      <c r="EI1203" s="7"/>
      <c r="EJ1203" s="7"/>
      <c r="EK1203" s="7"/>
      <c r="EL1203" s="7"/>
      <c r="EM1203" s="7"/>
      <c r="EN1203" s="7"/>
      <c r="EO1203" s="7"/>
      <c r="EP1203" s="7"/>
      <c r="EQ1203" s="7"/>
    </row>
    <row r="1204" spans="1:147" ht="18" x14ac:dyDescent="0.35">
      <c r="A1204" s="43" t="s">
        <v>489</v>
      </c>
      <c r="B1204" s="319">
        <v>603</v>
      </c>
      <c r="C1204" s="323">
        <v>4</v>
      </c>
      <c r="D1204" s="451">
        <f t="shared" si="1337"/>
        <v>4</v>
      </c>
      <c r="E1204" s="457">
        <f t="shared" si="1338"/>
        <v>22.483711716597302</v>
      </c>
      <c r="F1204" s="15">
        <f t="shared" si="1335"/>
        <v>44301.971737323358</v>
      </c>
      <c r="G1204" s="15">
        <f t="shared" si="1339"/>
        <v>63849.160304158693</v>
      </c>
      <c r="H1204" s="324">
        <f t="shared" si="1340"/>
        <v>108151.13204148205</v>
      </c>
      <c r="I1204" s="323">
        <v>6</v>
      </c>
      <c r="J1204" s="451">
        <f t="shared" si="1341"/>
        <v>6</v>
      </c>
      <c r="K1204" s="457">
        <f t="shared" si="1342"/>
        <v>33.725567574895955</v>
      </c>
      <c r="L1204" s="15">
        <f t="shared" si="1343"/>
        <v>66936.503209169052</v>
      </c>
      <c r="M1204" s="15">
        <f t="shared" si="1344"/>
        <v>100520.52306873722</v>
      </c>
      <c r="N1204" s="324">
        <f t="shared" si="1345"/>
        <v>167457.02627790626</v>
      </c>
      <c r="O1204" s="345">
        <v>9</v>
      </c>
      <c r="P1204" s="454">
        <f t="shared" si="1346"/>
        <v>5.62611012145749</v>
      </c>
      <c r="Q1204" s="457">
        <f t="shared" si="1347"/>
        <v>31.62395951417011</v>
      </c>
      <c r="R1204" s="15">
        <f t="shared" si="1348"/>
        <v>62765.356366679618</v>
      </c>
      <c r="S1204" s="422">
        <f t="shared" si="1349"/>
        <v>128066.13824401384</v>
      </c>
      <c r="T1204" s="324">
        <f t="shared" si="1350"/>
        <v>190831.49461069345</v>
      </c>
      <c r="U1204" s="345">
        <v>10</v>
      </c>
      <c r="V1204" s="166">
        <f t="shared" si="1351"/>
        <v>51.959874713268235</v>
      </c>
      <c r="W1204" s="15">
        <f t="shared" si="1352"/>
        <v>111985.08587512796</v>
      </c>
      <c r="X1204" s="15">
        <f t="shared" si="1353"/>
        <v>177365.35715016845</v>
      </c>
      <c r="Y1204" s="324">
        <f t="shared" si="1354"/>
        <v>289350.44302529644</v>
      </c>
      <c r="Z1204" s="345">
        <v>5</v>
      </c>
      <c r="AA1204" s="166">
        <f t="shared" si="1355"/>
        <v>33.151528266285652</v>
      </c>
      <c r="AB1204" s="15">
        <f t="shared" si="1356"/>
        <v>55992.54293756398</v>
      </c>
      <c r="AC1204" s="15">
        <f t="shared" si="1357"/>
        <v>117294.97289227133</v>
      </c>
      <c r="AD1204" s="324">
        <f t="shared" si="1358"/>
        <v>173287.51582983532</v>
      </c>
      <c r="AE1204" s="323">
        <v>6</v>
      </c>
      <c r="AF1204" s="227">
        <f t="shared" si="1359"/>
        <v>6</v>
      </c>
      <c r="AG1204" s="166">
        <f t="shared" si="1360"/>
        <v>36.204336799278664</v>
      </c>
      <c r="AH1204" s="15">
        <f t="shared" si="1361"/>
        <v>63881.833333333336</v>
      </c>
      <c r="AI1204" s="15">
        <f t="shared" si="1362"/>
        <v>125921.85606670768</v>
      </c>
      <c r="AJ1204" s="324"/>
      <c r="AK1204" s="323">
        <v>5</v>
      </c>
      <c r="AL1204" s="451">
        <f t="shared" si="1363"/>
        <v>5</v>
      </c>
      <c r="AM1204" s="166">
        <f t="shared" si="1364"/>
        <v>27.808028671191302</v>
      </c>
      <c r="AN1204" s="179">
        <f t="shared" si="1365"/>
        <v>53234.861111111109</v>
      </c>
      <c r="AO1204" s="179">
        <f t="shared" si="1366"/>
        <v>96224.513779631248</v>
      </c>
      <c r="AP1204" s="481">
        <f t="shared" si="1336"/>
        <v>149459.37489074236</v>
      </c>
      <c r="AQ1204" s="345">
        <v>4.5652173913043477</v>
      </c>
      <c r="AR1204" s="454">
        <f t="shared" si="1367"/>
        <v>4.5652173913043477</v>
      </c>
      <c r="AS1204" s="227">
        <f t="shared" si="1368"/>
        <v>27.975144341291546</v>
      </c>
      <c r="AT1204" s="15">
        <f t="shared" si="1369"/>
        <v>52812.929998664942</v>
      </c>
      <c r="AU1204" s="15">
        <f t="shared" si="1370"/>
        <v>91119.909742334727</v>
      </c>
      <c r="AV1204" s="324">
        <f t="shared" si="1371"/>
        <v>143932.83974099968</v>
      </c>
      <c r="AW1204" s="345">
        <v>6.4347826086957411</v>
      </c>
      <c r="AX1204" s="454">
        <f t="shared" si="1372"/>
        <v>6.4347826086957411</v>
      </c>
      <c r="AY1204" s="227">
        <f t="shared" si="1373"/>
        <v>54.428524922822156</v>
      </c>
      <c r="AZ1204" s="15">
        <f t="shared" si="1374"/>
        <v>74441.082283833515</v>
      </c>
      <c r="BA1204" s="15">
        <f t="shared" si="1375"/>
        <v>182501.69702975039</v>
      </c>
      <c r="BB1204" s="324">
        <f t="shared" si="1376"/>
        <v>256942.77931358392</v>
      </c>
      <c r="BC1204" s="323"/>
      <c r="BD1204" s="227"/>
      <c r="BE1204" s="15"/>
      <c r="BF1204" s="15"/>
      <c r="BG1204" s="324"/>
      <c r="BH1204" s="334"/>
      <c r="BI1204" s="227"/>
      <c r="BJ1204" s="15"/>
      <c r="BK1204" s="15"/>
      <c r="BL1204" s="324"/>
      <c r="BM1204" s="334"/>
      <c r="BN1204" s="227"/>
      <c r="BO1204" s="15"/>
      <c r="BP1204" s="15"/>
      <c r="BQ1204" s="324"/>
      <c r="BR1204" s="406">
        <f t="shared" si="1377"/>
        <v>56.000000000000085</v>
      </c>
      <c r="BS1204" s="406">
        <f t="shared" si="1378"/>
        <v>9.3333333333333481</v>
      </c>
      <c r="BT1204" s="406">
        <f t="shared" si="1379"/>
        <v>-2.898550724637607</v>
      </c>
      <c r="BU1204" s="407">
        <f t="shared" si="1380"/>
        <v>0.40952380952382916</v>
      </c>
      <c r="BV1204" s="407">
        <f t="shared" si="1381"/>
        <v>-0.86666666666666958</v>
      </c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7"/>
      <c r="DW1204" s="7"/>
      <c r="DX1204" s="7"/>
      <c r="DY1204" s="7"/>
      <c r="DZ1204" s="7"/>
      <c r="EA1204" s="7"/>
      <c r="EB1204" s="7"/>
      <c r="EC1204" s="7"/>
      <c r="ED1204" s="7"/>
      <c r="EE1204" s="7"/>
      <c r="EF1204" s="7"/>
      <c r="EG1204" s="7"/>
      <c r="EH1204" s="7"/>
      <c r="EI1204" s="7"/>
      <c r="EJ1204" s="7"/>
      <c r="EK1204" s="7"/>
      <c r="EL1204" s="7"/>
      <c r="EM1204" s="7"/>
      <c r="EN1204" s="7"/>
      <c r="EO1204" s="7"/>
      <c r="EP1204" s="7"/>
      <c r="EQ1204" s="7"/>
    </row>
    <row r="1205" spans="1:147" ht="18" x14ac:dyDescent="0.35">
      <c r="A1205" s="43" t="s">
        <v>489</v>
      </c>
      <c r="B1205" s="319">
        <v>701</v>
      </c>
      <c r="C1205" s="323">
        <v>7</v>
      </c>
      <c r="D1205" s="451">
        <f t="shared" si="1337"/>
        <v>7</v>
      </c>
      <c r="E1205" s="457">
        <f t="shared" si="1338"/>
        <v>39.346495504045279</v>
      </c>
      <c r="F1205" s="15">
        <f t="shared" si="1335"/>
        <v>77528.450540315884</v>
      </c>
      <c r="G1205" s="15">
        <f t="shared" si="1339"/>
        <v>111736.03053227771</v>
      </c>
      <c r="H1205" s="324">
        <f t="shared" si="1340"/>
        <v>189264.4810725936</v>
      </c>
      <c r="I1205" s="323">
        <v>7</v>
      </c>
      <c r="J1205" s="451">
        <f t="shared" si="1341"/>
        <v>7</v>
      </c>
      <c r="K1205" s="457">
        <f t="shared" si="1342"/>
        <v>39.346495504045279</v>
      </c>
      <c r="L1205" s="15">
        <f t="shared" si="1343"/>
        <v>78092.587077363889</v>
      </c>
      <c r="M1205" s="15">
        <f t="shared" si="1344"/>
        <v>117273.94358019343</v>
      </c>
      <c r="N1205" s="324">
        <f t="shared" si="1345"/>
        <v>195366.5306575573</v>
      </c>
      <c r="O1205" s="345">
        <v>13</v>
      </c>
      <c r="P1205" s="454">
        <f t="shared" si="1346"/>
        <v>8.1266035087719306</v>
      </c>
      <c r="Q1205" s="457">
        <f t="shared" si="1347"/>
        <v>45.679052631579047</v>
      </c>
      <c r="R1205" s="15">
        <f t="shared" si="1348"/>
        <v>90661.070307426126</v>
      </c>
      <c r="S1205" s="422">
        <f t="shared" si="1349"/>
        <v>184984.42190801998</v>
      </c>
      <c r="T1205" s="324">
        <f t="shared" si="1350"/>
        <v>275645.49221544608</v>
      </c>
      <c r="U1205" s="345">
        <v>11</v>
      </c>
      <c r="V1205" s="166">
        <f t="shared" si="1351"/>
        <v>57.155862184595058</v>
      </c>
      <c r="W1205" s="15">
        <f t="shared" si="1352"/>
        <v>123183.59446264074</v>
      </c>
      <c r="X1205" s="15">
        <f t="shared" si="1353"/>
        <v>195101.89286518528</v>
      </c>
      <c r="Y1205" s="324">
        <f t="shared" si="1354"/>
        <v>318285.48732782603</v>
      </c>
      <c r="Z1205" s="345">
        <v>9</v>
      </c>
      <c r="AA1205" s="166">
        <f t="shared" si="1355"/>
        <v>59.672750879314172</v>
      </c>
      <c r="AB1205" s="15">
        <f t="shared" si="1356"/>
        <v>100786.57728761516</v>
      </c>
      <c r="AC1205" s="15">
        <f t="shared" si="1357"/>
        <v>211130.95120608839</v>
      </c>
      <c r="AD1205" s="324">
        <f t="shared" si="1358"/>
        <v>311917.52849370358</v>
      </c>
      <c r="AE1205" s="323">
        <v>9</v>
      </c>
      <c r="AF1205" s="227">
        <f t="shared" si="1359"/>
        <v>9</v>
      </c>
      <c r="AG1205" s="166">
        <f t="shared" si="1360"/>
        <v>54.306505198918003</v>
      </c>
      <c r="AH1205" s="15">
        <f t="shared" si="1361"/>
        <v>95822.75</v>
      </c>
      <c r="AI1205" s="15">
        <f t="shared" si="1362"/>
        <v>188882.78410006154</v>
      </c>
      <c r="AJ1205" s="324"/>
      <c r="AK1205" s="323">
        <v>9</v>
      </c>
      <c r="AL1205" s="451">
        <f t="shared" si="1363"/>
        <v>9</v>
      </c>
      <c r="AM1205" s="166">
        <f t="shared" si="1364"/>
        <v>50.054451608144348</v>
      </c>
      <c r="AN1205" s="179">
        <f t="shared" si="1365"/>
        <v>95822.75</v>
      </c>
      <c r="AO1205" s="179">
        <f t="shared" si="1366"/>
        <v>173204.12480333628</v>
      </c>
      <c r="AP1205" s="481">
        <f t="shared" si="1336"/>
        <v>269026.87480333628</v>
      </c>
      <c r="AQ1205" s="345">
        <v>8.4782608695652169</v>
      </c>
      <c r="AR1205" s="454">
        <f t="shared" si="1367"/>
        <v>8.4782608695652169</v>
      </c>
      <c r="AS1205" s="227">
        <f t="shared" si="1368"/>
        <v>51.953839490970019</v>
      </c>
      <c r="AT1205" s="15">
        <f t="shared" si="1369"/>
        <v>98081.155711806321</v>
      </c>
      <c r="AU1205" s="15">
        <f t="shared" si="1370"/>
        <v>169222.68952147878</v>
      </c>
      <c r="AV1205" s="324">
        <f t="shared" si="1371"/>
        <v>267303.8452332851</v>
      </c>
      <c r="AW1205" s="345">
        <v>8.521739130434753</v>
      </c>
      <c r="AX1205" s="454">
        <f t="shared" si="1372"/>
        <v>8.521739130434753</v>
      </c>
      <c r="AY1205" s="227">
        <f t="shared" si="1373"/>
        <v>72.081019492384854</v>
      </c>
      <c r="AZ1205" s="15">
        <f t="shared" si="1374"/>
        <v>98584.135997507547</v>
      </c>
      <c r="BA1205" s="15">
        <f t="shared" si="1375"/>
        <v>241691.43660696255</v>
      </c>
      <c r="BB1205" s="324">
        <f t="shared" si="1376"/>
        <v>340275.57260447007</v>
      </c>
      <c r="BC1205" s="323"/>
      <c r="BD1205" s="227"/>
      <c r="BE1205" s="15"/>
      <c r="BF1205" s="15"/>
      <c r="BG1205" s="324"/>
      <c r="BH1205" s="334"/>
      <c r="BI1205" s="227"/>
      <c r="BJ1205" s="15"/>
      <c r="BK1205" s="15"/>
      <c r="BL1205" s="324"/>
      <c r="BM1205" s="334"/>
      <c r="BN1205" s="227"/>
      <c r="BO1205" s="15"/>
      <c r="BP1205" s="15"/>
      <c r="BQ1205" s="324"/>
      <c r="BR1205" s="406">
        <f t="shared" si="1377"/>
        <v>81.999999999999972</v>
      </c>
      <c r="BS1205" s="406">
        <f t="shared" si="1378"/>
        <v>13.666666666666663</v>
      </c>
      <c r="BT1205" s="406">
        <f t="shared" si="1379"/>
        <v>-5.1449275362319096</v>
      </c>
      <c r="BU1205" s="407">
        <f t="shared" si="1380"/>
        <v>5.1282051282017793E-3</v>
      </c>
      <c r="BV1205" s="407">
        <f t="shared" si="1381"/>
        <v>-0.51851851851851805</v>
      </c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7"/>
      <c r="DW1205" s="7"/>
      <c r="DX1205" s="7"/>
      <c r="DY1205" s="7"/>
      <c r="DZ1205" s="7"/>
      <c r="EA1205" s="7"/>
      <c r="EB1205" s="7"/>
      <c r="EC1205" s="7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  <c r="EQ1205" s="7"/>
    </row>
    <row r="1206" spans="1:147" ht="18" x14ac:dyDescent="0.35">
      <c r="A1206" s="43" t="s">
        <v>489</v>
      </c>
      <c r="B1206" s="319">
        <v>702</v>
      </c>
      <c r="C1206" s="323">
        <v>4</v>
      </c>
      <c r="D1206" s="451">
        <f t="shared" si="1337"/>
        <v>4</v>
      </c>
      <c r="E1206" s="457">
        <f t="shared" si="1338"/>
        <v>22.483711716597302</v>
      </c>
      <c r="F1206" s="15">
        <f t="shared" si="1335"/>
        <v>44301.971737323358</v>
      </c>
      <c r="G1206" s="15">
        <f t="shared" si="1339"/>
        <v>63849.160304158693</v>
      </c>
      <c r="H1206" s="324">
        <f t="shared" si="1340"/>
        <v>108151.13204148205</v>
      </c>
      <c r="I1206" s="323">
        <v>3</v>
      </c>
      <c r="J1206" s="451">
        <f t="shared" si="1341"/>
        <v>3</v>
      </c>
      <c r="K1206" s="457">
        <f t="shared" si="1342"/>
        <v>16.862783787447977</v>
      </c>
      <c r="L1206" s="15">
        <f t="shared" si="1343"/>
        <v>33468.251604584526</v>
      </c>
      <c r="M1206" s="15">
        <f t="shared" si="1344"/>
        <v>50260.261534368612</v>
      </c>
      <c r="N1206" s="324">
        <f t="shared" si="1345"/>
        <v>83728.513138953131</v>
      </c>
      <c r="O1206" s="345">
        <v>8</v>
      </c>
      <c r="P1206" s="454">
        <f t="shared" si="1346"/>
        <v>5.0009867746288803</v>
      </c>
      <c r="Q1206" s="457">
        <f t="shared" si="1347"/>
        <v>28.110186234817878</v>
      </c>
      <c r="R1206" s="15">
        <f t="shared" si="1348"/>
        <v>55791.427881493</v>
      </c>
      <c r="S1206" s="422">
        <f t="shared" si="1349"/>
        <v>113836.5673280123</v>
      </c>
      <c r="T1206" s="324">
        <f t="shared" si="1350"/>
        <v>169627.99520950532</v>
      </c>
      <c r="U1206" s="345">
        <v>2</v>
      </c>
      <c r="V1206" s="166">
        <f t="shared" si="1351"/>
        <v>10.391974942653647</v>
      </c>
      <c r="W1206" s="15">
        <f t="shared" si="1352"/>
        <v>22397.01717502559</v>
      </c>
      <c r="X1206" s="15">
        <f t="shared" si="1353"/>
        <v>35473.071430033691</v>
      </c>
      <c r="Y1206" s="324">
        <f t="shared" si="1354"/>
        <v>57870.088605059282</v>
      </c>
      <c r="Z1206" s="345">
        <v>0</v>
      </c>
      <c r="AA1206" s="166">
        <f t="shared" si="1355"/>
        <v>0</v>
      </c>
      <c r="AB1206" s="15">
        <f t="shared" si="1356"/>
        <v>0</v>
      </c>
      <c r="AC1206" s="15">
        <f t="shared" si="1357"/>
        <v>0</v>
      </c>
      <c r="AD1206" s="324">
        <f t="shared" si="1358"/>
        <v>0</v>
      </c>
      <c r="AE1206" s="323">
        <v>0</v>
      </c>
      <c r="AF1206" s="227">
        <f t="shared" si="1359"/>
        <v>0</v>
      </c>
      <c r="AG1206" s="166">
        <f t="shared" si="1360"/>
        <v>0</v>
      </c>
      <c r="AH1206" s="15">
        <f t="shared" si="1361"/>
        <v>0</v>
      </c>
      <c r="AI1206" s="15">
        <f t="shared" si="1362"/>
        <v>0</v>
      </c>
      <c r="AJ1206" s="324"/>
      <c r="AK1206" s="323">
        <v>1</v>
      </c>
      <c r="AL1206" s="451">
        <f t="shared" si="1363"/>
        <v>1</v>
      </c>
      <c r="AM1206" s="166">
        <f t="shared" si="1364"/>
        <v>5.5616057342382605</v>
      </c>
      <c r="AN1206" s="179">
        <f t="shared" si="1365"/>
        <v>10646.972222222223</v>
      </c>
      <c r="AO1206" s="179">
        <f t="shared" si="1366"/>
        <v>19244.90275592625</v>
      </c>
      <c r="AP1206" s="481">
        <f t="shared" si="1336"/>
        <v>29891.874978148473</v>
      </c>
      <c r="AQ1206" s="345">
        <v>8.4782608695652169</v>
      </c>
      <c r="AR1206" s="454">
        <f t="shared" si="1367"/>
        <v>8.4782608695652169</v>
      </c>
      <c r="AS1206" s="227">
        <f t="shared" si="1368"/>
        <v>51.953839490970019</v>
      </c>
      <c r="AT1206" s="15">
        <f t="shared" si="1369"/>
        <v>98081.155711806321</v>
      </c>
      <c r="AU1206" s="15">
        <f t="shared" si="1370"/>
        <v>169222.68952147878</v>
      </c>
      <c r="AV1206" s="324">
        <f t="shared" si="1371"/>
        <v>267303.8452332851</v>
      </c>
      <c r="AW1206" s="345">
        <v>8.521739130434753</v>
      </c>
      <c r="AX1206" s="454">
        <f t="shared" si="1372"/>
        <v>8.521739130434753</v>
      </c>
      <c r="AY1206" s="227">
        <f t="shared" si="1373"/>
        <v>72.081019492384854</v>
      </c>
      <c r="AZ1206" s="15">
        <f t="shared" si="1374"/>
        <v>98584.135997507547</v>
      </c>
      <c r="BA1206" s="15">
        <f t="shared" si="1375"/>
        <v>241691.43660696255</v>
      </c>
      <c r="BB1206" s="324">
        <f t="shared" si="1376"/>
        <v>340275.57260447007</v>
      </c>
      <c r="BC1206" s="323"/>
      <c r="BD1206" s="227"/>
      <c r="BE1206" s="15"/>
      <c r="BF1206" s="15"/>
      <c r="BG1206" s="324"/>
      <c r="BH1206" s="334"/>
      <c r="BI1206" s="227"/>
      <c r="BJ1206" s="15"/>
      <c r="BK1206" s="15"/>
      <c r="BL1206" s="324"/>
      <c r="BM1206" s="334"/>
      <c r="BN1206" s="227"/>
      <c r="BO1206" s="15"/>
      <c r="BP1206" s="15"/>
      <c r="BQ1206" s="324"/>
      <c r="BR1206" s="406">
        <f t="shared" si="1377"/>
        <v>34.999999999999972</v>
      </c>
      <c r="BS1206" s="406">
        <f t="shared" si="1378"/>
        <v>5.8333333333333286</v>
      </c>
      <c r="BT1206" s="406">
        <f t="shared" si="1379"/>
        <v>2.6884057971014244</v>
      </c>
      <c r="BU1206" s="407">
        <f t="shared" si="1380"/>
        <v>5.1282051282017793E-3</v>
      </c>
      <c r="BV1206" s="407" t="e">
        <f t="shared" si="1381"/>
        <v>#DIV/0!</v>
      </c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7"/>
      <c r="DW1206" s="7"/>
      <c r="DX1206" s="7"/>
      <c r="DY1206" s="7"/>
      <c r="DZ1206" s="7"/>
      <c r="EA1206" s="7"/>
      <c r="EB1206" s="7"/>
      <c r="EC1206" s="7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  <c r="EQ1206" s="7"/>
    </row>
    <row r="1207" spans="1:147" ht="18" x14ac:dyDescent="0.35">
      <c r="A1207" s="43" t="s">
        <v>489</v>
      </c>
      <c r="B1207" s="319">
        <v>801</v>
      </c>
      <c r="C1207" s="323">
        <v>6</v>
      </c>
      <c r="D1207" s="451">
        <f t="shared" si="1337"/>
        <v>6</v>
      </c>
      <c r="E1207" s="457">
        <f t="shared" si="1338"/>
        <v>33.725567574895955</v>
      </c>
      <c r="F1207" s="15">
        <f t="shared" si="1335"/>
        <v>66452.957605985037</v>
      </c>
      <c r="G1207" s="15">
        <f t="shared" si="1339"/>
        <v>95773.74045623804</v>
      </c>
      <c r="H1207" s="324">
        <f t="shared" si="1340"/>
        <v>162226.69806222309</v>
      </c>
      <c r="I1207" s="323">
        <v>9</v>
      </c>
      <c r="J1207" s="451">
        <f t="shared" si="1341"/>
        <v>9</v>
      </c>
      <c r="K1207" s="457">
        <f t="shared" si="1342"/>
        <v>50.588351362343928</v>
      </c>
      <c r="L1207" s="15">
        <f t="shared" si="1343"/>
        <v>100404.75481375356</v>
      </c>
      <c r="M1207" s="15">
        <f t="shared" si="1344"/>
        <v>150780.78460310583</v>
      </c>
      <c r="N1207" s="324">
        <f t="shared" si="1345"/>
        <v>251185.53941685939</v>
      </c>
      <c r="O1207" s="345">
        <v>15</v>
      </c>
      <c r="P1207" s="454">
        <f t="shared" si="1346"/>
        <v>9.37685020242915</v>
      </c>
      <c r="Q1207" s="457">
        <f t="shared" si="1347"/>
        <v>52.706599190283512</v>
      </c>
      <c r="R1207" s="15">
        <f t="shared" si="1348"/>
        <v>104608.92727779936</v>
      </c>
      <c r="S1207" s="422">
        <f t="shared" si="1349"/>
        <v>213443.56374002303</v>
      </c>
      <c r="T1207" s="324">
        <f t="shared" si="1350"/>
        <v>318052.49101782241</v>
      </c>
      <c r="U1207" s="345">
        <v>10</v>
      </c>
      <c r="V1207" s="166">
        <f t="shared" si="1351"/>
        <v>51.959874713268235</v>
      </c>
      <c r="W1207" s="15">
        <f t="shared" si="1352"/>
        <v>111985.08587512796</v>
      </c>
      <c r="X1207" s="15">
        <f t="shared" si="1353"/>
        <v>177365.35715016845</v>
      </c>
      <c r="Y1207" s="324">
        <f t="shared" si="1354"/>
        <v>289350.44302529644</v>
      </c>
      <c r="Z1207" s="345">
        <v>8</v>
      </c>
      <c r="AA1207" s="166">
        <f t="shared" si="1355"/>
        <v>53.04244522605704</v>
      </c>
      <c r="AB1207" s="15">
        <f t="shared" si="1356"/>
        <v>89588.068700102362</v>
      </c>
      <c r="AC1207" s="15">
        <f t="shared" si="1357"/>
        <v>187671.95662763412</v>
      </c>
      <c r="AD1207" s="324">
        <f t="shared" si="1358"/>
        <v>277260.02532773651</v>
      </c>
      <c r="AE1207" s="323">
        <v>8</v>
      </c>
      <c r="AF1207" s="227">
        <f t="shared" si="1359"/>
        <v>8</v>
      </c>
      <c r="AG1207" s="166">
        <f t="shared" si="1360"/>
        <v>48.27244906570489</v>
      </c>
      <c r="AH1207" s="15">
        <f t="shared" si="1361"/>
        <v>85175.777777777781</v>
      </c>
      <c r="AI1207" s="15">
        <f t="shared" si="1362"/>
        <v>167895.8080889436</v>
      </c>
      <c r="AJ1207" s="324"/>
      <c r="AK1207" s="323">
        <v>10</v>
      </c>
      <c r="AL1207" s="451">
        <f t="shared" si="1363"/>
        <v>10</v>
      </c>
      <c r="AM1207" s="166">
        <f t="shared" si="1364"/>
        <v>55.616057342382604</v>
      </c>
      <c r="AN1207" s="179">
        <f t="shared" si="1365"/>
        <v>106469.72222222222</v>
      </c>
      <c r="AO1207" s="179">
        <f t="shared" si="1366"/>
        <v>192449.0275592625</v>
      </c>
      <c r="AP1207" s="481">
        <f t="shared" si="1336"/>
        <v>298918.74978148472</v>
      </c>
      <c r="AQ1207" s="345">
        <v>2.6086956521739131</v>
      </c>
      <c r="AR1207" s="454">
        <f t="shared" si="1367"/>
        <v>2.6086956521739131</v>
      </c>
      <c r="AS1207" s="227">
        <f t="shared" si="1368"/>
        <v>15.985796766452314</v>
      </c>
      <c r="AT1207" s="15">
        <f t="shared" si="1369"/>
        <v>30178.817142094253</v>
      </c>
      <c r="AU1207" s="15">
        <f t="shared" si="1370"/>
        <v>52068.5198527627</v>
      </c>
      <c r="AV1207" s="324">
        <f t="shared" si="1371"/>
        <v>82247.336994856945</v>
      </c>
      <c r="AW1207" s="345">
        <v>15.391304347826008</v>
      </c>
      <c r="AX1207" s="454">
        <f t="shared" si="1372"/>
        <v>15.391304347826008</v>
      </c>
      <c r="AY1207" s="227">
        <f t="shared" si="1373"/>
        <v>130.18714745053163</v>
      </c>
      <c r="AZ1207" s="15">
        <f t="shared" si="1374"/>
        <v>178055.02113835517</v>
      </c>
      <c r="BA1207" s="15">
        <f t="shared" si="1375"/>
        <v>436524.32938196231</v>
      </c>
      <c r="BB1207" s="324">
        <f t="shared" si="1376"/>
        <v>614579.35052031744</v>
      </c>
      <c r="BC1207" s="323"/>
      <c r="BD1207" s="227"/>
      <c r="BE1207" s="15"/>
      <c r="BF1207" s="15"/>
      <c r="BG1207" s="324"/>
      <c r="BH1207" s="334"/>
      <c r="BI1207" s="227"/>
      <c r="BJ1207" s="15"/>
      <c r="BK1207" s="15"/>
      <c r="BL1207" s="324"/>
      <c r="BM1207" s="334"/>
      <c r="BN1207" s="227"/>
      <c r="BO1207" s="15"/>
      <c r="BP1207" s="15"/>
      <c r="BQ1207" s="324"/>
      <c r="BR1207" s="406">
        <f>+BM1207+BH1207+BC1207+AW1207+AQ1207+AK1207+Z1207+C1207+I1207+O1207+U1207+AE1207</f>
        <v>83.999999999999915</v>
      </c>
      <c r="BS1207" s="406">
        <f t="shared" si="1378"/>
        <v>13.999999999999986</v>
      </c>
      <c r="BT1207" s="406">
        <f t="shared" si="1379"/>
        <v>1.3913043478260221</v>
      </c>
      <c r="BU1207" s="407">
        <f t="shared" si="1380"/>
        <v>4.8999999999999693</v>
      </c>
      <c r="BV1207" s="407">
        <f t="shared" si="1381"/>
        <v>-0.74999999999999822</v>
      </c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7"/>
      <c r="DW1207" s="7"/>
      <c r="DX1207" s="7"/>
      <c r="DY1207" s="7"/>
      <c r="DZ1207" s="7"/>
      <c r="EA1207" s="7"/>
      <c r="EB1207" s="7"/>
      <c r="EC1207" s="7"/>
      <c r="ED1207" s="7"/>
      <c r="EE1207" s="7"/>
      <c r="EF1207" s="7"/>
      <c r="EG1207" s="7"/>
      <c r="EH1207" s="7"/>
      <c r="EI1207" s="7"/>
      <c r="EJ1207" s="7"/>
      <c r="EK1207" s="7"/>
      <c r="EL1207" s="7"/>
      <c r="EM1207" s="7"/>
      <c r="EN1207" s="7"/>
      <c r="EO1207" s="7"/>
      <c r="EP1207" s="7"/>
      <c r="EQ1207" s="7"/>
    </row>
    <row r="1208" spans="1:147" ht="18" x14ac:dyDescent="0.35">
      <c r="A1208" s="43" t="s">
        <v>489</v>
      </c>
      <c r="B1208" s="319">
        <v>802</v>
      </c>
      <c r="C1208" s="323">
        <v>3</v>
      </c>
      <c r="D1208" s="451">
        <f t="shared" si="1337"/>
        <v>3</v>
      </c>
      <c r="E1208" s="457">
        <f t="shared" si="1338"/>
        <v>16.862783787447977</v>
      </c>
      <c r="F1208" s="15">
        <f t="shared" si="1335"/>
        <v>33226.478802992518</v>
      </c>
      <c r="G1208" s="15">
        <f t="shared" si="1339"/>
        <v>47886.87022811902</v>
      </c>
      <c r="H1208" s="324">
        <f t="shared" si="1340"/>
        <v>81113.349031111546</v>
      </c>
      <c r="I1208" s="323">
        <v>2</v>
      </c>
      <c r="J1208" s="451">
        <f t="shared" si="1341"/>
        <v>2</v>
      </c>
      <c r="K1208" s="457">
        <f t="shared" si="1342"/>
        <v>11.241855858298651</v>
      </c>
      <c r="L1208" s="15">
        <f t="shared" si="1343"/>
        <v>22312.167736389682</v>
      </c>
      <c r="M1208" s="15">
        <f t="shared" si="1344"/>
        <v>33506.841022912406</v>
      </c>
      <c r="N1208" s="324">
        <f t="shared" si="1345"/>
        <v>55819.008759302087</v>
      </c>
      <c r="O1208" s="345">
        <v>4</v>
      </c>
      <c r="P1208" s="454">
        <f t="shared" si="1346"/>
        <v>2.5004933873144402</v>
      </c>
      <c r="Q1208" s="457">
        <f t="shared" si="1347"/>
        <v>14.055093117408939</v>
      </c>
      <c r="R1208" s="15">
        <f t="shared" si="1348"/>
        <v>27895.7139407465</v>
      </c>
      <c r="S1208" s="422">
        <f t="shared" si="1349"/>
        <v>56918.283664006151</v>
      </c>
      <c r="T1208" s="324">
        <f t="shared" si="1350"/>
        <v>84813.997604752658</v>
      </c>
      <c r="U1208" s="345">
        <v>2</v>
      </c>
      <c r="V1208" s="166">
        <f t="shared" si="1351"/>
        <v>10.391974942653647</v>
      </c>
      <c r="W1208" s="15">
        <f t="shared" si="1352"/>
        <v>22397.01717502559</v>
      </c>
      <c r="X1208" s="15">
        <f t="shared" si="1353"/>
        <v>35473.071430033691</v>
      </c>
      <c r="Y1208" s="324">
        <f t="shared" si="1354"/>
        <v>57870.088605059282</v>
      </c>
      <c r="Z1208" s="345">
        <v>1</v>
      </c>
      <c r="AA1208" s="166">
        <f t="shared" si="1355"/>
        <v>6.6303056532571301</v>
      </c>
      <c r="AB1208" s="15">
        <f t="shared" si="1356"/>
        <v>11198.508587512795</v>
      </c>
      <c r="AC1208" s="15">
        <f t="shared" si="1357"/>
        <v>23458.994578454265</v>
      </c>
      <c r="AD1208" s="324">
        <f t="shared" si="1358"/>
        <v>34657.503165967064</v>
      </c>
      <c r="AE1208" s="323">
        <v>3</v>
      </c>
      <c r="AF1208" s="227">
        <f t="shared" si="1359"/>
        <v>3</v>
      </c>
      <c r="AG1208" s="166">
        <f t="shared" si="1360"/>
        <v>18.102168399639332</v>
      </c>
      <c r="AH1208" s="15">
        <f t="shared" si="1361"/>
        <v>31940.916666666668</v>
      </c>
      <c r="AI1208" s="15">
        <f t="shared" si="1362"/>
        <v>62960.928033353841</v>
      </c>
      <c r="AJ1208" s="324"/>
      <c r="AK1208" s="323">
        <v>2</v>
      </c>
      <c r="AL1208" s="451">
        <f t="shared" si="1363"/>
        <v>2</v>
      </c>
      <c r="AM1208" s="166">
        <f t="shared" si="1364"/>
        <v>11.123211468476521</v>
      </c>
      <c r="AN1208" s="179">
        <f t="shared" si="1365"/>
        <v>21293.944444444445</v>
      </c>
      <c r="AO1208" s="179">
        <f t="shared" si="1366"/>
        <v>38489.805511852501</v>
      </c>
      <c r="AP1208" s="481">
        <f t="shared" si="1336"/>
        <v>59783.749956296946</v>
      </c>
      <c r="AQ1208" s="345">
        <v>3.9130434782608696</v>
      </c>
      <c r="AR1208" s="454">
        <f t="shared" si="1367"/>
        <v>3.9130434782608696</v>
      </c>
      <c r="AS1208" s="227">
        <f t="shared" si="1368"/>
        <v>23.978695149678472</v>
      </c>
      <c r="AT1208" s="15">
        <f t="shared" si="1369"/>
        <v>45268.225713141379</v>
      </c>
      <c r="AU1208" s="15">
        <f t="shared" si="1370"/>
        <v>78102.779779144053</v>
      </c>
      <c r="AV1208" s="324">
        <f t="shared" si="1371"/>
        <v>123371.00549228543</v>
      </c>
      <c r="AW1208" s="345">
        <v>3.0869565217391255</v>
      </c>
      <c r="AX1208" s="454">
        <f t="shared" si="1372"/>
        <v>3.0869565217391255</v>
      </c>
      <c r="AY1208" s="227">
        <f t="shared" si="1373"/>
        <v>26.11098155081293</v>
      </c>
      <c r="AZ1208" s="15">
        <f t="shared" si="1374"/>
        <v>35711.600284811473</v>
      </c>
      <c r="BA1208" s="15">
        <f t="shared" si="1375"/>
        <v>87551.489791297819</v>
      </c>
      <c r="BB1208" s="324">
        <f t="shared" si="1376"/>
        <v>123263.09007610929</v>
      </c>
      <c r="BC1208" s="323"/>
      <c r="BD1208" s="227"/>
      <c r="BE1208" s="15"/>
      <c r="BF1208" s="15"/>
      <c r="BG1208" s="324"/>
      <c r="BH1208" s="334"/>
      <c r="BI1208" s="227"/>
      <c r="BJ1208" s="15"/>
      <c r="BK1208" s="15"/>
      <c r="BL1208" s="324"/>
      <c r="BM1208" s="334"/>
      <c r="BN1208" s="227"/>
      <c r="BO1208" s="15"/>
      <c r="BP1208" s="15"/>
      <c r="BQ1208" s="324"/>
      <c r="BR1208" s="406">
        <f t="shared" si="1377"/>
        <v>23.999999999999993</v>
      </c>
      <c r="BS1208" s="406">
        <f t="shared" si="1378"/>
        <v>3.9999999999999987</v>
      </c>
      <c r="BT1208" s="406">
        <f t="shared" si="1379"/>
        <v>-0.91304347826087318</v>
      </c>
      <c r="BU1208" s="407">
        <f t="shared" si="1380"/>
        <v>-0.21111111111111236</v>
      </c>
      <c r="BV1208" s="407">
        <f t="shared" si="1381"/>
        <v>-2.9999999999999987</v>
      </c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7"/>
      <c r="DW1208" s="7"/>
      <c r="DX1208" s="7"/>
      <c r="DY1208" s="7"/>
      <c r="DZ1208" s="7"/>
      <c r="EA1208" s="7"/>
      <c r="EB1208" s="7"/>
      <c r="EC1208" s="7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  <c r="EQ1208" s="7"/>
    </row>
    <row r="1209" spans="1:147" ht="18" x14ac:dyDescent="0.35">
      <c r="A1209" s="43" t="s">
        <v>489</v>
      </c>
      <c r="B1209" s="319">
        <v>803</v>
      </c>
      <c r="C1209" s="323">
        <v>0</v>
      </c>
      <c r="D1209" s="451">
        <f t="shared" si="1337"/>
        <v>0</v>
      </c>
      <c r="E1209" s="457">
        <f t="shared" si="1338"/>
        <v>0</v>
      </c>
      <c r="F1209" s="15">
        <f t="shared" si="1335"/>
        <v>0</v>
      </c>
      <c r="G1209" s="15">
        <f t="shared" si="1339"/>
        <v>0</v>
      </c>
      <c r="H1209" s="324">
        <f t="shared" si="1340"/>
        <v>0</v>
      </c>
      <c r="I1209" s="323">
        <v>0</v>
      </c>
      <c r="J1209" s="451">
        <f t="shared" si="1341"/>
        <v>0</v>
      </c>
      <c r="K1209" s="457">
        <f t="shared" si="1342"/>
        <v>0</v>
      </c>
      <c r="L1209" s="15">
        <f t="shared" si="1343"/>
        <v>0</v>
      </c>
      <c r="M1209" s="15">
        <f t="shared" si="1344"/>
        <v>0</v>
      </c>
      <c r="N1209" s="324">
        <f t="shared" si="1345"/>
        <v>0</v>
      </c>
      <c r="O1209" s="345">
        <v>0</v>
      </c>
      <c r="P1209" s="454">
        <f t="shared" si="1346"/>
        <v>0</v>
      </c>
      <c r="Q1209" s="457">
        <f t="shared" si="1347"/>
        <v>0</v>
      </c>
      <c r="R1209" s="15">
        <f t="shared" si="1348"/>
        <v>0</v>
      </c>
      <c r="S1209" s="422">
        <f t="shared" si="1349"/>
        <v>0</v>
      </c>
      <c r="T1209" s="324">
        <f t="shared" si="1350"/>
        <v>0</v>
      </c>
      <c r="U1209" s="345">
        <v>0</v>
      </c>
      <c r="V1209" s="166">
        <f t="shared" si="1351"/>
        <v>0</v>
      </c>
      <c r="W1209" s="15">
        <f t="shared" si="1352"/>
        <v>0</v>
      </c>
      <c r="X1209" s="15">
        <f t="shared" si="1353"/>
        <v>0</v>
      </c>
      <c r="Y1209" s="324">
        <f t="shared" si="1354"/>
        <v>0</v>
      </c>
      <c r="Z1209" s="345">
        <v>0</v>
      </c>
      <c r="AA1209" s="166">
        <f t="shared" si="1355"/>
        <v>0</v>
      </c>
      <c r="AB1209" s="15">
        <f t="shared" si="1356"/>
        <v>0</v>
      </c>
      <c r="AC1209" s="15">
        <f t="shared" si="1357"/>
        <v>0</v>
      </c>
      <c r="AD1209" s="324">
        <f t="shared" si="1358"/>
        <v>0</v>
      </c>
      <c r="AE1209" s="323">
        <v>0</v>
      </c>
      <c r="AF1209" s="227">
        <f t="shared" si="1359"/>
        <v>0</v>
      </c>
      <c r="AG1209" s="166">
        <f t="shared" si="1360"/>
        <v>0</v>
      </c>
      <c r="AH1209" s="15">
        <f t="shared" si="1361"/>
        <v>0</v>
      </c>
      <c r="AI1209" s="15">
        <f t="shared" si="1362"/>
        <v>0</v>
      </c>
      <c r="AJ1209" s="324"/>
      <c r="AK1209" s="323">
        <v>0</v>
      </c>
      <c r="AL1209" s="451">
        <f t="shared" si="1363"/>
        <v>0</v>
      </c>
      <c r="AM1209" s="166">
        <f t="shared" si="1364"/>
        <v>0</v>
      </c>
      <c r="AN1209" s="179">
        <f t="shared" si="1365"/>
        <v>0</v>
      </c>
      <c r="AO1209" s="179">
        <f t="shared" si="1366"/>
        <v>0</v>
      </c>
      <c r="AP1209" s="481">
        <f t="shared" si="1336"/>
        <v>0</v>
      </c>
      <c r="AQ1209" s="345">
        <v>0</v>
      </c>
      <c r="AR1209" s="454">
        <f t="shared" si="1367"/>
        <v>0</v>
      </c>
      <c r="AS1209" s="227">
        <f t="shared" si="1368"/>
        <v>0</v>
      </c>
      <c r="AT1209" s="15">
        <f t="shared" si="1369"/>
        <v>0</v>
      </c>
      <c r="AU1209" s="15">
        <f t="shared" si="1370"/>
        <v>0</v>
      </c>
      <c r="AV1209" s="324">
        <f t="shared" si="1371"/>
        <v>0</v>
      </c>
      <c r="AW1209" s="345">
        <v>0</v>
      </c>
      <c r="AX1209" s="454">
        <f t="shared" si="1372"/>
        <v>0</v>
      </c>
      <c r="AY1209" s="227">
        <f t="shared" si="1373"/>
        <v>0</v>
      </c>
      <c r="AZ1209" s="15">
        <f t="shared" si="1374"/>
        <v>0</v>
      </c>
      <c r="BA1209" s="15">
        <f t="shared" si="1375"/>
        <v>0</v>
      </c>
      <c r="BB1209" s="324">
        <f t="shared" si="1376"/>
        <v>0</v>
      </c>
      <c r="BC1209" s="323"/>
      <c r="BD1209" s="227"/>
      <c r="BE1209" s="15"/>
      <c r="BF1209" s="15"/>
      <c r="BG1209" s="324"/>
      <c r="BH1209" s="334"/>
      <c r="BI1209" s="227"/>
      <c r="BJ1209" s="15"/>
      <c r="BK1209" s="15"/>
      <c r="BL1209" s="324"/>
      <c r="BM1209" s="334"/>
      <c r="BN1209" s="227"/>
      <c r="BO1209" s="15"/>
      <c r="BP1209" s="15"/>
      <c r="BQ1209" s="324"/>
      <c r="BR1209" s="406">
        <f t="shared" si="1377"/>
        <v>0</v>
      </c>
      <c r="BS1209" s="406">
        <f t="shared" si="1378"/>
        <v>0</v>
      </c>
      <c r="BT1209" s="406">
        <f t="shared" si="1379"/>
        <v>0</v>
      </c>
      <c r="BU1209" s="407" t="e">
        <f t="shared" si="1380"/>
        <v>#DIV/0!</v>
      </c>
      <c r="BV1209" s="407" t="e">
        <f t="shared" si="1381"/>
        <v>#DIV/0!</v>
      </c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7"/>
      <c r="DW1209" s="7"/>
      <c r="DX1209" s="7"/>
      <c r="DY1209" s="7"/>
      <c r="DZ1209" s="7"/>
      <c r="EA1209" s="7"/>
      <c r="EB1209" s="7"/>
      <c r="EC1209" s="7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  <c r="EQ1209" s="7"/>
    </row>
    <row r="1210" spans="1:147" ht="18" x14ac:dyDescent="0.35">
      <c r="A1210" s="43" t="s">
        <v>489</v>
      </c>
      <c r="B1210" s="319">
        <v>901</v>
      </c>
      <c r="C1210" s="323">
        <v>3</v>
      </c>
      <c r="D1210" s="451">
        <f t="shared" si="1337"/>
        <v>3</v>
      </c>
      <c r="E1210" s="457">
        <f t="shared" si="1338"/>
        <v>16.862783787447977</v>
      </c>
      <c r="F1210" s="15">
        <f t="shared" si="1335"/>
        <v>33226.478802992518</v>
      </c>
      <c r="G1210" s="15">
        <f t="shared" si="1339"/>
        <v>47886.87022811902</v>
      </c>
      <c r="H1210" s="324">
        <f>+G1210+F1210</f>
        <v>81113.349031111546</v>
      </c>
      <c r="I1210" s="323">
        <v>2</v>
      </c>
      <c r="J1210" s="451">
        <f t="shared" si="1341"/>
        <v>2</v>
      </c>
      <c r="K1210" s="457">
        <f t="shared" si="1342"/>
        <v>11.241855858298651</v>
      </c>
      <c r="L1210" s="15">
        <f t="shared" si="1343"/>
        <v>22312.167736389682</v>
      </c>
      <c r="M1210" s="15">
        <f t="shared" si="1344"/>
        <v>33506.841022912406</v>
      </c>
      <c r="N1210" s="324">
        <f>+M1210+L1210</f>
        <v>55819.008759302087</v>
      </c>
      <c r="O1210" s="345">
        <v>7</v>
      </c>
      <c r="P1210" s="454">
        <f t="shared" si="1346"/>
        <v>4.3758634278002706</v>
      </c>
      <c r="Q1210" s="457">
        <f t="shared" si="1347"/>
        <v>24.596412955465645</v>
      </c>
      <c r="R1210" s="15">
        <f t="shared" si="1348"/>
        <v>48817.499396306375</v>
      </c>
      <c r="S1210" s="422">
        <f t="shared" si="1349"/>
        <v>99606.996412010776</v>
      </c>
      <c r="T1210" s="324">
        <f>+S1210+R1210</f>
        <v>148424.49580831715</v>
      </c>
      <c r="U1210" s="345">
        <v>4</v>
      </c>
      <c r="V1210" s="166">
        <f t="shared" si="1351"/>
        <v>20.783949885307294</v>
      </c>
      <c r="W1210" s="15">
        <f t="shared" si="1352"/>
        <v>44794.034350051181</v>
      </c>
      <c r="X1210" s="15">
        <f t="shared" si="1353"/>
        <v>70946.142860067383</v>
      </c>
      <c r="Y1210" s="324">
        <f t="shared" si="1354"/>
        <v>115740.17721011856</v>
      </c>
      <c r="Z1210" s="345">
        <v>3</v>
      </c>
      <c r="AA1210" s="166">
        <f t="shared" si="1355"/>
        <v>19.890916959771388</v>
      </c>
      <c r="AB1210" s="15">
        <f t="shared" si="1356"/>
        <v>33595.525762538382</v>
      </c>
      <c r="AC1210" s="15">
        <f t="shared" si="1357"/>
        <v>70376.983735362781</v>
      </c>
      <c r="AD1210" s="324">
        <f t="shared" si="1358"/>
        <v>103972.50949790116</v>
      </c>
      <c r="AE1210" s="323">
        <v>6</v>
      </c>
      <c r="AF1210" s="227">
        <f t="shared" si="1359"/>
        <v>6</v>
      </c>
      <c r="AG1210" s="166">
        <f t="shared" si="1360"/>
        <v>36.204336799278664</v>
      </c>
      <c r="AH1210" s="15">
        <f t="shared" si="1361"/>
        <v>63881.833333333336</v>
      </c>
      <c r="AI1210" s="15">
        <f t="shared" si="1362"/>
        <v>125921.85606670768</v>
      </c>
      <c r="AJ1210" s="324"/>
      <c r="AK1210" s="323">
        <v>5</v>
      </c>
      <c r="AL1210" s="451">
        <f t="shared" si="1363"/>
        <v>5</v>
      </c>
      <c r="AM1210" s="166">
        <f t="shared" si="1364"/>
        <v>27.808028671191302</v>
      </c>
      <c r="AN1210" s="179">
        <f t="shared" si="1365"/>
        <v>53234.861111111109</v>
      </c>
      <c r="AO1210" s="179">
        <f t="shared" si="1366"/>
        <v>96224.513779631248</v>
      </c>
      <c r="AP1210" s="481">
        <f t="shared" si="1336"/>
        <v>149459.37489074236</v>
      </c>
      <c r="AQ1210" s="345">
        <v>3.2608695652173911</v>
      </c>
      <c r="AR1210" s="454">
        <f t="shared" si="1367"/>
        <v>3.2608695652173911</v>
      </c>
      <c r="AS1210" s="227">
        <f t="shared" si="1368"/>
        <v>19.982245958065391</v>
      </c>
      <c r="AT1210" s="15">
        <f t="shared" si="1369"/>
        <v>37723.521427617816</v>
      </c>
      <c r="AU1210" s="15">
        <f t="shared" si="1370"/>
        <v>65085.649815953373</v>
      </c>
      <c r="AV1210" s="324">
        <f t="shared" si="1371"/>
        <v>102809.17124357118</v>
      </c>
      <c r="AW1210" s="345">
        <v>1.7391304347825098</v>
      </c>
      <c r="AX1210" s="454">
        <f t="shared" si="1372"/>
        <v>1.7391304347825098</v>
      </c>
      <c r="AY1210" s="227">
        <f t="shared" si="1373"/>
        <v>14.710412141302246</v>
      </c>
      <c r="AZ1210" s="15">
        <f t="shared" si="1374"/>
        <v>20119.211428061692</v>
      </c>
      <c r="BA1210" s="15">
        <f t="shared" si="1375"/>
        <v>49324.782981010132</v>
      </c>
      <c r="BB1210" s="324">
        <f t="shared" si="1376"/>
        <v>69443.99440907182</v>
      </c>
      <c r="BC1210" s="323"/>
      <c r="BD1210" s="227"/>
      <c r="BE1210" s="15"/>
      <c r="BF1210" s="15"/>
      <c r="BG1210" s="324"/>
      <c r="BH1210" s="334"/>
      <c r="BI1210" s="227"/>
      <c r="BJ1210" s="15"/>
      <c r="BK1210" s="15"/>
      <c r="BL1210" s="324"/>
      <c r="BM1210" s="334"/>
      <c r="BN1210" s="227"/>
      <c r="BO1210" s="15"/>
      <c r="BP1210" s="15"/>
      <c r="BQ1210" s="324"/>
      <c r="BR1210" s="406">
        <f t="shared" si="1377"/>
        <v>34.999999999999901</v>
      </c>
      <c r="BS1210" s="406">
        <f t="shared" si="1378"/>
        <v>5.8333333333333171</v>
      </c>
      <c r="BT1210" s="406">
        <f t="shared" si="1379"/>
        <v>-4.0942028985508072</v>
      </c>
      <c r="BU1210" s="407">
        <f t="shared" si="1380"/>
        <v>-0.46666666666669698</v>
      </c>
      <c r="BV1210" s="407">
        <f t="shared" si="1381"/>
        <v>-0.94444444444443898</v>
      </c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7"/>
      <c r="DW1210" s="7"/>
      <c r="DX1210" s="7"/>
      <c r="DY1210" s="7"/>
      <c r="DZ1210" s="7"/>
      <c r="EA1210" s="7"/>
      <c r="EB1210" s="7"/>
      <c r="EC1210" s="7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  <c r="EQ1210" s="7"/>
    </row>
    <row r="1211" spans="1:147" ht="18" x14ac:dyDescent="0.35">
      <c r="A1211" s="43" t="s">
        <v>489</v>
      </c>
      <c r="B1211" s="319">
        <v>902</v>
      </c>
      <c r="C1211" s="323">
        <v>5</v>
      </c>
      <c r="D1211" s="451">
        <f t="shared" si="1337"/>
        <v>5</v>
      </c>
      <c r="E1211" s="457">
        <f t="shared" si="1338"/>
        <v>28.104639645746627</v>
      </c>
      <c r="F1211" s="15">
        <f t="shared" si="1335"/>
        <v>55377.464671654197</v>
      </c>
      <c r="G1211" s="15">
        <f t="shared" si="1339"/>
        <v>79811.450380198366</v>
      </c>
      <c r="H1211" s="324">
        <f t="shared" ref="H1211:H1225" si="1382">+G1211+F1211</f>
        <v>135188.91505185256</v>
      </c>
      <c r="I1211" s="323">
        <v>2</v>
      </c>
      <c r="J1211" s="451">
        <f t="shared" si="1341"/>
        <v>2</v>
      </c>
      <c r="K1211" s="457">
        <f t="shared" si="1342"/>
        <v>11.241855858298651</v>
      </c>
      <c r="L1211" s="15">
        <f t="shared" si="1343"/>
        <v>22312.167736389682</v>
      </c>
      <c r="M1211" s="15">
        <f t="shared" si="1344"/>
        <v>33506.841022912406</v>
      </c>
      <c r="N1211" s="324">
        <f t="shared" ref="N1211:N1225" si="1383">+M1211+L1211</f>
        <v>55819.008759302087</v>
      </c>
      <c r="O1211" s="345">
        <v>5</v>
      </c>
      <c r="P1211" s="454">
        <f t="shared" si="1346"/>
        <v>3.1256167341430503</v>
      </c>
      <c r="Q1211" s="457">
        <f>+P1211*$S$1307</f>
        <v>17.568866396761173</v>
      </c>
      <c r="R1211" s="15">
        <f>+P1211*$Q$1230</f>
        <v>34869.642425933125</v>
      </c>
      <c r="S1211" s="422">
        <f t="shared" si="1349"/>
        <v>71147.854580007683</v>
      </c>
      <c r="T1211" s="324">
        <f t="shared" ref="T1211:T1225" si="1384">+S1211+R1211</f>
        <v>106017.49700594081</v>
      </c>
      <c r="U1211" s="345">
        <v>3</v>
      </c>
      <c r="V1211" s="166">
        <f t="shared" si="1351"/>
        <v>15.58796241398047</v>
      </c>
      <c r="W1211" s="15">
        <f t="shared" si="1352"/>
        <v>33595.525762538382</v>
      </c>
      <c r="X1211" s="15">
        <f t="shared" si="1353"/>
        <v>53209.607145050533</v>
      </c>
      <c r="Y1211" s="324">
        <f t="shared" si="1354"/>
        <v>86805.132907588908</v>
      </c>
      <c r="Z1211" s="345">
        <v>3</v>
      </c>
      <c r="AA1211" s="166">
        <f t="shared" si="1355"/>
        <v>19.890916959771388</v>
      </c>
      <c r="AB1211" s="15">
        <f t="shared" si="1356"/>
        <v>33595.525762538382</v>
      </c>
      <c r="AC1211" s="15">
        <f t="shared" si="1357"/>
        <v>70376.983735362781</v>
      </c>
      <c r="AD1211" s="324">
        <f t="shared" si="1358"/>
        <v>103972.50949790116</v>
      </c>
      <c r="AE1211" s="323">
        <v>2</v>
      </c>
      <c r="AF1211" s="227">
        <f t="shared" si="1359"/>
        <v>2</v>
      </c>
      <c r="AG1211" s="166">
        <f t="shared" si="1360"/>
        <v>12.068112266426223</v>
      </c>
      <c r="AH1211" s="15">
        <f t="shared" si="1361"/>
        <v>21293.944444444445</v>
      </c>
      <c r="AI1211" s="15">
        <f t="shared" si="1362"/>
        <v>41973.952022235899</v>
      </c>
      <c r="AJ1211" s="324"/>
      <c r="AK1211" s="323">
        <v>4</v>
      </c>
      <c r="AL1211" s="451">
        <f t="shared" si="1363"/>
        <v>4</v>
      </c>
      <c r="AM1211" s="166">
        <f t="shared" si="1364"/>
        <v>22.246422936953042</v>
      </c>
      <c r="AN1211" s="179">
        <f t="shared" si="1365"/>
        <v>42587.888888888891</v>
      </c>
      <c r="AO1211" s="179">
        <f t="shared" si="1366"/>
        <v>76979.611023705002</v>
      </c>
      <c r="AP1211" s="481">
        <f t="shared" si="1336"/>
        <v>119567.49991259389</v>
      </c>
      <c r="AQ1211" s="345">
        <v>4.5652173913043477</v>
      </c>
      <c r="AR1211" s="454">
        <f t="shared" si="1367"/>
        <v>4.5652173913043477</v>
      </c>
      <c r="AS1211" s="227">
        <f t="shared" si="1368"/>
        <v>27.975144341291546</v>
      </c>
      <c r="AT1211" s="15">
        <f t="shared" si="1369"/>
        <v>52812.929998664942</v>
      </c>
      <c r="AU1211" s="15">
        <f t="shared" si="1370"/>
        <v>91119.909742334727</v>
      </c>
      <c r="AV1211" s="324">
        <f t="shared" si="1371"/>
        <v>143932.83974099968</v>
      </c>
      <c r="AW1211" s="345">
        <v>3.4347826086957411</v>
      </c>
      <c r="AX1211" s="454">
        <f t="shared" si="1372"/>
        <v>3.4347826086957411</v>
      </c>
      <c r="AY1211" s="227">
        <f t="shared" si="1373"/>
        <v>29.053063979074341</v>
      </c>
      <c r="AZ1211" s="15">
        <f t="shared" si="1374"/>
        <v>39735.442570425126</v>
      </c>
      <c r="BA1211" s="15">
        <f t="shared" si="1375"/>
        <v>97416.446387503078</v>
      </c>
      <c r="BB1211" s="324">
        <f t="shared" si="1376"/>
        <v>137151.8889579282</v>
      </c>
      <c r="BC1211" s="323"/>
      <c r="BD1211" s="227"/>
      <c r="BE1211" s="15"/>
      <c r="BF1211" s="15"/>
      <c r="BG1211" s="324"/>
      <c r="BH1211" s="334"/>
      <c r="BI1211" s="227"/>
      <c r="BJ1211" s="15"/>
      <c r="BK1211" s="15"/>
      <c r="BL1211" s="324"/>
      <c r="BM1211" s="334"/>
      <c r="BN1211" s="227"/>
      <c r="BO1211" s="15"/>
      <c r="BP1211" s="15"/>
      <c r="BQ1211" s="324"/>
      <c r="BR1211" s="406">
        <f t="shared" si="1377"/>
        <v>32.000000000000085</v>
      </c>
      <c r="BS1211" s="406">
        <f t="shared" si="1378"/>
        <v>5.3333333333333472</v>
      </c>
      <c r="BT1211" s="406">
        <f t="shared" si="1379"/>
        <v>-1.8985507246376061</v>
      </c>
      <c r="BU1211" s="407">
        <f t="shared" si="1380"/>
        <v>-0.24761904761902809</v>
      </c>
      <c r="BV1211" s="407">
        <f t="shared" si="1381"/>
        <v>-0.77777777777778245</v>
      </c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s="7"/>
      <c r="EC1211" s="7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  <c r="EQ1211" s="7"/>
    </row>
    <row r="1212" spans="1:147" ht="18" x14ac:dyDescent="0.35">
      <c r="A1212" s="43" t="s">
        <v>489</v>
      </c>
      <c r="B1212" s="319">
        <v>1001</v>
      </c>
      <c r="C1212" s="323">
        <v>5</v>
      </c>
      <c r="D1212" s="451">
        <f t="shared" si="1337"/>
        <v>5</v>
      </c>
      <c r="E1212" s="457">
        <f t="shared" si="1338"/>
        <v>28.104639645746627</v>
      </c>
      <c r="F1212" s="15">
        <f t="shared" si="1335"/>
        <v>55377.464671654197</v>
      </c>
      <c r="G1212" s="15">
        <f t="shared" si="1339"/>
        <v>79811.450380198366</v>
      </c>
      <c r="H1212" s="324">
        <f t="shared" si="1382"/>
        <v>135188.91505185256</v>
      </c>
      <c r="I1212" s="323">
        <v>3</v>
      </c>
      <c r="J1212" s="451">
        <f t="shared" si="1341"/>
        <v>3</v>
      </c>
      <c r="K1212" s="457">
        <f t="shared" si="1342"/>
        <v>16.862783787447977</v>
      </c>
      <c r="L1212" s="15">
        <f t="shared" si="1343"/>
        <v>33468.251604584526</v>
      </c>
      <c r="M1212" s="15">
        <f t="shared" si="1344"/>
        <v>50260.261534368612</v>
      </c>
      <c r="N1212" s="324">
        <f t="shared" si="1383"/>
        <v>83728.513138953131</v>
      </c>
      <c r="O1212" s="345">
        <v>9</v>
      </c>
      <c r="P1212" s="454">
        <f t="shared" si="1346"/>
        <v>5.62611012145749</v>
      </c>
      <c r="Q1212" s="457">
        <f t="shared" si="1347"/>
        <v>31.62395951417011</v>
      </c>
      <c r="R1212" s="15">
        <f t="shared" si="1348"/>
        <v>62765.356366679618</v>
      </c>
      <c r="S1212" s="422">
        <f t="shared" si="1349"/>
        <v>128066.13824401384</v>
      </c>
      <c r="T1212" s="324">
        <f t="shared" si="1384"/>
        <v>190831.49461069345</v>
      </c>
      <c r="U1212" s="345">
        <v>4</v>
      </c>
      <c r="V1212" s="166">
        <f t="shared" si="1351"/>
        <v>20.783949885307294</v>
      </c>
      <c r="W1212" s="15">
        <f t="shared" si="1352"/>
        <v>44794.034350051181</v>
      </c>
      <c r="X1212" s="15">
        <f t="shared" si="1353"/>
        <v>70946.142860067383</v>
      </c>
      <c r="Y1212" s="324">
        <f t="shared" si="1354"/>
        <v>115740.17721011856</v>
      </c>
      <c r="Z1212" s="345">
        <v>4</v>
      </c>
      <c r="AA1212" s="166">
        <f t="shared" si="1355"/>
        <v>26.52122261302852</v>
      </c>
      <c r="AB1212" s="15">
        <f t="shared" si="1356"/>
        <v>44794.034350051181</v>
      </c>
      <c r="AC1212" s="15">
        <f t="shared" si="1357"/>
        <v>93835.978313817061</v>
      </c>
      <c r="AD1212" s="324">
        <f t="shared" si="1358"/>
        <v>138630.01266386826</v>
      </c>
      <c r="AE1212" s="323">
        <v>5</v>
      </c>
      <c r="AF1212" s="227">
        <f t="shared" si="1359"/>
        <v>5</v>
      </c>
      <c r="AG1212" s="166">
        <f t="shared" si="1360"/>
        <v>30.170280666065558</v>
      </c>
      <c r="AH1212" s="15">
        <f t="shared" si="1361"/>
        <v>53234.861111111109</v>
      </c>
      <c r="AI1212" s="15">
        <f t="shared" si="1362"/>
        <v>104934.88005558975</v>
      </c>
      <c r="AJ1212" s="324"/>
      <c r="AK1212" s="323">
        <v>4</v>
      </c>
      <c r="AL1212" s="451">
        <f t="shared" si="1363"/>
        <v>4</v>
      </c>
      <c r="AM1212" s="166">
        <f t="shared" si="1364"/>
        <v>22.246422936953042</v>
      </c>
      <c r="AN1212" s="179">
        <f t="shared" si="1365"/>
        <v>42587.888888888891</v>
      </c>
      <c r="AO1212" s="179">
        <f t="shared" si="1366"/>
        <v>76979.611023705002</v>
      </c>
      <c r="AP1212" s="481">
        <f t="shared" si="1336"/>
        <v>119567.49991259389</v>
      </c>
      <c r="AQ1212" s="345">
        <v>3.9130434782608696</v>
      </c>
      <c r="AR1212" s="454">
        <f t="shared" si="1367"/>
        <v>3.9130434782608696</v>
      </c>
      <c r="AS1212" s="227">
        <f t="shared" si="1368"/>
        <v>23.978695149678472</v>
      </c>
      <c r="AT1212" s="15">
        <f t="shared" si="1369"/>
        <v>45268.225713141379</v>
      </c>
      <c r="AU1212" s="15">
        <f t="shared" si="1370"/>
        <v>78102.779779144053</v>
      </c>
      <c r="AV1212" s="324">
        <f t="shared" si="1371"/>
        <v>123371.00549228543</v>
      </c>
      <c r="AW1212" s="345">
        <v>4.0869565217392392</v>
      </c>
      <c r="AX1212" s="454">
        <f t="shared" si="1372"/>
        <v>4.0869565217392392</v>
      </c>
      <c r="AY1212" s="227">
        <f t="shared" si="1373"/>
        <v>34.569468532063162</v>
      </c>
      <c r="AZ1212" s="15">
        <f t="shared" si="1374"/>
        <v>47280.146855948922</v>
      </c>
      <c r="BA1212" s="15">
        <f t="shared" si="1375"/>
        <v>115913.24000538349</v>
      </c>
      <c r="BB1212" s="324">
        <f t="shared" si="1376"/>
        <v>163193.3868613324</v>
      </c>
      <c r="BC1212" s="323"/>
      <c r="BD1212" s="227"/>
      <c r="BE1212" s="15"/>
      <c r="BF1212" s="15"/>
      <c r="BG1212" s="324"/>
      <c r="BH1212" s="334"/>
      <c r="BI1212" s="227"/>
      <c r="BJ1212" s="15"/>
      <c r="BK1212" s="15"/>
      <c r="BL1212" s="324"/>
      <c r="BM1212" s="334"/>
      <c r="BN1212" s="227"/>
      <c r="BO1212" s="15"/>
      <c r="BP1212" s="15"/>
      <c r="BQ1212" s="324"/>
      <c r="BR1212" s="406">
        <f t="shared" si="1377"/>
        <v>42.000000000000107</v>
      </c>
      <c r="BS1212" s="406">
        <f t="shared" si="1378"/>
        <v>7.0000000000000178</v>
      </c>
      <c r="BT1212" s="406">
        <f t="shared" si="1379"/>
        <v>-2.9130434782607786</v>
      </c>
      <c r="BU1212" s="407">
        <f t="shared" si="1380"/>
        <v>4.4444444444472264E-2</v>
      </c>
      <c r="BV1212" s="407">
        <f t="shared" si="1381"/>
        <v>-0.75000000000000444</v>
      </c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7"/>
      <c r="DW1212" s="7"/>
      <c r="DX1212" s="7"/>
      <c r="DY1212" s="7"/>
      <c r="DZ1212" s="7"/>
      <c r="EA1212" s="7"/>
      <c r="EB1212" s="7"/>
      <c r="EC1212" s="7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  <c r="EQ1212" s="7"/>
    </row>
    <row r="1213" spans="1:147" ht="18" x14ac:dyDescent="0.35">
      <c r="A1213" s="43" t="s">
        <v>489</v>
      </c>
      <c r="B1213" s="319">
        <v>1002</v>
      </c>
      <c r="C1213" s="323">
        <v>1</v>
      </c>
      <c r="D1213" s="451">
        <f t="shared" si="1337"/>
        <v>1</v>
      </c>
      <c r="E1213" s="457">
        <f t="shared" si="1338"/>
        <v>5.6209279291493255</v>
      </c>
      <c r="F1213" s="15">
        <f t="shared" si="1335"/>
        <v>11075.492934330839</v>
      </c>
      <c r="G1213" s="15">
        <f t="shared" si="1339"/>
        <v>15962.290076039673</v>
      </c>
      <c r="H1213" s="324">
        <f t="shared" si="1382"/>
        <v>27037.783010370513</v>
      </c>
      <c r="I1213" s="323">
        <v>3</v>
      </c>
      <c r="J1213" s="451">
        <f t="shared" si="1341"/>
        <v>3</v>
      </c>
      <c r="K1213" s="457">
        <f t="shared" si="1342"/>
        <v>16.862783787447977</v>
      </c>
      <c r="L1213" s="15">
        <f t="shared" si="1343"/>
        <v>33468.251604584526</v>
      </c>
      <c r="M1213" s="15">
        <f t="shared" si="1344"/>
        <v>50260.261534368612</v>
      </c>
      <c r="N1213" s="324">
        <f t="shared" si="1383"/>
        <v>83728.513138953131</v>
      </c>
      <c r="O1213" s="345">
        <v>5</v>
      </c>
      <c r="P1213" s="454">
        <f t="shared" si="1346"/>
        <v>3.1256167341430503</v>
      </c>
      <c r="Q1213" s="457">
        <f>+P1213*$S$1307</f>
        <v>17.568866396761173</v>
      </c>
      <c r="R1213" s="15">
        <f t="shared" si="1348"/>
        <v>34869.642425933125</v>
      </c>
      <c r="S1213" s="422">
        <f>+Q1213*$Q$1229</f>
        <v>71147.854580007683</v>
      </c>
      <c r="T1213" s="324">
        <f t="shared" si="1384"/>
        <v>106017.49700594081</v>
      </c>
      <c r="U1213" s="345">
        <v>2</v>
      </c>
      <c r="V1213" s="166">
        <f t="shared" si="1351"/>
        <v>10.391974942653647</v>
      </c>
      <c r="W1213" s="15">
        <f t="shared" si="1352"/>
        <v>22397.01717502559</v>
      </c>
      <c r="X1213" s="15">
        <f t="shared" si="1353"/>
        <v>35473.071430033691</v>
      </c>
      <c r="Y1213" s="324">
        <f t="shared" si="1354"/>
        <v>57870.088605059282</v>
      </c>
      <c r="Z1213" s="345">
        <v>2</v>
      </c>
      <c r="AA1213" s="166">
        <f t="shared" si="1355"/>
        <v>13.26061130651426</v>
      </c>
      <c r="AB1213" s="15">
        <f t="shared" si="1356"/>
        <v>22397.01717502559</v>
      </c>
      <c r="AC1213" s="15">
        <f t="shared" si="1357"/>
        <v>46917.98915690853</v>
      </c>
      <c r="AD1213" s="324">
        <f t="shared" si="1358"/>
        <v>69315.006331934128</v>
      </c>
      <c r="AE1213" s="323">
        <v>3</v>
      </c>
      <c r="AF1213" s="227">
        <f t="shared" si="1359"/>
        <v>3</v>
      </c>
      <c r="AG1213" s="166">
        <f t="shared" si="1360"/>
        <v>18.102168399639332</v>
      </c>
      <c r="AH1213" s="15">
        <f t="shared" si="1361"/>
        <v>31940.916666666668</v>
      </c>
      <c r="AI1213" s="15">
        <f t="shared" si="1362"/>
        <v>62960.928033353841</v>
      </c>
      <c r="AJ1213" s="324"/>
      <c r="AK1213" s="323">
        <v>3</v>
      </c>
      <c r="AL1213" s="451">
        <f t="shared" si="1363"/>
        <v>3</v>
      </c>
      <c r="AM1213" s="166">
        <f t="shared" si="1364"/>
        <v>16.684817202714783</v>
      </c>
      <c r="AN1213" s="179">
        <f t="shared" si="1365"/>
        <v>31940.916666666668</v>
      </c>
      <c r="AO1213" s="179">
        <f t="shared" si="1366"/>
        <v>57734.708267778755</v>
      </c>
      <c r="AP1213" s="481">
        <f t="shared" si="1336"/>
        <v>89675.624934445426</v>
      </c>
      <c r="AQ1213" s="345">
        <v>1.3043478260869565</v>
      </c>
      <c r="AR1213" s="454">
        <f t="shared" si="1367"/>
        <v>1.3043478260869565</v>
      </c>
      <c r="AS1213" s="227">
        <f t="shared" si="1368"/>
        <v>7.9928983832261569</v>
      </c>
      <c r="AT1213" s="15">
        <f t="shared" si="1369"/>
        <v>15089.408571047126</v>
      </c>
      <c r="AU1213" s="15">
        <f t="shared" si="1370"/>
        <v>26034.25992638135</v>
      </c>
      <c r="AV1213" s="324">
        <f t="shared" si="1371"/>
        <v>41123.668497428473</v>
      </c>
      <c r="AW1213" s="345">
        <v>1.6956521739130039</v>
      </c>
      <c r="AX1213" s="454">
        <f t="shared" si="1372"/>
        <v>1.6956521739130039</v>
      </c>
      <c r="AY1213" s="227">
        <f t="shared" si="1373"/>
        <v>14.342651837770171</v>
      </c>
      <c r="AZ1213" s="15">
        <f t="shared" si="1374"/>
        <v>19616.231142360808</v>
      </c>
      <c r="BA1213" s="15">
        <f t="shared" si="1375"/>
        <v>48091.663406486492</v>
      </c>
      <c r="BB1213" s="324">
        <f t="shared" si="1376"/>
        <v>67707.894548847296</v>
      </c>
      <c r="BC1213" s="323"/>
      <c r="BD1213" s="227"/>
      <c r="BE1213" s="15"/>
      <c r="BF1213" s="15"/>
      <c r="BG1213" s="324"/>
      <c r="BH1213" s="334"/>
      <c r="BI1213" s="227"/>
      <c r="BJ1213" s="15"/>
      <c r="BK1213" s="15"/>
      <c r="BL1213" s="324"/>
      <c r="BM1213" s="334"/>
      <c r="BN1213" s="227"/>
      <c r="BO1213" s="15"/>
      <c r="BP1213" s="15"/>
      <c r="BQ1213" s="324"/>
      <c r="BR1213" s="406">
        <f t="shared" si="1377"/>
        <v>21.999999999999961</v>
      </c>
      <c r="BS1213" s="406">
        <f t="shared" si="1378"/>
        <v>3.6666666666666603</v>
      </c>
      <c r="BT1213" s="406">
        <f t="shared" si="1379"/>
        <v>-1.9710144927536564</v>
      </c>
      <c r="BU1213" s="407">
        <f t="shared" si="1380"/>
        <v>0.29999999999996962</v>
      </c>
      <c r="BV1213" s="407">
        <f t="shared" si="1381"/>
        <v>-0.83333333333333015</v>
      </c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7"/>
      <c r="DW1213" s="7"/>
      <c r="DX1213" s="7"/>
      <c r="DY1213" s="7"/>
      <c r="DZ1213" s="7"/>
      <c r="EA1213" s="7"/>
      <c r="EB1213" s="7"/>
      <c r="EC1213" s="7"/>
      <c r="ED1213" s="7"/>
      <c r="EE1213" s="7"/>
      <c r="EF1213" s="7"/>
      <c r="EG1213" s="7"/>
      <c r="EH1213" s="7"/>
      <c r="EI1213" s="7"/>
      <c r="EJ1213" s="7"/>
      <c r="EK1213" s="7"/>
      <c r="EL1213" s="7"/>
      <c r="EM1213" s="7"/>
      <c r="EN1213" s="7"/>
      <c r="EO1213" s="7"/>
      <c r="EP1213" s="7"/>
      <c r="EQ1213" s="7"/>
    </row>
    <row r="1214" spans="1:147" ht="18" x14ac:dyDescent="0.35">
      <c r="A1214" s="43" t="s">
        <v>489</v>
      </c>
      <c r="B1214" s="319">
        <v>1003</v>
      </c>
      <c r="C1214" s="323">
        <v>2</v>
      </c>
      <c r="D1214" s="451">
        <f t="shared" si="1337"/>
        <v>2</v>
      </c>
      <c r="E1214" s="457">
        <f t="shared" si="1338"/>
        <v>11.241855858298651</v>
      </c>
      <c r="F1214" s="15">
        <f t="shared" si="1335"/>
        <v>22150.985868661679</v>
      </c>
      <c r="G1214" s="15">
        <f t="shared" si="1339"/>
        <v>31924.580152079347</v>
      </c>
      <c r="H1214" s="324">
        <f t="shared" si="1382"/>
        <v>54075.566020741026</v>
      </c>
      <c r="I1214" s="323">
        <v>2</v>
      </c>
      <c r="J1214" s="451">
        <f t="shared" si="1341"/>
        <v>2</v>
      </c>
      <c r="K1214" s="457">
        <f t="shared" si="1342"/>
        <v>11.241855858298651</v>
      </c>
      <c r="L1214" s="15">
        <f t="shared" si="1343"/>
        <v>22312.167736389682</v>
      </c>
      <c r="M1214" s="15">
        <f t="shared" si="1344"/>
        <v>33506.841022912406</v>
      </c>
      <c r="N1214" s="324">
        <f t="shared" si="1383"/>
        <v>55819.008759302087</v>
      </c>
      <c r="O1214" s="345">
        <v>5</v>
      </c>
      <c r="P1214" s="454">
        <f t="shared" si="1346"/>
        <v>3.1256167341430503</v>
      </c>
      <c r="Q1214" s="457">
        <f t="shared" si="1347"/>
        <v>17.568866396761173</v>
      </c>
      <c r="R1214" s="15">
        <f t="shared" si="1348"/>
        <v>34869.642425933125</v>
      </c>
      <c r="S1214" s="422">
        <f t="shared" si="1349"/>
        <v>71147.854580007683</v>
      </c>
      <c r="T1214" s="324">
        <f t="shared" si="1384"/>
        <v>106017.49700594081</v>
      </c>
      <c r="U1214" s="345">
        <v>2</v>
      </c>
      <c r="V1214" s="166">
        <f t="shared" si="1351"/>
        <v>10.391974942653647</v>
      </c>
      <c r="W1214" s="15">
        <f t="shared" si="1352"/>
        <v>22397.01717502559</v>
      </c>
      <c r="X1214" s="15">
        <f t="shared" si="1353"/>
        <v>35473.071430033691</v>
      </c>
      <c r="Y1214" s="324">
        <f t="shared" si="1354"/>
        <v>57870.088605059282</v>
      </c>
      <c r="Z1214" s="345">
        <v>4</v>
      </c>
      <c r="AA1214" s="166">
        <f t="shared" si="1355"/>
        <v>26.52122261302852</v>
      </c>
      <c r="AB1214" s="15">
        <f t="shared" si="1356"/>
        <v>44794.034350051181</v>
      </c>
      <c r="AC1214" s="15">
        <f t="shared" si="1357"/>
        <v>93835.978313817061</v>
      </c>
      <c r="AD1214" s="324">
        <f t="shared" si="1358"/>
        <v>138630.01266386826</v>
      </c>
      <c r="AE1214" s="323">
        <v>4</v>
      </c>
      <c r="AF1214" s="227">
        <f t="shared" si="1359"/>
        <v>4</v>
      </c>
      <c r="AG1214" s="166">
        <f t="shared" si="1360"/>
        <v>24.136224532852445</v>
      </c>
      <c r="AH1214" s="15">
        <f t="shared" si="1361"/>
        <v>42587.888888888891</v>
      </c>
      <c r="AI1214" s="15">
        <f t="shared" si="1362"/>
        <v>83947.904044471798</v>
      </c>
      <c r="AJ1214" s="324"/>
      <c r="AK1214" s="323">
        <v>4</v>
      </c>
      <c r="AL1214" s="451">
        <f t="shared" si="1363"/>
        <v>4</v>
      </c>
      <c r="AM1214" s="166">
        <f t="shared" si="1364"/>
        <v>22.246422936953042</v>
      </c>
      <c r="AN1214" s="179">
        <f t="shared" si="1365"/>
        <v>42587.888888888891</v>
      </c>
      <c r="AO1214" s="179">
        <f t="shared" si="1366"/>
        <v>76979.611023705002</v>
      </c>
      <c r="AP1214" s="481">
        <f t="shared" si="1336"/>
        <v>119567.49991259389</v>
      </c>
      <c r="AQ1214" s="345">
        <v>2.6086956521739131</v>
      </c>
      <c r="AR1214" s="454">
        <f t="shared" si="1367"/>
        <v>2.6086956521739131</v>
      </c>
      <c r="AS1214" s="227">
        <f t="shared" si="1368"/>
        <v>15.985796766452314</v>
      </c>
      <c r="AT1214" s="15">
        <f t="shared" si="1369"/>
        <v>30178.817142094253</v>
      </c>
      <c r="AU1214" s="15">
        <f t="shared" si="1370"/>
        <v>52068.5198527627</v>
      </c>
      <c r="AV1214" s="324">
        <f t="shared" si="1371"/>
        <v>82247.336994856945</v>
      </c>
      <c r="AW1214" s="345">
        <v>3.3913043478261216</v>
      </c>
      <c r="AX1214" s="454">
        <f t="shared" si="1372"/>
        <v>3.3913043478261216</v>
      </c>
      <c r="AY1214" s="227">
        <f t="shared" si="1373"/>
        <v>28.685303675541306</v>
      </c>
      <c r="AZ1214" s="15">
        <f t="shared" si="1374"/>
        <v>39232.462284722926</v>
      </c>
      <c r="BA1214" s="15">
        <f t="shared" si="1375"/>
        <v>96183.326812976215</v>
      </c>
      <c r="BB1214" s="324">
        <f t="shared" si="1376"/>
        <v>135415.78909769913</v>
      </c>
      <c r="BC1214" s="323"/>
      <c r="BD1214" s="227"/>
      <c r="BE1214" s="15"/>
      <c r="BF1214" s="15"/>
      <c r="BG1214" s="324"/>
      <c r="BH1214" s="334"/>
      <c r="BI1214" s="227"/>
      <c r="BJ1214" s="15"/>
      <c r="BK1214" s="15"/>
      <c r="BL1214" s="324"/>
      <c r="BM1214" s="334"/>
      <c r="BN1214" s="227"/>
      <c r="BO1214" s="15"/>
      <c r="BP1214" s="15"/>
      <c r="BQ1214" s="324"/>
      <c r="BR1214" s="406">
        <f t="shared" si="1377"/>
        <v>29.000000000000036</v>
      </c>
      <c r="BS1214" s="406">
        <f t="shared" si="1378"/>
        <v>4.8333333333333393</v>
      </c>
      <c r="BT1214" s="406">
        <f t="shared" si="1379"/>
        <v>-1.4420289855072177</v>
      </c>
      <c r="BU1214" s="407">
        <f t="shared" si="1380"/>
        <v>0.30000000000001315</v>
      </c>
      <c r="BV1214" s="407">
        <f t="shared" si="1381"/>
        <v>-0.20833333333333481</v>
      </c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7"/>
      <c r="DW1214" s="7"/>
      <c r="DX1214" s="7"/>
      <c r="DY1214" s="7"/>
      <c r="DZ1214" s="7"/>
      <c r="EA1214" s="7"/>
      <c r="EB1214" s="7"/>
      <c r="EC1214" s="7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  <c r="EQ1214" s="7"/>
    </row>
    <row r="1215" spans="1:147" ht="18" x14ac:dyDescent="0.35">
      <c r="A1215" s="43" t="s">
        <v>489</v>
      </c>
      <c r="B1215" s="319">
        <v>1004</v>
      </c>
      <c r="C1215" s="323">
        <v>2</v>
      </c>
      <c r="D1215" s="451">
        <f t="shared" si="1337"/>
        <v>2</v>
      </c>
      <c r="E1215" s="457">
        <f t="shared" si="1338"/>
        <v>11.241855858298651</v>
      </c>
      <c r="F1215" s="15">
        <f t="shared" si="1335"/>
        <v>22150.985868661679</v>
      </c>
      <c r="G1215" s="15">
        <f t="shared" si="1339"/>
        <v>31924.580152079347</v>
      </c>
      <c r="H1215" s="324">
        <f t="shared" si="1382"/>
        <v>54075.566020741026</v>
      </c>
      <c r="I1215" s="323">
        <v>0</v>
      </c>
      <c r="J1215" s="451">
        <f t="shared" si="1341"/>
        <v>0</v>
      </c>
      <c r="K1215" s="457">
        <f t="shared" si="1342"/>
        <v>0</v>
      </c>
      <c r="L1215" s="15">
        <f t="shared" si="1343"/>
        <v>0</v>
      </c>
      <c r="M1215" s="15">
        <f t="shared" si="1344"/>
        <v>0</v>
      </c>
      <c r="N1215" s="324">
        <f t="shared" si="1383"/>
        <v>0</v>
      </c>
      <c r="O1215" s="345">
        <v>1</v>
      </c>
      <c r="P1215" s="454">
        <f t="shared" si="1346"/>
        <v>0.62512334682861004</v>
      </c>
      <c r="Q1215" s="457">
        <f t="shared" si="1347"/>
        <v>3.5137732793522347</v>
      </c>
      <c r="R1215" s="15">
        <f t="shared" si="1348"/>
        <v>6973.928485186625</v>
      </c>
      <c r="S1215" s="422">
        <f t="shared" si="1349"/>
        <v>14229.570916001538</v>
      </c>
      <c r="T1215" s="324">
        <f t="shared" si="1384"/>
        <v>21203.499401188164</v>
      </c>
      <c r="U1215" s="345">
        <v>1</v>
      </c>
      <c r="V1215" s="166">
        <f t="shared" si="1351"/>
        <v>5.1959874713268235</v>
      </c>
      <c r="W1215" s="15">
        <f t="shared" si="1352"/>
        <v>11198.508587512795</v>
      </c>
      <c r="X1215" s="15">
        <f t="shared" si="1353"/>
        <v>17736.535715016846</v>
      </c>
      <c r="Y1215" s="324">
        <f t="shared" si="1354"/>
        <v>28935.044302529641</v>
      </c>
      <c r="Z1215" s="345">
        <v>1</v>
      </c>
      <c r="AA1215" s="166">
        <f t="shared" si="1355"/>
        <v>6.6303056532571301</v>
      </c>
      <c r="AB1215" s="15">
        <f t="shared" si="1356"/>
        <v>11198.508587512795</v>
      </c>
      <c r="AC1215" s="15">
        <f t="shared" si="1357"/>
        <v>23458.994578454265</v>
      </c>
      <c r="AD1215" s="324">
        <f t="shared" si="1358"/>
        <v>34657.503165967064</v>
      </c>
      <c r="AE1215" s="323">
        <v>1</v>
      </c>
      <c r="AF1215" s="227">
        <f t="shared" si="1359"/>
        <v>1</v>
      </c>
      <c r="AG1215" s="166">
        <f t="shared" si="1360"/>
        <v>6.0340561332131113</v>
      </c>
      <c r="AH1215" s="15">
        <f t="shared" si="1361"/>
        <v>10646.972222222223</v>
      </c>
      <c r="AI1215" s="15">
        <f t="shared" si="1362"/>
        <v>20986.976011117949</v>
      </c>
      <c r="AJ1215" s="324"/>
      <c r="AK1215" s="323">
        <v>1</v>
      </c>
      <c r="AL1215" s="451">
        <f t="shared" si="1363"/>
        <v>1</v>
      </c>
      <c r="AM1215" s="166">
        <f t="shared" si="1364"/>
        <v>5.5616057342382605</v>
      </c>
      <c r="AN1215" s="179">
        <f t="shared" si="1365"/>
        <v>10646.972222222223</v>
      </c>
      <c r="AO1215" s="179">
        <f t="shared" si="1366"/>
        <v>19244.90275592625</v>
      </c>
      <c r="AP1215" s="481">
        <f t="shared" si="1336"/>
        <v>29891.874978148473</v>
      </c>
      <c r="AQ1215" s="345">
        <v>1.9565217391304348</v>
      </c>
      <c r="AR1215" s="454">
        <f t="shared" si="1367"/>
        <v>1.9565217391304348</v>
      </c>
      <c r="AS1215" s="227">
        <f t="shared" si="1368"/>
        <v>11.989347574839236</v>
      </c>
      <c r="AT1215" s="15">
        <f t="shared" si="1369"/>
        <v>22634.112856570689</v>
      </c>
      <c r="AU1215" s="15">
        <f t="shared" si="1370"/>
        <v>39051.389889572027</v>
      </c>
      <c r="AV1215" s="324">
        <f t="shared" si="1371"/>
        <v>61685.502746142716</v>
      </c>
      <c r="AW1215" s="345">
        <v>2.0434782608695627</v>
      </c>
      <c r="AX1215" s="454">
        <f t="shared" si="1372"/>
        <v>2.0434782608695627</v>
      </c>
      <c r="AY1215" s="227">
        <f t="shared" si="1373"/>
        <v>17.284734266031101</v>
      </c>
      <c r="AZ1215" s="15">
        <f t="shared" si="1374"/>
        <v>23640.073427973803</v>
      </c>
      <c r="BA1215" s="15">
        <f t="shared" si="1375"/>
        <v>57956.620002690128</v>
      </c>
      <c r="BB1215" s="324">
        <f t="shared" si="1376"/>
        <v>81596.69343066393</v>
      </c>
      <c r="BC1215" s="323"/>
      <c r="BD1215" s="227"/>
      <c r="BE1215" s="15"/>
      <c r="BF1215" s="15"/>
      <c r="BG1215" s="324"/>
      <c r="BH1215" s="334"/>
      <c r="BI1215" s="227"/>
      <c r="BJ1215" s="15"/>
      <c r="BK1215" s="15"/>
      <c r="BL1215" s="324"/>
      <c r="BM1215" s="334"/>
      <c r="BN1215" s="227"/>
      <c r="BO1215" s="15"/>
      <c r="BP1215" s="15"/>
      <c r="BQ1215" s="324"/>
      <c r="BR1215" s="406">
        <f t="shared" si="1377"/>
        <v>10.999999999999996</v>
      </c>
      <c r="BS1215" s="406">
        <f t="shared" si="1378"/>
        <v>1.8333333333333328</v>
      </c>
      <c r="BT1215" s="406">
        <f t="shared" si="1379"/>
        <v>0.21014492753622993</v>
      </c>
      <c r="BU1215" s="407">
        <f t="shared" si="1380"/>
        <v>4.4444444444443176E-2</v>
      </c>
      <c r="BV1215" s="407">
        <f t="shared" si="1381"/>
        <v>-0.83333333333333282</v>
      </c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7"/>
      <c r="DW1215" s="7"/>
      <c r="DX1215" s="7"/>
      <c r="DY1215" s="7"/>
      <c r="DZ1215" s="7"/>
      <c r="EA1215" s="7"/>
      <c r="EB1215" s="7"/>
      <c r="EC1215" s="7"/>
      <c r="ED1215" s="7"/>
      <c r="EE1215" s="7"/>
      <c r="EF1215" s="7"/>
      <c r="EG1215" s="7"/>
      <c r="EH1215" s="7"/>
      <c r="EI1215" s="7"/>
      <c r="EJ1215" s="7"/>
      <c r="EK1215" s="7"/>
      <c r="EL1215" s="7"/>
      <c r="EM1215" s="7"/>
      <c r="EN1215" s="7"/>
      <c r="EO1215" s="7"/>
      <c r="EP1215" s="7"/>
      <c r="EQ1215" s="7"/>
    </row>
    <row r="1216" spans="1:147" ht="18" x14ac:dyDescent="0.35">
      <c r="A1216" s="43" t="s">
        <v>489</v>
      </c>
      <c r="B1216" s="319">
        <v>1101</v>
      </c>
      <c r="C1216" s="323">
        <v>0</v>
      </c>
      <c r="D1216" s="451">
        <f t="shared" si="1337"/>
        <v>0</v>
      </c>
      <c r="E1216" s="457">
        <f t="shared" si="1338"/>
        <v>0</v>
      </c>
      <c r="F1216" s="15">
        <f t="shared" si="1335"/>
        <v>0</v>
      </c>
      <c r="G1216" s="15">
        <f t="shared" si="1339"/>
        <v>0</v>
      </c>
      <c r="H1216" s="324">
        <f t="shared" si="1382"/>
        <v>0</v>
      </c>
      <c r="I1216" s="323">
        <v>0</v>
      </c>
      <c r="J1216" s="451">
        <f t="shared" si="1341"/>
        <v>0</v>
      </c>
      <c r="K1216" s="457">
        <f t="shared" si="1342"/>
        <v>0</v>
      </c>
      <c r="L1216" s="15">
        <f t="shared" si="1343"/>
        <v>0</v>
      </c>
      <c r="M1216" s="15">
        <f t="shared" si="1344"/>
        <v>0</v>
      </c>
      <c r="N1216" s="324">
        <f t="shared" si="1383"/>
        <v>0</v>
      </c>
      <c r="O1216" s="345">
        <v>1</v>
      </c>
      <c r="P1216" s="454">
        <f t="shared" si="1346"/>
        <v>0.62512334682861004</v>
      </c>
      <c r="Q1216" s="457">
        <f t="shared" si="1347"/>
        <v>3.5137732793522347</v>
      </c>
      <c r="R1216" s="15">
        <f t="shared" si="1348"/>
        <v>6973.928485186625</v>
      </c>
      <c r="S1216" s="422">
        <f t="shared" si="1349"/>
        <v>14229.570916001538</v>
      </c>
      <c r="T1216" s="324">
        <f t="shared" si="1384"/>
        <v>21203.499401188164</v>
      </c>
      <c r="U1216" s="345">
        <v>0</v>
      </c>
      <c r="V1216" s="166">
        <f t="shared" si="1351"/>
        <v>0</v>
      </c>
      <c r="W1216" s="15">
        <f t="shared" si="1352"/>
        <v>0</v>
      </c>
      <c r="X1216" s="15">
        <f t="shared" si="1353"/>
        <v>0</v>
      </c>
      <c r="Y1216" s="324">
        <f t="shared" si="1354"/>
        <v>0</v>
      </c>
      <c r="Z1216" s="345">
        <v>0</v>
      </c>
      <c r="AA1216" s="166">
        <f t="shared" si="1355"/>
        <v>0</v>
      </c>
      <c r="AB1216" s="15">
        <f t="shared" si="1356"/>
        <v>0</v>
      </c>
      <c r="AC1216" s="15">
        <f t="shared" si="1357"/>
        <v>0</v>
      </c>
      <c r="AD1216" s="324">
        <f t="shared" si="1358"/>
        <v>0</v>
      </c>
      <c r="AE1216" s="323">
        <v>0</v>
      </c>
      <c r="AF1216" s="227">
        <f t="shared" si="1359"/>
        <v>0</v>
      </c>
      <c r="AG1216" s="166">
        <f t="shared" si="1360"/>
        <v>0</v>
      </c>
      <c r="AH1216" s="15">
        <f t="shared" si="1361"/>
        <v>0</v>
      </c>
      <c r="AI1216" s="15">
        <f t="shared" si="1362"/>
        <v>0</v>
      </c>
      <c r="AJ1216" s="324"/>
      <c r="AK1216" s="323">
        <v>0</v>
      </c>
      <c r="AL1216" s="451">
        <f t="shared" si="1363"/>
        <v>0</v>
      </c>
      <c r="AM1216" s="166">
        <f t="shared" si="1364"/>
        <v>0</v>
      </c>
      <c r="AN1216" s="179">
        <f t="shared" si="1365"/>
        <v>0</v>
      </c>
      <c r="AO1216" s="179">
        <f t="shared" si="1366"/>
        <v>0</v>
      </c>
      <c r="AP1216" s="481">
        <f t="shared" si="1336"/>
        <v>0</v>
      </c>
      <c r="AQ1216" s="345">
        <v>0</v>
      </c>
      <c r="AR1216" s="454">
        <f t="shared" si="1367"/>
        <v>0</v>
      </c>
      <c r="AS1216" s="227">
        <f t="shared" si="1368"/>
        <v>0</v>
      </c>
      <c r="AT1216" s="15">
        <f t="shared" si="1369"/>
        <v>0</v>
      </c>
      <c r="AU1216" s="15">
        <f t="shared" si="1370"/>
        <v>0</v>
      </c>
      <c r="AV1216" s="324">
        <f t="shared" si="1371"/>
        <v>0</v>
      </c>
      <c r="AW1216" s="345">
        <v>0</v>
      </c>
      <c r="AX1216" s="454">
        <f t="shared" si="1372"/>
        <v>0</v>
      </c>
      <c r="AY1216" s="227">
        <f t="shared" si="1373"/>
        <v>0</v>
      </c>
      <c r="AZ1216" s="15">
        <f t="shared" si="1374"/>
        <v>0</v>
      </c>
      <c r="BA1216" s="15">
        <f t="shared" si="1375"/>
        <v>0</v>
      </c>
      <c r="BB1216" s="324">
        <f t="shared" si="1376"/>
        <v>0</v>
      </c>
      <c r="BC1216" s="323"/>
      <c r="BD1216" s="227"/>
      <c r="BE1216" s="15"/>
      <c r="BF1216" s="15"/>
      <c r="BG1216" s="324"/>
      <c r="BH1216" s="334"/>
      <c r="BI1216" s="227"/>
      <c r="BJ1216" s="15"/>
      <c r="BK1216" s="15"/>
      <c r="BL1216" s="324"/>
      <c r="BM1216" s="334"/>
      <c r="BN1216" s="227"/>
      <c r="BO1216" s="15"/>
      <c r="BP1216" s="15"/>
      <c r="BQ1216" s="324"/>
      <c r="BR1216" s="406">
        <f t="shared" si="1377"/>
        <v>1</v>
      </c>
      <c r="BS1216" s="406">
        <f t="shared" si="1378"/>
        <v>0.16666666666666666</v>
      </c>
      <c r="BT1216" s="406">
        <f t="shared" si="1379"/>
        <v>-0.16666666666666666</v>
      </c>
      <c r="BU1216" s="407" t="e">
        <f t="shared" si="1380"/>
        <v>#DIV/0!</v>
      </c>
      <c r="BV1216" s="407" t="e">
        <f t="shared" si="1381"/>
        <v>#DIV/0!</v>
      </c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7"/>
      <c r="DW1216" s="7"/>
      <c r="DX1216" s="7"/>
      <c r="DY1216" s="7"/>
      <c r="DZ1216" s="7"/>
      <c r="EA1216" s="7"/>
      <c r="EB1216" s="7"/>
      <c r="EC1216" s="7"/>
      <c r="ED1216" s="7"/>
      <c r="EE1216" s="7"/>
      <c r="EF1216" s="7"/>
      <c r="EG1216" s="7"/>
      <c r="EH1216" s="7"/>
      <c r="EI1216" s="7"/>
      <c r="EJ1216" s="7"/>
      <c r="EK1216" s="7"/>
      <c r="EL1216" s="7"/>
      <c r="EM1216" s="7"/>
      <c r="EN1216" s="7"/>
      <c r="EO1216" s="7"/>
      <c r="EP1216" s="7"/>
      <c r="EQ1216" s="7"/>
    </row>
    <row r="1217" spans="1:147" ht="18" x14ac:dyDescent="0.35">
      <c r="A1217" s="43" t="s">
        <v>489</v>
      </c>
      <c r="B1217" s="319">
        <v>1102</v>
      </c>
      <c r="C1217" s="323">
        <v>0</v>
      </c>
      <c r="D1217" s="451">
        <f t="shared" si="1337"/>
        <v>0</v>
      </c>
      <c r="E1217" s="457">
        <f t="shared" si="1338"/>
        <v>0</v>
      </c>
      <c r="F1217" s="15">
        <f t="shared" si="1335"/>
        <v>0</v>
      </c>
      <c r="G1217" s="15">
        <f t="shared" si="1339"/>
        <v>0</v>
      </c>
      <c r="H1217" s="324">
        <f t="shared" si="1382"/>
        <v>0</v>
      </c>
      <c r="I1217" s="323">
        <v>3</v>
      </c>
      <c r="J1217" s="451">
        <f t="shared" si="1341"/>
        <v>3</v>
      </c>
      <c r="K1217" s="457">
        <f t="shared" si="1342"/>
        <v>16.862783787447977</v>
      </c>
      <c r="L1217" s="15">
        <f t="shared" si="1343"/>
        <v>33468.251604584526</v>
      </c>
      <c r="M1217" s="15">
        <f t="shared" si="1344"/>
        <v>50260.261534368612</v>
      </c>
      <c r="N1217" s="324">
        <f t="shared" si="1383"/>
        <v>83728.513138953131</v>
      </c>
      <c r="O1217" s="345">
        <v>3</v>
      </c>
      <c r="P1217" s="454">
        <f t="shared" si="1346"/>
        <v>1.87537004048583</v>
      </c>
      <c r="Q1217" s="457">
        <f t="shared" si="1347"/>
        <v>10.541319838056703</v>
      </c>
      <c r="R1217" s="15">
        <f t="shared" si="1348"/>
        <v>20921.785455559875</v>
      </c>
      <c r="S1217" s="422">
        <f>+Q1217*$Q$1229</f>
        <v>42688.712748004611</v>
      </c>
      <c r="T1217" s="324">
        <f t="shared" si="1384"/>
        <v>63610.498203564486</v>
      </c>
      <c r="U1217" s="345">
        <v>1</v>
      </c>
      <c r="V1217" s="166">
        <f t="shared" si="1351"/>
        <v>5.1959874713268235</v>
      </c>
      <c r="W1217" s="15">
        <f t="shared" si="1352"/>
        <v>11198.508587512795</v>
      </c>
      <c r="X1217" s="15">
        <f t="shared" si="1353"/>
        <v>17736.535715016846</v>
      </c>
      <c r="Y1217" s="324">
        <f t="shared" si="1354"/>
        <v>28935.044302529641</v>
      </c>
      <c r="Z1217" s="345">
        <v>1</v>
      </c>
      <c r="AA1217" s="166">
        <f t="shared" si="1355"/>
        <v>6.6303056532571301</v>
      </c>
      <c r="AB1217" s="15">
        <f t="shared" si="1356"/>
        <v>11198.508587512795</v>
      </c>
      <c r="AC1217" s="15">
        <f t="shared" si="1357"/>
        <v>23458.994578454265</v>
      </c>
      <c r="AD1217" s="324">
        <f t="shared" si="1358"/>
        <v>34657.503165967064</v>
      </c>
      <c r="AE1217" s="323">
        <v>2</v>
      </c>
      <c r="AF1217" s="227">
        <f t="shared" si="1359"/>
        <v>2</v>
      </c>
      <c r="AG1217" s="166">
        <f t="shared" si="1360"/>
        <v>12.068112266426223</v>
      </c>
      <c r="AH1217" s="15">
        <f t="shared" si="1361"/>
        <v>21293.944444444445</v>
      </c>
      <c r="AI1217" s="15">
        <f t="shared" si="1362"/>
        <v>41973.952022235899</v>
      </c>
      <c r="AJ1217" s="324"/>
      <c r="AK1217" s="323">
        <v>2</v>
      </c>
      <c r="AL1217" s="451">
        <f t="shared" si="1363"/>
        <v>2</v>
      </c>
      <c r="AM1217" s="166">
        <f t="shared" si="1364"/>
        <v>11.123211468476521</v>
      </c>
      <c r="AN1217" s="179">
        <f t="shared" si="1365"/>
        <v>21293.944444444445</v>
      </c>
      <c r="AO1217" s="179">
        <f t="shared" si="1366"/>
        <v>38489.805511852501</v>
      </c>
      <c r="AP1217" s="481">
        <f t="shared" si="1336"/>
        <v>59783.749956296946</v>
      </c>
      <c r="AQ1217" s="345">
        <v>4.5652173913043477</v>
      </c>
      <c r="AR1217" s="454">
        <f t="shared" si="1367"/>
        <v>4.5652173913043477</v>
      </c>
      <c r="AS1217" s="227">
        <f t="shared" si="1368"/>
        <v>27.975144341291546</v>
      </c>
      <c r="AT1217" s="15">
        <f t="shared" si="1369"/>
        <v>52812.929998664942</v>
      </c>
      <c r="AU1217" s="15">
        <f t="shared" si="1370"/>
        <v>91119.909742334727</v>
      </c>
      <c r="AV1217" s="324">
        <f t="shared" si="1371"/>
        <v>143932.83974099968</v>
      </c>
      <c r="AW1217" s="345">
        <v>3.4347826086957411</v>
      </c>
      <c r="AX1217" s="454">
        <f t="shared" si="1372"/>
        <v>3.4347826086957411</v>
      </c>
      <c r="AY1217" s="227">
        <f t="shared" si="1373"/>
        <v>29.053063979074341</v>
      </c>
      <c r="AZ1217" s="15">
        <f t="shared" si="1374"/>
        <v>39735.442570425126</v>
      </c>
      <c r="BA1217" s="15">
        <f t="shared" si="1375"/>
        <v>97416.446387503078</v>
      </c>
      <c r="BB1217" s="324">
        <f t="shared" si="1376"/>
        <v>137151.8889579282</v>
      </c>
      <c r="BC1217" s="323"/>
      <c r="BD1217" s="227"/>
      <c r="BE1217" s="15"/>
      <c r="BF1217" s="15"/>
      <c r="BG1217" s="324"/>
      <c r="BH1217" s="334"/>
      <c r="BI1217" s="227"/>
      <c r="BJ1217" s="15"/>
      <c r="BK1217" s="15"/>
      <c r="BL1217" s="324"/>
      <c r="BM1217" s="334"/>
      <c r="BN1217" s="227"/>
      <c r="BO1217" s="15"/>
      <c r="BP1217" s="15"/>
      <c r="BQ1217" s="324"/>
      <c r="BR1217" s="406">
        <f t="shared" si="1377"/>
        <v>20.000000000000089</v>
      </c>
      <c r="BS1217" s="406">
        <f t="shared" si="1378"/>
        <v>3.3333333333333481</v>
      </c>
      <c r="BT1217" s="406">
        <f t="shared" si="1379"/>
        <v>0.10144927536239301</v>
      </c>
      <c r="BU1217" s="407">
        <f t="shared" si="1380"/>
        <v>-0.24761904761902809</v>
      </c>
      <c r="BV1217" s="407">
        <f t="shared" si="1381"/>
        <v>-2.3333333333333481</v>
      </c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7"/>
      <c r="DW1217" s="7"/>
      <c r="DX1217" s="7"/>
      <c r="DY1217" s="7"/>
      <c r="DZ1217" s="7"/>
      <c r="EA1217" s="7"/>
      <c r="EB1217" s="7"/>
      <c r="EC1217" s="7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  <c r="EQ1217" s="7"/>
    </row>
    <row r="1218" spans="1:147" ht="18" x14ac:dyDescent="0.35">
      <c r="A1218" s="43" t="s">
        <v>489</v>
      </c>
      <c r="B1218" s="319">
        <v>1103</v>
      </c>
      <c r="C1218" s="323">
        <v>4</v>
      </c>
      <c r="D1218" s="451">
        <f t="shared" si="1337"/>
        <v>4</v>
      </c>
      <c r="E1218" s="457">
        <f t="shared" si="1338"/>
        <v>22.483711716597302</v>
      </c>
      <c r="F1218" s="15">
        <f t="shared" si="1335"/>
        <v>44301.971737323358</v>
      </c>
      <c r="G1218" s="15">
        <f t="shared" si="1339"/>
        <v>63849.160304158693</v>
      </c>
      <c r="H1218" s="324">
        <f t="shared" si="1382"/>
        <v>108151.13204148205</v>
      </c>
      <c r="I1218" s="323">
        <v>4</v>
      </c>
      <c r="J1218" s="451">
        <f t="shared" si="1341"/>
        <v>4</v>
      </c>
      <c r="K1218" s="457">
        <f t="shared" si="1342"/>
        <v>22.483711716597302</v>
      </c>
      <c r="L1218" s="15">
        <f t="shared" si="1343"/>
        <v>44624.335472779363</v>
      </c>
      <c r="M1218" s="15">
        <f t="shared" si="1344"/>
        <v>67013.682045824811</v>
      </c>
      <c r="N1218" s="324">
        <f t="shared" si="1383"/>
        <v>111638.01751860417</v>
      </c>
      <c r="O1218" s="345">
        <v>9</v>
      </c>
      <c r="P1218" s="454">
        <f>+O1218*$S$1308</f>
        <v>5.62611012145749</v>
      </c>
      <c r="Q1218" s="457">
        <f>+P1218*$S$1307</f>
        <v>31.62395951417011</v>
      </c>
      <c r="R1218" s="15">
        <f t="shared" si="1348"/>
        <v>62765.356366679618</v>
      </c>
      <c r="S1218" s="422">
        <f t="shared" si="1349"/>
        <v>128066.13824401384</v>
      </c>
      <c r="T1218" s="324">
        <f t="shared" si="1384"/>
        <v>190831.49461069345</v>
      </c>
      <c r="U1218" s="345">
        <v>5</v>
      </c>
      <c r="V1218" s="166">
        <f t="shared" si="1351"/>
        <v>25.979937356634117</v>
      </c>
      <c r="W1218" s="15">
        <f t="shared" si="1352"/>
        <v>55992.54293756398</v>
      </c>
      <c r="X1218" s="15">
        <f t="shared" si="1353"/>
        <v>88682.678575084225</v>
      </c>
      <c r="Y1218" s="324">
        <f t="shared" si="1354"/>
        <v>144675.22151264822</v>
      </c>
      <c r="Z1218" s="345">
        <v>4</v>
      </c>
      <c r="AA1218" s="166">
        <f t="shared" si="1355"/>
        <v>26.52122261302852</v>
      </c>
      <c r="AB1218" s="15">
        <f t="shared" si="1356"/>
        <v>44794.034350051181</v>
      </c>
      <c r="AC1218" s="15">
        <f t="shared" si="1357"/>
        <v>93835.978313817061</v>
      </c>
      <c r="AD1218" s="324">
        <f t="shared" si="1358"/>
        <v>138630.01266386826</v>
      </c>
      <c r="AE1218" s="323">
        <v>4</v>
      </c>
      <c r="AF1218" s="227">
        <f t="shared" si="1359"/>
        <v>4</v>
      </c>
      <c r="AG1218" s="166">
        <f t="shared" si="1360"/>
        <v>24.136224532852445</v>
      </c>
      <c r="AH1218" s="15">
        <f t="shared" si="1361"/>
        <v>42587.888888888891</v>
      </c>
      <c r="AI1218" s="15">
        <f t="shared" si="1362"/>
        <v>83947.904044471798</v>
      </c>
      <c r="AJ1218" s="324"/>
      <c r="AK1218" s="323">
        <v>5</v>
      </c>
      <c r="AL1218" s="451">
        <f t="shared" si="1363"/>
        <v>5</v>
      </c>
      <c r="AM1218" s="166">
        <f t="shared" si="1364"/>
        <v>27.808028671191302</v>
      </c>
      <c r="AN1218" s="179">
        <f t="shared" si="1365"/>
        <v>53234.861111111109</v>
      </c>
      <c r="AO1218" s="179">
        <f t="shared" si="1366"/>
        <v>96224.513779631248</v>
      </c>
      <c r="AP1218" s="481">
        <f t="shared" si="1336"/>
        <v>149459.37489074236</v>
      </c>
      <c r="AQ1218" s="345">
        <v>3.9130434782608696</v>
      </c>
      <c r="AR1218" s="454">
        <f t="shared" si="1367"/>
        <v>3.9130434782608696</v>
      </c>
      <c r="AS1218" s="227">
        <f t="shared" si="1368"/>
        <v>23.978695149678472</v>
      </c>
      <c r="AT1218" s="15">
        <f t="shared" si="1369"/>
        <v>45268.225713141379</v>
      </c>
      <c r="AU1218" s="15">
        <f t="shared" si="1370"/>
        <v>78102.779779144053</v>
      </c>
      <c r="AV1218" s="324">
        <f t="shared" si="1371"/>
        <v>123371.00549228543</v>
      </c>
      <c r="AW1218" s="345">
        <v>4.0869565217392392</v>
      </c>
      <c r="AX1218" s="454">
        <f t="shared" si="1372"/>
        <v>4.0869565217392392</v>
      </c>
      <c r="AY1218" s="227">
        <f t="shared" si="1373"/>
        <v>34.569468532063162</v>
      </c>
      <c r="AZ1218" s="15">
        <f t="shared" si="1374"/>
        <v>47280.146855948922</v>
      </c>
      <c r="BA1218" s="15">
        <f t="shared" si="1375"/>
        <v>115913.24000538349</v>
      </c>
      <c r="BB1218" s="324">
        <f t="shared" si="1376"/>
        <v>163193.3868613324</v>
      </c>
      <c r="BC1218" s="323"/>
      <c r="BD1218" s="227"/>
      <c r="BE1218" s="15"/>
      <c r="BF1218" s="15"/>
      <c r="BG1218" s="324"/>
      <c r="BH1218" s="334"/>
      <c r="BI1218" s="227"/>
      <c r="BJ1218" s="15"/>
      <c r="BK1218" s="15"/>
      <c r="BL1218" s="324"/>
      <c r="BM1218" s="334"/>
      <c r="BN1218" s="227"/>
      <c r="BO1218" s="15"/>
      <c r="BP1218" s="15"/>
      <c r="BQ1218" s="324"/>
      <c r="BR1218" s="406">
        <f t="shared" si="1377"/>
        <v>43.000000000000107</v>
      </c>
      <c r="BS1218" s="406">
        <f t="shared" si="1378"/>
        <v>7.1666666666666847</v>
      </c>
      <c r="BT1218" s="406">
        <f t="shared" si="1379"/>
        <v>-3.0797101449274455</v>
      </c>
      <c r="BU1218" s="407">
        <f t="shared" si="1380"/>
        <v>4.4444444444472264E-2</v>
      </c>
      <c r="BV1218" s="407">
        <f t="shared" si="1381"/>
        <v>-0.79166666666667118</v>
      </c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7"/>
      <c r="DW1218" s="7"/>
      <c r="DX1218" s="7"/>
      <c r="DY1218" s="7"/>
      <c r="DZ1218" s="7"/>
      <c r="EA1218" s="7"/>
      <c r="EB1218" s="7"/>
      <c r="EC1218" s="7"/>
      <c r="ED1218" s="7"/>
      <c r="EE1218" s="7"/>
      <c r="EF1218" s="7"/>
      <c r="EG1218" s="7"/>
      <c r="EH1218" s="7"/>
      <c r="EI1218" s="7"/>
      <c r="EJ1218" s="7"/>
      <c r="EK1218" s="7"/>
      <c r="EL1218" s="7"/>
      <c r="EM1218" s="7"/>
      <c r="EN1218" s="7"/>
      <c r="EO1218" s="7"/>
      <c r="EP1218" s="7"/>
      <c r="EQ1218" s="7"/>
    </row>
    <row r="1219" spans="1:147" ht="18" x14ac:dyDescent="0.35">
      <c r="A1219" s="43" t="s">
        <v>489</v>
      </c>
      <c r="B1219" s="319">
        <v>1104</v>
      </c>
      <c r="C1219" s="323">
        <v>4</v>
      </c>
      <c r="D1219" s="451">
        <f t="shared" si="1337"/>
        <v>4</v>
      </c>
      <c r="E1219" s="457">
        <f t="shared" si="1338"/>
        <v>22.483711716597302</v>
      </c>
      <c r="F1219" s="15">
        <f t="shared" si="1335"/>
        <v>44301.971737323358</v>
      </c>
      <c r="G1219" s="15">
        <f t="shared" si="1339"/>
        <v>63849.160304158693</v>
      </c>
      <c r="H1219" s="324">
        <f t="shared" si="1382"/>
        <v>108151.13204148205</v>
      </c>
      <c r="I1219" s="323">
        <v>5</v>
      </c>
      <c r="J1219" s="451">
        <f t="shared" si="1341"/>
        <v>5</v>
      </c>
      <c r="K1219" s="457">
        <f t="shared" si="1342"/>
        <v>28.104639645746627</v>
      </c>
      <c r="L1219" s="15">
        <f t="shared" si="1343"/>
        <v>55780.4193409742</v>
      </c>
      <c r="M1219" s="15">
        <f t="shared" si="1344"/>
        <v>83767.102557281018</v>
      </c>
      <c r="N1219" s="324">
        <f t="shared" si="1383"/>
        <v>139547.52189825522</v>
      </c>
      <c r="O1219" s="345">
        <v>8</v>
      </c>
      <c r="P1219" s="454">
        <f t="shared" si="1346"/>
        <v>5.0009867746288803</v>
      </c>
      <c r="Q1219" s="457">
        <f t="shared" si="1347"/>
        <v>28.110186234817878</v>
      </c>
      <c r="R1219" s="15">
        <f t="shared" si="1348"/>
        <v>55791.427881493</v>
      </c>
      <c r="S1219" s="422">
        <f>+Q1219*$Q$1229</f>
        <v>113836.5673280123</v>
      </c>
      <c r="T1219" s="324">
        <f t="shared" si="1384"/>
        <v>169627.99520950532</v>
      </c>
      <c r="U1219" s="345">
        <v>4</v>
      </c>
      <c r="V1219" s="166">
        <f t="shared" si="1351"/>
        <v>20.783949885307294</v>
      </c>
      <c r="W1219" s="15">
        <f t="shared" si="1352"/>
        <v>44794.034350051181</v>
      </c>
      <c r="X1219" s="15">
        <f t="shared" si="1353"/>
        <v>70946.142860067383</v>
      </c>
      <c r="Y1219" s="324">
        <f t="shared" si="1354"/>
        <v>115740.17721011856</v>
      </c>
      <c r="Z1219" s="345">
        <v>4</v>
      </c>
      <c r="AA1219" s="166">
        <f t="shared" si="1355"/>
        <v>26.52122261302852</v>
      </c>
      <c r="AB1219" s="15">
        <f t="shared" si="1356"/>
        <v>44794.034350051181</v>
      </c>
      <c r="AC1219" s="15">
        <f t="shared" si="1357"/>
        <v>93835.978313817061</v>
      </c>
      <c r="AD1219" s="324">
        <f t="shared" si="1358"/>
        <v>138630.01266386826</v>
      </c>
      <c r="AE1219" s="323">
        <v>5</v>
      </c>
      <c r="AF1219" s="227">
        <f t="shared" si="1359"/>
        <v>5</v>
      </c>
      <c r="AG1219" s="166">
        <f t="shared" si="1360"/>
        <v>30.170280666065558</v>
      </c>
      <c r="AH1219" s="15">
        <f t="shared" si="1361"/>
        <v>53234.861111111109</v>
      </c>
      <c r="AI1219" s="15">
        <f t="shared" si="1362"/>
        <v>104934.88005558975</v>
      </c>
      <c r="AJ1219" s="324"/>
      <c r="AK1219" s="323">
        <v>5</v>
      </c>
      <c r="AL1219" s="451">
        <f t="shared" si="1363"/>
        <v>5</v>
      </c>
      <c r="AM1219" s="166">
        <f t="shared" si="1364"/>
        <v>27.808028671191302</v>
      </c>
      <c r="AN1219" s="179">
        <f t="shared" si="1365"/>
        <v>53234.861111111109</v>
      </c>
      <c r="AO1219" s="179">
        <f t="shared" si="1366"/>
        <v>96224.513779631248</v>
      </c>
      <c r="AP1219" s="481">
        <f t="shared" si="1336"/>
        <v>149459.37489074236</v>
      </c>
      <c r="AQ1219" s="345">
        <v>3.9130434782608696</v>
      </c>
      <c r="AR1219" s="454">
        <f t="shared" si="1367"/>
        <v>3.9130434782608696</v>
      </c>
      <c r="AS1219" s="227">
        <f t="shared" si="1368"/>
        <v>23.978695149678472</v>
      </c>
      <c r="AT1219" s="15">
        <f t="shared" si="1369"/>
        <v>45268.225713141379</v>
      </c>
      <c r="AU1219" s="15">
        <f t="shared" si="1370"/>
        <v>78102.779779144053</v>
      </c>
      <c r="AV1219" s="324">
        <f t="shared" si="1371"/>
        <v>123371.00549228543</v>
      </c>
      <c r="AW1219" s="345">
        <v>5.0869565217392392</v>
      </c>
      <c r="AX1219" s="454">
        <f t="shared" si="1372"/>
        <v>5.0869565217392392</v>
      </c>
      <c r="AY1219" s="227">
        <f t="shared" si="1373"/>
        <v>43.027955513312435</v>
      </c>
      <c r="AZ1219" s="15">
        <f t="shared" si="1374"/>
        <v>58848.693427085054</v>
      </c>
      <c r="BA1219" s="15">
        <f t="shared" si="1375"/>
        <v>144274.99021946592</v>
      </c>
      <c r="BB1219" s="324">
        <f t="shared" si="1376"/>
        <v>203123.68364655098</v>
      </c>
      <c r="BC1219" s="323"/>
      <c r="BD1219" s="227"/>
      <c r="BE1219" s="15"/>
      <c r="BF1219" s="15"/>
      <c r="BG1219" s="324"/>
      <c r="BH1219" s="334"/>
      <c r="BI1219" s="227"/>
      <c r="BJ1219" s="15"/>
      <c r="BK1219" s="15"/>
      <c r="BL1219" s="324"/>
      <c r="BM1219" s="334"/>
      <c r="BN1219" s="227"/>
      <c r="BO1219" s="15"/>
      <c r="BP1219" s="15"/>
      <c r="BQ1219" s="324"/>
      <c r="BR1219" s="406">
        <f t="shared" si="1377"/>
        <v>44.000000000000107</v>
      </c>
      <c r="BS1219" s="406">
        <f t="shared" si="1378"/>
        <v>7.3333333333333508</v>
      </c>
      <c r="BT1219" s="406">
        <f t="shared" si="1379"/>
        <v>-2.2463768115941116</v>
      </c>
      <c r="BU1219" s="407">
        <f t="shared" si="1380"/>
        <v>0.3000000000000278</v>
      </c>
      <c r="BV1219" s="407">
        <f t="shared" si="1381"/>
        <v>-0.8333333333333377</v>
      </c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7"/>
      <c r="DW1219" s="7"/>
      <c r="DX1219" s="7"/>
      <c r="DY1219" s="7"/>
      <c r="DZ1219" s="7"/>
      <c r="EA1219" s="7"/>
      <c r="EB1219" s="7"/>
      <c r="EC1219" s="7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  <c r="EQ1219" s="7"/>
    </row>
    <row r="1220" spans="1:147" ht="18" x14ac:dyDescent="0.35">
      <c r="A1220" s="43" t="s">
        <v>489</v>
      </c>
      <c r="B1220" s="319">
        <v>1201</v>
      </c>
      <c r="C1220" s="323">
        <v>3</v>
      </c>
      <c r="D1220" s="451">
        <f t="shared" si="1337"/>
        <v>3</v>
      </c>
      <c r="E1220" s="457">
        <f t="shared" si="1338"/>
        <v>16.862783787447977</v>
      </c>
      <c r="F1220" s="15">
        <f t="shared" si="1335"/>
        <v>33226.478802992518</v>
      </c>
      <c r="G1220" s="15">
        <f t="shared" si="1339"/>
        <v>47886.87022811902</v>
      </c>
      <c r="H1220" s="324">
        <f t="shared" si="1382"/>
        <v>81113.349031111546</v>
      </c>
      <c r="I1220" s="323">
        <v>3</v>
      </c>
      <c r="J1220" s="451">
        <f t="shared" si="1341"/>
        <v>3</v>
      </c>
      <c r="K1220" s="457">
        <f t="shared" si="1342"/>
        <v>16.862783787447977</v>
      </c>
      <c r="L1220" s="15">
        <f t="shared" si="1343"/>
        <v>33468.251604584526</v>
      </c>
      <c r="M1220" s="15">
        <f t="shared" si="1344"/>
        <v>50260.261534368612</v>
      </c>
      <c r="N1220" s="324">
        <f t="shared" si="1383"/>
        <v>83728.513138953131</v>
      </c>
      <c r="O1220" s="345">
        <v>5</v>
      </c>
      <c r="P1220" s="454">
        <f t="shared" si="1346"/>
        <v>3.1256167341430503</v>
      </c>
      <c r="Q1220" s="457">
        <f t="shared" si="1347"/>
        <v>17.568866396761173</v>
      </c>
      <c r="R1220" s="15">
        <f t="shared" si="1348"/>
        <v>34869.642425933125</v>
      </c>
      <c r="S1220" s="422">
        <f t="shared" si="1349"/>
        <v>71147.854580007683</v>
      </c>
      <c r="T1220" s="324">
        <f t="shared" si="1384"/>
        <v>106017.49700594081</v>
      </c>
      <c r="U1220" s="345">
        <v>2</v>
      </c>
      <c r="V1220" s="166">
        <f t="shared" si="1351"/>
        <v>10.391974942653647</v>
      </c>
      <c r="W1220" s="15">
        <f t="shared" si="1352"/>
        <v>22397.01717502559</v>
      </c>
      <c r="X1220" s="15">
        <f t="shared" si="1353"/>
        <v>35473.071430033691</v>
      </c>
      <c r="Y1220" s="324">
        <f t="shared" si="1354"/>
        <v>57870.088605059282</v>
      </c>
      <c r="Z1220" s="345">
        <v>3</v>
      </c>
      <c r="AA1220" s="166">
        <f t="shared" si="1355"/>
        <v>19.890916959771388</v>
      </c>
      <c r="AB1220" s="15">
        <f t="shared" si="1356"/>
        <v>33595.525762538382</v>
      </c>
      <c r="AC1220" s="15">
        <f t="shared" si="1357"/>
        <v>70376.983735362781</v>
      </c>
      <c r="AD1220" s="324">
        <f t="shared" si="1358"/>
        <v>103972.50949790116</v>
      </c>
      <c r="AE1220" s="323">
        <v>2</v>
      </c>
      <c r="AF1220" s="227">
        <f t="shared" si="1359"/>
        <v>2</v>
      </c>
      <c r="AG1220" s="166">
        <f t="shared" si="1360"/>
        <v>12.068112266426223</v>
      </c>
      <c r="AH1220" s="15">
        <f t="shared" si="1361"/>
        <v>21293.944444444445</v>
      </c>
      <c r="AI1220" s="15">
        <f t="shared" si="1362"/>
        <v>41973.952022235899</v>
      </c>
      <c r="AJ1220" s="324"/>
      <c r="AK1220" s="323">
        <v>2</v>
      </c>
      <c r="AL1220" s="451">
        <f t="shared" si="1363"/>
        <v>2</v>
      </c>
      <c r="AM1220" s="166">
        <f t="shared" si="1364"/>
        <v>11.123211468476521</v>
      </c>
      <c r="AN1220" s="179">
        <f t="shared" si="1365"/>
        <v>21293.944444444445</v>
      </c>
      <c r="AO1220" s="179">
        <f t="shared" si="1366"/>
        <v>38489.805511852501</v>
      </c>
      <c r="AP1220" s="481">
        <f t="shared" si="1336"/>
        <v>59783.749956296946</v>
      </c>
      <c r="AQ1220" s="345">
        <v>3.2608695652173911</v>
      </c>
      <c r="AR1220" s="454">
        <f t="shared" si="1367"/>
        <v>3.2608695652173911</v>
      </c>
      <c r="AS1220" s="227">
        <f t="shared" si="1368"/>
        <v>19.982245958065391</v>
      </c>
      <c r="AT1220" s="15">
        <f t="shared" si="1369"/>
        <v>37723.521427617816</v>
      </c>
      <c r="AU1220" s="15">
        <f t="shared" si="1370"/>
        <v>65085.649815953373</v>
      </c>
      <c r="AV1220" s="324">
        <f t="shared" si="1371"/>
        <v>102809.17124357118</v>
      </c>
      <c r="AW1220" s="345">
        <v>3.7391304347826235</v>
      </c>
      <c r="AX1220" s="454">
        <f t="shared" si="1372"/>
        <v>3.7391304347826235</v>
      </c>
      <c r="AY1220" s="227">
        <f t="shared" si="1373"/>
        <v>31.627386103801754</v>
      </c>
      <c r="AZ1220" s="15">
        <f t="shared" si="1374"/>
        <v>43256.304570335269</v>
      </c>
      <c r="BA1220" s="15">
        <f t="shared" si="1375"/>
        <v>106048.28340917824</v>
      </c>
      <c r="BB1220" s="324">
        <f t="shared" si="1376"/>
        <v>149304.58797951351</v>
      </c>
      <c r="BC1220" s="323"/>
      <c r="BD1220" s="227"/>
      <c r="BE1220" s="15"/>
      <c r="BF1220" s="15"/>
      <c r="BG1220" s="324"/>
      <c r="BH1220" s="334"/>
      <c r="BI1220" s="227"/>
      <c r="BJ1220" s="15"/>
      <c r="BK1220" s="15"/>
      <c r="BL1220" s="324"/>
      <c r="BM1220" s="334"/>
      <c r="BN1220" s="227"/>
      <c r="BO1220" s="15"/>
      <c r="BP1220" s="15"/>
      <c r="BQ1220" s="324"/>
      <c r="BR1220" s="406">
        <f t="shared" si="1377"/>
        <v>27.000000000000014</v>
      </c>
      <c r="BS1220" s="406">
        <f t="shared" si="1378"/>
        <v>4.5000000000000027</v>
      </c>
      <c r="BT1220" s="406">
        <f t="shared" si="1379"/>
        <v>-0.76086956521737914</v>
      </c>
      <c r="BU1220" s="407">
        <f t="shared" si="1380"/>
        <v>0.14666666666667139</v>
      </c>
      <c r="BV1220" s="407">
        <f t="shared" si="1381"/>
        <v>-0.50000000000000089</v>
      </c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7"/>
      <c r="DW1220" s="7"/>
      <c r="DX1220" s="7"/>
      <c r="DY1220" s="7"/>
      <c r="DZ1220" s="7"/>
      <c r="EA1220" s="7"/>
      <c r="EB1220" s="7"/>
      <c r="EC1220" s="7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  <c r="EQ1220" s="7"/>
    </row>
    <row r="1221" spans="1:147" ht="18" x14ac:dyDescent="0.35">
      <c r="A1221" s="43" t="s">
        <v>489</v>
      </c>
      <c r="B1221" s="319">
        <v>1202</v>
      </c>
      <c r="C1221" s="323">
        <v>2</v>
      </c>
      <c r="D1221" s="451">
        <f t="shared" si="1337"/>
        <v>2</v>
      </c>
      <c r="E1221" s="457">
        <f t="shared" si="1338"/>
        <v>11.241855858298651</v>
      </c>
      <c r="F1221" s="15">
        <f t="shared" si="1335"/>
        <v>22150.985868661679</v>
      </c>
      <c r="G1221" s="15">
        <f t="shared" si="1339"/>
        <v>31924.580152079347</v>
      </c>
      <c r="H1221" s="324">
        <f t="shared" si="1382"/>
        <v>54075.566020741026</v>
      </c>
      <c r="I1221" s="323">
        <v>4</v>
      </c>
      <c r="J1221" s="451">
        <f t="shared" si="1341"/>
        <v>4</v>
      </c>
      <c r="K1221" s="457">
        <f t="shared" si="1342"/>
        <v>22.483711716597302</v>
      </c>
      <c r="L1221" s="15">
        <f t="shared" si="1343"/>
        <v>44624.335472779363</v>
      </c>
      <c r="M1221" s="15">
        <f t="shared" si="1344"/>
        <v>67013.682045824811</v>
      </c>
      <c r="N1221" s="324">
        <f t="shared" si="1383"/>
        <v>111638.01751860417</v>
      </c>
      <c r="O1221" s="345">
        <v>6</v>
      </c>
      <c r="P1221" s="454">
        <f t="shared" si="1346"/>
        <v>3.75074008097166</v>
      </c>
      <c r="Q1221" s="457">
        <f t="shared" si="1347"/>
        <v>21.082639676113406</v>
      </c>
      <c r="R1221" s="15">
        <f t="shared" si="1348"/>
        <v>41843.57091111975</v>
      </c>
      <c r="S1221" s="422">
        <f>+Q1221*$Q$1229</f>
        <v>85377.425496009222</v>
      </c>
      <c r="T1221" s="324">
        <f t="shared" si="1384"/>
        <v>127220.99640712897</v>
      </c>
      <c r="U1221" s="345">
        <v>2</v>
      </c>
      <c r="V1221" s="166">
        <f t="shared" si="1351"/>
        <v>10.391974942653647</v>
      </c>
      <c r="W1221" s="15">
        <f t="shared" si="1352"/>
        <v>22397.01717502559</v>
      </c>
      <c r="X1221" s="15">
        <f t="shared" si="1353"/>
        <v>35473.071430033691</v>
      </c>
      <c r="Y1221" s="324">
        <f t="shared" si="1354"/>
        <v>57870.088605059282</v>
      </c>
      <c r="Z1221" s="345">
        <v>4</v>
      </c>
      <c r="AA1221" s="166">
        <f t="shared" si="1355"/>
        <v>26.52122261302852</v>
      </c>
      <c r="AB1221" s="15">
        <f t="shared" si="1356"/>
        <v>44794.034350051181</v>
      </c>
      <c r="AC1221" s="15">
        <f t="shared" si="1357"/>
        <v>93835.978313817061</v>
      </c>
      <c r="AD1221" s="324">
        <f t="shared" si="1358"/>
        <v>138630.01266386826</v>
      </c>
      <c r="AE1221" s="323">
        <v>1</v>
      </c>
      <c r="AF1221" s="227">
        <f t="shared" si="1359"/>
        <v>1</v>
      </c>
      <c r="AG1221" s="166">
        <f t="shared" si="1360"/>
        <v>6.0340561332131113</v>
      </c>
      <c r="AH1221" s="15">
        <f t="shared" si="1361"/>
        <v>10646.972222222223</v>
      </c>
      <c r="AI1221" s="15">
        <f t="shared" si="1362"/>
        <v>20986.976011117949</v>
      </c>
      <c r="AJ1221" s="324"/>
      <c r="AK1221" s="323">
        <v>3</v>
      </c>
      <c r="AL1221" s="451">
        <f t="shared" si="1363"/>
        <v>3</v>
      </c>
      <c r="AM1221" s="166">
        <f t="shared" si="1364"/>
        <v>16.684817202714783</v>
      </c>
      <c r="AN1221" s="179">
        <f t="shared" si="1365"/>
        <v>31940.916666666668</v>
      </c>
      <c r="AO1221" s="179">
        <f t="shared" si="1366"/>
        <v>57734.708267778755</v>
      </c>
      <c r="AP1221" s="481">
        <f t="shared" si="1336"/>
        <v>89675.624934445426</v>
      </c>
      <c r="AQ1221" s="345">
        <v>1.3043478260869565</v>
      </c>
      <c r="AR1221" s="454">
        <f t="shared" si="1367"/>
        <v>1.3043478260869565</v>
      </c>
      <c r="AS1221" s="227">
        <f t="shared" si="1368"/>
        <v>7.9928983832261569</v>
      </c>
      <c r="AT1221" s="15">
        <f t="shared" si="1369"/>
        <v>15089.408571047126</v>
      </c>
      <c r="AU1221" s="15">
        <f t="shared" si="1370"/>
        <v>26034.25992638135</v>
      </c>
      <c r="AV1221" s="324">
        <f t="shared" si="1371"/>
        <v>41123.668497428473</v>
      </c>
      <c r="AW1221" s="345">
        <v>0.69565217391300394</v>
      </c>
      <c r="AX1221" s="454">
        <f t="shared" si="1372"/>
        <v>0.69565217391300394</v>
      </c>
      <c r="AY1221" s="227">
        <f t="shared" si="1373"/>
        <v>5.8841648565208988</v>
      </c>
      <c r="AZ1221" s="15">
        <f t="shared" si="1374"/>
        <v>8047.6845712246768</v>
      </c>
      <c r="BA1221" s="15">
        <f t="shared" si="1375"/>
        <v>19729.913192404056</v>
      </c>
      <c r="BB1221" s="324">
        <f t="shared" si="1376"/>
        <v>27777.597763628732</v>
      </c>
      <c r="BC1221" s="323"/>
      <c r="BD1221" s="227"/>
      <c r="BE1221" s="15"/>
      <c r="BF1221" s="15"/>
      <c r="BG1221" s="324"/>
      <c r="BH1221" s="334"/>
      <c r="BI1221" s="227"/>
      <c r="BJ1221" s="15"/>
      <c r="BK1221" s="15"/>
      <c r="BL1221" s="324"/>
      <c r="BM1221" s="334"/>
      <c r="BN1221" s="227"/>
      <c r="BO1221" s="15"/>
      <c r="BP1221" s="15"/>
      <c r="BQ1221" s="324"/>
      <c r="BR1221" s="406">
        <f t="shared" si="1377"/>
        <v>23.999999999999961</v>
      </c>
      <c r="BS1221" s="406">
        <f t="shared" si="1378"/>
        <v>3.9999999999999933</v>
      </c>
      <c r="BT1221" s="406">
        <f t="shared" si="1379"/>
        <v>-3.3043478260869894</v>
      </c>
      <c r="BU1221" s="407">
        <f t="shared" si="1380"/>
        <v>-0.46666666666669698</v>
      </c>
      <c r="BV1221" s="407">
        <f t="shared" si="1381"/>
        <v>1.6653345369377348E-15</v>
      </c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7"/>
      <c r="DW1221" s="7"/>
      <c r="DX1221" s="7"/>
      <c r="DY1221" s="7"/>
      <c r="DZ1221" s="7"/>
      <c r="EA1221" s="7"/>
      <c r="EB1221" s="7"/>
      <c r="EC1221" s="7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  <c r="EQ1221" s="7"/>
    </row>
    <row r="1222" spans="1:147" ht="18" x14ac:dyDescent="0.35">
      <c r="A1222" s="43" t="s">
        <v>489</v>
      </c>
      <c r="B1222" s="319">
        <v>1203</v>
      </c>
      <c r="C1222" s="323">
        <v>2</v>
      </c>
      <c r="D1222" s="451">
        <f t="shared" si="1337"/>
        <v>2</v>
      </c>
      <c r="E1222" s="457">
        <f t="shared" si="1338"/>
        <v>11.241855858298651</v>
      </c>
      <c r="F1222" s="15">
        <f t="shared" si="1335"/>
        <v>22150.985868661679</v>
      </c>
      <c r="G1222" s="15">
        <f t="shared" si="1339"/>
        <v>31924.580152079347</v>
      </c>
      <c r="H1222" s="324">
        <f t="shared" si="1382"/>
        <v>54075.566020741026</v>
      </c>
      <c r="I1222" s="323">
        <v>1</v>
      </c>
      <c r="J1222" s="451">
        <f t="shared" si="1341"/>
        <v>1</v>
      </c>
      <c r="K1222" s="457">
        <f t="shared" si="1342"/>
        <v>5.6209279291493255</v>
      </c>
      <c r="L1222" s="15">
        <f t="shared" si="1343"/>
        <v>11156.083868194841</v>
      </c>
      <c r="M1222" s="15">
        <f t="shared" si="1344"/>
        <v>16753.420511456203</v>
      </c>
      <c r="N1222" s="324">
        <f t="shared" si="1383"/>
        <v>27909.504379651044</v>
      </c>
      <c r="O1222" s="345">
        <v>4</v>
      </c>
      <c r="P1222" s="454">
        <f t="shared" si="1346"/>
        <v>2.5004933873144402</v>
      </c>
      <c r="Q1222" s="457">
        <f t="shared" si="1347"/>
        <v>14.055093117408939</v>
      </c>
      <c r="R1222" s="15">
        <f t="shared" si="1348"/>
        <v>27895.7139407465</v>
      </c>
      <c r="S1222" s="422">
        <f t="shared" si="1349"/>
        <v>56918.283664006151</v>
      </c>
      <c r="T1222" s="324">
        <f t="shared" si="1384"/>
        <v>84813.997604752658</v>
      </c>
      <c r="U1222" s="345">
        <v>3</v>
      </c>
      <c r="V1222" s="166">
        <f t="shared" si="1351"/>
        <v>15.58796241398047</v>
      </c>
      <c r="W1222" s="15">
        <f t="shared" si="1352"/>
        <v>33595.525762538382</v>
      </c>
      <c r="X1222" s="15">
        <f t="shared" si="1353"/>
        <v>53209.607145050533</v>
      </c>
      <c r="Y1222" s="324">
        <f t="shared" si="1354"/>
        <v>86805.132907588908</v>
      </c>
      <c r="Z1222" s="345">
        <v>3</v>
      </c>
      <c r="AA1222" s="166">
        <f t="shared" si="1355"/>
        <v>19.890916959771388</v>
      </c>
      <c r="AB1222" s="15">
        <f t="shared" si="1356"/>
        <v>33595.525762538382</v>
      </c>
      <c r="AC1222" s="15">
        <f t="shared" si="1357"/>
        <v>70376.983735362781</v>
      </c>
      <c r="AD1222" s="324">
        <f t="shared" si="1358"/>
        <v>103972.50949790116</v>
      </c>
      <c r="AE1222" s="323">
        <v>3</v>
      </c>
      <c r="AF1222" s="227">
        <f t="shared" si="1359"/>
        <v>3</v>
      </c>
      <c r="AG1222" s="166">
        <f t="shared" si="1360"/>
        <v>18.102168399639332</v>
      </c>
      <c r="AH1222" s="15">
        <f t="shared" si="1361"/>
        <v>31940.916666666668</v>
      </c>
      <c r="AI1222" s="15">
        <f t="shared" si="1362"/>
        <v>62960.928033353841</v>
      </c>
      <c r="AJ1222" s="324"/>
      <c r="AK1222" s="323">
        <v>2</v>
      </c>
      <c r="AL1222" s="451">
        <f t="shared" si="1363"/>
        <v>2</v>
      </c>
      <c r="AM1222" s="166">
        <f t="shared" si="1364"/>
        <v>11.123211468476521</v>
      </c>
      <c r="AN1222" s="179">
        <f t="shared" si="1365"/>
        <v>21293.944444444445</v>
      </c>
      <c r="AO1222" s="179">
        <f t="shared" si="1366"/>
        <v>38489.805511852501</v>
      </c>
      <c r="AP1222" s="481">
        <f t="shared" si="1336"/>
        <v>59783.749956296946</v>
      </c>
      <c r="AQ1222" s="345">
        <v>3.9130434782608696</v>
      </c>
      <c r="AR1222" s="454">
        <f t="shared" si="1367"/>
        <v>3.9130434782608696</v>
      </c>
      <c r="AS1222" s="227">
        <f t="shared" si="1368"/>
        <v>23.978695149678472</v>
      </c>
      <c r="AT1222" s="15">
        <f t="shared" si="1369"/>
        <v>45268.225713141379</v>
      </c>
      <c r="AU1222" s="15">
        <f t="shared" si="1370"/>
        <v>78102.779779144053</v>
      </c>
      <c r="AV1222" s="324">
        <f t="shared" si="1371"/>
        <v>123371.00549228543</v>
      </c>
      <c r="AW1222" s="345">
        <v>4.0869565217392392</v>
      </c>
      <c r="AX1222" s="454">
        <f t="shared" si="1372"/>
        <v>4.0869565217392392</v>
      </c>
      <c r="AY1222" s="227">
        <f t="shared" si="1373"/>
        <v>34.569468532063162</v>
      </c>
      <c r="AZ1222" s="15">
        <f t="shared" si="1374"/>
        <v>47280.146855948922</v>
      </c>
      <c r="BA1222" s="15">
        <f t="shared" si="1375"/>
        <v>115913.24000538349</v>
      </c>
      <c r="BB1222" s="324">
        <f t="shared" si="1376"/>
        <v>163193.3868613324</v>
      </c>
      <c r="BC1222" s="323"/>
      <c r="BD1222" s="227"/>
      <c r="BE1222" s="15"/>
      <c r="BF1222" s="15"/>
      <c r="BG1222" s="324"/>
      <c r="BH1222" s="334"/>
      <c r="BI1222" s="227"/>
      <c r="BJ1222" s="15"/>
      <c r="BK1222" s="15"/>
      <c r="BL1222" s="324"/>
      <c r="BM1222" s="334"/>
      <c r="BN1222" s="227"/>
      <c r="BO1222" s="15"/>
      <c r="BP1222" s="15"/>
      <c r="BQ1222" s="324"/>
      <c r="BR1222" s="406">
        <f t="shared" si="1377"/>
        <v>26.000000000000107</v>
      </c>
      <c r="BS1222" s="406">
        <f t="shared" si="1378"/>
        <v>4.3333333333333508</v>
      </c>
      <c r="BT1222" s="406">
        <f t="shared" si="1379"/>
        <v>-0.24637681159411162</v>
      </c>
      <c r="BU1222" s="407">
        <f t="shared" si="1380"/>
        <v>4.4444444444472264E-2</v>
      </c>
      <c r="BV1222" s="407">
        <f t="shared" si="1381"/>
        <v>-0.44444444444445025</v>
      </c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7"/>
      <c r="DW1222" s="7"/>
      <c r="DX1222" s="7"/>
      <c r="DY1222" s="7"/>
      <c r="DZ1222" s="7"/>
      <c r="EA1222" s="7"/>
      <c r="EB1222" s="7"/>
      <c r="EC1222" s="7"/>
      <c r="ED1222" s="7"/>
      <c r="EE1222" s="7"/>
      <c r="EF1222" s="7"/>
      <c r="EG1222" s="7"/>
      <c r="EH1222" s="7"/>
      <c r="EI1222" s="7"/>
      <c r="EJ1222" s="7"/>
      <c r="EK1222" s="7"/>
      <c r="EL1222" s="7"/>
      <c r="EM1222" s="7"/>
      <c r="EN1222" s="7"/>
      <c r="EO1222" s="7"/>
      <c r="EP1222" s="7"/>
      <c r="EQ1222" s="7"/>
    </row>
    <row r="1223" spans="1:147" ht="18" x14ac:dyDescent="0.35">
      <c r="A1223" s="43" t="s">
        <v>489</v>
      </c>
      <c r="B1223" s="319">
        <v>1204</v>
      </c>
      <c r="C1223" s="323">
        <v>2</v>
      </c>
      <c r="D1223" s="451">
        <f t="shared" si="1337"/>
        <v>2</v>
      </c>
      <c r="E1223" s="457">
        <f t="shared" si="1338"/>
        <v>11.241855858298651</v>
      </c>
      <c r="F1223" s="15">
        <f t="shared" si="1335"/>
        <v>22150.985868661679</v>
      </c>
      <c r="G1223" s="15">
        <f t="shared" si="1339"/>
        <v>31924.580152079347</v>
      </c>
      <c r="H1223" s="324">
        <f t="shared" si="1382"/>
        <v>54075.566020741026</v>
      </c>
      <c r="I1223" s="323">
        <v>1</v>
      </c>
      <c r="J1223" s="451">
        <f t="shared" si="1341"/>
        <v>1</v>
      </c>
      <c r="K1223" s="457">
        <f t="shared" si="1342"/>
        <v>5.6209279291493255</v>
      </c>
      <c r="L1223" s="15">
        <f t="shared" si="1343"/>
        <v>11156.083868194841</v>
      </c>
      <c r="M1223" s="15">
        <f t="shared" si="1344"/>
        <v>16753.420511456203</v>
      </c>
      <c r="N1223" s="324">
        <f t="shared" si="1383"/>
        <v>27909.504379651044</v>
      </c>
      <c r="O1223" s="345">
        <v>3</v>
      </c>
      <c r="P1223" s="454">
        <f t="shared" si="1346"/>
        <v>1.87537004048583</v>
      </c>
      <c r="Q1223" s="457">
        <f t="shared" si="1347"/>
        <v>10.541319838056703</v>
      </c>
      <c r="R1223" s="15">
        <f t="shared" si="1348"/>
        <v>20921.785455559875</v>
      </c>
      <c r="S1223" s="422">
        <f t="shared" si="1349"/>
        <v>42688.712748004611</v>
      </c>
      <c r="T1223" s="324">
        <f t="shared" si="1384"/>
        <v>63610.498203564486</v>
      </c>
      <c r="U1223" s="345">
        <v>2</v>
      </c>
      <c r="V1223" s="166">
        <f t="shared" si="1351"/>
        <v>10.391974942653647</v>
      </c>
      <c r="W1223" s="15">
        <f t="shared" si="1352"/>
        <v>22397.01717502559</v>
      </c>
      <c r="X1223" s="15">
        <f t="shared" si="1353"/>
        <v>35473.071430033691</v>
      </c>
      <c r="Y1223" s="324">
        <f t="shared" si="1354"/>
        <v>57870.088605059282</v>
      </c>
      <c r="Z1223" s="345">
        <v>1</v>
      </c>
      <c r="AA1223" s="166">
        <f t="shared" si="1355"/>
        <v>6.6303056532571301</v>
      </c>
      <c r="AB1223" s="15">
        <f t="shared" si="1356"/>
        <v>11198.508587512795</v>
      </c>
      <c r="AC1223" s="15">
        <f t="shared" si="1357"/>
        <v>23458.994578454265</v>
      </c>
      <c r="AD1223" s="324">
        <f t="shared" si="1358"/>
        <v>34657.503165967064</v>
      </c>
      <c r="AE1223" s="323">
        <v>2</v>
      </c>
      <c r="AF1223" s="227">
        <f t="shared" si="1359"/>
        <v>2</v>
      </c>
      <c r="AG1223" s="166">
        <f t="shared" si="1360"/>
        <v>12.068112266426223</v>
      </c>
      <c r="AH1223" s="15">
        <f t="shared" si="1361"/>
        <v>21293.944444444445</v>
      </c>
      <c r="AI1223" s="15">
        <f t="shared" si="1362"/>
        <v>41973.952022235899</v>
      </c>
      <c r="AJ1223" s="324"/>
      <c r="AK1223" s="323">
        <v>2</v>
      </c>
      <c r="AL1223" s="451">
        <f t="shared" si="1363"/>
        <v>2</v>
      </c>
      <c r="AM1223" s="166">
        <f t="shared" si="1364"/>
        <v>11.123211468476521</v>
      </c>
      <c r="AN1223" s="179">
        <f t="shared" si="1365"/>
        <v>21293.944444444445</v>
      </c>
      <c r="AO1223" s="179">
        <f t="shared" si="1366"/>
        <v>38489.805511852501</v>
      </c>
      <c r="AP1223" s="481">
        <f t="shared" si="1336"/>
        <v>59783.749956296946</v>
      </c>
      <c r="AQ1223" s="345">
        <v>1.3043478260869565</v>
      </c>
      <c r="AR1223" s="454">
        <f t="shared" si="1367"/>
        <v>1.3043478260869565</v>
      </c>
      <c r="AS1223" s="227">
        <f t="shared" si="1368"/>
        <v>7.9928983832261569</v>
      </c>
      <c r="AT1223" s="15">
        <f t="shared" si="1369"/>
        <v>15089.408571047126</v>
      </c>
      <c r="AU1223" s="15">
        <f t="shared" si="1370"/>
        <v>26034.25992638135</v>
      </c>
      <c r="AV1223" s="324">
        <f t="shared" si="1371"/>
        <v>41123.668497428473</v>
      </c>
      <c r="AW1223" s="345">
        <v>1.6956521739130039</v>
      </c>
      <c r="AX1223" s="454">
        <f t="shared" si="1372"/>
        <v>1.6956521739130039</v>
      </c>
      <c r="AY1223" s="227">
        <f t="shared" si="1373"/>
        <v>14.342651837770171</v>
      </c>
      <c r="AZ1223" s="15">
        <f t="shared" si="1374"/>
        <v>19616.231142360808</v>
      </c>
      <c r="BA1223" s="15">
        <f t="shared" si="1375"/>
        <v>48091.663406486492</v>
      </c>
      <c r="BB1223" s="324">
        <f t="shared" si="1376"/>
        <v>67707.894548847296</v>
      </c>
      <c r="BC1223" s="323"/>
      <c r="BD1223" s="227"/>
      <c r="BE1223" s="15"/>
      <c r="BF1223" s="15"/>
      <c r="BG1223" s="324"/>
      <c r="BH1223" s="334"/>
      <c r="BI1223" s="227"/>
      <c r="BJ1223" s="15"/>
      <c r="BK1223" s="15"/>
      <c r="BL1223" s="324"/>
      <c r="BM1223" s="334"/>
      <c r="BN1223" s="227"/>
      <c r="BO1223" s="15"/>
      <c r="BP1223" s="15"/>
      <c r="BQ1223" s="324"/>
      <c r="BR1223" s="406">
        <f t="shared" si="1377"/>
        <v>15.999999999999961</v>
      </c>
      <c r="BS1223" s="406">
        <f t="shared" si="1378"/>
        <v>2.6666666666666603</v>
      </c>
      <c r="BT1223" s="406">
        <f t="shared" si="1379"/>
        <v>-0.97101449275365637</v>
      </c>
      <c r="BU1223" s="407">
        <f t="shared" si="1380"/>
        <v>0.29999999999996962</v>
      </c>
      <c r="BV1223" s="407">
        <f t="shared" si="1381"/>
        <v>-1.6666666666666603</v>
      </c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7"/>
      <c r="DW1223" s="7"/>
      <c r="DX1223" s="7"/>
      <c r="DY1223" s="7"/>
      <c r="DZ1223" s="7"/>
      <c r="EA1223" s="7"/>
      <c r="EB1223" s="7"/>
      <c r="EC1223" s="7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  <c r="EQ1223" s="7"/>
    </row>
    <row r="1224" spans="1:147" ht="18" x14ac:dyDescent="0.35">
      <c r="A1224" s="43" t="s">
        <v>489</v>
      </c>
      <c r="B1224" s="319">
        <v>1301</v>
      </c>
      <c r="C1224" s="323">
        <v>5</v>
      </c>
      <c r="D1224" s="451">
        <f t="shared" si="1337"/>
        <v>5</v>
      </c>
      <c r="E1224" s="457">
        <f t="shared" si="1338"/>
        <v>28.104639645746627</v>
      </c>
      <c r="F1224" s="15">
        <f t="shared" si="1335"/>
        <v>55377.464671654197</v>
      </c>
      <c r="G1224" s="15">
        <f t="shared" si="1339"/>
        <v>79811.450380198366</v>
      </c>
      <c r="H1224" s="324">
        <f t="shared" si="1382"/>
        <v>135188.91505185256</v>
      </c>
      <c r="I1224" s="323">
        <v>3</v>
      </c>
      <c r="J1224" s="451">
        <f t="shared" si="1341"/>
        <v>3</v>
      </c>
      <c r="K1224" s="457">
        <f t="shared" si="1342"/>
        <v>16.862783787447977</v>
      </c>
      <c r="L1224" s="15">
        <f t="shared" si="1343"/>
        <v>33468.251604584526</v>
      </c>
      <c r="M1224" s="15">
        <f t="shared" si="1344"/>
        <v>50260.261534368612</v>
      </c>
      <c r="N1224" s="324">
        <f t="shared" si="1383"/>
        <v>83728.513138953131</v>
      </c>
      <c r="O1224" s="345">
        <v>8</v>
      </c>
      <c r="P1224" s="454">
        <f t="shared" si="1346"/>
        <v>5.0009867746288803</v>
      </c>
      <c r="Q1224" s="457">
        <f t="shared" si="1347"/>
        <v>28.110186234817878</v>
      </c>
      <c r="R1224" s="15">
        <f t="shared" si="1348"/>
        <v>55791.427881493</v>
      </c>
      <c r="S1224" s="422">
        <f t="shared" si="1349"/>
        <v>113836.5673280123</v>
      </c>
      <c r="T1224" s="324">
        <f t="shared" si="1384"/>
        <v>169627.99520950532</v>
      </c>
      <c r="U1224" s="345">
        <v>5</v>
      </c>
      <c r="V1224" s="166">
        <f t="shared" si="1351"/>
        <v>25.979937356634117</v>
      </c>
      <c r="W1224" s="15">
        <f t="shared" si="1352"/>
        <v>55992.54293756398</v>
      </c>
      <c r="X1224" s="15">
        <f t="shared" si="1353"/>
        <v>88682.678575084225</v>
      </c>
      <c r="Y1224" s="324">
        <f t="shared" si="1354"/>
        <v>144675.22151264822</v>
      </c>
      <c r="Z1224" s="345">
        <v>4</v>
      </c>
      <c r="AA1224" s="166">
        <f t="shared" si="1355"/>
        <v>26.52122261302852</v>
      </c>
      <c r="AB1224" s="15">
        <f t="shared" si="1356"/>
        <v>44794.034350051181</v>
      </c>
      <c r="AC1224" s="15">
        <f t="shared" si="1357"/>
        <v>93835.978313817061</v>
      </c>
      <c r="AD1224" s="324">
        <f t="shared" si="1358"/>
        <v>138630.01266386826</v>
      </c>
      <c r="AE1224" s="323">
        <v>5</v>
      </c>
      <c r="AF1224" s="227">
        <f t="shared" si="1359"/>
        <v>5</v>
      </c>
      <c r="AG1224" s="166">
        <f t="shared" si="1360"/>
        <v>30.170280666065558</v>
      </c>
      <c r="AH1224" s="15">
        <f t="shared" si="1361"/>
        <v>53234.861111111109</v>
      </c>
      <c r="AI1224" s="15">
        <f t="shared" si="1362"/>
        <v>104934.88005558975</v>
      </c>
      <c r="AJ1224" s="324"/>
      <c r="AK1224" s="323">
        <v>4</v>
      </c>
      <c r="AL1224" s="451">
        <f t="shared" si="1363"/>
        <v>4</v>
      </c>
      <c r="AM1224" s="166">
        <f t="shared" si="1364"/>
        <v>22.246422936953042</v>
      </c>
      <c r="AN1224" s="179">
        <f t="shared" si="1365"/>
        <v>42587.888888888891</v>
      </c>
      <c r="AO1224" s="179">
        <f t="shared" si="1366"/>
        <v>76979.611023705002</v>
      </c>
      <c r="AP1224" s="481">
        <f t="shared" si="1336"/>
        <v>119567.49991259389</v>
      </c>
      <c r="AQ1224" s="345">
        <v>2.6086956521739131</v>
      </c>
      <c r="AR1224" s="454">
        <f t="shared" si="1367"/>
        <v>2.6086956521739131</v>
      </c>
      <c r="AS1224" s="227">
        <f t="shared" si="1368"/>
        <v>15.985796766452314</v>
      </c>
      <c r="AT1224" s="15">
        <f t="shared" si="1369"/>
        <v>30178.817142094253</v>
      </c>
      <c r="AU1224" s="15">
        <f t="shared" si="1370"/>
        <v>52068.5198527627</v>
      </c>
      <c r="AV1224" s="324">
        <f t="shared" si="1371"/>
        <v>82247.336994856945</v>
      </c>
      <c r="AW1224" s="345">
        <v>2.3913043478260079</v>
      </c>
      <c r="AX1224" s="454">
        <f t="shared" si="1372"/>
        <v>2.3913043478260079</v>
      </c>
      <c r="AY1224" s="227">
        <f t="shared" si="1373"/>
        <v>20.22681669429107</v>
      </c>
      <c r="AZ1224" s="15">
        <f t="shared" si="1374"/>
        <v>27663.915713585484</v>
      </c>
      <c r="BA1224" s="15">
        <f t="shared" si="1375"/>
        <v>67821.576598890548</v>
      </c>
      <c r="BB1224" s="324">
        <f t="shared" si="1376"/>
        <v>95485.492312476039</v>
      </c>
      <c r="BC1224" s="323"/>
      <c r="BD1224" s="227"/>
      <c r="BE1224" s="15"/>
      <c r="BF1224" s="15"/>
      <c r="BG1224" s="324"/>
      <c r="BH1224" s="334"/>
      <c r="BI1224" s="227"/>
      <c r="BJ1224" s="15"/>
      <c r="BK1224" s="15"/>
      <c r="BL1224" s="324"/>
      <c r="BM1224" s="334"/>
      <c r="BN1224" s="227"/>
      <c r="BO1224" s="15"/>
      <c r="BP1224" s="15"/>
      <c r="BQ1224" s="324"/>
      <c r="BR1224" s="406">
        <f t="shared" si="1377"/>
        <v>38.999999999999922</v>
      </c>
      <c r="BS1224" s="406">
        <f t="shared" si="1378"/>
        <v>6.4999999999999867</v>
      </c>
      <c r="BT1224" s="406">
        <f t="shared" si="1379"/>
        <v>-4.1086956521739788</v>
      </c>
      <c r="BU1224" s="407">
        <f t="shared" si="1380"/>
        <v>-8.3333333333363679E-2</v>
      </c>
      <c r="BV1224" s="407">
        <f t="shared" si="1381"/>
        <v>-0.62499999999999667</v>
      </c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7"/>
      <c r="DW1224" s="7"/>
      <c r="DX1224" s="7"/>
      <c r="DY1224" s="7"/>
      <c r="DZ1224" s="7"/>
      <c r="EA1224" s="7"/>
      <c r="EB1224" s="7"/>
      <c r="EC1224" s="7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  <c r="EQ1224" s="7"/>
    </row>
    <row r="1225" spans="1:147" ht="18" x14ac:dyDescent="0.35">
      <c r="A1225" s="43" t="s">
        <v>489</v>
      </c>
      <c r="B1225" s="319">
        <v>1302</v>
      </c>
      <c r="C1225" s="323">
        <v>10</v>
      </c>
      <c r="D1225" s="451">
        <f t="shared" si="1337"/>
        <v>10</v>
      </c>
      <c r="E1225" s="457">
        <f t="shared" si="1338"/>
        <v>56.209279291493253</v>
      </c>
      <c r="F1225" s="15">
        <f t="shared" si="1335"/>
        <v>110754.92934330839</v>
      </c>
      <c r="G1225" s="15">
        <f t="shared" si="1339"/>
        <v>159622.90076039673</v>
      </c>
      <c r="H1225" s="324">
        <f t="shared" si="1382"/>
        <v>270377.83010370511</v>
      </c>
      <c r="I1225" s="323">
        <v>11</v>
      </c>
      <c r="J1225" s="451">
        <f t="shared" si="1341"/>
        <v>11</v>
      </c>
      <c r="K1225" s="457">
        <f t="shared" si="1342"/>
        <v>61.830207220642578</v>
      </c>
      <c r="L1225" s="15">
        <f t="shared" si="1343"/>
        <v>122716.92255014325</v>
      </c>
      <c r="M1225" s="15">
        <f>+K1225*$L$1229</f>
        <v>184287.62562601824</v>
      </c>
      <c r="N1225" s="324">
        <f t="shared" si="1383"/>
        <v>307004.54817616148</v>
      </c>
      <c r="O1225" s="345">
        <v>16</v>
      </c>
      <c r="P1225" s="454">
        <f t="shared" si="1346"/>
        <v>10.001973549257761</v>
      </c>
      <c r="Q1225" s="457">
        <f t="shared" si="1347"/>
        <v>56.220372469635755</v>
      </c>
      <c r="R1225" s="15">
        <f t="shared" si="1348"/>
        <v>111582.855762986</v>
      </c>
      <c r="S1225" s="422">
        <f t="shared" si="1349"/>
        <v>227673.1346560246</v>
      </c>
      <c r="T1225" s="324">
        <f t="shared" si="1384"/>
        <v>339255.99041901063</v>
      </c>
      <c r="U1225" s="345">
        <v>10</v>
      </c>
      <c r="V1225" s="166">
        <f t="shared" si="1351"/>
        <v>51.959874713268235</v>
      </c>
      <c r="W1225" s="15">
        <f t="shared" si="1352"/>
        <v>111985.08587512796</v>
      </c>
      <c r="X1225" s="15">
        <f t="shared" si="1353"/>
        <v>177365.35715016845</v>
      </c>
      <c r="Y1225" s="324">
        <f t="shared" si="1354"/>
        <v>289350.44302529644</v>
      </c>
      <c r="Z1225" s="345">
        <v>10</v>
      </c>
      <c r="AA1225" s="166">
        <f t="shared" si="1355"/>
        <v>66.303056532571304</v>
      </c>
      <c r="AB1225" s="15">
        <f t="shared" si="1356"/>
        <v>111985.08587512796</v>
      </c>
      <c r="AC1225" s="15">
        <f t="shared" si="1357"/>
        <v>234589.94578454265</v>
      </c>
      <c r="AD1225" s="324">
        <f t="shared" si="1358"/>
        <v>346575.03165967064</v>
      </c>
      <c r="AE1225" s="323">
        <v>12</v>
      </c>
      <c r="AF1225" s="227">
        <f t="shared" si="1359"/>
        <v>12</v>
      </c>
      <c r="AG1225" s="166">
        <f t="shared" si="1360"/>
        <v>72.408673598557328</v>
      </c>
      <c r="AH1225" s="15">
        <f t="shared" si="1361"/>
        <v>127763.66666666667</v>
      </c>
      <c r="AI1225" s="15">
        <f t="shared" si="1362"/>
        <v>251843.71213341536</v>
      </c>
      <c r="AJ1225" s="324"/>
      <c r="AK1225" s="323">
        <v>12</v>
      </c>
      <c r="AL1225" s="451">
        <f t="shared" si="1363"/>
        <v>12</v>
      </c>
      <c r="AM1225" s="166">
        <f t="shared" si="1364"/>
        <v>66.73926881085913</v>
      </c>
      <c r="AN1225" s="179">
        <f t="shared" si="1365"/>
        <v>127763.66666666667</v>
      </c>
      <c r="AO1225" s="179">
        <f t="shared" si="1366"/>
        <v>230938.83307111502</v>
      </c>
      <c r="AP1225" s="481">
        <f t="shared" si="1336"/>
        <v>358702.49973778171</v>
      </c>
      <c r="AQ1225" s="345">
        <v>12.391304347826088</v>
      </c>
      <c r="AR1225" s="454">
        <f t="shared" si="1367"/>
        <v>12.391304347826088</v>
      </c>
      <c r="AS1225" s="227">
        <f t="shared" si="1368"/>
        <v>75.932534640648498</v>
      </c>
      <c r="AT1225" s="15">
        <f t="shared" si="1369"/>
        <v>143349.3814249477</v>
      </c>
      <c r="AU1225" s="15">
        <f t="shared" si="1370"/>
        <v>247325.46930062285</v>
      </c>
      <c r="AV1225" s="324">
        <f t="shared" si="1371"/>
        <v>390674.85072557058</v>
      </c>
      <c r="AW1225" s="345">
        <v>11.608695652173992</v>
      </c>
      <c r="AX1225" s="454">
        <f t="shared" si="1372"/>
        <v>11.608695652173992</v>
      </c>
      <c r="AY1225" s="227">
        <f t="shared" si="1373"/>
        <v>98.192001043198744</v>
      </c>
      <c r="AZ1225" s="15">
        <f t="shared" si="1374"/>
        <v>134295.73628232034</v>
      </c>
      <c r="BA1225" s="15">
        <f t="shared" si="1375"/>
        <v>329242.9263982636</v>
      </c>
      <c r="BB1225" s="324">
        <f t="shared" si="1376"/>
        <v>463538.66268058395</v>
      </c>
      <c r="BC1225" s="323"/>
      <c r="BD1225" s="227"/>
      <c r="BE1225" s="15"/>
      <c r="BF1225" s="15"/>
      <c r="BG1225" s="324"/>
      <c r="BH1225" s="334"/>
      <c r="BI1225" s="227"/>
      <c r="BJ1225" s="15"/>
      <c r="BK1225" s="15"/>
      <c r="BL1225" s="324"/>
      <c r="BM1225" s="334"/>
      <c r="BN1225" s="227"/>
      <c r="BO1225" s="15"/>
      <c r="BP1225" s="15"/>
      <c r="BQ1225" s="324"/>
      <c r="BR1225" s="406">
        <f t="shared" si="1377"/>
        <v>105.00000000000009</v>
      </c>
      <c r="BS1225" s="406">
        <f t="shared" si="1378"/>
        <v>17.500000000000014</v>
      </c>
      <c r="BT1225" s="406">
        <f t="shared" si="1379"/>
        <v>-5.8913043478260221</v>
      </c>
      <c r="BU1225" s="407">
        <f t="shared" si="1380"/>
        <v>-6.3157894736835751E-2</v>
      </c>
      <c r="BV1225" s="407">
        <f t="shared" si="1381"/>
        <v>-0.75000000000000144</v>
      </c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7"/>
      <c r="DW1225" s="7"/>
      <c r="DX1225" s="7"/>
      <c r="DY1225" s="7"/>
      <c r="DZ1225" s="7"/>
      <c r="EA1225" s="7"/>
      <c r="EB1225" s="7"/>
      <c r="EC1225" s="7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  <c r="EQ1225" s="7"/>
    </row>
    <row r="1226" spans="1:147" ht="16.2" thickBot="1" x14ac:dyDescent="0.35">
      <c r="C1226" s="325">
        <f t="shared" ref="C1226:H1226" si="1385">SUM(C1189:C1225)</f>
        <v>109</v>
      </c>
      <c r="D1226" s="325">
        <f t="shared" si="1385"/>
        <v>109</v>
      </c>
      <c r="E1226" s="51">
        <f t="shared" si="1385"/>
        <v>612.68114427727653</v>
      </c>
      <c r="F1226" s="52">
        <f t="shared" si="1385"/>
        <v>1207228.7298420612</v>
      </c>
      <c r="G1226" s="52">
        <f t="shared" si="1385"/>
        <v>1739889.6182883247</v>
      </c>
      <c r="H1226" s="326">
        <f t="shared" si="1385"/>
        <v>2947118.3481303868</v>
      </c>
      <c r="I1226" s="51">
        <f>SUM(I1189:I1225)</f>
        <v>105</v>
      </c>
      <c r="J1226" s="51">
        <f>SUM(J1189:J1225)</f>
        <v>105</v>
      </c>
      <c r="K1226" s="51">
        <f t="shared" ref="K1226:Z1226" si="1386">SUM(K1189:K1225)</f>
        <v>590.19743256067943</v>
      </c>
      <c r="L1226" s="52">
        <f t="shared" si="1386"/>
        <v>1171388.8061604581</v>
      </c>
      <c r="M1226" s="52">
        <f t="shared" si="1386"/>
        <v>1759109.1537029014</v>
      </c>
      <c r="N1226" s="326">
        <f t="shared" si="1386"/>
        <v>2930497.9598633596</v>
      </c>
      <c r="O1226" s="325">
        <f t="shared" si="1386"/>
        <v>206</v>
      </c>
      <c r="P1226" s="455">
        <f t="shared" si="1386"/>
        <v>128.77540944669369</v>
      </c>
      <c r="Q1226" s="51">
        <f t="shared" si="1386"/>
        <v>723.83729554656031</v>
      </c>
      <c r="R1226" s="52">
        <f t="shared" si="1386"/>
        <v>1436629.2679484447</v>
      </c>
      <c r="S1226" s="428">
        <f t="shared" si="1386"/>
        <v>2931291.6086963159</v>
      </c>
      <c r="T1226" s="326">
        <f t="shared" si="1386"/>
        <v>4367920.8766447604</v>
      </c>
      <c r="U1226" s="325">
        <f t="shared" si="1386"/>
        <v>122</v>
      </c>
      <c r="V1226" s="443">
        <f t="shared" si="1386"/>
        <v>633.91047150187228</v>
      </c>
      <c r="W1226" s="52">
        <f t="shared" si="1386"/>
        <v>1366218.0476765605</v>
      </c>
      <c r="X1226" s="52">
        <f t="shared" si="1386"/>
        <v>2163857.3572320552</v>
      </c>
      <c r="Y1226" s="326">
        <f t="shared" si="1386"/>
        <v>3530075.404908617</v>
      </c>
      <c r="Z1226" s="325">
        <f t="shared" si="1386"/>
        <v>107</v>
      </c>
      <c r="AA1226" s="51">
        <f>SUM(AA1189:AA1225)</f>
        <v>709.44270489851283</v>
      </c>
      <c r="AB1226" s="52">
        <f t="shared" ref="AB1226:AF1226" si="1387">SUM(AB1189:AB1225)</f>
        <v>1198240.418863869</v>
      </c>
      <c r="AC1226" s="52">
        <f t="shared" si="1387"/>
        <v>2510112.4198946063</v>
      </c>
      <c r="AD1226" s="326">
        <f t="shared" si="1387"/>
        <v>3708352.8387584747</v>
      </c>
      <c r="AE1226" s="325">
        <f t="shared" si="1387"/>
        <v>111</v>
      </c>
      <c r="AF1226" s="228">
        <f t="shared" si="1387"/>
        <v>111</v>
      </c>
      <c r="AG1226" s="51">
        <f>SUM(AG1189:AG1225)</f>
        <v>669.78023078665524</v>
      </c>
      <c r="AH1226" s="52">
        <f t="shared" ref="AH1226:BL1226" si="1388">SUM(AH1189:AH1225)</f>
        <v>1181813.916666667</v>
      </c>
      <c r="AI1226" s="52">
        <f t="shared" si="1388"/>
        <v>2329554.3372340919</v>
      </c>
      <c r="AJ1226" s="326">
        <f t="shared" si="1388"/>
        <v>0</v>
      </c>
      <c r="AK1226" s="325">
        <f t="shared" si="1388"/>
        <v>110</v>
      </c>
      <c r="AL1226" s="66">
        <f t="shared" si="1388"/>
        <v>110</v>
      </c>
      <c r="AM1226" s="230">
        <f t="shared" si="1388"/>
        <v>611.77663076620877</v>
      </c>
      <c r="AN1226" s="52">
        <f t="shared" si="1388"/>
        <v>1171166.9444444447</v>
      </c>
      <c r="AO1226" s="52">
        <f t="shared" si="1388"/>
        <v>2116939.3031518878</v>
      </c>
      <c r="AP1226" s="326">
        <f t="shared" si="1388"/>
        <v>3288106.2475963319</v>
      </c>
      <c r="AQ1226" s="484">
        <f t="shared" si="1388"/>
        <v>113.47826086956522</v>
      </c>
      <c r="AR1226" s="486">
        <v>113.47826086956522</v>
      </c>
      <c r="AS1226" s="443">
        <f t="shared" si="1388"/>
        <v>695.38215934067557</v>
      </c>
      <c r="AT1226" s="52">
        <f t="shared" si="1388"/>
        <v>1312778.5456810996</v>
      </c>
      <c r="AU1226" s="52">
        <f t="shared" si="1388"/>
        <v>2264980.6135951779</v>
      </c>
      <c r="AV1226" s="326">
        <f t="shared" si="1388"/>
        <v>3577759.1592762768</v>
      </c>
      <c r="AW1226" s="484">
        <f t="shared" si="1388"/>
        <v>129.52173913043501</v>
      </c>
      <c r="AX1226" s="486">
        <f t="shared" si="1388"/>
        <v>129.52173913043501</v>
      </c>
      <c r="AY1226" s="51">
        <f t="shared" si="1388"/>
        <v>1095.5579442235489</v>
      </c>
      <c r="AZ1226" s="52">
        <f t="shared" si="1388"/>
        <v>1498378.2711049821</v>
      </c>
      <c r="BA1226" s="52">
        <f t="shared" si="1388"/>
        <v>3673463.2125109448</v>
      </c>
      <c r="BB1226" s="326">
        <f t="shared" si="1388"/>
        <v>5171841.4836159274</v>
      </c>
      <c r="BC1226" s="325">
        <f t="shared" si="1388"/>
        <v>0</v>
      </c>
      <c r="BD1226" s="51">
        <f t="shared" si="1388"/>
        <v>0</v>
      </c>
      <c r="BE1226" s="52">
        <f t="shared" si="1388"/>
        <v>0</v>
      </c>
      <c r="BF1226" s="52">
        <f t="shared" si="1388"/>
        <v>0</v>
      </c>
      <c r="BG1226" s="326">
        <f t="shared" si="1388"/>
        <v>0</v>
      </c>
      <c r="BH1226" s="325">
        <f t="shared" si="1388"/>
        <v>0</v>
      </c>
      <c r="BI1226" s="230">
        <f t="shared" si="1388"/>
        <v>0</v>
      </c>
      <c r="BJ1226" s="62">
        <f t="shared" si="1388"/>
        <v>0</v>
      </c>
      <c r="BK1226" s="62">
        <f t="shared" si="1388"/>
        <v>0</v>
      </c>
      <c r="BL1226" s="346">
        <f t="shared" si="1388"/>
        <v>0</v>
      </c>
      <c r="BM1226" s="325">
        <f>SUM(BM1189:BM1225)</f>
        <v>0</v>
      </c>
      <c r="BN1226" s="230">
        <f t="shared" ref="BN1226:BQ1226" si="1389">SUM(BN1189:BN1225)</f>
        <v>0</v>
      </c>
      <c r="BO1226" s="62">
        <f t="shared" si="1389"/>
        <v>0</v>
      </c>
      <c r="BP1226" s="62">
        <f t="shared" si="1389"/>
        <v>0</v>
      </c>
      <c r="BQ1226" s="346">
        <f t="shared" si="1389"/>
        <v>0</v>
      </c>
      <c r="BR1226" s="406"/>
      <c r="BS1226" s="406"/>
      <c r="BT1226" s="406"/>
      <c r="BV1226" s="406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7"/>
      <c r="DW1226" s="7"/>
      <c r="DX1226" s="7"/>
      <c r="DY1226" s="7"/>
      <c r="DZ1226" s="7"/>
      <c r="EA1226" s="7"/>
      <c r="EB1226" s="7"/>
      <c r="EC1226" s="7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  <c r="EQ1226" s="7"/>
    </row>
    <row r="1227" spans="1:147" ht="16.2" thickTop="1" x14ac:dyDescent="0.3">
      <c r="C1227" s="327"/>
      <c r="D1227" s="7"/>
      <c r="E1227" s="7"/>
      <c r="F1227" s="7"/>
      <c r="G1227" s="7"/>
      <c r="H1227" s="328"/>
      <c r="I1227" s="327"/>
      <c r="J1227" s="7"/>
      <c r="K1227" s="7"/>
      <c r="L1227" s="7"/>
      <c r="M1227" s="7"/>
      <c r="N1227" s="328"/>
      <c r="O1227" s="327"/>
      <c r="P1227" s="7"/>
      <c r="Q1227" s="7"/>
      <c r="R1227" s="7"/>
      <c r="S1227" s="421"/>
      <c r="T1227" s="328"/>
      <c r="U1227" s="327"/>
      <c r="V1227" s="7"/>
      <c r="W1227" s="7"/>
      <c r="X1227" s="7"/>
      <c r="Y1227" s="328"/>
      <c r="Z1227" s="327"/>
      <c r="AA1227" s="7"/>
      <c r="AB1227" s="7"/>
      <c r="AC1227" s="7"/>
      <c r="AD1227" s="328"/>
      <c r="AE1227" s="327"/>
      <c r="AF1227" s="7"/>
      <c r="AG1227" s="7"/>
      <c r="AH1227" s="7"/>
      <c r="AI1227" s="7"/>
      <c r="AJ1227" s="328"/>
      <c r="AK1227" s="327"/>
      <c r="AL1227" s="7"/>
      <c r="AM1227" s="7"/>
      <c r="AN1227" s="7"/>
      <c r="AO1227" s="7"/>
      <c r="AP1227" s="328"/>
      <c r="AQ1227" s="327"/>
      <c r="AR1227" s="7"/>
      <c r="AS1227" s="7"/>
      <c r="AT1227" s="7"/>
      <c r="AU1227" s="7"/>
      <c r="AV1227" s="328"/>
      <c r="AW1227" s="327"/>
      <c r="AX1227" s="7"/>
      <c r="AY1227" s="7"/>
      <c r="AZ1227" s="7"/>
      <c r="BA1227" s="7"/>
      <c r="BB1227" s="328"/>
      <c r="BC1227" s="327"/>
      <c r="BD1227" s="7"/>
      <c r="BE1227" s="7"/>
      <c r="BF1227" s="7"/>
      <c r="BG1227" s="328"/>
      <c r="BH1227" s="327"/>
      <c r="BI1227" s="7"/>
      <c r="BJ1227" s="7"/>
      <c r="BK1227" s="7"/>
      <c r="BL1227" s="328"/>
      <c r="BM1227" s="327"/>
      <c r="BN1227" s="7"/>
      <c r="BO1227" s="7"/>
      <c r="BP1227" s="7"/>
      <c r="BQ1227" s="328"/>
      <c r="BR1227" s="406"/>
      <c r="BS1227" s="406"/>
      <c r="BT1227" s="406"/>
      <c r="BV1227" s="406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7"/>
      <c r="DW1227" s="7"/>
      <c r="DX1227" s="7"/>
      <c r="DY1227" s="7"/>
      <c r="DZ1227" s="7"/>
      <c r="EA1227" s="7"/>
      <c r="EB1227" s="7"/>
      <c r="EC1227" s="7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  <c r="EQ1227" s="7"/>
    </row>
    <row r="1228" spans="1:147" ht="18" x14ac:dyDescent="0.35">
      <c r="C1228" s="329" t="s">
        <v>445</v>
      </c>
      <c r="D1228" s="209"/>
      <c r="E1228" s="209"/>
      <c r="F1228" s="17"/>
      <c r="G1228" s="17"/>
      <c r="H1228" s="330"/>
      <c r="I1228" s="329" t="s">
        <v>455</v>
      </c>
      <c r="J1228" s="209"/>
      <c r="K1228" s="37"/>
      <c r="L1228" s="17"/>
      <c r="M1228" s="17"/>
      <c r="N1228" s="330"/>
      <c r="O1228" s="329" t="s">
        <v>456</v>
      </c>
      <c r="P1228" s="209"/>
      <c r="Q1228" s="37"/>
      <c r="R1228" s="17"/>
      <c r="S1228" s="424"/>
      <c r="T1228" s="330"/>
      <c r="U1228" s="329" t="s">
        <v>382</v>
      </c>
      <c r="V1228" s="37"/>
      <c r="W1228" s="17"/>
      <c r="X1228" s="17"/>
      <c r="Y1228" s="330"/>
      <c r="Z1228" s="329" t="s">
        <v>383</v>
      </c>
      <c r="AA1228" s="37"/>
      <c r="AB1228" s="17"/>
      <c r="AC1228" s="17"/>
      <c r="AD1228" s="330"/>
      <c r="AE1228" s="329" t="s">
        <v>384</v>
      </c>
      <c r="AF1228" s="37"/>
      <c r="AG1228" s="37"/>
      <c r="AH1228" s="17"/>
      <c r="AI1228" s="17"/>
      <c r="AJ1228" s="330"/>
      <c r="AK1228" s="329" t="s">
        <v>385</v>
      </c>
      <c r="AL1228" s="209"/>
      <c r="AM1228" s="37"/>
      <c r="AN1228" s="17"/>
      <c r="AO1228" s="17"/>
      <c r="AP1228" s="330"/>
      <c r="AQ1228" s="329" t="s">
        <v>386</v>
      </c>
      <c r="AR1228" s="209"/>
      <c r="AS1228" s="37"/>
      <c r="AT1228" s="17"/>
      <c r="AU1228" s="17"/>
      <c r="AV1228" s="330"/>
      <c r="AW1228" s="329" t="s">
        <v>387</v>
      </c>
      <c r="AX1228" s="209"/>
      <c r="AY1228" s="37"/>
      <c r="AZ1228" s="17"/>
      <c r="BA1228" s="17"/>
      <c r="BB1228" s="330"/>
      <c r="BC1228" s="329" t="s">
        <v>388</v>
      </c>
      <c r="BD1228" s="37"/>
      <c r="BE1228" s="17"/>
      <c r="BF1228" s="17"/>
      <c r="BG1228" s="330"/>
      <c r="BH1228" s="329" t="s">
        <v>389</v>
      </c>
      <c r="BI1228" s="37"/>
      <c r="BJ1228" s="17"/>
      <c r="BK1228" s="17"/>
      <c r="BL1228" s="330"/>
      <c r="BM1228" s="329" t="s">
        <v>390</v>
      </c>
      <c r="BN1228" s="37"/>
      <c r="BO1228" s="17"/>
      <c r="BP1228" s="17"/>
      <c r="BQ1228" s="23"/>
      <c r="BR1228" s="406"/>
      <c r="BS1228" s="406"/>
      <c r="BT1228" s="406"/>
      <c r="BV1228" s="406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7"/>
      <c r="DW1228" s="7"/>
      <c r="DX1228" s="7"/>
      <c r="DY1228" s="7"/>
      <c r="DZ1228" s="7"/>
      <c r="EA1228" s="7"/>
      <c r="EB1228" s="7"/>
      <c r="EC1228" s="7"/>
      <c r="ED1228" s="7"/>
      <c r="EE1228" s="7"/>
      <c r="EF1228" s="7"/>
      <c r="EG1228" s="7"/>
      <c r="EH1228" s="7"/>
      <c r="EI1228" s="7"/>
      <c r="EJ1228" s="7"/>
      <c r="EK1228" s="7"/>
      <c r="EL1228" s="7"/>
      <c r="EM1228" s="7"/>
      <c r="EN1228" s="7"/>
      <c r="EO1228" s="7"/>
      <c r="EP1228" s="7"/>
      <c r="EQ1228" s="7"/>
    </row>
    <row r="1229" spans="1:147" ht="15.6" x14ac:dyDescent="0.3">
      <c r="C1229" s="29" t="s">
        <v>42</v>
      </c>
      <c r="D1229" s="17"/>
      <c r="E1229" s="331">
        <f>+'Vr M3 DE GAS'!BQ73</f>
        <v>2839.796253793173</v>
      </c>
      <c r="H1229" s="23"/>
      <c r="I1229" s="22" t="s">
        <v>42</v>
      </c>
      <c r="K1229" s="331"/>
      <c r="L1229" s="331">
        <f>+'Vr M3 DE GAS'!BY62</f>
        <v>2980.543554841785</v>
      </c>
      <c r="N1229" s="23"/>
      <c r="O1229" s="22" t="s">
        <v>42</v>
      </c>
      <c r="Q1229" s="331">
        <f>+'Vr M3 DE GAS'!BY63</f>
        <v>4049.6553945634091</v>
      </c>
      <c r="T1229" s="23"/>
      <c r="U1229" s="22" t="s">
        <v>42</v>
      </c>
      <c r="V1229" s="331">
        <f>+'Vr M3 DE GAS'!BY64</f>
        <v>3413.5062512935051</v>
      </c>
      <c r="Y1229" s="23"/>
      <c r="Z1229" s="22" t="s">
        <v>42</v>
      </c>
      <c r="AA1229" s="331">
        <f>+'Vr M3 DE GAS'!BY65</f>
        <v>3538.146777129356</v>
      </c>
      <c r="AD1229" s="23"/>
      <c r="AE1229" s="22" t="s">
        <v>42</v>
      </c>
      <c r="AG1229" s="331">
        <f>+'Vr M3 DE GAS'!BY66</f>
        <v>3478.0876325627528</v>
      </c>
      <c r="AJ1229" s="23"/>
      <c r="AK1229" s="22" t="s">
        <v>42</v>
      </c>
      <c r="AM1229" s="331">
        <f>+'Vr M3 DE GAS'!BY67</f>
        <v>3460.3141027151773</v>
      </c>
      <c r="AP1229" s="23"/>
      <c r="AQ1229" s="22" t="s">
        <v>42</v>
      </c>
      <c r="AS1229" s="331"/>
      <c r="AT1229" s="331">
        <f>+'Vr M3 DE GAS'!BY68</f>
        <v>3257.1738908900275</v>
      </c>
      <c r="AV1229" s="23"/>
      <c r="AW1229" s="22" t="s">
        <v>42</v>
      </c>
      <c r="AY1229" s="331">
        <f>+'Vr M3 DE GAS'!BY69</f>
        <v>3353.0524166975265</v>
      </c>
      <c r="BB1229" s="23"/>
      <c r="BC1229" s="22" t="s">
        <v>42</v>
      </c>
      <c r="BD1229" s="331">
        <f>+'Vr M3 DE GAS'!BQ271</f>
        <v>0</v>
      </c>
      <c r="BG1229" s="23"/>
      <c r="BH1229" s="22" t="s">
        <v>42</v>
      </c>
      <c r="BI1229" s="331">
        <f>+'Vr M3 DE GAS'!BQ272</f>
        <v>0</v>
      </c>
      <c r="BL1229" s="23"/>
      <c r="BM1229" s="22" t="s">
        <v>42</v>
      </c>
      <c r="BN1229" s="331">
        <f>+'Vr M3 DE GAS'!BQ273</f>
        <v>0</v>
      </c>
      <c r="BQ1229" s="23"/>
      <c r="BR1229" s="406"/>
      <c r="BS1229" s="406"/>
      <c r="BT1229" s="406"/>
      <c r="BV1229" s="406"/>
      <c r="BX1229" s="6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7"/>
      <c r="DW1229" s="7"/>
      <c r="DX1229" s="7"/>
      <c r="DY1229" s="7"/>
      <c r="DZ1229" s="7"/>
      <c r="EA1229" s="7"/>
      <c r="EB1229" s="7"/>
      <c r="EC1229" s="7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  <c r="EQ1229" s="7"/>
    </row>
    <row r="1230" spans="1:147" ht="15.6" x14ac:dyDescent="0.3">
      <c r="C1230" s="29" t="s">
        <v>43</v>
      </c>
      <c r="D1230" s="17"/>
      <c r="E1230" s="331">
        <f>+'Vr M3 DE AGUA'!N53</f>
        <v>11075.492934330839</v>
      </c>
      <c r="H1230" s="23"/>
      <c r="I1230" s="22" t="s">
        <v>43</v>
      </c>
      <c r="K1230" s="331"/>
      <c r="L1230" s="331">
        <f>+'Vr M3 DE AGUA'!N54</f>
        <v>11156.083868194841</v>
      </c>
      <c r="N1230" s="23"/>
      <c r="O1230" s="22" t="s">
        <v>43</v>
      </c>
      <c r="Q1230" s="331">
        <f>+'Vr M3 DE AGUA'!N54</f>
        <v>11156.083868194841</v>
      </c>
      <c r="T1230" s="23"/>
      <c r="U1230" s="22" t="s">
        <v>43</v>
      </c>
      <c r="V1230" s="331">
        <f>+'Vr M3 DE AGUA'!N55</f>
        <v>11198.508587512795</v>
      </c>
      <c r="Y1230" s="23"/>
      <c r="Z1230" s="22" t="s">
        <v>43</v>
      </c>
      <c r="AA1230" s="331">
        <f>+'Vr M3 DE AGUA'!N55</f>
        <v>11198.508587512795</v>
      </c>
      <c r="AD1230" s="23"/>
      <c r="AE1230" s="22" t="s">
        <v>43</v>
      </c>
      <c r="AG1230" s="331">
        <f>+'Vr M3 DE AGUA'!N56</f>
        <v>10646.972222222223</v>
      </c>
      <c r="AJ1230" s="23"/>
      <c r="AK1230" s="22" t="s">
        <v>43</v>
      </c>
      <c r="AM1230" s="331">
        <f>+'Vr M3 DE AGUA'!N56</f>
        <v>10646.972222222223</v>
      </c>
      <c r="AP1230" s="23"/>
      <c r="AQ1230" s="22" t="s">
        <v>43</v>
      </c>
      <c r="AS1230" s="331"/>
      <c r="AT1230" s="141">
        <f>+'Vr M3 DE AGUA'!N57</f>
        <v>11568.54657113613</v>
      </c>
      <c r="AV1230" s="23"/>
      <c r="AW1230" s="22" t="s">
        <v>43</v>
      </c>
      <c r="AY1230" s="331">
        <f>+'Vr M3 DE AGUA'!N57</f>
        <v>11568.54657113613</v>
      </c>
      <c r="BB1230" s="23"/>
      <c r="BC1230" s="22" t="s">
        <v>43</v>
      </c>
      <c r="BD1230" s="353">
        <f>+'Vr M3 DE AGUA'!N255</f>
        <v>0</v>
      </c>
      <c r="BG1230" s="23"/>
      <c r="BH1230" s="22" t="s">
        <v>43</v>
      </c>
      <c r="BI1230" s="353">
        <f>+'Vr M3 DE AGUA'!N255</f>
        <v>0</v>
      </c>
      <c r="BL1230" s="23"/>
      <c r="BM1230" s="22" t="s">
        <v>43</v>
      </c>
      <c r="BN1230" s="331">
        <f>+'Vr M3 DE AGUA'!N256</f>
        <v>0</v>
      </c>
      <c r="BQ1230" s="23"/>
      <c r="BR1230" s="406"/>
      <c r="BS1230" s="406"/>
      <c r="BT1230" s="406"/>
      <c r="BV1230" s="406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7"/>
      <c r="DW1230" s="7"/>
      <c r="DX1230" s="7"/>
      <c r="DY1230" s="7"/>
      <c r="DZ1230" s="7"/>
      <c r="EA1230" s="7"/>
      <c r="EB1230" s="7"/>
      <c r="EC1230" s="7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  <c r="EQ1230" s="7"/>
    </row>
    <row r="1231" spans="1:147" ht="15.6" x14ac:dyDescent="0.3">
      <c r="C1231" s="327"/>
      <c r="D1231" s="7"/>
      <c r="E1231" s="7"/>
      <c r="F1231" s="7"/>
      <c r="G1231" s="7"/>
      <c r="H1231" s="328"/>
      <c r="I1231" s="327"/>
      <c r="J1231" s="7"/>
      <c r="K1231" s="7"/>
      <c r="L1231" s="7"/>
      <c r="M1231" s="7"/>
      <c r="N1231" s="328"/>
      <c r="O1231" s="327"/>
      <c r="P1231" s="7"/>
      <c r="Q1231" s="7"/>
      <c r="R1231" s="7"/>
      <c r="S1231" s="421"/>
      <c r="T1231" s="328"/>
      <c r="U1231" s="327"/>
      <c r="V1231" s="7"/>
      <c r="W1231" s="7"/>
      <c r="X1231" s="7"/>
      <c r="Y1231" s="328"/>
      <c r="Z1231" s="327"/>
      <c r="AA1231" s="7"/>
      <c r="AB1231" s="7"/>
      <c r="AC1231" s="7"/>
      <c r="AD1231" s="328"/>
      <c r="AE1231" s="327"/>
      <c r="AF1231" s="7"/>
      <c r="AG1231" s="7"/>
      <c r="AH1231" s="7"/>
      <c r="AI1231" s="7"/>
      <c r="AJ1231" s="328"/>
      <c r="AK1231" s="327"/>
      <c r="AL1231" s="7"/>
      <c r="AM1231" s="7"/>
      <c r="AN1231" s="7"/>
      <c r="AO1231" s="7"/>
      <c r="AP1231" s="328"/>
      <c r="AQ1231" s="327"/>
      <c r="AR1231" s="7"/>
      <c r="AS1231" s="7"/>
      <c r="AT1231" s="7"/>
      <c r="AU1231" s="7"/>
      <c r="AV1231" s="328"/>
      <c r="AW1231" s="327"/>
      <c r="AX1231" s="7"/>
      <c r="AY1231" s="7"/>
      <c r="AZ1231" s="7"/>
      <c r="BA1231" s="7"/>
      <c r="BB1231" s="328"/>
      <c r="BC1231" s="327"/>
      <c r="BD1231" s="7"/>
      <c r="BE1231" s="7"/>
      <c r="BF1231" s="7"/>
      <c r="BG1231" s="328"/>
      <c r="BH1231" s="327"/>
      <c r="BI1231" s="7"/>
      <c r="BJ1231" s="7"/>
      <c r="BK1231" s="7"/>
      <c r="BL1231" s="328"/>
      <c r="BM1231" s="327"/>
      <c r="BN1231" s="7"/>
      <c r="BO1231" s="7"/>
      <c r="BP1231" s="7"/>
      <c r="BQ1231" s="328"/>
      <c r="BR1231" s="406"/>
      <c r="BS1231" s="406"/>
      <c r="BT1231" s="406"/>
      <c r="BV1231" s="406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7"/>
      <c r="DW1231" s="7"/>
      <c r="DX1231" s="7"/>
      <c r="DY1231" s="7"/>
      <c r="DZ1231" s="7"/>
      <c r="EA1231" s="7"/>
      <c r="EB1231" s="7"/>
      <c r="EC1231" s="7"/>
      <c r="ED1231" s="7"/>
      <c r="EE1231" s="7"/>
      <c r="EF1231" s="7"/>
      <c r="EG1231" s="7"/>
      <c r="EH1231" s="7"/>
      <c r="EI1231" s="7"/>
      <c r="EJ1231" s="7"/>
      <c r="EK1231" s="7"/>
      <c r="EL1231" s="7"/>
      <c r="EM1231" s="7"/>
      <c r="EN1231" s="7"/>
      <c r="EO1231" s="7"/>
      <c r="EP1231" s="7"/>
      <c r="EQ1231" s="7"/>
    </row>
    <row r="1232" spans="1:147" ht="16.2" thickBot="1" x14ac:dyDescent="0.35">
      <c r="C1232" s="327"/>
      <c r="D1232" s="7"/>
      <c r="E1232" s="7"/>
      <c r="F1232" s="7"/>
      <c r="G1232" s="7"/>
      <c r="H1232" s="328"/>
      <c r="I1232" s="327"/>
      <c r="J1232" s="7"/>
      <c r="K1232" s="7"/>
      <c r="L1232" s="7"/>
      <c r="M1232" s="7"/>
      <c r="N1232" s="328"/>
      <c r="O1232" s="327"/>
      <c r="P1232" s="7"/>
      <c r="Q1232" s="7"/>
      <c r="R1232" s="7"/>
      <c r="S1232" s="421"/>
      <c r="T1232" s="328"/>
      <c r="U1232" s="327"/>
      <c r="V1232" s="7"/>
      <c r="W1232" s="7"/>
      <c r="X1232" s="7"/>
      <c r="Y1232" s="328"/>
      <c r="Z1232" s="327"/>
      <c r="AA1232" s="7"/>
      <c r="AB1232" s="7"/>
      <c r="AC1232" s="7"/>
      <c r="AD1232" s="328"/>
      <c r="AE1232" s="327"/>
      <c r="AF1232" s="7"/>
      <c r="AG1232" s="7"/>
      <c r="AH1232" s="7"/>
      <c r="AI1232" s="7"/>
      <c r="AJ1232" s="328"/>
      <c r="AK1232" s="327"/>
      <c r="AL1232" s="7"/>
      <c r="AM1232" s="7"/>
      <c r="AN1232" s="7"/>
      <c r="AO1232" s="7"/>
      <c r="AP1232" s="328"/>
      <c r="AQ1232" s="327"/>
      <c r="AR1232" s="7"/>
      <c r="AS1232" s="7"/>
      <c r="AT1232" s="7"/>
      <c r="AU1232" s="7"/>
      <c r="AV1232" s="328"/>
      <c r="AW1232" s="327"/>
      <c r="AX1232" s="7"/>
      <c r="AY1232" s="7"/>
      <c r="AZ1232" s="7"/>
      <c r="BA1232" s="7"/>
      <c r="BB1232" s="328"/>
      <c r="BC1232" s="327"/>
      <c r="BD1232" s="7"/>
      <c r="BE1232" s="7"/>
      <c r="BF1232" s="7"/>
      <c r="BG1232" s="328"/>
      <c r="BH1232" s="327"/>
      <c r="BI1232" s="7"/>
      <c r="BJ1232" s="7"/>
      <c r="BK1232" s="7"/>
      <c r="BL1232" s="328"/>
      <c r="BM1232" s="327"/>
      <c r="BN1232" s="7"/>
      <c r="BO1232" s="7"/>
      <c r="BP1232" s="7"/>
      <c r="BQ1232" s="328"/>
      <c r="BR1232" s="406"/>
      <c r="BS1232" s="406"/>
      <c r="BT1232" s="406"/>
      <c r="BV1232" s="406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7"/>
      <c r="DW1232" s="7"/>
      <c r="DX1232" s="7"/>
      <c r="DY1232" s="7"/>
      <c r="DZ1232" s="7"/>
      <c r="EA1232" s="7"/>
      <c r="EB1232" s="7"/>
      <c r="EC1232" s="7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  <c r="EQ1232" s="7"/>
    </row>
    <row r="1233" spans="1:147" ht="29.4" thickTop="1" x14ac:dyDescent="0.35">
      <c r="B1233" s="2"/>
      <c r="C1233" s="500" t="s">
        <v>0</v>
      </c>
      <c r="D1233" s="501"/>
      <c r="E1233" s="501"/>
      <c r="F1233" s="501"/>
      <c r="G1233" s="501"/>
      <c r="H1233" s="502"/>
      <c r="I1233" s="500" t="s">
        <v>1</v>
      </c>
      <c r="J1233" s="501"/>
      <c r="K1233" s="501"/>
      <c r="L1233" s="501"/>
      <c r="M1233" s="501"/>
      <c r="N1233" s="502"/>
      <c r="O1233" s="500" t="s">
        <v>2</v>
      </c>
      <c r="P1233" s="501"/>
      <c r="Q1233" s="501"/>
      <c r="R1233" s="501"/>
      <c r="S1233" s="501"/>
      <c r="T1233" s="502"/>
      <c r="U1233" s="332" t="s">
        <v>3</v>
      </c>
      <c r="V1233" s="46"/>
      <c r="W1233" s="46"/>
      <c r="X1233" s="46"/>
      <c r="Y1233" s="333"/>
      <c r="Z1233" s="332" t="s">
        <v>4</v>
      </c>
      <c r="AA1233" s="46"/>
      <c r="AB1233" s="46"/>
      <c r="AC1233" s="46"/>
      <c r="AD1233" s="333"/>
      <c r="AE1233" s="332" t="s">
        <v>5</v>
      </c>
      <c r="AF1233" s="46"/>
      <c r="AG1233" s="46"/>
      <c r="AH1233" s="46"/>
      <c r="AI1233" s="46"/>
      <c r="AJ1233" s="333"/>
      <c r="AK1233" s="332" t="s">
        <v>6</v>
      </c>
      <c r="AL1233" s="46"/>
      <c r="AM1233" s="46"/>
      <c r="AN1233" s="46"/>
      <c r="AO1233" s="46"/>
      <c r="AP1233" s="333"/>
      <c r="AQ1233" s="332" t="s">
        <v>7</v>
      </c>
      <c r="AR1233" s="46"/>
      <c r="AS1233" s="46"/>
      <c r="AT1233" s="46"/>
      <c r="AU1233" s="46"/>
      <c r="AV1233" s="333"/>
      <c r="AW1233" s="332" t="s">
        <v>8</v>
      </c>
      <c r="AX1233" s="46"/>
      <c r="AY1233" s="46"/>
      <c r="AZ1233" s="46"/>
      <c r="BA1233" s="46"/>
      <c r="BB1233" s="333"/>
      <c r="BC1233" s="332" t="s">
        <v>9</v>
      </c>
      <c r="BD1233" s="46"/>
      <c r="BE1233" s="46"/>
      <c r="BF1233" s="46"/>
      <c r="BG1233" s="333"/>
      <c r="BH1233" s="332" t="s">
        <v>10</v>
      </c>
      <c r="BI1233" s="46"/>
      <c r="BJ1233" s="46"/>
      <c r="BK1233" s="46"/>
      <c r="BL1233" s="333"/>
      <c r="BM1233" s="332" t="s">
        <v>11</v>
      </c>
      <c r="BN1233" s="46"/>
      <c r="BO1233" s="46"/>
      <c r="BP1233" s="46"/>
      <c r="BQ1233" s="333"/>
      <c r="BR1233" s="251" t="s">
        <v>365</v>
      </c>
      <c r="BS1233" s="251" t="s">
        <v>364</v>
      </c>
      <c r="BT1233" s="251" t="s">
        <v>392</v>
      </c>
      <c r="BU1233" s="392" t="s">
        <v>393</v>
      </c>
      <c r="BV1233" s="251" t="s">
        <v>363</v>
      </c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7"/>
      <c r="DW1233" s="7"/>
      <c r="DX1233" s="7"/>
      <c r="DY1233" s="7"/>
      <c r="DZ1233" s="7"/>
      <c r="EA1233" s="7"/>
      <c r="EB1233" s="7"/>
      <c r="EC1233" s="7"/>
      <c r="ED1233" s="7"/>
      <c r="EE1233" s="7"/>
      <c r="EF1233" s="7"/>
      <c r="EG1233" s="7"/>
      <c r="EH1233" s="7"/>
      <c r="EI1233" s="7"/>
      <c r="EJ1233" s="7"/>
      <c r="EK1233" s="7"/>
      <c r="EL1233" s="7"/>
      <c r="EM1233" s="7"/>
      <c r="EN1233" s="7"/>
      <c r="EO1233" s="7"/>
      <c r="EP1233" s="7"/>
      <c r="EQ1233" s="7"/>
    </row>
    <row r="1234" spans="1:147" ht="16.2" thickBot="1" x14ac:dyDescent="0.35">
      <c r="C1234" s="503"/>
      <c r="D1234" s="504"/>
      <c r="E1234" s="504"/>
      <c r="F1234" s="504"/>
      <c r="G1234" s="504"/>
      <c r="H1234" s="505"/>
      <c r="I1234" s="503"/>
      <c r="J1234" s="504"/>
      <c r="K1234" s="504"/>
      <c r="L1234" s="504"/>
      <c r="M1234" s="504"/>
      <c r="N1234" s="505"/>
      <c r="O1234" s="503"/>
      <c r="P1234" s="504"/>
      <c r="Q1234" s="504"/>
      <c r="R1234" s="504"/>
      <c r="S1234" s="504"/>
      <c r="T1234" s="505"/>
      <c r="U1234" s="22"/>
      <c r="Y1234" s="23"/>
      <c r="Z1234" s="22"/>
      <c r="AD1234" s="23"/>
      <c r="AE1234" s="22"/>
      <c r="AJ1234" s="23"/>
      <c r="AK1234" s="22"/>
      <c r="AP1234" s="23"/>
      <c r="AQ1234" s="22"/>
      <c r="AV1234" s="23"/>
      <c r="AW1234" s="22"/>
      <c r="BB1234" s="23"/>
      <c r="BC1234" s="22"/>
      <c r="BG1234" s="23"/>
      <c r="BH1234" s="22"/>
      <c r="BL1234" s="23"/>
      <c r="BM1234" s="22"/>
      <c r="BQ1234" s="23"/>
      <c r="BR1234" s="406"/>
      <c r="BS1234" s="406"/>
      <c r="BT1234" s="406"/>
      <c r="BV1234" s="406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7"/>
      <c r="DW1234" s="7"/>
      <c r="DX1234" s="7"/>
      <c r="DY1234" s="7"/>
      <c r="DZ1234" s="7"/>
      <c r="EA1234" s="7"/>
      <c r="EB1234" s="7"/>
      <c r="EC1234" s="7"/>
      <c r="ED1234" s="7"/>
      <c r="EE1234" s="7"/>
      <c r="EF1234" s="7"/>
      <c r="EG1234" s="7"/>
      <c r="EH1234" s="7"/>
      <c r="EI1234" s="7"/>
      <c r="EJ1234" s="7"/>
      <c r="EK1234" s="7"/>
      <c r="EL1234" s="7"/>
      <c r="EM1234" s="7"/>
      <c r="EN1234" s="7"/>
      <c r="EO1234" s="7"/>
      <c r="EP1234" s="7"/>
      <c r="EQ1234" s="7"/>
    </row>
    <row r="1235" spans="1:147" ht="24.6" thickBot="1" x14ac:dyDescent="0.35">
      <c r="C1235" s="58" t="s">
        <v>44</v>
      </c>
      <c r="D1235" s="58" t="s">
        <v>457</v>
      </c>
      <c r="E1235" s="58" t="s">
        <v>45</v>
      </c>
      <c r="F1235" s="58" t="s">
        <v>47</v>
      </c>
      <c r="G1235" s="58" t="s">
        <v>48</v>
      </c>
      <c r="H1235" s="58" t="s">
        <v>49</v>
      </c>
      <c r="I1235" s="58" t="s">
        <v>44</v>
      </c>
      <c r="J1235" s="58" t="s">
        <v>457</v>
      </c>
      <c r="K1235" s="58" t="s">
        <v>45</v>
      </c>
      <c r="L1235" s="58" t="s">
        <v>47</v>
      </c>
      <c r="M1235" s="58" t="s">
        <v>48</v>
      </c>
      <c r="N1235" s="58" t="s">
        <v>49</v>
      </c>
      <c r="O1235" s="58" t="s">
        <v>44</v>
      </c>
      <c r="P1235" s="58" t="s">
        <v>457</v>
      </c>
      <c r="Q1235" s="58" t="s">
        <v>45</v>
      </c>
      <c r="R1235" s="58" t="s">
        <v>47</v>
      </c>
      <c r="S1235" s="430" t="s">
        <v>48</v>
      </c>
      <c r="T1235" s="58" t="s">
        <v>49</v>
      </c>
      <c r="U1235" s="58" t="s">
        <v>44</v>
      </c>
      <c r="V1235" s="58" t="s">
        <v>45</v>
      </c>
      <c r="W1235" s="58" t="s">
        <v>47</v>
      </c>
      <c r="X1235" s="58" t="s">
        <v>48</v>
      </c>
      <c r="Y1235" s="58" t="s">
        <v>49</v>
      </c>
      <c r="Z1235" s="58" t="s">
        <v>44</v>
      </c>
      <c r="AA1235" s="58" t="s">
        <v>45</v>
      </c>
      <c r="AB1235" s="58" t="s">
        <v>47</v>
      </c>
      <c r="AC1235" s="58" t="s">
        <v>48</v>
      </c>
      <c r="AD1235" s="58" t="s">
        <v>49</v>
      </c>
      <c r="AE1235" s="58" t="s">
        <v>44</v>
      </c>
      <c r="AF1235" s="229" t="s">
        <v>336</v>
      </c>
      <c r="AG1235" s="58" t="s">
        <v>45</v>
      </c>
      <c r="AH1235" s="58" t="s">
        <v>47</v>
      </c>
      <c r="AI1235" s="58" t="s">
        <v>48</v>
      </c>
      <c r="AJ1235" s="58" t="s">
        <v>49</v>
      </c>
      <c r="AK1235" s="58" t="s">
        <v>44</v>
      </c>
      <c r="AL1235" s="58"/>
      <c r="AM1235" s="58" t="s">
        <v>45</v>
      </c>
      <c r="AN1235" s="58" t="s">
        <v>47</v>
      </c>
      <c r="AO1235" s="58" t="s">
        <v>48</v>
      </c>
      <c r="AP1235" s="58" t="s">
        <v>49</v>
      </c>
      <c r="AQ1235" s="58" t="s">
        <v>44</v>
      </c>
      <c r="AR1235" s="489" t="s">
        <v>484</v>
      </c>
      <c r="AS1235" s="58" t="s">
        <v>45</v>
      </c>
      <c r="AT1235" s="58" t="s">
        <v>47</v>
      </c>
      <c r="AU1235" s="58" t="s">
        <v>48</v>
      </c>
      <c r="AV1235" s="58" t="s">
        <v>49</v>
      </c>
      <c r="AW1235" s="58" t="s">
        <v>44</v>
      </c>
      <c r="AX1235" s="489" t="s">
        <v>484</v>
      </c>
      <c r="AY1235" s="58" t="s">
        <v>45</v>
      </c>
      <c r="AZ1235" s="58" t="s">
        <v>47</v>
      </c>
      <c r="BA1235" s="58" t="s">
        <v>48</v>
      </c>
      <c r="BB1235" s="58" t="s">
        <v>49</v>
      </c>
      <c r="BC1235" s="58" t="s">
        <v>44</v>
      </c>
      <c r="BD1235" s="58" t="s">
        <v>45</v>
      </c>
      <c r="BE1235" s="58" t="s">
        <v>47</v>
      </c>
      <c r="BF1235" s="58" t="s">
        <v>48</v>
      </c>
      <c r="BG1235" s="58" t="s">
        <v>49</v>
      </c>
      <c r="BH1235" s="58" t="s">
        <v>44</v>
      </c>
      <c r="BI1235" s="58" t="s">
        <v>45</v>
      </c>
      <c r="BJ1235" s="58" t="s">
        <v>47</v>
      </c>
      <c r="BK1235" s="58" t="s">
        <v>48</v>
      </c>
      <c r="BL1235" s="58" t="s">
        <v>49</v>
      </c>
      <c r="BM1235" s="58" t="s">
        <v>44</v>
      </c>
      <c r="BN1235" s="58" t="s">
        <v>45</v>
      </c>
      <c r="BO1235" s="58" t="s">
        <v>47</v>
      </c>
      <c r="BP1235" s="58" t="s">
        <v>48</v>
      </c>
      <c r="BQ1235" s="58" t="s">
        <v>49</v>
      </c>
      <c r="BR1235" s="406"/>
      <c r="BS1235" s="406"/>
      <c r="BT1235" s="406"/>
      <c r="BV1235" s="406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7"/>
      <c r="DW1235" s="7"/>
      <c r="DX1235" s="7"/>
      <c r="DY1235" s="7"/>
      <c r="DZ1235" s="7"/>
      <c r="EA1235" s="7"/>
      <c r="EB1235" s="7"/>
      <c r="EC1235" s="7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  <c r="EQ1235" s="7"/>
    </row>
    <row r="1236" spans="1:147" ht="18" x14ac:dyDescent="0.35">
      <c r="A1236" s="43" t="s">
        <v>490</v>
      </c>
      <c r="B1236" s="319">
        <v>201</v>
      </c>
      <c r="C1236" s="334">
        <v>2</v>
      </c>
      <c r="D1236" s="451">
        <f t="shared" ref="D1236:D1267" si="1390">+C1236*$G$1308</f>
        <v>2</v>
      </c>
      <c r="E1236" s="457">
        <f t="shared" ref="E1236:E1267" si="1391">+C1236*$S$1307</f>
        <v>11.241855858298651</v>
      </c>
      <c r="F1236" s="15">
        <f t="shared" ref="F1236:F1267" si="1392">+C1236*$E$1230</f>
        <v>22150.985868661679</v>
      </c>
      <c r="G1236" s="15">
        <f>+E1236*$E$1229</f>
        <v>31924.580152079347</v>
      </c>
      <c r="H1236" s="324">
        <f>+G1236+F1236</f>
        <v>54075.566020741026</v>
      </c>
      <c r="I1236" s="334">
        <v>0</v>
      </c>
      <c r="J1236" s="450">
        <f t="shared" ref="J1236:J1267" si="1393">+I1236*$M$1308</f>
        <v>0</v>
      </c>
      <c r="K1236" s="457">
        <f t="shared" ref="K1236:K1267" si="1394">+I1236*$S$1307</f>
        <v>0</v>
      </c>
      <c r="L1236" s="15">
        <f t="shared" ref="L1236:L1267" si="1395">+I1236*$Q$1230</f>
        <v>0</v>
      </c>
      <c r="M1236" s="15">
        <f>+K1236*$L$1229</f>
        <v>0</v>
      </c>
      <c r="N1236" s="324">
        <f>+M1236+L1236</f>
        <v>0</v>
      </c>
      <c r="O1236" s="345">
        <v>2</v>
      </c>
      <c r="P1236" s="454">
        <f t="shared" ref="P1236:P1267" si="1396">+O1236*$S$1308</f>
        <v>1.2502466936572201</v>
      </c>
      <c r="Q1236" s="457">
        <f>+P1236*$S$1307</f>
        <v>7.0275465587044694</v>
      </c>
      <c r="R1236" s="15">
        <f t="shared" ref="R1236:R1267" si="1397">+P1236*$Q$1230</f>
        <v>13947.85697037325</v>
      </c>
      <c r="S1236" s="422">
        <f>+Q1236*$Q$1229</f>
        <v>28459.141832003075</v>
      </c>
      <c r="T1236" s="324">
        <f>+S1236+R1236</f>
        <v>42406.998802376329</v>
      </c>
      <c r="U1236" s="345">
        <v>1</v>
      </c>
      <c r="V1236" s="166">
        <f t="shared" ref="V1236:V1267" si="1398">+U1236*$X$1307</f>
        <v>5.1959874713268235</v>
      </c>
      <c r="W1236" s="15">
        <f t="shared" ref="W1236" si="1399">+U1236*$V$1230*$X$1308</f>
        <v>11198.508587512795</v>
      </c>
      <c r="X1236" s="15">
        <f t="shared" ref="X1236" si="1400">+V1236*$V$1229</f>
        <v>17736.535715016846</v>
      </c>
      <c r="Y1236" s="324">
        <f t="shared" ref="Y1236" si="1401">+X1236+W1236</f>
        <v>28935.044302529641</v>
      </c>
      <c r="Z1236" s="345">
        <v>5</v>
      </c>
      <c r="AA1236" s="166">
        <f>+Z1236*$AC$1307</f>
        <v>33.151528266285652</v>
      </c>
      <c r="AB1236" s="15">
        <f>+Z1236*$AA$1230*$AC$1308</f>
        <v>55992.54293756398</v>
      </c>
      <c r="AC1236" s="15">
        <f>+AA1236*$AA$1229</f>
        <v>117294.97289227133</v>
      </c>
      <c r="AD1236" s="324">
        <f t="shared" ref="AD1236:AD1267" si="1402">+AC1236+AB1236</f>
        <v>173287.51582983532</v>
      </c>
      <c r="AE1236" s="345">
        <v>4</v>
      </c>
      <c r="AF1236" s="227">
        <f t="shared" ref="AF1236:AF1267" si="1403">+AE1236*$AI$1308</f>
        <v>4</v>
      </c>
      <c r="AG1236" s="166">
        <f t="shared" ref="AG1236:AG1267" si="1404">+AF1236*$AI$1307</f>
        <v>24.136224532852445</v>
      </c>
      <c r="AH1236" s="15">
        <f t="shared" ref="AH1236:AH1267" si="1405">+AF1236*$AG$1230</f>
        <v>42587.888888888891</v>
      </c>
      <c r="AI1236" s="15">
        <f t="shared" ref="AI1236:AI1267" si="1406">+AG1236*$AG$1229</f>
        <v>83947.904044471798</v>
      </c>
      <c r="AJ1236" s="324"/>
      <c r="AK1236" s="334">
        <v>3</v>
      </c>
      <c r="AL1236" s="450">
        <f t="shared" ref="AL1236:AL1267" si="1407">+AK1236*$AO$1308</f>
        <v>3</v>
      </c>
      <c r="AM1236" s="166">
        <f t="shared" ref="AM1236:AM1267" si="1408">+AL1236*$AO$1307</f>
        <v>16.684817202714783</v>
      </c>
      <c r="AN1236" s="179">
        <f t="shared" ref="AN1236:AN1267" si="1409">+AL1236*$AM$1230</f>
        <v>31940.916666666668</v>
      </c>
      <c r="AO1236" s="179">
        <f t="shared" ref="AO1236:AO1267" si="1410">+AM1236*$AM$1229</f>
        <v>57734.708267778755</v>
      </c>
      <c r="AP1236" s="481">
        <f>+AO1236+AN1236</f>
        <v>89675.624934445426</v>
      </c>
      <c r="AQ1236" s="471">
        <v>1.9565217391304348</v>
      </c>
      <c r="AR1236" s="454">
        <f t="shared" ref="AR1236:AR1267" si="1411">+AQ1236*$AU$1308</f>
        <v>1.9565217391304348</v>
      </c>
      <c r="AS1236" s="166">
        <f t="shared" ref="AS1236:AS1267" si="1412">+AR1236*$AU$1307</f>
        <v>11.989347574839236</v>
      </c>
      <c r="AT1236" s="15">
        <f t="shared" ref="AT1236:AT1267" si="1413">+AR1236*$AT$1230</f>
        <v>22634.112856570689</v>
      </c>
      <c r="AU1236" s="15">
        <f t="shared" ref="AU1236:AU1267" si="1414">+AS1236*$AT$1229</f>
        <v>39051.389889572027</v>
      </c>
      <c r="AV1236" s="324">
        <f t="shared" ref="AV1236:AV1267" si="1415">+AT1236+AU1236</f>
        <v>61685.502746142716</v>
      </c>
      <c r="AW1236" s="471">
        <v>2.0434782608696196</v>
      </c>
      <c r="AX1236" s="472">
        <f t="shared" ref="AX1236:AX1267" si="1416">+AW1236*$BA$1308</f>
        <v>2.0434782608696196</v>
      </c>
      <c r="AY1236" s="166">
        <f t="shared" ref="AY1236:AY1267" si="1417">+AX1236*$BA$1307</f>
        <v>17.284734266031581</v>
      </c>
      <c r="AZ1236" s="15">
        <f t="shared" ref="AZ1236:AZ1267" si="1418">+AX1236*$AY$1230</f>
        <v>23640.073427974461</v>
      </c>
      <c r="BA1236" s="15">
        <f t="shared" ref="BA1236:BA1267" si="1419">+AY1236*$AY$1229</f>
        <v>57956.620002691743</v>
      </c>
      <c r="BB1236" s="324">
        <f t="shared" ref="BB1236:BB1267" si="1420">+AZ1236+BA1236</f>
        <v>81596.693430666201</v>
      </c>
      <c r="BC1236" s="323"/>
      <c r="BD1236" s="166"/>
      <c r="BE1236" s="15"/>
      <c r="BF1236" s="15"/>
      <c r="BG1236" s="324"/>
      <c r="BH1236" s="334"/>
      <c r="BI1236" s="166"/>
      <c r="BJ1236" s="15"/>
      <c r="BK1236" s="15"/>
      <c r="BL1236" s="324"/>
      <c r="BM1236" s="334"/>
      <c r="BN1236" s="166"/>
      <c r="BO1236" s="15"/>
      <c r="BP1236" s="15"/>
      <c r="BQ1236" s="324"/>
      <c r="BR1236" s="406">
        <f t="shared" ref="BR1236:BR1267" si="1421">+BM1236+BH1236+BC1236+AW1236+AQ1236+AK1236+Z1236+C1236+I1236+O1236+U1236+AE1236</f>
        <v>21.000000000000053</v>
      </c>
      <c r="BS1236" s="406">
        <f t="shared" ref="BS1236:BS1267" si="1422">+BR1236/6</f>
        <v>3.5000000000000089</v>
      </c>
      <c r="BT1236" s="406">
        <f t="shared" ref="BT1236:BT1267" si="1423">+AW1236-BS1236</f>
        <v>-1.4565217391303893</v>
      </c>
      <c r="BU1236" s="407">
        <f t="shared" ref="BU1236:BU1267" si="1424">+AW1236/AQ1236-100%</f>
        <v>4.4444444444472264E-2</v>
      </c>
      <c r="BV1236" s="407">
        <f>(+Z1236-BS1236)/Z1236</f>
        <v>0.29999999999999821</v>
      </c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7"/>
      <c r="DW1236" s="7"/>
      <c r="DX1236" s="7"/>
      <c r="DY1236" s="7"/>
      <c r="DZ1236" s="7"/>
      <c r="EA1236" s="7"/>
      <c r="EB1236" s="7"/>
      <c r="EC1236" s="7"/>
      <c r="ED1236" s="7"/>
      <c r="EE1236" s="7"/>
      <c r="EF1236" s="7"/>
      <c r="EG1236" s="7"/>
      <c r="EH1236" s="7"/>
      <c r="EI1236" s="7"/>
      <c r="EJ1236" s="7"/>
      <c r="EK1236" s="7"/>
      <c r="EL1236" s="7"/>
      <c r="EM1236" s="7"/>
      <c r="EN1236" s="7"/>
      <c r="EO1236" s="7"/>
      <c r="EP1236" s="7"/>
      <c r="EQ1236" s="7"/>
    </row>
    <row r="1237" spans="1:147" ht="18" x14ac:dyDescent="0.35">
      <c r="A1237" s="43" t="s">
        <v>490</v>
      </c>
      <c r="B1237" s="319">
        <v>202</v>
      </c>
      <c r="C1237" s="334">
        <v>4</v>
      </c>
      <c r="D1237" s="451">
        <f t="shared" si="1390"/>
        <v>4</v>
      </c>
      <c r="E1237" s="457">
        <f t="shared" si="1391"/>
        <v>22.483711716597302</v>
      </c>
      <c r="F1237" s="15">
        <f t="shared" si="1392"/>
        <v>44301.971737323358</v>
      </c>
      <c r="G1237" s="15">
        <f t="shared" ref="G1237:G1267" si="1425">+E1237*$E$1229</f>
        <v>63849.160304158693</v>
      </c>
      <c r="H1237" s="324">
        <f t="shared" ref="H1237:H1267" si="1426">+G1237+F1237</f>
        <v>108151.13204148205</v>
      </c>
      <c r="I1237" s="334">
        <v>5</v>
      </c>
      <c r="J1237" s="450">
        <f t="shared" si="1393"/>
        <v>5</v>
      </c>
      <c r="K1237" s="457">
        <f t="shared" si="1394"/>
        <v>28.104639645746627</v>
      </c>
      <c r="L1237" s="15">
        <f t="shared" si="1395"/>
        <v>55780.4193409742</v>
      </c>
      <c r="M1237" s="15">
        <f t="shared" ref="M1237:M1267" si="1427">+K1237*$L$1229</f>
        <v>83767.102557281018</v>
      </c>
      <c r="N1237" s="324">
        <f t="shared" ref="N1237:N1267" si="1428">+M1237+L1237</f>
        <v>139547.52189825522</v>
      </c>
      <c r="O1237" s="345">
        <v>9</v>
      </c>
      <c r="P1237" s="454">
        <f t="shared" si="1396"/>
        <v>5.62611012145749</v>
      </c>
      <c r="Q1237" s="457">
        <f t="shared" ref="Q1237:Q1267" si="1429">+P1237*$S$1307</f>
        <v>31.62395951417011</v>
      </c>
      <c r="R1237" s="15">
        <f t="shared" si="1397"/>
        <v>62765.356366679618</v>
      </c>
      <c r="S1237" s="422">
        <f t="shared" ref="S1237:S1267" si="1430">+Q1237*$Q$1229</f>
        <v>128066.13824401384</v>
      </c>
      <c r="T1237" s="324">
        <f t="shared" ref="T1237:T1266" si="1431">+S1237+R1237</f>
        <v>190831.49461069345</v>
      </c>
      <c r="U1237" s="345">
        <v>3</v>
      </c>
      <c r="V1237" s="166">
        <f t="shared" si="1398"/>
        <v>15.58796241398047</v>
      </c>
      <c r="W1237" s="15">
        <f t="shared" ref="W1237:W1267" si="1432">+U1237*$V$1230*$X$1308</f>
        <v>33595.525762538382</v>
      </c>
      <c r="X1237" s="15">
        <f t="shared" ref="X1237:X1267" si="1433">+V1237*$V$1229</f>
        <v>53209.607145050533</v>
      </c>
      <c r="Y1237" s="324">
        <f t="shared" ref="Y1237:Y1267" si="1434">+X1237+W1237</f>
        <v>86805.132907588908</v>
      </c>
      <c r="Z1237" s="345">
        <v>2</v>
      </c>
      <c r="AA1237" s="166">
        <f t="shared" ref="AA1237:AA1267" si="1435">+Z1237*$AC$1307</f>
        <v>13.26061130651426</v>
      </c>
      <c r="AB1237" s="15">
        <f t="shared" ref="AB1237:AB1267" si="1436">+Z1237*$AA$1230*$AC$1308</f>
        <v>22397.01717502559</v>
      </c>
      <c r="AC1237" s="15">
        <f t="shared" ref="AC1237:AC1267" si="1437">+AA1237*$AA$1229</f>
        <v>46917.98915690853</v>
      </c>
      <c r="AD1237" s="324">
        <f t="shared" si="1402"/>
        <v>69315.006331934128</v>
      </c>
      <c r="AE1237" s="345">
        <v>3</v>
      </c>
      <c r="AF1237" s="227">
        <f t="shared" si="1403"/>
        <v>3</v>
      </c>
      <c r="AG1237" s="166">
        <f t="shared" si="1404"/>
        <v>18.102168399639332</v>
      </c>
      <c r="AH1237" s="15">
        <f t="shared" si="1405"/>
        <v>31940.916666666668</v>
      </c>
      <c r="AI1237" s="15">
        <f t="shared" si="1406"/>
        <v>62960.928033353841</v>
      </c>
      <c r="AJ1237" s="324"/>
      <c r="AK1237" s="334">
        <v>3</v>
      </c>
      <c r="AL1237" s="450">
        <f t="shared" si="1407"/>
        <v>3</v>
      </c>
      <c r="AM1237" s="166">
        <f t="shared" si="1408"/>
        <v>16.684817202714783</v>
      </c>
      <c r="AN1237" s="179">
        <f t="shared" si="1409"/>
        <v>31940.916666666668</v>
      </c>
      <c r="AO1237" s="179">
        <f t="shared" si="1410"/>
        <v>57734.708267778755</v>
      </c>
      <c r="AP1237" s="481">
        <f t="shared" ref="AP1237:AP1267" si="1438">+AO1237+AN1237</f>
        <v>89675.624934445426</v>
      </c>
      <c r="AQ1237" s="471">
        <v>1.9565217391304348</v>
      </c>
      <c r="AR1237" s="454">
        <f t="shared" si="1411"/>
        <v>1.9565217391304348</v>
      </c>
      <c r="AS1237" s="166">
        <f t="shared" si="1412"/>
        <v>11.989347574839236</v>
      </c>
      <c r="AT1237" s="15">
        <f t="shared" si="1413"/>
        <v>22634.112856570689</v>
      </c>
      <c r="AU1237" s="15">
        <f t="shared" si="1414"/>
        <v>39051.389889572027</v>
      </c>
      <c r="AV1237" s="324">
        <f t="shared" si="1415"/>
        <v>61685.502746142716</v>
      </c>
      <c r="AW1237" s="471">
        <v>3.0434782608695059</v>
      </c>
      <c r="AX1237" s="472">
        <f t="shared" si="1416"/>
        <v>3.0434782608695059</v>
      </c>
      <c r="AY1237" s="166">
        <f t="shared" si="1417"/>
        <v>25.743221247279894</v>
      </c>
      <c r="AZ1237" s="15">
        <f t="shared" si="1418"/>
        <v>35208.619999109273</v>
      </c>
      <c r="BA1237" s="15">
        <f t="shared" si="1419"/>
        <v>86318.370216770956</v>
      </c>
      <c r="BB1237" s="324">
        <f t="shared" si="1420"/>
        <v>121526.99021588023</v>
      </c>
      <c r="BC1237" s="323"/>
      <c r="BD1237" s="166"/>
      <c r="BE1237" s="15"/>
      <c r="BF1237" s="15"/>
      <c r="BG1237" s="324"/>
      <c r="BH1237" s="334"/>
      <c r="BI1237" s="166"/>
      <c r="BJ1237" s="15"/>
      <c r="BK1237" s="15"/>
      <c r="BL1237" s="324"/>
      <c r="BM1237" s="334"/>
      <c r="BN1237" s="166"/>
      <c r="BO1237" s="15"/>
      <c r="BP1237" s="15"/>
      <c r="BQ1237" s="324"/>
      <c r="BR1237" s="406">
        <f t="shared" si="1421"/>
        <v>33.999999999999943</v>
      </c>
      <c r="BS1237" s="406">
        <f t="shared" si="1422"/>
        <v>5.6666666666666572</v>
      </c>
      <c r="BT1237" s="406">
        <f t="shared" si="1423"/>
        <v>-2.6231884057971513</v>
      </c>
      <c r="BU1237" s="407">
        <f t="shared" si="1424"/>
        <v>0.55555555555552516</v>
      </c>
      <c r="BV1237" s="407">
        <f t="shared" ref="BV1237:BV1267" si="1439">(+Z1237-BS1237)/Z1237</f>
        <v>-1.8333333333333286</v>
      </c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7"/>
      <c r="DW1237" s="7"/>
      <c r="DX1237" s="7"/>
      <c r="DY1237" s="7"/>
      <c r="DZ1237" s="7"/>
      <c r="EA1237" s="7"/>
      <c r="EB1237" s="7"/>
      <c r="EC1237" s="7"/>
      <c r="ED1237" s="7"/>
      <c r="EE1237" s="7"/>
      <c r="EF1237" s="7"/>
      <c r="EG1237" s="7"/>
      <c r="EH1237" s="7"/>
      <c r="EI1237" s="7"/>
      <c r="EJ1237" s="7"/>
      <c r="EK1237" s="7"/>
      <c r="EL1237" s="7"/>
      <c r="EM1237" s="7"/>
      <c r="EN1237" s="7"/>
      <c r="EO1237" s="7"/>
      <c r="EP1237" s="7"/>
      <c r="EQ1237" s="7"/>
    </row>
    <row r="1238" spans="1:147" ht="18" x14ac:dyDescent="0.35">
      <c r="A1238" s="43" t="s">
        <v>490</v>
      </c>
      <c r="B1238" s="319">
        <v>203</v>
      </c>
      <c r="C1238" s="334">
        <v>11</v>
      </c>
      <c r="D1238" s="451">
        <f t="shared" si="1390"/>
        <v>11</v>
      </c>
      <c r="E1238" s="457">
        <f t="shared" si="1391"/>
        <v>61.830207220642578</v>
      </c>
      <c r="F1238" s="15">
        <f t="shared" si="1392"/>
        <v>121830.42227763924</v>
      </c>
      <c r="G1238" s="15">
        <f t="shared" si="1425"/>
        <v>175585.19083643638</v>
      </c>
      <c r="H1238" s="324">
        <f t="shared" si="1426"/>
        <v>297415.61311407562</v>
      </c>
      <c r="I1238" s="334">
        <v>7</v>
      </c>
      <c r="J1238" s="450">
        <f t="shared" si="1393"/>
        <v>7</v>
      </c>
      <c r="K1238" s="457">
        <f t="shared" si="1394"/>
        <v>39.346495504045279</v>
      </c>
      <c r="L1238" s="15">
        <f t="shared" si="1395"/>
        <v>78092.587077363889</v>
      </c>
      <c r="M1238" s="15">
        <f t="shared" si="1427"/>
        <v>117273.94358019343</v>
      </c>
      <c r="N1238" s="324">
        <f t="shared" si="1428"/>
        <v>195366.5306575573</v>
      </c>
      <c r="O1238" s="345">
        <v>15</v>
      </c>
      <c r="P1238" s="454">
        <f t="shared" si="1396"/>
        <v>9.37685020242915</v>
      </c>
      <c r="Q1238" s="457">
        <f>+P1238*$S$1307</f>
        <v>52.706599190283512</v>
      </c>
      <c r="R1238" s="15">
        <f t="shared" si="1397"/>
        <v>104608.92727779936</v>
      </c>
      <c r="S1238" s="422">
        <f>+Q1238*$Q$1229</f>
        <v>213443.56374002303</v>
      </c>
      <c r="T1238" s="324">
        <f t="shared" si="1431"/>
        <v>318052.49101782241</v>
      </c>
      <c r="U1238" s="345">
        <v>8</v>
      </c>
      <c r="V1238" s="166">
        <f t="shared" si="1398"/>
        <v>41.567899770614588</v>
      </c>
      <c r="W1238" s="15">
        <f t="shared" si="1432"/>
        <v>89588.068700102362</v>
      </c>
      <c r="X1238" s="15">
        <f t="shared" si="1433"/>
        <v>141892.28572013477</v>
      </c>
      <c r="Y1238" s="324">
        <f t="shared" si="1434"/>
        <v>231480.35442023713</v>
      </c>
      <c r="Z1238" s="345">
        <v>9</v>
      </c>
      <c r="AA1238" s="166">
        <f t="shared" si="1435"/>
        <v>59.672750879314172</v>
      </c>
      <c r="AB1238" s="15">
        <f t="shared" si="1436"/>
        <v>100786.57728761516</v>
      </c>
      <c r="AC1238" s="15">
        <f t="shared" si="1437"/>
        <v>211130.95120608839</v>
      </c>
      <c r="AD1238" s="324">
        <f t="shared" si="1402"/>
        <v>311917.52849370358</v>
      </c>
      <c r="AE1238" s="345">
        <v>8</v>
      </c>
      <c r="AF1238" s="227">
        <f t="shared" si="1403"/>
        <v>8</v>
      </c>
      <c r="AG1238" s="166">
        <f t="shared" si="1404"/>
        <v>48.27244906570489</v>
      </c>
      <c r="AH1238" s="15">
        <f t="shared" si="1405"/>
        <v>85175.777777777781</v>
      </c>
      <c r="AI1238" s="15">
        <f t="shared" si="1406"/>
        <v>167895.8080889436</v>
      </c>
      <c r="AJ1238" s="324"/>
      <c r="AK1238" s="334">
        <v>6</v>
      </c>
      <c r="AL1238" s="450">
        <f t="shared" si="1407"/>
        <v>6</v>
      </c>
      <c r="AM1238" s="166">
        <f t="shared" si="1408"/>
        <v>33.369634405429565</v>
      </c>
      <c r="AN1238" s="179">
        <f t="shared" si="1409"/>
        <v>63881.833333333336</v>
      </c>
      <c r="AO1238" s="179">
        <f t="shared" si="1410"/>
        <v>115469.41653555751</v>
      </c>
      <c r="AP1238" s="481">
        <f t="shared" si="1438"/>
        <v>179351.24986889085</v>
      </c>
      <c r="AQ1238" s="471">
        <v>8.4782608695652169</v>
      </c>
      <c r="AR1238" s="454">
        <f t="shared" si="1411"/>
        <v>8.4782608695652169</v>
      </c>
      <c r="AS1238" s="166">
        <f t="shared" si="1412"/>
        <v>51.953839490970019</v>
      </c>
      <c r="AT1238" s="15">
        <f t="shared" si="1413"/>
        <v>98081.155711806321</v>
      </c>
      <c r="AU1238" s="15">
        <f t="shared" si="1414"/>
        <v>169222.68952147878</v>
      </c>
      <c r="AV1238" s="324">
        <f t="shared" si="1415"/>
        <v>267303.8452332851</v>
      </c>
      <c r="AW1238" s="471">
        <v>9.521739130434753</v>
      </c>
      <c r="AX1238" s="472">
        <f t="shared" si="1416"/>
        <v>9.521739130434753</v>
      </c>
      <c r="AY1238" s="166">
        <f t="shared" si="1417"/>
        <v>80.539506473634134</v>
      </c>
      <c r="AZ1238" s="15">
        <f t="shared" si="1418"/>
        <v>110152.68256864368</v>
      </c>
      <c r="BA1238" s="15">
        <f t="shared" si="1419"/>
        <v>270053.186821045</v>
      </c>
      <c r="BB1238" s="324">
        <f t="shared" si="1420"/>
        <v>380205.86938968871</v>
      </c>
      <c r="BC1238" s="323"/>
      <c r="BD1238" s="166"/>
      <c r="BE1238" s="15"/>
      <c r="BF1238" s="15"/>
      <c r="BG1238" s="324"/>
      <c r="BH1238" s="334"/>
      <c r="BI1238" s="166"/>
      <c r="BJ1238" s="15"/>
      <c r="BK1238" s="15"/>
      <c r="BL1238" s="324"/>
      <c r="BM1238" s="334"/>
      <c r="BN1238" s="166"/>
      <c r="BO1238" s="15"/>
      <c r="BP1238" s="15"/>
      <c r="BQ1238" s="324"/>
      <c r="BR1238" s="406">
        <f t="shared" si="1421"/>
        <v>81.999999999999972</v>
      </c>
      <c r="BS1238" s="406">
        <f t="shared" si="1422"/>
        <v>13.666666666666663</v>
      </c>
      <c r="BT1238" s="406">
        <f t="shared" si="1423"/>
        <v>-4.1449275362319096</v>
      </c>
      <c r="BU1238" s="407">
        <f t="shared" si="1424"/>
        <v>0.12307692307691975</v>
      </c>
      <c r="BV1238" s="407">
        <f t="shared" si="1439"/>
        <v>-0.51851851851851805</v>
      </c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7"/>
      <c r="DW1238" s="7"/>
      <c r="DX1238" s="7"/>
      <c r="DY1238" s="7"/>
      <c r="DZ1238" s="7"/>
      <c r="EA1238" s="7"/>
      <c r="EB1238" s="7"/>
      <c r="EC1238" s="7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  <c r="EQ1238" s="7"/>
    </row>
    <row r="1239" spans="1:147" ht="18" x14ac:dyDescent="0.35">
      <c r="A1239" s="43" t="s">
        <v>490</v>
      </c>
      <c r="B1239" s="319">
        <v>204</v>
      </c>
      <c r="C1239" s="334">
        <v>0</v>
      </c>
      <c r="D1239" s="451">
        <f t="shared" si="1390"/>
        <v>0</v>
      </c>
      <c r="E1239" s="457">
        <f t="shared" si="1391"/>
        <v>0</v>
      </c>
      <c r="F1239" s="15">
        <f t="shared" si="1392"/>
        <v>0</v>
      </c>
      <c r="G1239" s="15">
        <f t="shared" si="1425"/>
        <v>0</v>
      </c>
      <c r="H1239" s="324">
        <f t="shared" si="1426"/>
        <v>0</v>
      </c>
      <c r="I1239" s="334">
        <v>0</v>
      </c>
      <c r="J1239" s="450">
        <f t="shared" si="1393"/>
        <v>0</v>
      </c>
      <c r="K1239" s="457">
        <f t="shared" si="1394"/>
        <v>0</v>
      </c>
      <c r="L1239" s="15">
        <f t="shared" si="1395"/>
        <v>0</v>
      </c>
      <c r="M1239" s="15">
        <f t="shared" si="1427"/>
        <v>0</v>
      </c>
      <c r="N1239" s="324">
        <f t="shared" si="1428"/>
        <v>0</v>
      </c>
      <c r="O1239" s="345">
        <v>0</v>
      </c>
      <c r="P1239" s="454">
        <f t="shared" si="1396"/>
        <v>0</v>
      </c>
      <c r="Q1239" s="457">
        <f t="shared" si="1429"/>
        <v>0</v>
      </c>
      <c r="R1239" s="15">
        <f t="shared" si="1397"/>
        <v>0</v>
      </c>
      <c r="S1239" s="422">
        <f t="shared" si="1430"/>
        <v>0</v>
      </c>
      <c r="T1239" s="324">
        <f t="shared" si="1431"/>
        <v>0</v>
      </c>
      <c r="U1239" s="345">
        <v>0</v>
      </c>
      <c r="V1239" s="166">
        <f t="shared" si="1398"/>
        <v>0</v>
      </c>
      <c r="W1239" s="15">
        <f t="shared" si="1432"/>
        <v>0</v>
      </c>
      <c r="X1239" s="15">
        <f t="shared" si="1433"/>
        <v>0</v>
      </c>
      <c r="Y1239" s="324">
        <f t="shared" si="1434"/>
        <v>0</v>
      </c>
      <c r="Z1239" s="345">
        <v>0</v>
      </c>
      <c r="AA1239" s="166">
        <f t="shared" si="1435"/>
        <v>0</v>
      </c>
      <c r="AB1239" s="15">
        <f t="shared" si="1436"/>
        <v>0</v>
      </c>
      <c r="AC1239" s="15">
        <f t="shared" si="1437"/>
        <v>0</v>
      </c>
      <c r="AD1239" s="324">
        <f t="shared" si="1402"/>
        <v>0</v>
      </c>
      <c r="AE1239" s="345">
        <v>0</v>
      </c>
      <c r="AF1239" s="227">
        <f t="shared" si="1403"/>
        <v>0</v>
      </c>
      <c r="AG1239" s="166">
        <f t="shared" si="1404"/>
        <v>0</v>
      </c>
      <c r="AH1239" s="15">
        <f t="shared" si="1405"/>
        <v>0</v>
      </c>
      <c r="AI1239" s="15">
        <f t="shared" si="1406"/>
        <v>0</v>
      </c>
      <c r="AJ1239" s="324"/>
      <c r="AK1239" s="334">
        <v>0</v>
      </c>
      <c r="AL1239" s="450">
        <f t="shared" si="1407"/>
        <v>0</v>
      </c>
      <c r="AM1239" s="166">
        <f t="shared" si="1408"/>
        <v>0</v>
      </c>
      <c r="AN1239" s="179">
        <f t="shared" si="1409"/>
        <v>0</v>
      </c>
      <c r="AO1239" s="179">
        <f t="shared" si="1410"/>
        <v>0</v>
      </c>
      <c r="AP1239" s="481">
        <f t="shared" si="1438"/>
        <v>0</v>
      </c>
      <c r="AQ1239" s="471">
        <v>0</v>
      </c>
      <c r="AR1239" s="454">
        <f t="shared" si="1411"/>
        <v>0</v>
      </c>
      <c r="AS1239" s="166">
        <f t="shared" si="1412"/>
        <v>0</v>
      </c>
      <c r="AT1239" s="15">
        <f t="shared" si="1413"/>
        <v>0</v>
      </c>
      <c r="AU1239" s="15">
        <f t="shared" si="1414"/>
        <v>0</v>
      </c>
      <c r="AV1239" s="324">
        <f t="shared" si="1415"/>
        <v>0</v>
      </c>
      <c r="AW1239" s="471">
        <v>0</v>
      </c>
      <c r="AX1239" s="472">
        <f t="shared" si="1416"/>
        <v>0</v>
      </c>
      <c r="AY1239" s="166">
        <f t="shared" si="1417"/>
        <v>0</v>
      </c>
      <c r="AZ1239" s="15">
        <f t="shared" si="1418"/>
        <v>0</v>
      </c>
      <c r="BA1239" s="15">
        <f t="shared" si="1419"/>
        <v>0</v>
      </c>
      <c r="BB1239" s="324">
        <f t="shared" si="1420"/>
        <v>0</v>
      </c>
      <c r="BC1239" s="323"/>
      <c r="BD1239" s="166"/>
      <c r="BE1239" s="15"/>
      <c r="BF1239" s="15"/>
      <c r="BG1239" s="324"/>
      <c r="BH1239" s="334"/>
      <c r="BI1239" s="166"/>
      <c r="BJ1239" s="15"/>
      <c r="BK1239" s="15"/>
      <c r="BL1239" s="324"/>
      <c r="BM1239" s="334"/>
      <c r="BN1239" s="166"/>
      <c r="BO1239" s="15"/>
      <c r="BP1239" s="15"/>
      <c r="BQ1239" s="324"/>
      <c r="BR1239" s="406">
        <f t="shared" si="1421"/>
        <v>0</v>
      </c>
      <c r="BS1239" s="406">
        <f t="shared" si="1422"/>
        <v>0</v>
      </c>
      <c r="BT1239" s="406">
        <f t="shared" si="1423"/>
        <v>0</v>
      </c>
      <c r="BU1239" s="407" t="e">
        <f t="shared" si="1424"/>
        <v>#DIV/0!</v>
      </c>
      <c r="BV1239" s="407" t="e">
        <f t="shared" si="1439"/>
        <v>#DIV/0!</v>
      </c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7"/>
      <c r="DW1239" s="7"/>
      <c r="DX1239" s="7"/>
      <c r="DY1239" s="7"/>
      <c r="DZ1239" s="7"/>
      <c r="EA1239" s="7"/>
      <c r="EB1239" s="7"/>
      <c r="EC1239" s="7"/>
      <c r="ED1239" s="7"/>
      <c r="EE1239" s="7"/>
      <c r="EF1239" s="7"/>
      <c r="EG1239" s="7"/>
      <c r="EH1239" s="7"/>
      <c r="EI1239" s="7"/>
      <c r="EJ1239" s="7"/>
      <c r="EK1239" s="7"/>
      <c r="EL1239" s="7"/>
      <c r="EM1239" s="7"/>
      <c r="EN1239" s="7"/>
      <c r="EO1239" s="7"/>
      <c r="EP1239" s="7"/>
      <c r="EQ1239" s="7"/>
    </row>
    <row r="1240" spans="1:147" ht="18" x14ac:dyDescent="0.35">
      <c r="A1240" s="43" t="s">
        <v>490</v>
      </c>
      <c r="B1240" s="319">
        <v>301</v>
      </c>
      <c r="C1240" s="334">
        <v>4</v>
      </c>
      <c r="D1240" s="451">
        <f t="shared" si="1390"/>
        <v>4</v>
      </c>
      <c r="E1240" s="457">
        <f t="shared" si="1391"/>
        <v>22.483711716597302</v>
      </c>
      <c r="F1240" s="15">
        <f t="shared" si="1392"/>
        <v>44301.971737323358</v>
      </c>
      <c r="G1240" s="15">
        <f t="shared" si="1425"/>
        <v>63849.160304158693</v>
      </c>
      <c r="H1240" s="324">
        <f t="shared" si="1426"/>
        <v>108151.13204148205</v>
      </c>
      <c r="I1240" s="334">
        <v>4</v>
      </c>
      <c r="J1240" s="450">
        <f t="shared" si="1393"/>
        <v>4</v>
      </c>
      <c r="K1240" s="457">
        <f t="shared" si="1394"/>
        <v>22.483711716597302</v>
      </c>
      <c r="L1240" s="15">
        <f t="shared" si="1395"/>
        <v>44624.335472779363</v>
      </c>
      <c r="M1240" s="15">
        <f t="shared" si="1427"/>
        <v>67013.682045824811</v>
      </c>
      <c r="N1240" s="324">
        <f t="shared" si="1428"/>
        <v>111638.01751860417</v>
      </c>
      <c r="O1240" s="345">
        <v>9</v>
      </c>
      <c r="P1240" s="454">
        <f t="shared" si="1396"/>
        <v>5.62611012145749</v>
      </c>
      <c r="Q1240" s="457">
        <f t="shared" si="1429"/>
        <v>31.62395951417011</v>
      </c>
      <c r="R1240" s="15">
        <f t="shared" si="1397"/>
        <v>62765.356366679618</v>
      </c>
      <c r="S1240" s="422">
        <f t="shared" si="1430"/>
        <v>128066.13824401384</v>
      </c>
      <c r="T1240" s="324">
        <f t="shared" si="1431"/>
        <v>190831.49461069345</v>
      </c>
      <c r="U1240" s="345">
        <v>6</v>
      </c>
      <c r="V1240" s="166">
        <f t="shared" si="1398"/>
        <v>31.175924827960941</v>
      </c>
      <c r="W1240" s="15">
        <f t="shared" si="1432"/>
        <v>67191.051525076764</v>
      </c>
      <c r="X1240" s="15">
        <f t="shared" si="1433"/>
        <v>106419.21429010107</v>
      </c>
      <c r="Y1240" s="324">
        <f t="shared" si="1434"/>
        <v>173610.26581517782</v>
      </c>
      <c r="Z1240" s="345">
        <v>6</v>
      </c>
      <c r="AA1240" s="166">
        <f t="shared" si="1435"/>
        <v>39.781833919542777</v>
      </c>
      <c r="AB1240" s="15">
        <f t="shared" si="1436"/>
        <v>67191.051525076764</v>
      </c>
      <c r="AC1240" s="15">
        <f t="shared" si="1437"/>
        <v>140753.96747072556</v>
      </c>
      <c r="AD1240" s="324">
        <f t="shared" si="1402"/>
        <v>207945.01899580233</v>
      </c>
      <c r="AE1240" s="345">
        <v>2</v>
      </c>
      <c r="AF1240" s="227">
        <f t="shared" si="1403"/>
        <v>2</v>
      </c>
      <c r="AG1240" s="166">
        <f t="shared" si="1404"/>
        <v>12.068112266426223</v>
      </c>
      <c r="AH1240" s="15">
        <f t="shared" si="1405"/>
        <v>21293.944444444445</v>
      </c>
      <c r="AI1240" s="15">
        <f t="shared" si="1406"/>
        <v>41973.952022235899</v>
      </c>
      <c r="AJ1240" s="324"/>
      <c r="AK1240" s="334">
        <v>5</v>
      </c>
      <c r="AL1240" s="450">
        <f t="shared" si="1407"/>
        <v>5</v>
      </c>
      <c r="AM1240" s="166">
        <f t="shared" si="1408"/>
        <v>27.808028671191302</v>
      </c>
      <c r="AN1240" s="179">
        <f t="shared" si="1409"/>
        <v>53234.861111111109</v>
      </c>
      <c r="AO1240" s="179">
        <f t="shared" si="1410"/>
        <v>96224.513779631248</v>
      </c>
      <c r="AP1240" s="481">
        <f t="shared" si="1438"/>
        <v>149459.37489074236</v>
      </c>
      <c r="AQ1240" s="471">
        <v>0.65217391304347827</v>
      </c>
      <c r="AR1240" s="454">
        <f t="shared" si="1411"/>
        <v>0.65217391304347827</v>
      </c>
      <c r="AS1240" s="166">
        <f t="shared" si="1412"/>
        <v>3.9964491916130784</v>
      </c>
      <c r="AT1240" s="15">
        <f t="shared" si="1413"/>
        <v>7544.7042855235632</v>
      </c>
      <c r="AU1240" s="15">
        <f t="shared" si="1414"/>
        <v>13017.129963190675</v>
      </c>
      <c r="AV1240" s="324">
        <f t="shared" si="1415"/>
        <v>20561.834248714236</v>
      </c>
      <c r="AW1240" s="471">
        <v>2.347826086956502</v>
      </c>
      <c r="AX1240" s="472">
        <f t="shared" si="1416"/>
        <v>2.347826086956502</v>
      </c>
      <c r="AY1240" s="166">
        <f t="shared" si="1417"/>
        <v>19.859056390758994</v>
      </c>
      <c r="AZ1240" s="15">
        <f t="shared" si="1418"/>
        <v>27160.9354278846</v>
      </c>
      <c r="BA1240" s="15">
        <f t="shared" si="1419"/>
        <v>66588.4570243669</v>
      </c>
      <c r="BB1240" s="324">
        <f t="shared" si="1420"/>
        <v>93749.392452251501</v>
      </c>
      <c r="BC1240" s="323"/>
      <c r="BD1240" s="166"/>
      <c r="BE1240" s="15"/>
      <c r="BF1240" s="15"/>
      <c r="BG1240" s="324"/>
      <c r="BH1240" s="334"/>
      <c r="BI1240" s="166"/>
      <c r="BJ1240" s="15"/>
      <c r="BK1240" s="15"/>
      <c r="BL1240" s="324"/>
      <c r="BM1240" s="334"/>
      <c r="BN1240" s="166"/>
      <c r="BO1240" s="15"/>
      <c r="BP1240" s="15"/>
      <c r="BQ1240" s="324"/>
      <c r="BR1240" s="406">
        <f t="shared" si="1421"/>
        <v>38.999999999999979</v>
      </c>
      <c r="BS1240" s="406">
        <f t="shared" si="1422"/>
        <v>6.4999999999999964</v>
      </c>
      <c r="BT1240" s="406">
        <f t="shared" si="1423"/>
        <v>-4.1521739130434945</v>
      </c>
      <c r="BU1240" s="407">
        <f t="shared" si="1424"/>
        <v>2.5999999999999694</v>
      </c>
      <c r="BV1240" s="407">
        <f t="shared" si="1439"/>
        <v>-8.3333333333332746E-2</v>
      </c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7"/>
      <c r="DW1240" s="7"/>
      <c r="DX1240" s="7"/>
      <c r="DY1240" s="7"/>
      <c r="DZ1240" s="7"/>
      <c r="EA1240" s="7"/>
      <c r="EB1240" s="7"/>
      <c r="EC1240" s="7"/>
      <c r="ED1240" s="7"/>
      <c r="EE1240" s="7"/>
      <c r="EF1240" s="7"/>
      <c r="EG1240" s="7"/>
      <c r="EH1240" s="7"/>
      <c r="EI1240" s="7"/>
      <c r="EJ1240" s="7"/>
      <c r="EK1240" s="7"/>
      <c r="EL1240" s="7"/>
      <c r="EM1240" s="7"/>
      <c r="EN1240" s="7"/>
      <c r="EO1240" s="7"/>
      <c r="EP1240" s="7"/>
      <c r="EQ1240" s="7"/>
    </row>
    <row r="1241" spans="1:147" ht="18" x14ac:dyDescent="0.35">
      <c r="A1241" s="43" t="s">
        <v>490</v>
      </c>
      <c r="B1241" s="319">
        <v>302</v>
      </c>
      <c r="C1241" s="334">
        <v>19</v>
      </c>
      <c r="D1241" s="451">
        <f t="shared" si="1390"/>
        <v>19</v>
      </c>
      <c r="E1241" s="457">
        <f t="shared" si="1391"/>
        <v>106.79763065383719</v>
      </c>
      <c r="F1241" s="15">
        <f t="shared" si="1392"/>
        <v>210434.36575228596</v>
      </c>
      <c r="G1241" s="15">
        <f t="shared" si="1425"/>
        <v>303283.51144475379</v>
      </c>
      <c r="H1241" s="324">
        <f t="shared" si="1426"/>
        <v>513717.87719703978</v>
      </c>
      <c r="I1241" s="334">
        <v>9</v>
      </c>
      <c r="J1241" s="450">
        <f t="shared" si="1393"/>
        <v>9</v>
      </c>
      <c r="K1241" s="457">
        <f t="shared" si="1394"/>
        <v>50.588351362343928</v>
      </c>
      <c r="L1241" s="15">
        <f t="shared" si="1395"/>
        <v>100404.75481375356</v>
      </c>
      <c r="M1241" s="15">
        <f t="shared" si="1427"/>
        <v>150780.78460310583</v>
      </c>
      <c r="N1241" s="324">
        <f t="shared" si="1428"/>
        <v>251185.53941685939</v>
      </c>
      <c r="O1241" s="345">
        <v>27</v>
      </c>
      <c r="P1241" s="454">
        <f t="shared" si="1396"/>
        <v>16.87833036437247</v>
      </c>
      <c r="Q1241" s="457">
        <f t="shared" si="1429"/>
        <v>94.871878542510331</v>
      </c>
      <c r="R1241" s="15">
        <f t="shared" si="1397"/>
        <v>188296.06910003888</v>
      </c>
      <c r="S1241" s="422">
        <f>+Q1241*$Q$1229</f>
        <v>384198.41473204148</v>
      </c>
      <c r="T1241" s="324">
        <f t="shared" si="1431"/>
        <v>572494.48383208038</v>
      </c>
      <c r="U1241" s="345">
        <v>20</v>
      </c>
      <c r="V1241" s="166">
        <f t="shared" si="1398"/>
        <v>103.91974942653647</v>
      </c>
      <c r="W1241" s="15">
        <f t="shared" si="1432"/>
        <v>223970.17175025592</v>
      </c>
      <c r="X1241" s="15">
        <f t="shared" si="1433"/>
        <v>354730.7143003369</v>
      </c>
      <c r="Y1241" s="324">
        <f t="shared" si="1434"/>
        <v>578700.88605059288</v>
      </c>
      <c r="Z1241" s="345">
        <v>26</v>
      </c>
      <c r="AA1241" s="166">
        <f t="shared" si="1435"/>
        <v>172.38794698468539</v>
      </c>
      <c r="AB1241" s="15">
        <f t="shared" si="1436"/>
        <v>291161.22327533265</v>
      </c>
      <c r="AC1241" s="15">
        <f t="shared" si="1437"/>
        <v>609933.85903981084</v>
      </c>
      <c r="AD1241" s="324">
        <f t="shared" si="1402"/>
        <v>901095.08231514343</v>
      </c>
      <c r="AE1241" s="345">
        <v>24</v>
      </c>
      <c r="AF1241" s="227">
        <f t="shared" si="1403"/>
        <v>24</v>
      </c>
      <c r="AG1241" s="166">
        <f t="shared" si="1404"/>
        <v>144.81734719711466</v>
      </c>
      <c r="AH1241" s="15">
        <f t="shared" si="1405"/>
        <v>255527.33333333334</v>
      </c>
      <c r="AI1241" s="15">
        <f t="shared" si="1406"/>
        <v>503687.42426683073</v>
      </c>
      <c r="AJ1241" s="324"/>
      <c r="AK1241" s="334">
        <v>17</v>
      </c>
      <c r="AL1241" s="450">
        <f t="shared" si="1407"/>
        <v>17</v>
      </c>
      <c r="AM1241" s="166">
        <f t="shared" si="1408"/>
        <v>94.547297482050425</v>
      </c>
      <c r="AN1241" s="179">
        <f t="shared" si="1409"/>
        <v>180998.52777777778</v>
      </c>
      <c r="AO1241" s="179">
        <f t="shared" si="1410"/>
        <v>327163.34685074625</v>
      </c>
      <c r="AP1241" s="481">
        <f t="shared" si="1438"/>
        <v>508161.87462852406</v>
      </c>
      <c r="AQ1241" s="471">
        <v>18.260869565217391</v>
      </c>
      <c r="AR1241" s="454">
        <f t="shared" si="1411"/>
        <v>18.260869565217391</v>
      </c>
      <c r="AS1241" s="166">
        <f t="shared" si="1412"/>
        <v>111.90057736516619</v>
      </c>
      <c r="AT1241" s="15">
        <f t="shared" si="1413"/>
        <v>211251.71999465977</v>
      </c>
      <c r="AU1241" s="15">
        <f t="shared" si="1414"/>
        <v>364479.63896933891</v>
      </c>
      <c r="AV1241" s="324">
        <f t="shared" si="1415"/>
        <v>575731.35896399873</v>
      </c>
      <c r="AW1241" s="471">
        <v>16.73913043478251</v>
      </c>
      <c r="AX1241" s="472">
        <f t="shared" si="1416"/>
        <v>16.73913043478251</v>
      </c>
      <c r="AY1241" s="166">
        <f t="shared" si="1417"/>
        <v>141.58771686004133</v>
      </c>
      <c r="AZ1241" s="15">
        <f t="shared" si="1418"/>
        <v>193647.40999510363</v>
      </c>
      <c r="BA1241" s="15">
        <f t="shared" si="1419"/>
        <v>474751.03619224671</v>
      </c>
      <c r="BB1241" s="324">
        <f t="shared" si="1420"/>
        <v>668398.44618735032</v>
      </c>
      <c r="BC1241" s="323"/>
      <c r="BD1241" s="166"/>
      <c r="BE1241" s="15"/>
      <c r="BF1241" s="15"/>
      <c r="BG1241" s="324"/>
      <c r="BH1241" s="334"/>
      <c r="BI1241" s="166"/>
      <c r="BJ1241" s="15"/>
      <c r="BK1241" s="15"/>
      <c r="BL1241" s="324"/>
      <c r="BM1241" s="334"/>
      <c r="BN1241" s="166"/>
      <c r="BO1241" s="15"/>
      <c r="BP1241" s="15"/>
      <c r="BQ1241" s="324"/>
      <c r="BR1241" s="406">
        <f t="shared" si="1421"/>
        <v>176.99999999999989</v>
      </c>
      <c r="BS1241" s="406">
        <f t="shared" si="1422"/>
        <v>29.499999999999982</v>
      </c>
      <c r="BT1241" s="406">
        <f t="shared" si="1423"/>
        <v>-12.760869565217472</v>
      </c>
      <c r="BU1241" s="407">
        <f t="shared" si="1424"/>
        <v>-8.3333333333338699E-2</v>
      </c>
      <c r="BV1241" s="407">
        <f t="shared" si="1439"/>
        <v>-0.13461538461538394</v>
      </c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</row>
    <row r="1242" spans="1:147" ht="18" x14ac:dyDescent="0.35">
      <c r="A1242" s="43" t="s">
        <v>490</v>
      </c>
      <c r="B1242" s="319">
        <v>303</v>
      </c>
      <c r="C1242" s="334">
        <v>0</v>
      </c>
      <c r="D1242" s="451">
        <f t="shared" si="1390"/>
        <v>0</v>
      </c>
      <c r="E1242" s="457">
        <f t="shared" si="1391"/>
        <v>0</v>
      </c>
      <c r="F1242" s="15">
        <f t="shared" si="1392"/>
        <v>0</v>
      </c>
      <c r="G1242" s="15">
        <f t="shared" si="1425"/>
        <v>0</v>
      </c>
      <c r="H1242" s="324">
        <f t="shared" si="1426"/>
        <v>0</v>
      </c>
      <c r="I1242" s="334">
        <v>0</v>
      </c>
      <c r="J1242" s="450">
        <f t="shared" si="1393"/>
        <v>0</v>
      </c>
      <c r="K1242" s="457">
        <f t="shared" si="1394"/>
        <v>0</v>
      </c>
      <c r="L1242" s="15">
        <f t="shared" si="1395"/>
        <v>0</v>
      </c>
      <c r="M1242" s="15">
        <f>+K1242*$L$1229</f>
        <v>0</v>
      </c>
      <c r="N1242" s="324">
        <f t="shared" si="1428"/>
        <v>0</v>
      </c>
      <c r="O1242" s="345">
        <v>1</v>
      </c>
      <c r="P1242" s="454">
        <f t="shared" si="1396"/>
        <v>0.62512334682861004</v>
      </c>
      <c r="Q1242" s="457">
        <f t="shared" si="1429"/>
        <v>3.5137732793522347</v>
      </c>
      <c r="R1242" s="15">
        <f t="shared" si="1397"/>
        <v>6973.928485186625</v>
      </c>
      <c r="S1242" s="422">
        <f t="shared" si="1430"/>
        <v>14229.570916001538</v>
      </c>
      <c r="T1242" s="324">
        <f t="shared" si="1431"/>
        <v>21203.499401188164</v>
      </c>
      <c r="U1242" s="345">
        <v>0</v>
      </c>
      <c r="V1242" s="166">
        <f t="shared" si="1398"/>
        <v>0</v>
      </c>
      <c r="W1242" s="15">
        <f t="shared" si="1432"/>
        <v>0</v>
      </c>
      <c r="X1242" s="15">
        <f t="shared" si="1433"/>
        <v>0</v>
      </c>
      <c r="Y1242" s="324">
        <f t="shared" si="1434"/>
        <v>0</v>
      </c>
      <c r="Z1242" s="345">
        <v>1</v>
      </c>
      <c r="AA1242" s="166">
        <f t="shared" si="1435"/>
        <v>6.6303056532571301</v>
      </c>
      <c r="AB1242" s="15">
        <f t="shared" si="1436"/>
        <v>11198.508587512795</v>
      </c>
      <c r="AC1242" s="15">
        <f t="shared" si="1437"/>
        <v>23458.994578454265</v>
      </c>
      <c r="AD1242" s="324">
        <f t="shared" si="1402"/>
        <v>34657.503165967064</v>
      </c>
      <c r="AE1242" s="345">
        <v>0</v>
      </c>
      <c r="AF1242" s="227">
        <f t="shared" si="1403"/>
        <v>0</v>
      </c>
      <c r="AG1242" s="166">
        <f t="shared" si="1404"/>
        <v>0</v>
      </c>
      <c r="AH1242" s="15">
        <f t="shared" si="1405"/>
        <v>0</v>
      </c>
      <c r="AI1242" s="15">
        <f t="shared" si="1406"/>
        <v>0</v>
      </c>
      <c r="AJ1242" s="324"/>
      <c r="AK1242" s="334">
        <v>0</v>
      </c>
      <c r="AL1242" s="450">
        <f t="shared" si="1407"/>
        <v>0</v>
      </c>
      <c r="AM1242" s="166">
        <f t="shared" si="1408"/>
        <v>0</v>
      </c>
      <c r="AN1242" s="179">
        <f t="shared" si="1409"/>
        <v>0</v>
      </c>
      <c r="AO1242" s="179">
        <f t="shared" si="1410"/>
        <v>0</v>
      </c>
      <c r="AP1242" s="481">
        <f t="shared" si="1438"/>
        <v>0</v>
      </c>
      <c r="AQ1242" s="471">
        <v>0</v>
      </c>
      <c r="AR1242" s="454">
        <f t="shared" si="1411"/>
        <v>0</v>
      </c>
      <c r="AS1242" s="166">
        <f t="shared" si="1412"/>
        <v>0</v>
      </c>
      <c r="AT1242" s="15">
        <f t="shared" si="1413"/>
        <v>0</v>
      </c>
      <c r="AU1242" s="15">
        <f t="shared" si="1414"/>
        <v>0</v>
      </c>
      <c r="AV1242" s="324">
        <f t="shared" si="1415"/>
        <v>0</v>
      </c>
      <c r="AW1242" s="471">
        <v>0</v>
      </c>
      <c r="AX1242" s="472">
        <f t="shared" si="1416"/>
        <v>0</v>
      </c>
      <c r="AY1242" s="166">
        <f t="shared" si="1417"/>
        <v>0</v>
      </c>
      <c r="AZ1242" s="15">
        <f t="shared" si="1418"/>
        <v>0</v>
      </c>
      <c r="BA1242" s="15">
        <f t="shared" si="1419"/>
        <v>0</v>
      </c>
      <c r="BB1242" s="324">
        <f t="shared" si="1420"/>
        <v>0</v>
      </c>
      <c r="BC1242" s="323"/>
      <c r="BD1242" s="166"/>
      <c r="BE1242" s="15"/>
      <c r="BF1242" s="15"/>
      <c r="BG1242" s="324"/>
      <c r="BH1242" s="334"/>
      <c r="BI1242" s="166"/>
      <c r="BJ1242" s="15"/>
      <c r="BK1242" s="15"/>
      <c r="BL1242" s="324"/>
      <c r="BM1242" s="334"/>
      <c r="BN1242" s="166"/>
      <c r="BO1242" s="15"/>
      <c r="BP1242" s="15"/>
      <c r="BQ1242" s="324"/>
      <c r="BR1242" s="406">
        <f t="shared" si="1421"/>
        <v>2</v>
      </c>
      <c r="BS1242" s="406">
        <f t="shared" si="1422"/>
        <v>0.33333333333333331</v>
      </c>
      <c r="BT1242" s="406">
        <f t="shared" si="1423"/>
        <v>-0.33333333333333331</v>
      </c>
      <c r="BU1242" s="407" t="e">
        <f t="shared" si="1424"/>
        <v>#DIV/0!</v>
      </c>
      <c r="BV1242" s="407">
        <f t="shared" si="1439"/>
        <v>0.66666666666666674</v>
      </c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7"/>
      <c r="DW1242" s="7"/>
      <c r="DX1242" s="7"/>
      <c r="DY1242" s="7"/>
      <c r="DZ1242" s="7"/>
      <c r="EA1242" s="7"/>
      <c r="EB1242" s="7"/>
      <c r="EC1242" s="7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  <c r="EQ1242" s="7"/>
    </row>
    <row r="1243" spans="1:147" ht="18" x14ac:dyDescent="0.35">
      <c r="A1243" s="43" t="s">
        <v>490</v>
      </c>
      <c r="B1243" s="319">
        <v>401</v>
      </c>
      <c r="C1243" s="334">
        <v>6</v>
      </c>
      <c r="D1243" s="451">
        <f t="shared" si="1390"/>
        <v>6</v>
      </c>
      <c r="E1243" s="457">
        <f t="shared" si="1391"/>
        <v>33.725567574895955</v>
      </c>
      <c r="F1243" s="15">
        <f t="shared" si="1392"/>
        <v>66452.957605985037</v>
      </c>
      <c r="G1243" s="15">
        <f t="shared" si="1425"/>
        <v>95773.74045623804</v>
      </c>
      <c r="H1243" s="324">
        <f t="shared" si="1426"/>
        <v>162226.69806222309</v>
      </c>
      <c r="I1243" s="334">
        <v>0</v>
      </c>
      <c r="J1243" s="450">
        <f t="shared" si="1393"/>
        <v>0</v>
      </c>
      <c r="K1243" s="457">
        <f t="shared" si="1394"/>
        <v>0</v>
      </c>
      <c r="L1243" s="15">
        <f t="shared" si="1395"/>
        <v>0</v>
      </c>
      <c r="M1243" s="15">
        <f t="shared" si="1427"/>
        <v>0</v>
      </c>
      <c r="N1243" s="324">
        <f t="shared" si="1428"/>
        <v>0</v>
      </c>
      <c r="O1243" s="345">
        <v>6</v>
      </c>
      <c r="P1243" s="454">
        <f t="shared" si="1396"/>
        <v>3.75074008097166</v>
      </c>
      <c r="Q1243" s="457">
        <f t="shared" si="1429"/>
        <v>21.082639676113406</v>
      </c>
      <c r="R1243" s="15">
        <f t="shared" si="1397"/>
        <v>41843.57091111975</v>
      </c>
      <c r="S1243" s="422">
        <f t="shared" si="1430"/>
        <v>85377.425496009222</v>
      </c>
      <c r="T1243" s="324">
        <f t="shared" si="1431"/>
        <v>127220.99640712897</v>
      </c>
      <c r="U1243" s="345">
        <v>9</v>
      </c>
      <c r="V1243" s="166">
        <f t="shared" si="1398"/>
        <v>46.763887241941411</v>
      </c>
      <c r="W1243" s="15">
        <f t="shared" si="1432"/>
        <v>100786.57728761516</v>
      </c>
      <c r="X1243" s="15">
        <f t="shared" si="1433"/>
        <v>159628.82143515159</v>
      </c>
      <c r="Y1243" s="324">
        <f t="shared" si="1434"/>
        <v>260415.39872276675</v>
      </c>
      <c r="Z1243" s="345">
        <v>2</v>
      </c>
      <c r="AA1243" s="166">
        <f t="shared" si="1435"/>
        <v>13.26061130651426</v>
      </c>
      <c r="AB1243" s="15">
        <f t="shared" si="1436"/>
        <v>22397.01717502559</v>
      </c>
      <c r="AC1243" s="15">
        <f t="shared" si="1437"/>
        <v>46917.98915690853</v>
      </c>
      <c r="AD1243" s="324">
        <f t="shared" si="1402"/>
        <v>69315.006331934128</v>
      </c>
      <c r="AE1243" s="345">
        <v>5</v>
      </c>
      <c r="AF1243" s="227">
        <f t="shared" si="1403"/>
        <v>5</v>
      </c>
      <c r="AG1243" s="166">
        <f t="shared" si="1404"/>
        <v>30.170280666065558</v>
      </c>
      <c r="AH1243" s="15">
        <f t="shared" si="1405"/>
        <v>53234.861111111109</v>
      </c>
      <c r="AI1243" s="15">
        <f t="shared" si="1406"/>
        <v>104934.88005558975</v>
      </c>
      <c r="AJ1243" s="324"/>
      <c r="AK1243" s="334">
        <v>5</v>
      </c>
      <c r="AL1243" s="450">
        <f t="shared" si="1407"/>
        <v>5</v>
      </c>
      <c r="AM1243" s="166">
        <f t="shared" si="1408"/>
        <v>27.808028671191302</v>
      </c>
      <c r="AN1243" s="179">
        <f t="shared" si="1409"/>
        <v>53234.861111111109</v>
      </c>
      <c r="AO1243" s="179">
        <f t="shared" si="1410"/>
        <v>96224.513779631248</v>
      </c>
      <c r="AP1243" s="481">
        <f t="shared" si="1438"/>
        <v>149459.37489074236</v>
      </c>
      <c r="AQ1243" s="471">
        <v>5.2173913043478262</v>
      </c>
      <c r="AR1243" s="454">
        <f t="shared" si="1411"/>
        <v>5.2173913043478262</v>
      </c>
      <c r="AS1243" s="166">
        <f t="shared" si="1412"/>
        <v>31.971593532904627</v>
      </c>
      <c r="AT1243" s="15">
        <f t="shared" si="1413"/>
        <v>60357.634284188505</v>
      </c>
      <c r="AU1243" s="15">
        <f t="shared" si="1414"/>
        <v>104137.0397055254</v>
      </c>
      <c r="AV1243" s="324">
        <f t="shared" si="1415"/>
        <v>164494.67398971389</v>
      </c>
      <c r="AW1243" s="471">
        <v>6.7826086956521294</v>
      </c>
      <c r="AX1243" s="472">
        <f t="shared" si="1416"/>
        <v>6.7826086956521294</v>
      </c>
      <c r="AY1243" s="166">
        <f t="shared" si="1417"/>
        <v>57.370607351081645</v>
      </c>
      <c r="AZ1243" s="15">
        <f t="shared" si="1418"/>
        <v>78464.924569444542</v>
      </c>
      <c r="BA1243" s="15">
        <f t="shared" si="1419"/>
        <v>192366.6536259492</v>
      </c>
      <c r="BB1243" s="324">
        <f t="shared" si="1420"/>
        <v>270831.57819539373</v>
      </c>
      <c r="BC1243" s="323"/>
      <c r="BD1243" s="166"/>
      <c r="BE1243" s="15"/>
      <c r="BF1243" s="15"/>
      <c r="BG1243" s="324"/>
      <c r="BH1243" s="334"/>
      <c r="BI1243" s="166"/>
      <c r="BJ1243" s="15"/>
      <c r="BK1243" s="15"/>
      <c r="BL1243" s="324"/>
      <c r="BM1243" s="334"/>
      <c r="BN1243" s="166"/>
      <c r="BO1243" s="15"/>
      <c r="BP1243" s="15"/>
      <c r="BQ1243" s="324"/>
      <c r="BR1243" s="406">
        <f t="shared" si="1421"/>
        <v>44.999999999999957</v>
      </c>
      <c r="BS1243" s="406">
        <f t="shared" si="1422"/>
        <v>7.4999999999999929</v>
      </c>
      <c r="BT1243" s="406">
        <f t="shared" si="1423"/>
        <v>-0.71739130434786347</v>
      </c>
      <c r="BU1243" s="407">
        <f t="shared" si="1424"/>
        <v>0.29999999999999138</v>
      </c>
      <c r="BV1243" s="407">
        <f t="shared" si="1439"/>
        <v>-2.7499999999999964</v>
      </c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7"/>
      <c r="DW1243" s="7"/>
      <c r="DX1243" s="7"/>
      <c r="DY1243" s="7"/>
      <c r="DZ1243" s="7"/>
      <c r="EA1243" s="7"/>
      <c r="EB1243" s="7"/>
      <c r="EC1243" s="7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  <c r="EQ1243" s="7"/>
    </row>
    <row r="1244" spans="1:147" ht="18" x14ac:dyDescent="0.35">
      <c r="A1244" s="43" t="s">
        <v>490</v>
      </c>
      <c r="B1244" s="319">
        <v>402</v>
      </c>
      <c r="C1244" s="334">
        <v>0</v>
      </c>
      <c r="D1244" s="451">
        <f t="shared" si="1390"/>
        <v>0</v>
      </c>
      <c r="E1244" s="457">
        <f t="shared" si="1391"/>
        <v>0</v>
      </c>
      <c r="F1244" s="15">
        <f t="shared" si="1392"/>
        <v>0</v>
      </c>
      <c r="G1244" s="15">
        <f t="shared" si="1425"/>
        <v>0</v>
      </c>
      <c r="H1244" s="324">
        <f t="shared" si="1426"/>
        <v>0</v>
      </c>
      <c r="I1244" s="334">
        <v>1</v>
      </c>
      <c r="J1244" s="450">
        <f t="shared" si="1393"/>
        <v>1</v>
      </c>
      <c r="K1244" s="457">
        <f t="shared" si="1394"/>
        <v>5.6209279291493255</v>
      </c>
      <c r="L1244" s="15">
        <f t="shared" si="1395"/>
        <v>11156.083868194841</v>
      </c>
      <c r="M1244" s="15">
        <f t="shared" si="1427"/>
        <v>16753.420511456203</v>
      </c>
      <c r="N1244" s="324">
        <f t="shared" si="1428"/>
        <v>27909.504379651044</v>
      </c>
      <c r="O1244" s="345">
        <v>1</v>
      </c>
      <c r="P1244" s="454">
        <f t="shared" si="1396"/>
        <v>0.62512334682861004</v>
      </c>
      <c r="Q1244" s="457">
        <f t="shared" si="1429"/>
        <v>3.5137732793522347</v>
      </c>
      <c r="R1244" s="15">
        <f t="shared" si="1397"/>
        <v>6973.928485186625</v>
      </c>
      <c r="S1244" s="422">
        <f t="shared" si="1430"/>
        <v>14229.570916001538</v>
      </c>
      <c r="T1244" s="324">
        <f t="shared" si="1431"/>
        <v>21203.499401188164</v>
      </c>
      <c r="U1244" s="345">
        <v>0</v>
      </c>
      <c r="V1244" s="166">
        <f t="shared" si="1398"/>
        <v>0</v>
      </c>
      <c r="W1244" s="15">
        <f t="shared" si="1432"/>
        <v>0</v>
      </c>
      <c r="X1244" s="15">
        <f t="shared" si="1433"/>
        <v>0</v>
      </c>
      <c r="Y1244" s="324">
        <f t="shared" si="1434"/>
        <v>0</v>
      </c>
      <c r="Z1244" s="345">
        <v>0</v>
      </c>
      <c r="AA1244" s="166">
        <f t="shared" si="1435"/>
        <v>0</v>
      </c>
      <c r="AB1244" s="15">
        <f t="shared" si="1436"/>
        <v>0</v>
      </c>
      <c r="AC1244" s="15">
        <f t="shared" si="1437"/>
        <v>0</v>
      </c>
      <c r="AD1244" s="324">
        <f t="shared" si="1402"/>
        <v>0</v>
      </c>
      <c r="AE1244" s="345">
        <v>1</v>
      </c>
      <c r="AF1244" s="227">
        <f t="shared" si="1403"/>
        <v>1</v>
      </c>
      <c r="AG1244" s="166">
        <f t="shared" si="1404"/>
        <v>6.0340561332131113</v>
      </c>
      <c r="AH1244" s="15">
        <f t="shared" si="1405"/>
        <v>10646.972222222223</v>
      </c>
      <c r="AI1244" s="15">
        <f t="shared" si="1406"/>
        <v>20986.976011117949</v>
      </c>
      <c r="AJ1244" s="324"/>
      <c r="AK1244" s="334">
        <v>0</v>
      </c>
      <c r="AL1244" s="450">
        <f t="shared" si="1407"/>
        <v>0</v>
      </c>
      <c r="AM1244" s="166">
        <f t="shared" si="1408"/>
        <v>0</v>
      </c>
      <c r="AN1244" s="179">
        <f t="shared" si="1409"/>
        <v>0</v>
      </c>
      <c r="AO1244" s="179">
        <f t="shared" si="1410"/>
        <v>0</v>
      </c>
      <c r="AP1244" s="481">
        <f t="shared" si="1438"/>
        <v>0</v>
      </c>
      <c r="AQ1244" s="471">
        <v>0.65217391304347827</v>
      </c>
      <c r="AR1244" s="454">
        <f t="shared" si="1411"/>
        <v>0.65217391304347827</v>
      </c>
      <c r="AS1244" s="166">
        <f t="shared" si="1412"/>
        <v>3.9964491916130784</v>
      </c>
      <c r="AT1244" s="15">
        <f t="shared" si="1413"/>
        <v>7544.7042855235632</v>
      </c>
      <c r="AU1244" s="15">
        <f t="shared" si="1414"/>
        <v>13017.129963190675</v>
      </c>
      <c r="AV1244" s="324">
        <f t="shared" si="1415"/>
        <v>20561.834248714236</v>
      </c>
      <c r="AW1244" s="493">
        <v>0</v>
      </c>
      <c r="AX1244" s="472">
        <v>0</v>
      </c>
      <c r="AY1244" s="166">
        <f t="shared" si="1417"/>
        <v>0</v>
      </c>
      <c r="AZ1244" s="15">
        <f t="shared" si="1418"/>
        <v>0</v>
      </c>
      <c r="BA1244" s="15">
        <f t="shared" si="1419"/>
        <v>0</v>
      </c>
      <c r="BB1244" s="324">
        <f t="shared" si="1420"/>
        <v>0</v>
      </c>
      <c r="BC1244" s="323"/>
      <c r="BD1244" s="166"/>
      <c r="BE1244" s="15"/>
      <c r="BF1244" s="15"/>
      <c r="BG1244" s="324"/>
      <c r="BH1244" s="334"/>
      <c r="BI1244" s="166"/>
      <c r="BJ1244" s="15"/>
      <c r="BK1244" s="15"/>
      <c r="BL1244" s="324"/>
      <c r="BM1244" s="334"/>
      <c r="BN1244" s="166"/>
      <c r="BO1244" s="15"/>
      <c r="BP1244" s="15"/>
      <c r="BQ1244" s="324"/>
      <c r="BR1244" s="406">
        <f t="shared" si="1421"/>
        <v>3.6521739130434785</v>
      </c>
      <c r="BS1244" s="406">
        <f t="shared" si="1422"/>
        <v>0.60869565217391308</v>
      </c>
      <c r="BT1244" s="406">
        <f t="shared" si="1423"/>
        <v>-0.60869565217391308</v>
      </c>
      <c r="BU1244" s="407">
        <f t="shared" si="1424"/>
        <v>-1</v>
      </c>
      <c r="BV1244" s="407" t="e">
        <f t="shared" si="1439"/>
        <v>#DIV/0!</v>
      </c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7"/>
      <c r="DW1244" s="7"/>
      <c r="DX1244" s="7"/>
      <c r="DY1244" s="7"/>
      <c r="DZ1244" s="7"/>
      <c r="EA1244" s="7"/>
      <c r="EB1244" s="7"/>
      <c r="EC1244" s="7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  <c r="EQ1244" s="7"/>
    </row>
    <row r="1245" spans="1:147" ht="18" x14ac:dyDescent="0.35">
      <c r="A1245" s="43" t="s">
        <v>490</v>
      </c>
      <c r="B1245" s="319">
        <v>403</v>
      </c>
      <c r="C1245" s="334">
        <v>1</v>
      </c>
      <c r="D1245" s="451">
        <f t="shared" si="1390"/>
        <v>1</v>
      </c>
      <c r="E1245" s="457">
        <f t="shared" si="1391"/>
        <v>5.6209279291493255</v>
      </c>
      <c r="F1245" s="15">
        <f t="shared" si="1392"/>
        <v>11075.492934330839</v>
      </c>
      <c r="G1245" s="15">
        <f t="shared" si="1425"/>
        <v>15962.290076039673</v>
      </c>
      <c r="H1245" s="324">
        <f t="shared" si="1426"/>
        <v>27037.783010370513</v>
      </c>
      <c r="I1245" s="334">
        <v>2</v>
      </c>
      <c r="J1245" s="450">
        <f t="shared" si="1393"/>
        <v>2</v>
      </c>
      <c r="K1245" s="457">
        <f t="shared" si="1394"/>
        <v>11.241855858298651</v>
      </c>
      <c r="L1245" s="15">
        <f t="shared" si="1395"/>
        <v>22312.167736389682</v>
      </c>
      <c r="M1245" s="15">
        <f t="shared" si="1427"/>
        <v>33506.841022912406</v>
      </c>
      <c r="N1245" s="324">
        <f t="shared" si="1428"/>
        <v>55819.008759302087</v>
      </c>
      <c r="O1245" s="345">
        <v>2</v>
      </c>
      <c r="P1245" s="454">
        <f t="shared" si="1396"/>
        <v>1.2502466936572201</v>
      </c>
      <c r="Q1245" s="457">
        <f t="shared" si="1429"/>
        <v>7.0275465587044694</v>
      </c>
      <c r="R1245" s="15">
        <f t="shared" si="1397"/>
        <v>13947.85697037325</v>
      </c>
      <c r="S1245" s="422">
        <f t="shared" si="1430"/>
        <v>28459.141832003075</v>
      </c>
      <c r="T1245" s="324">
        <f t="shared" si="1431"/>
        <v>42406.998802376329</v>
      </c>
      <c r="U1245" s="345">
        <v>0</v>
      </c>
      <c r="V1245" s="166">
        <f t="shared" si="1398"/>
        <v>0</v>
      </c>
      <c r="W1245" s="15">
        <f t="shared" si="1432"/>
        <v>0</v>
      </c>
      <c r="X1245" s="15">
        <f t="shared" si="1433"/>
        <v>0</v>
      </c>
      <c r="Y1245" s="324">
        <f t="shared" si="1434"/>
        <v>0</v>
      </c>
      <c r="Z1245" s="345">
        <v>0</v>
      </c>
      <c r="AA1245" s="166">
        <f t="shared" si="1435"/>
        <v>0</v>
      </c>
      <c r="AB1245" s="15">
        <f t="shared" si="1436"/>
        <v>0</v>
      </c>
      <c r="AC1245" s="15">
        <f t="shared" si="1437"/>
        <v>0</v>
      </c>
      <c r="AD1245" s="324">
        <f t="shared" si="1402"/>
        <v>0</v>
      </c>
      <c r="AE1245" s="345">
        <v>0</v>
      </c>
      <c r="AF1245" s="227">
        <f t="shared" si="1403"/>
        <v>0</v>
      </c>
      <c r="AG1245" s="166">
        <f t="shared" si="1404"/>
        <v>0</v>
      </c>
      <c r="AH1245" s="15">
        <f t="shared" si="1405"/>
        <v>0</v>
      </c>
      <c r="AI1245" s="15">
        <f t="shared" si="1406"/>
        <v>0</v>
      </c>
      <c r="AJ1245" s="324"/>
      <c r="AK1245" s="334">
        <v>0</v>
      </c>
      <c r="AL1245" s="450">
        <f t="shared" si="1407"/>
        <v>0</v>
      </c>
      <c r="AM1245" s="166">
        <f t="shared" si="1408"/>
        <v>0</v>
      </c>
      <c r="AN1245" s="179">
        <f t="shared" si="1409"/>
        <v>0</v>
      </c>
      <c r="AO1245" s="179">
        <f t="shared" si="1410"/>
        <v>0</v>
      </c>
      <c r="AP1245" s="481">
        <f t="shared" si="1438"/>
        <v>0</v>
      </c>
      <c r="AQ1245" s="471">
        <v>0</v>
      </c>
      <c r="AR1245" s="454">
        <f t="shared" si="1411"/>
        <v>0</v>
      </c>
      <c r="AS1245" s="166">
        <f t="shared" si="1412"/>
        <v>0</v>
      </c>
      <c r="AT1245" s="15">
        <f t="shared" si="1413"/>
        <v>0</v>
      </c>
      <c r="AU1245" s="15">
        <f t="shared" si="1414"/>
        <v>0</v>
      </c>
      <c r="AV1245" s="324">
        <f t="shared" si="1415"/>
        <v>0</v>
      </c>
      <c r="AW1245" s="471">
        <v>0</v>
      </c>
      <c r="AX1245" s="472">
        <f t="shared" si="1416"/>
        <v>0</v>
      </c>
      <c r="AY1245" s="166">
        <f t="shared" si="1417"/>
        <v>0</v>
      </c>
      <c r="AZ1245" s="15">
        <f t="shared" si="1418"/>
        <v>0</v>
      </c>
      <c r="BA1245" s="15">
        <f t="shared" si="1419"/>
        <v>0</v>
      </c>
      <c r="BB1245" s="324">
        <f t="shared" si="1420"/>
        <v>0</v>
      </c>
      <c r="BC1245" s="323"/>
      <c r="BD1245" s="166"/>
      <c r="BE1245" s="15"/>
      <c r="BF1245" s="15"/>
      <c r="BG1245" s="324"/>
      <c r="BH1245" s="334"/>
      <c r="BI1245" s="166"/>
      <c r="BJ1245" s="15"/>
      <c r="BK1245" s="15"/>
      <c r="BL1245" s="324"/>
      <c r="BM1245" s="334"/>
      <c r="BN1245" s="166"/>
      <c r="BO1245" s="15"/>
      <c r="BP1245" s="15"/>
      <c r="BQ1245" s="324"/>
      <c r="BR1245" s="406">
        <f t="shared" si="1421"/>
        <v>5</v>
      </c>
      <c r="BS1245" s="406">
        <f t="shared" si="1422"/>
        <v>0.83333333333333337</v>
      </c>
      <c r="BT1245" s="406">
        <f t="shared" si="1423"/>
        <v>-0.83333333333333337</v>
      </c>
      <c r="BU1245" s="407" t="e">
        <f t="shared" si="1424"/>
        <v>#DIV/0!</v>
      </c>
      <c r="BV1245" s="407" t="e">
        <f t="shared" si="1439"/>
        <v>#DIV/0!</v>
      </c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7"/>
      <c r="DW1245" s="7"/>
      <c r="DX1245" s="7"/>
      <c r="DY1245" s="7"/>
      <c r="DZ1245" s="7"/>
      <c r="EA1245" s="7"/>
      <c r="EB1245" s="7"/>
      <c r="EC1245" s="7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  <c r="EQ1245" s="7"/>
    </row>
    <row r="1246" spans="1:147" ht="18" x14ac:dyDescent="0.35">
      <c r="A1246" s="43" t="s">
        <v>490</v>
      </c>
      <c r="B1246" s="319">
        <v>501</v>
      </c>
      <c r="C1246" s="334">
        <v>3</v>
      </c>
      <c r="D1246" s="451">
        <f t="shared" si="1390"/>
        <v>3</v>
      </c>
      <c r="E1246" s="457">
        <f t="shared" si="1391"/>
        <v>16.862783787447977</v>
      </c>
      <c r="F1246" s="15">
        <f t="shared" si="1392"/>
        <v>33226.478802992518</v>
      </c>
      <c r="G1246" s="15">
        <f t="shared" si="1425"/>
        <v>47886.87022811902</v>
      </c>
      <c r="H1246" s="324">
        <f t="shared" si="1426"/>
        <v>81113.349031111546</v>
      </c>
      <c r="I1246" s="334">
        <v>3</v>
      </c>
      <c r="J1246" s="450">
        <f t="shared" si="1393"/>
        <v>3</v>
      </c>
      <c r="K1246" s="457">
        <f t="shared" si="1394"/>
        <v>16.862783787447977</v>
      </c>
      <c r="L1246" s="15">
        <f t="shared" si="1395"/>
        <v>33468.251604584526</v>
      </c>
      <c r="M1246" s="15">
        <f t="shared" si="1427"/>
        <v>50260.261534368612</v>
      </c>
      <c r="N1246" s="324">
        <f t="shared" si="1428"/>
        <v>83728.513138953131</v>
      </c>
      <c r="O1246" s="345">
        <v>5</v>
      </c>
      <c r="P1246" s="454">
        <f t="shared" si="1396"/>
        <v>3.1256167341430503</v>
      </c>
      <c r="Q1246" s="457">
        <f t="shared" si="1429"/>
        <v>17.568866396761173</v>
      </c>
      <c r="R1246" s="15">
        <f t="shared" si="1397"/>
        <v>34869.642425933125</v>
      </c>
      <c r="S1246" s="422">
        <f t="shared" si="1430"/>
        <v>71147.854580007683</v>
      </c>
      <c r="T1246" s="324">
        <f t="shared" si="1431"/>
        <v>106017.49700594081</v>
      </c>
      <c r="U1246" s="345">
        <v>5</v>
      </c>
      <c r="V1246" s="166">
        <f t="shared" si="1398"/>
        <v>25.979937356634117</v>
      </c>
      <c r="W1246" s="15">
        <f t="shared" si="1432"/>
        <v>55992.54293756398</v>
      </c>
      <c r="X1246" s="15">
        <f t="shared" si="1433"/>
        <v>88682.678575084225</v>
      </c>
      <c r="Y1246" s="324">
        <f t="shared" si="1434"/>
        <v>144675.22151264822</v>
      </c>
      <c r="Z1246" s="345">
        <v>0</v>
      </c>
      <c r="AA1246" s="166">
        <f t="shared" si="1435"/>
        <v>0</v>
      </c>
      <c r="AB1246" s="15">
        <f t="shared" si="1436"/>
        <v>0</v>
      </c>
      <c r="AC1246" s="15">
        <f t="shared" si="1437"/>
        <v>0</v>
      </c>
      <c r="AD1246" s="324">
        <f t="shared" si="1402"/>
        <v>0</v>
      </c>
      <c r="AE1246" s="345">
        <v>5</v>
      </c>
      <c r="AF1246" s="227">
        <f t="shared" si="1403"/>
        <v>5</v>
      </c>
      <c r="AG1246" s="166">
        <f t="shared" si="1404"/>
        <v>30.170280666065558</v>
      </c>
      <c r="AH1246" s="15">
        <f t="shared" si="1405"/>
        <v>53234.861111111109</v>
      </c>
      <c r="AI1246" s="15">
        <f t="shared" si="1406"/>
        <v>104934.88005558975</v>
      </c>
      <c r="AJ1246" s="324"/>
      <c r="AK1246" s="334">
        <v>6</v>
      </c>
      <c r="AL1246" s="450">
        <f t="shared" si="1407"/>
        <v>6</v>
      </c>
      <c r="AM1246" s="166">
        <f t="shared" si="1408"/>
        <v>33.369634405429565</v>
      </c>
      <c r="AN1246" s="179">
        <f t="shared" si="1409"/>
        <v>63881.833333333336</v>
      </c>
      <c r="AO1246" s="179">
        <f t="shared" si="1410"/>
        <v>115469.41653555751</v>
      </c>
      <c r="AP1246" s="481">
        <f t="shared" si="1438"/>
        <v>179351.24986889085</v>
      </c>
      <c r="AQ1246" s="471">
        <v>3.9130434782608696</v>
      </c>
      <c r="AR1246" s="454">
        <f t="shared" si="1411"/>
        <v>3.9130434782608696</v>
      </c>
      <c r="AS1246" s="166">
        <f t="shared" si="1412"/>
        <v>23.978695149678472</v>
      </c>
      <c r="AT1246" s="15">
        <f t="shared" si="1413"/>
        <v>45268.225713141379</v>
      </c>
      <c r="AU1246" s="15">
        <f t="shared" si="1414"/>
        <v>78102.779779144053</v>
      </c>
      <c r="AV1246" s="324">
        <f t="shared" si="1415"/>
        <v>123371.00549228543</v>
      </c>
      <c r="AW1246" s="471">
        <v>3.0869565217392392</v>
      </c>
      <c r="AX1246" s="472">
        <f t="shared" si="1416"/>
        <v>3.0869565217392392</v>
      </c>
      <c r="AY1246" s="166">
        <f t="shared" si="1417"/>
        <v>26.110981550813893</v>
      </c>
      <c r="AZ1246" s="15">
        <f t="shared" si="1418"/>
        <v>35711.60028481279</v>
      </c>
      <c r="BA1246" s="15">
        <f t="shared" si="1419"/>
        <v>87551.48979130105</v>
      </c>
      <c r="BB1246" s="324">
        <f t="shared" si="1420"/>
        <v>123263.09007611385</v>
      </c>
      <c r="BC1246" s="323"/>
      <c r="BD1246" s="166"/>
      <c r="BE1246" s="15"/>
      <c r="BF1246" s="15"/>
      <c r="BG1246" s="324"/>
      <c r="BH1246" s="334"/>
      <c r="BI1246" s="166"/>
      <c r="BJ1246" s="15"/>
      <c r="BK1246" s="15"/>
      <c r="BL1246" s="324"/>
      <c r="BM1246" s="334"/>
      <c r="BN1246" s="166"/>
      <c r="BO1246" s="15"/>
      <c r="BP1246" s="15"/>
      <c r="BQ1246" s="324"/>
      <c r="BR1246" s="406">
        <f t="shared" si="1421"/>
        <v>34.000000000000107</v>
      </c>
      <c r="BS1246" s="406">
        <f t="shared" si="1422"/>
        <v>5.6666666666666847</v>
      </c>
      <c r="BT1246" s="406">
        <f t="shared" si="1423"/>
        <v>-2.5797101449274455</v>
      </c>
      <c r="BU1246" s="407">
        <f t="shared" si="1424"/>
        <v>-0.21111111111108338</v>
      </c>
      <c r="BV1246" s="407" t="e">
        <f t="shared" si="1439"/>
        <v>#DIV/0!</v>
      </c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7"/>
      <c r="DW1246" s="7"/>
      <c r="DX1246" s="7"/>
      <c r="DY1246" s="7"/>
      <c r="DZ1246" s="7"/>
      <c r="EA1246" s="7"/>
      <c r="EB1246" s="7"/>
      <c r="EC1246" s="7"/>
      <c r="ED1246" s="7"/>
      <c r="EE1246" s="7"/>
      <c r="EF1246" s="7"/>
      <c r="EG1246" s="7"/>
      <c r="EH1246" s="7"/>
      <c r="EI1246" s="7"/>
      <c r="EJ1246" s="7"/>
      <c r="EK1246" s="7"/>
      <c r="EL1246" s="7"/>
      <c r="EM1246" s="7"/>
      <c r="EN1246" s="7"/>
      <c r="EO1246" s="7"/>
      <c r="EP1246" s="7"/>
      <c r="EQ1246" s="7"/>
    </row>
    <row r="1247" spans="1:147" ht="18" x14ac:dyDescent="0.35">
      <c r="A1247" s="43" t="s">
        <v>490</v>
      </c>
      <c r="B1247" s="319">
        <v>502</v>
      </c>
      <c r="C1247" s="334">
        <v>6</v>
      </c>
      <c r="D1247" s="451">
        <f t="shared" si="1390"/>
        <v>6</v>
      </c>
      <c r="E1247" s="457">
        <f t="shared" si="1391"/>
        <v>33.725567574895955</v>
      </c>
      <c r="F1247" s="15">
        <f t="shared" si="1392"/>
        <v>66452.957605985037</v>
      </c>
      <c r="G1247" s="15">
        <f t="shared" si="1425"/>
        <v>95773.74045623804</v>
      </c>
      <c r="H1247" s="324">
        <f t="shared" si="1426"/>
        <v>162226.69806222309</v>
      </c>
      <c r="I1247" s="334">
        <v>7</v>
      </c>
      <c r="J1247" s="450">
        <f t="shared" si="1393"/>
        <v>7</v>
      </c>
      <c r="K1247" s="457">
        <f t="shared" si="1394"/>
        <v>39.346495504045279</v>
      </c>
      <c r="L1247" s="15">
        <f t="shared" si="1395"/>
        <v>78092.587077363889</v>
      </c>
      <c r="M1247" s="15">
        <f t="shared" si="1427"/>
        <v>117273.94358019343</v>
      </c>
      <c r="N1247" s="324">
        <f t="shared" si="1428"/>
        <v>195366.5306575573</v>
      </c>
      <c r="O1247" s="345">
        <v>10</v>
      </c>
      <c r="P1247" s="454">
        <f t="shared" si="1396"/>
        <v>6.2512334682861006</v>
      </c>
      <c r="Q1247" s="457">
        <f t="shared" si="1429"/>
        <v>35.137732793522346</v>
      </c>
      <c r="R1247" s="15">
        <f t="shared" si="1397"/>
        <v>69739.28485186625</v>
      </c>
      <c r="S1247" s="422">
        <f t="shared" si="1430"/>
        <v>142295.70916001537</v>
      </c>
      <c r="T1247" s="324">
        <f t="shared" si="1431"/>
        <v>212034.99401188162</v>
      </c>
      <c r="U1247" s="345">
        <v>7</v>
      </c>
      <c r="V1247" s="166">
        <f t="shared" si="1398"/>
        <v>36.371912299287764</v>
      </c>
      <c r="W1247" s="15">
        <f t="shared" si="1432"/>
        <v>78389.560112589563</v>
      </c>
      <c r="X1247" s="15">
        <f t="shared" si="1433"/>
        <v>124155.75000511791</v>
      </c>
      <c r="Y1247" s="324">
        <f t="shared" si="1434"/>
        <v>202545.31011770747</v>
      </c>
      <c r="Z1247" s="345">
        <v>4</v>
      </c>
      <c r="AA1247" s="166">
        <f t="shared" si="1435"/>
        <v>26.52122261302852</v>
      </c>
      <c r="AB1247" s="15">
        <f t="shared" si="1436"/>
        <v>44794.034350051181</v>
      </c>
      <c r="AC1247" s="15">
        <f t="shared" si="1437"/>
        <v>93835.978313817061</v>
      </c>
      <c r="AD1247" s="324">
        <f t="shared" si="1402"/>
        <v>138630.01266386826</v>
      </c>
      <c r="AE1247" s="345">
        <v>6</v>
      </c>
      <c r="AF1247" s="227">
        <f t="shared" si="1403"/>
        <v>6</v>
      </c>
      <c r="AG1247" s="166">
        <f t="shared" si="1404"/>
        <v>36.204336799278664</v>
      </c>
      <c r="AH1247" s="15">
        <f t="shared" si="1405"/>
        <v>63881.833333333336</v>
      </c>
      <c r="AI1247" s="15">
        <f t="shared" si="1406"/>
        <v>125921.85606670768</v>
      </c>
      <c r="AJ1247" s="324"/>
      <c r="AK1247" s="334">
        <v>1</v>
      </c>
      <c r="AL1247" s="450">
        <f t="shared" si="1407"/>
        <v>1</v>
      </c>
      <c r="AM1247" s="166">
        <f t="shared" si="1408"/>
        <v>5.5616057342382605</v>
      </c>
      <c r="AN1247" s="179">
        <f t="shared" si="1409"/>
        <v>10646.972222222223</v>
      </c>
      <c r="AO1247" s="179">
        <f t="shared" si="1410"/>
        <v>19244.90275592625</v>
      </c>
      <c r="AP1247" s="481">
        <f t="shared" si="1438"/>
        <v>29891.874978148473</v>
      </c>
      <c r="AQ1247" s="471">
        <v>7.1739130434782608</v>
      </c>
      <c r="AR1247" s="454">
        <f t="shared" si="1411"/>
        <v>7.1739130434782608</v>
      </c>
      <c r="AS1247" s="166">
        <f t="shared" si="1412"/>
        <v>43.960941107743864</v>
      </c>
      <c r="AT1247" s="15">
        <f t="shared" si="1413"/>
        <v>82991.747140759195</v>
      </c>
      <c r="AU1247" s="15">
        <f t="shared" si="1414"/>
        <v>143188.42959509743</v>
      </c>
      <c r="AV1247" s="324">
        <f t="shared" si="1415"/>
        <v>226180.17673585663</v>
      </c>
      <c r="AW1247" s="471">
        <v>6.826086956521749</v>
      </c>
      <c r="AX1247" s="472">
        <f t="shared" si="1416"/>
        <v>6.826086956521749</v>
      </c>
      <c r="AY1247" s="166">
        <f t="shared" si="1417"/>
        <v>57.738367654614684</v>
      </c>
      <c r="AZ1247" s="15">
        <f t="shared" si="1418"/>
        <v>78967.904855146742</v>
      </c>
      <c r="BA1247" s="15">
        <f t="shared" si="1419"/>
        <v>193599.77320047608</v>
      </c>
      <c r="BB1247" s="324">
        <f t="shared" si="1420"/>
        <v>272567.67805562285</v>
      </c>
      <c r="BC1247" s="323"/>
      <c r="BD1247" s="166"/>
      <c r="BE1247" s="15"/>
      <c r="BF1247" s="15"/>
      <c r="BG1247" s="324"/>
      <c r="BH1247" s="334"/>
      <c r="BI1247" s="166"/>
      <c r="BJ1247" s="15"/>
      <c r="BK1247" s="15"/>
      <c r="BL1247" s="324"/>
      <c r="BM1247" s="334"/>
      <c r="BN1247" s="166"/>
      <c r="BO1247" s="15"/>
      <c r="BP1247" s="15"/>
      <c r="BQ1247" s="324"/>
      <c r="BR1247" s="406">
        <f t="shared" si="1421"/>
        <v>55.000000000000014</v>
      </c>
      <c r="BS1247" s="406">
        <f t="shared" si="1422"/>
        <v>9.1666666666666696</v>
      </c>
      <c r="BT1247" s="406">
        <f t="shared" si="1423"/>
        <v>-2.3405797101449206</v>
      </c>
      <c r="BU1247" s="407">
        <f t="shared" si="1424"/>
        <v>-4.8484848484847132E-2</v>
      </c>
      <c r="BV1247" s="407">
        <f t="shared" si="1439"/>
        <v>-1.2916666666666674</v>
      </c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7"/>
      <c r="DW1247" s="7"/>
      <c r="DX1247" s="7"/>
      <c r="DY1247" s="7"/>
      <c r="DZ1247" s="7"/>
      <c r="EA1247" s="7"/>
      <c r="EB1247" s="7"/>
      <c r="EC1247" s="7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  <c r="EQ1247" s="7"/>
    </row>
    <row r="1248" spans="1:147" ht="18" x14ac:dyDescent="0.35">
      <c r="A1248" s="43" t="s">
        <v>490</v>
      </c>
      <c r="B1248" s="319">
        <v>601</v>
      </c>
      <c r="C1248" s="334">
        <v>3</v>
      </c>
      <c r="D1248" s="451">
        <f t="shared" si="1390"/>
        <v>3</v>
      </c>
      <c r="E1248" s="457">
        <f t="shared" si="1391"/>
        <v>16.862783787447977</v>
      </c>
      <c r="F1248" s="15">
        <f t="shared" si="1392"/>
        <v>33226.478802992518</v>
      </c>
      <c r="G1248" s="15">
        <f t="shared" si="1425"/>
        <v>47886.87022811902</v>
      </c>
      <c r="H1248" s="324">
        <f t="shared" si="1426"/>
        <v>81113.349031111546</v>
      </c>
      <c r="I1248" s="334">
        <v>4</v>
      </c>
      <c r="J1248" s="450">
        <f t="shared" si="1393"/>
        <v>4</v>
      </c>
      <c r="K1248" s="457">
        <f t="shared" si="1394"/>
        <v>22.483711716597302</v>
      </c>
      <c r="L1248" s="15">
        <f t="shared" si="1395"/>
        <v>44624.335472779363</v>
      </c>
      <c r="M1248" s="15">
        <f t="shared" si="1427"/>
        <v>67013.682045824811</v>
      </c>
      <c r="N1248" s="324">
        <f t="shared" si="1428"/>
        <v>111638.01751860417</v>
      </c>
      <c r="O1248" s="345">
        <v>8</v>
      </c>
      <c r="P1248" s="454">
        <f t="shared" si="1396"/>
        <v>5.0009867746288803</v>
      </c>
      <c r="Q1248" s="457">
        <f t="shared" si="1429"/>
        <v>28.110186234817878</v>
      </c>
      <c r="R1248" s="15">
        <f t="shared" si="1397"/>
        <v>55791.427881493</v>
      </c>
      <c r="S1248" s="422">
        <f t="shared" si="1430"/>
        <v>113836.5673280123</v>
      </c>
      <c r="T1248" s="324">
        <f t="shared" si="1431"/>
        <v>169627.99520950532</v>
      </c>
      <c r="U1248" s="345">
        <v>2</v>
      </c>
      <c r="V1248" s="166">
        <f t="shared" si="1398"/>
        <v>10.391974942653647</v>
      </c>
      <c r="W1248" s="15">
        <f t="shared" si="1432"/>
        <v>22397.01717502559</v>
      </c>
      <c r="X1248" s="15">
        <f t="shared" si="1433"/>
        <v>35473.071430033691</v>
      </c>
      <c r="Y1248" s="324">
        <f t="shared" si="1434"/>
        <v>57870.088605059282</v>
      </c>
      <c r="Z1248" s="345">
        <v>4</v>
      </c>
      <c r="AA1248" s="166">
        <f t="shared" si="1435"/>
        <v>26.52122261302852</v>
      </c>
      <c r="AB1248" s="15">
        <f t="shared" si="1436"/>
        <v>44794.034350051181</v>
      </c>
      <c r="AC1248" s="15">
        <f t="shared" si="1437"/>
        <v>93835.978313817061</v>
      </c>
      <c r="AD1248" s="324">
        <f t="shared" si="1402"/>
        <v>138630.01266386826</v>
      </c>
      <c r="AE1248" s="345">
        <v>-2</v>
      </c>
      <c r="AF1248" s="227">
        <f t="shared" si="1403"/>
        <v>-2</v>
      </c>
      <c r="AG1248" s="166">
        <f t="shared" si="1404"/>
        <v>-12.068112266426223</v>
      </c>
      <c r="AH1248" s="15">
        <f t="shared" si="1405"/>
        <v>-21293.944444444445</v>
      </c>
      <c r="AI1248" s="15">
        <f t="shared" si="1406"/>
        <v>-41973.952022235899</v>
      </c>
      <c r="AJ1248" s="324"/>
      <c r="AK1248" s="334">
        <v>3</v>
      </c>
      <c r="AL1248" s="450">
        <f t="shared" si="1407"/>
        <v>3</v>
      </c>
      <c r="AM1248" s="166">
        <f t="shared" si="1408"/>
        <v>16.684817202714783</v>
      </c>
      <c r="AN1248" s="179">
        <f t="shared" si="1409"/>
        <v>31940.916666666668</v>
      </c>
      <c r="AO1248" s="179">
        <f t="shared" si="1410"/>
        <v>57734.708267778755</v>
      </c>
      <c r="AP1248" s="481">
        <f t="shared" si="1438"/>
        <v>89675.624934445426</v>
      </c>
      <c r="AQ1248" s="471">
        <v>3.2608695652173911</v>
      </c>
      <c r="AR1248" s="454">
        <f t="shared" si="1411"/>
        <v>3.2608695652173911</v>
      </c>
      <c r="AS1248" s="166">
        <f t="shared" si="1412"/>
        <v>19.982245958065391</v>
      </c>
      <c r="AT1248" s="15">
        <f t="shared" si="1413"/>
        <v>37723.521427617816</v>
      </c>
      <c r="AU1248" s="15">
        <f t="shared" si="1414"/>
        <v>65085.649815953373</v>
      </c>
      <c r="AV1248" s="324">
        <f t="shared" si="1415"/>
        <v>102809.17124357118</v>
      </c>
      <c r="AW1248" s="471">
        <v>3.7391304347825098</v>
      </c>
      <c r="AX1248" s="472">
        <f t="shared" si="1416"/>
        <v>3.7391304347825098</v>
      </c>
      <c r="AY1248" s="166">
        <f t="shared" si="1417"/>
        <v>31.627386103800792</v>
      </c>
      <c r="AZ1248" s="15">
        <f t="shared" si="1418"/>
        <v>43256.304570333952</v>
      </c>
      <c r="BA1248" s="15">
        <f t="shared" si="1419"/>
        <v>106048.28340917501</v>
      </c>
      <c r="BB1248" s="324">
        <f t="shared" si="1420"/>
        <v>149304.58797950897</v>
      </c>
      <c r="BC1248" s="323"/>
      <c r="BD1248" s="166"/>
      <c r="BE1248" s="15"/>
      <c r="BF1248" s="15"/>
      <c r="BG1248" s="324"/>
      <c r="BH1248" s="334"/>
      <c r="BI1248" s="166"/>
      <c r="BJ1248" s="15"/>
      <c r="BK1248" s="15"/>
      <c r="BL1248" s="324"/>
      <c r="BM1248" s="334"/>
      <c r="BN1248" s="166"/>
      <c r="BO1248" s="15"/>
      <c r="BP1248" s="15"/>
      <c r="BQ1248" s="324"/>
      <c r="BR1248" s="406">
        <f t="shared" si="1421"/>
        <v>28.999999999999901</v>
      </c>
      <c r="BS1248" s="406">
        <f t="shared" si="1422"/>
        <v>4.8333333333333171</v>
      </c>
      <c r="BT1248" s="406">
        <f t="shared" si="1423"/>
        <v>-1.0942028985508072</v>
      </c>
      <c r="BU1248" s="407">
        <f t="shared" si="1424"/>
        <v>0.1466666666666363</v>
      </c>
      <c r="BV1248" s="407">
        <f t="shared" si="1439"/>
        <v>-0.20833333333332926</v>
      </c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7"/>
      <c r="DW1248" s="7"/>
      <c r="DX1248" s="7"/>
      <c r="DY1248" s="7"/>
      <c r="DZ1248" s="7"/>
      <c r="EA1248" s="7"/>
      <c r="EB1248" s="7"/>
      <c r="EC1248" s="7"/>
      <c r="ED1248" s="7"/>
      <c r="EE1248" s="7"/>
      <c r="EF1248" s="7"/>
      <c r="EG1248" s="7"/>
      <c r="EH1248" s="7"/>
      <c r="EI1248" s="7"/>
      <c r="EJ1248" s="7"/>
      <c r="EK1248" s="7"/>
      <c r="EL1248" s="7"/>
      <c r="EM1248" s="7"/>
      <c r="EN1248" s="7"/>
      <c r="EO1248" s="7"/>
      <c r="EP1248" s="7"/>
      <c r="EQ1248" s="7"/>
    </row>
    <row r="1249" spans="1:147" ht="18" x14ac:dyDescent="0.35">
      <c r="A1249" s="43" t="s">
        <v>490</v>
      </c>
      <c r="B1249" s="319">
        <v>602</v>
      </c>
      <c r="C1249" s="334">
        <v>7</v>
      </c>
      <c r="D1249" s="451">
        <f t="shared" si="1390"/>
        <v>7</v>
      </c>
      <c r="E1249" s="457">
        <f t="shared" si="1391"/>
        <v>39.346495504045279</v>
      </c>
      <c r="F1249" s="15">
        <f t="shared" si="1392"/>
        <v>77528.450540315884</v>
      </c>
      <c r="G1249" s="15">
        <f t="shared" si="1425"/>
        <v>111736.03053227771</v>
      </c>
      <c r="H1249" s="324">
        <f t="shared" si="1426"/>
        <v>189264.4810725936</v>
      </c>
      <c r="I1249" s="334">
        <v>8</v>
      </c>
      <c r="J1249" s="450">
        <f t="shared" si="1393"/>
        <v>8</v>
      </c>
      <c r="K1249" s="457">
        <f t="shared" si="1394"/>
        <v>44.967423433194604</v>
      </c>
      <c r="L1249" s="15">
        <f t="shared" si="1395"/>
        <v>89248.670945558726</v>
      </c>
      <c r="M1249" s="15">
        <f t="shared" si="1427"/>
        <v>134027.36409164962</v>
      </c>
      <c r="N1249" s="324">
        <f t="shared" si="1428"/>
        <v>223276.03503720835</v>
      </c>
      <c r="O1249" s="345">
        <v>13</v>
      </c>
      <c r="P1249" s="454">
        <f t="shared" si="1396"/>
        <v>8.1266035087719306</v>
      </c>
      <c r="Q1249" s="457">
        <f t="shared" si="1429"/>
        <v>45.679052631579047</v>
      </c>
      <c r="R1249" s="15">
        <f t="shared" si="1397"/>
        <v>90661.070307426126</v>
      </c>
      <c r="S1249" s="422">
        <f t="shared" si="1430"/>
        <v>184984.42190801998</v>
      </c>
      <c r="T1249" s="324">
        <f t="shared" si="1431"/>
        <v>275645.49221544608</v>
      </c>
      <c r="U1249" s="345">
        <v>9</v>
      </c>
      <c r="V1249" s="166">
        <f t="shared" si="1398"/>
        <v>46.763887241941411</v>
      </c>
      <c r="W1249" s="15">
        <f t="shared" si="1432"/>
        <v>100786.57728761516</v>
      </c>
      <c r="X1249" s="15">
        <f t="shared" si="1433"/>
        <v>159628.82143515159</v>
      </c>
      <c r="Y1249" s="324">
        <f t="shared" si="1434"/>
        <v>260415.39872276675</v>
      </c>
      <c r="Z1249" s="345">
        <v>7</v>
      </c>
      <c r="AA1249" s="166">
        <f t="shared" si="1435"/>
        <v>46.412139572799909</v>
      </c>
      <c r="AB1249" s="15">
        <f t="shared" si="1436"/>
        <v>78389.560112589563</v>
      </c>
      <c r="AC1249" s="15">
        <f t="shared" si="1437"/>
        <v>164212.96204917986</v>
      </c>
      <c r="AD1249" s="324">
        <f t="shared" si="1402"/>
        <v>242602.52216176942</v>
      </c>
      <c r="AE1249" s="345">
        <v>9</v>
      </c>
      <c r="AF1249" s="227">
        <f t="shared" si="1403"/>
        <v>9</v>
      </c>
      <c r="AG1249" s="166">
        <f t="shared" si="1404"/>
        <v>54.306505198918003</v>
      </c>
      <c r="AH1249" s="15">
        <f t="shared" si="1405"/>
        <v>95822.75</v>
      </c>
      <c r="AI1249" s="15">
        <f t="shared" si="1406"/>
        <v>188882.78410006154</v>
      </c>
      <c r="AJ1249" s="324"/>
      <c r="AK1249" s="334">
        <v>9</v>
      </c>
      <c r="AL1249" s="450">
        <f t="shared" si="1407"/>
        <v>9</v>
      </c>
      <c r="AM1249" s="166">
        <f t="shared" si="1408"/>
        <v>50.054451608144348</v>
      </c>
      <c r="AN1249" s="179">
        <f t="shared" si="1409"/>
        <v>95822.75</v>
      </c>
      <c r="AO1249" s="179">
        <f t="shared" si="1410"/>
        <v>173204.12480333628</v>
      </c>
      <c r="AP1249" s="481">
        <f t="shared" si="1438"/>
        <v>269026.87480333628</v>
      </c>
      <c r="AQ1249" s="471">
        <v>7.8260869565217392</v>
      </c>
      <c r="AR1249" s="454">
        <f t="shared" si="1411"/>
        <v>7.8260869565217392</v>
      </c>
      <c r="AS1249" s="166">
        <f t="shared" si="1412"/>
        <v>47.957390299356945</v>
      </c>
      <c r="AT1249" s="15">
        <f t="shared" si="1413"/>
        <v>90536.451426282758</v>
      </c>
      <c r="AU1249" s="15">
        <f t="shared" si="1414"/>
        <v>156205.55955828811</v>
      </c>
      <c r="AV1249" s="324">
        <f t="shared" si="1415"/>
        <v>246742.01098457086</v>
      </c>
      <c r="AW1249" s="471">
        <v>8.1739130434784784</v>
      </c>
      <c r="AX1249" s="472">
        <f t="shared" si="1416"/>
        <v>8.1739130434784784</v>
      </c>
      <c r="AY1249" s="166">
        <f t="shared" si="1417"/>
        <v>69.138937064126324</v>
      </c>
      <c r="AZ1249" s="15">
        <f t="shared" si="1418"/>
        <v>94560.293711897844</v>
      </c>
      <c r="BA1249" s="15">
        <f t="shared" si="1419"/>
        <v>231826.48001076697</v>
      </c>
      <c r="BB1249" s="324">
        <f t="shared" si="1420"/>
        <v>326386.7737226648</v>
      </c>
      <c r="BC1249" s="323"/>
      <c r="BD1249" s="166"/>
      <c r="BE1249" s="15"/>
      <c r="BF1249" s="15"/>
      <c r="BG1249" s="324"/>
      <c r="BH1249" s="334"/>
      <c r="BI1249" s="166"/>
      <c r="BJ1249" s="15"/>
      <c r="BK1249" s="15"/>
      <c r="BL1249" s="324"/>
      <c r="BM1249" s="334"/>
      <c r="BN1249" s="166"/>
      <c r="BO1249" s="15"/>
      <c r="BP1249" s="15"/>
      <c r="BQ1249" s="324"/>
      <c r="BR1249" s="406">
        <f t="shared" si="1421"/>
        <v>78.000000000000213</v>
      </c>
      <c r="BS1249" s="406">
        <f t="shared" si="1422"/>
        <v>13.000000000000036</v>
      </c>
      <c r="BT1249" s="406">
        <f t="shared" si="1423"/>
        <v>-4.8260869565215572</v>
      </c>
      <c r="BU1249" s="407">
        <f t="shared" si="1424"/>
        <v>4.4444444444472264E-2</v>
      </c>
      <c r="BV1249" s="407">
        <f t="shared" si="1439"/>
        <v>-0.8571428571428622</v>
      </c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7"/>
      <c r="DW1249" s="7"/>
      <c r="DX1249" s="7"/>
      <c r="DY1249" s="7"/>
      <c r="DZ1249" s="7"/>
      <c r="EA1249" s="7"/>
      <c r="EB1249" s="7"/>
      <c r="EC1249" s="7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  <c r="EQ1249" s="7"/>
    </row>
    <row r="1250" spans="1:147" ht="18" x14ac:dyDescent="0.35">
      <c r="A1250" s="43" t="s">
        <v>490</v>
      </c>
      <c r="B1250" s="319">
        <v>603</v>
      </c>
      <c r="C1250" s="334">
        <v>1</v>
      </c>
      <c r="D1250" s="451">
        <f t="shared" si="1390"/>
        <v>1</v>
      </c>
      <c r="E1250" s="457">
        <f t="shared" si="1391"/>
        <v>5.6209279291493255</v>
      </c>
      <c r="F1250" s="15">
        <f t="shared" si="1392"/>
        <v>11075.492934330839</v>
      </c>
      <c r="G1250" s="15">
        <f t="shared" si="1425"/>
        <v>15962.290076039673</v>
      </c>
      <c r="H1250" s="324">
        <f t="shared" si="1426"/>
        <v>27037.783010370513</v>
      </c>
      <c r="I1250" s="334">
        <v>4</v>
      </c>
      <c r="J1250" s="450">
        <f t="shared" si="1393"/>
        <v>4</v>
      </c>
      <c r="K1250" s="457">
        <f t="shared" si="1394"/>
        <v>22.483711716597302</v>
      </c>
      <c r="L1250" s="15">
        <f t="shared" si="1395"/>
        <v>44624.335472779363</v>
      </c>
      <c r="M1250" s="15">
        <f t="shared" si="1427"/>
        <v>67013.682045824811</v>
      </c>
      <c r="N1250" s="324">
        <f t="shared" si="1428"/>
        <v>111638.01751860417</v>
      </c>
      <c r="O1250" s="345">
        <v>5</v>
      </c>
      <c r="P1250" s="454">
        <f t="shared" si="1396"/>
        <v>3.1256167341430503</v>
      </c>
      <c r="Q1250" s="457">
        <f t="shared" si="1429"/>
        <v>17.568866396761173</v>
      </c>
      <c r="R1250" s="15">
        <f t="shared" si="1397"/>
        <v>34869.642425933125</v>
      </c>
      <c r="S1250" s="422">
        <f t="shared" si="1430"/>
        <v>71147.854580007683</v>
      </c>
      <c r="T1250" s="324">
        <f t="shared" si="1431"/>
        <v>106017.49700594081</v>
      </c>
      <c r="U1250" s="345">
        <v>2</v>
      </c>
      <c r="V1250" s="166">
        <f t="shared" si="1398"/>
        <v>10.391974942653647</v>
      </c>
      <c r="W1250" s="15">
        <f t="shared" si="1432"/>
        <v>22397.01717502559</v>
      </c>
      <c r="X1250" s="15">
        <f t="shared" si="1433"/>
        <v>35473.071430033691</v>
      </c>
      <c r="Y1250" s="324">
        <f t="shared" si="1434"/>
        <v>57870.088605059282</v>
      </c>
      <c r="Z1250" s="345">
        <v>2</v>
      </c>
      <c r="AA1250" s="166">
        <f t="shared" si="1435"/>
        <v>13.26061130651426</v>
      </c>
      <c r="AB1250" s="15">
        <f t="shared" si="1436"/>
        <v>22397.01717502559</v>
      </c>
      <c r="AC1250" s="15">
        <f t="shared" si="1437"/>
        <v>46917.98915690853</v>
      </c>
      <c r="AD1250" s="324">
        <f t="shared" si="1402"/>
        <v>69315.006331934128</v>
      </c>
      <c r="AE1250" s="345">
        <v>1</v>
      </c>
      <c r="AF1250" s="227">
        <f t="shared" si="1403"/>
        <v>1</v>
      </c>
      <c r="AG1250" s="166">
        <f t="shared" si="1404"/>
        <v>6.0340561332131113</v>
      </c>
      <c r="AH1250" s="15">
        <f t="shared" si="1405"/>
        <v>10646.972222222223</v>
      </c>
      <c r="AI1250" s="15">
        <f t="shared" si="1406"/>
        <v>20986.976011117949</v>
      </c>
      <c r="AJ1250" s="324"/>
      <c r="AK1250" s="334">
        <v>2</v>
      </c>
      <c r="AL1250" s="450">
        <f t="shared" si="1407"/>
        <v>2</v>
      </c>
      <c r="AM1250" s="166">
        <f t="shared" si="1408"/>
        <v>11.123211468476521</v>
      </c>
      <c r="AN1250" s="179">
        <f t="shared" si="1409"/>
        <v>21293.944444444445</v>
      </c>
      <c r="AO1250" s="179">
        <f t="shared" si="1410"/>
        <v>38489.805511852501</v>
      </c>
      <c r="AP1250" s="481">
        <f t="shared" si="1438"/>
        <v>59783.749956296946</v>
      </c>
      <c r="AQ1250" s="471">
        <v>2.6086956521739131</v>
      </c>
      <c r="AR1250" s="454">
        <f t="shared" si="1411"/>
        <v>2.6086956521739131</v>
      </c>
      <c r="AS1250" s="166">
        <f t="shared" si="1412"/>
        <v>15.985796766452314</v>
      </c>
      <c r="AT1250" s="15">
        <f t="shared" si="1413"/>
        <v>30178.817142094253</v>
      </c>
      <c r="AU1250" s="15">
        <f t="shared" si="1414"/>
        <v>52068.5198527627</v>
      </c>
      <c r="AV1250" s="324">
        <f t="shared" si="1415"/>
        <v>82247.336994856945</v>
      </c>
      <c r="AW1250" s="471">
        <v>1.3913043478261216</v>
      </c>
      <c r="AX1250" s="472">
        <f t="shared" si="1416"/>
        <v>1.3913043478261216</v>
      </c>
      <c r="AY1250" s="166">
        <f t="shared" si="1417"/>
        <v>11.768329713042759</v>
      </c>
      <c r="AZ1250" s="15">
        <f t="shared" si="1418"/>
        <v>16095.369142450669</v>
      </c>
      <c r="BA1250" s="15">
        <f t="shared" si="1419"/>
        <v>39459.826384811327</v>
      </c>
      <c r="BB1250" s="324">
        <f t="shared" si="1420"/>
        <v>55555.195527261996</v>
      </c>
      <c r="BC1250" s="323"/>
      <c r="BD1250" s="166"/>
      <c r="BE1250" s="15"/>
      <c r="BF1250" s="15"/>
      <c r="BG1250" s="324"/>
      <c r="BH1250" s="334"/>
      <c r="BI1250" s="166"/>
      <c r="BJ1250" s="15"/>
      <c r="BK1250" s="15"/>
      <c r="BL1250" s="324"/>
      <c r="BM1250" s="334"/>
      <c r="BN1250" s="166"/>
      <c r="BO1250" s="15"/>
      <c r="BP1250" s="15"/>
      <c r="BQ1250" s="324"/>
      <c r="BR1250" s="406">
        <f t="shared" si="1421"/>
        <v>21.000000000000036</v>
      </c>
      <c r="BS1250" s="406">
        <f t="shared" si="1422"/>
        <v>3.5000000000000058</v>
      </c>
      <c r="BT1250" s="406">
        <f t="shared" si="1423"/>
        <v>-2.1086956521738842</v>
      </c>
      <c r="BU1250" s="407">
        <f t="shared" si="1424"/>
        <v>-0.46666666666665346</v>
      </c>
      <c r="BV1250" s="407">
        <f t="shared" si="1439"/>
        <v>-0.75000000000000289</v>
      </c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7"/>
      <c r="DW1250" s="7"/>
      <c r="DX1250" s="7"/>
      <c r="DY1250" s="7"/>
      <c r="DZ1250" s="7"/>
      <c r="EA1250" s="7"/>
      <c r="EB1250" s="7"/>
      <c r="EC1250" s="7"/>
      <c r="ED1250" s="7"/>
      <c r="EE1250" s="7"/>
      <c r="EF1250" s="7"/>
      <c r="EG1250" s="7"/>
      <c r="EH1250" s="7"/>
      <c r="EI1250" s="7"/>
      <c r="EJ1250" s="7"/>
      <c r="EK1250" s="7"/>
      <c r="EL1250" s="7"/>
      <c r="EM1250" s="7"/>
      <c r="EN1250" s="7"/>
      <c r="EO1250" s="7"/>
      <c r="EP1250" s="7"/>
      <c r="EQ1250" s="7"/>
    </row>
    <row r="1251" spans="1:147" ht="18" x14ac:dyDescent="0.35">
      <c r="A1251" s="43" t="s">
        <v>490</v>
      </c>
      <c r="B1251" s="319">
        <v>701</v>
      </c>
      <c r="C1251" s="334">
        <v>5</v>
      </c>
      <c r="D1251" s="451">
        <f t="shared" si="1390"/>
        <v>5</v>
      </c>
      <c r="E1251" s="457">
        <f t="shared" si="1391"/>
        <v>28.104639645746627</v>
      </c>
      <c r="F1251" s="15">
        <f t="shared" si="1392"/>
        <v>55377.464671654197</v>
      </c>
      <c r="G1251" s="15">
        <f t="shared" si="1425"/>
        <v>79811.450380198366</v>
      </c>
      <c r="H1251" s="324">
        <f t="shared" si="1426"/>
        <v>135188.91505185256</v>
      </c>
      <c r="I1251" s="334">
        <v>3</v>
      </c>
      <c r="J1251" s="450">
        <f t="shared" si="1393"/>
        <v>3</v>
      </c>
      <c r="K1251" s="457">
        <f t="shared" si="1394"/>
        <v>16.862783787447977</v>
      </c>
      <c r="L1251" s="15">
        <f t="shared" si="1395"/>
        <v>33468.251604584526</v>
      </c>
      <c r="M1251" s="15">
        <f t="shared" si="1427"/>
        <v>50260.261534368612</v>
      </c>
      <c r="N1251" s="324">
        <f t="shared" si="1428"/>
        <v>83728.513138953131</v>
      </c>
      <c r="O1251" s="345">
        <v>11</v>
      </c>
      <c r="P1251" s="454">
        <f t="shared" si="1396"/>
        <v>6.8763568151147103</v>
      </c>
      <c r="Q1251" s="457">
        <f t="shared" si="1429"/>
        <v>38.651506072874582</v>
      </c>
      <c r="R1251" s="15">
        <f t="shared" si="1397"/>
        <v>76713.213337052875</v>
      </c>
      <c r="S1251" s="422">
        <f t="shared" si="1430"/>
        <v>156525.28007601693</v>
      </c>
      <c r="T1251" s="324">
        <f t="shared" si="1431"/>
        <v>233238.49341306981</v>
      </c>
      <c r="U1251" s="345">
        <v>7</v>
      </c>
      <c r="V1251" s="166">
        <f t="shared" si="1398"/>
        <v>36.371912299287764</v>
      </c>
      <c r="W1251" s="15">
        <f t="shared" si="1432"/>
        <v>78389.560112589563</v>
      </c>
      <c r="X1251" s="15">
        <f t="shared" si="1433"/>
        <v>124155.75000511791</v>
      </c>
      <c r="Y1251" s="324">
        <f t="shared" si="1434"/>
        <v>202545.31011770747</v>
      </c>
      <c r="Z1251" s="345">
        <v>5</v>
      </c>
      <c r="AA1251" s="166">
        <f t="shared" si="1435"/>
        <v>33.151528266285652</v>
      </c>
      <c r="AB1251" s="15">
        <f t="shared" si="1436"/>
        <v>55992.54293756398</v>
      </c>
      <c r="AC1251" s="15">
        <f t="shared" si="1437"/>
        <v>117294.97289227133</v>
      </c>
      <c r="AD1251" s="324">
        <f t="shared" si="1402"/>
        <v>173287.51582983532</v>
      </c>
      <c r="AE1251" s="345">
        <v>9</v>
      </c>
      <c r="AF1251" s="227">
        <f t="shared" si="1403"/>
        <v>9</v>
      </c>
      <c r="AG1251" s="166">
        <f t="shared" si="1404"/>
        <v>54.306505198918003</v>
      </c>
      <c r="AH1251" s="15">
        <f t="shared" si="1405"/>
        <v>95822.75</v>
      </c>
      <c r="AI1251" s="15">
        <f t="shared" si="1406"/>
        <v>188882.78410006154</v>
      </c>
      <c r="AJ1251" s="324"/>
      <c r="AK1251" s="334">
        <v>7</v>
      </c>
      <c r="AL1251" s="450">
        <f t="shared" si="1407"/>
        <v>7</v>
      </c>
      <c r="AM1251" s="166">
        <f t="shared" si="1408"/>
        <v>38.931240139667821</v>
      </c>
      <c r="AN1251" s="179">
        <f t="shared" si="1409"/>
        <v>74528.805555555562</v>
      </c>
      <c r="AO1251" s="179">
        <f t="shared" si="1410"/>
        <v>134714.31929148376</v>
      </c>
      <c r="AP1251" s="481">
        <f t="shared" si="1438"/>
        <v>209243.12484703932</v>
      </c>
      <c r="AQ1251" s="471">
        <v>5.8695652173913047</v>
      </c>
      <c r="AR1251" s="454">
        <f t="shared" si="1411"/>
        <v>5.8695652173913047</v>
      </c>
      <c r="AS1251" s="166">
        <f t="shared" si="1412"/>
        <v>35.968042724517709</v>
      </c>
      <c r="AT1251" s="15">
        <f t="shared" si="1413"/>
        <v>67902.338569712068</v>
      </c>
      <c r="AU1251" s="15">
        <f t="shared" si="1414"/>
        <v>117154.16966871609</v>
      </c>
      <c r="AV1251" s="324">
        <f t="shared" si="1415"/>
        <v>185056.50823842816</v>
      </c>
      <c r="AW1251" s="471">
        <v>6.1304347826085177</v>
      </c>
      <c r="AX1251" s="472">
        <f t="shared" si="1416"/>
        <v>6.1304347826085177</v>
      </c>
      <c r="AY1251" s="166">
        <f t="shared" si="1417"/>
        <v>51.854202798091862</v>
      </c>
      <c r="AZ1251" s="15">
        <f t="shared" si="1418"/>
        <v>70920.220283919436</v>
      </c>
      <c r="BA1251" s="15">
        <f t="shared" si="1419"/>
        <v>173869.86000806556</v>
      </c>
      <c r="BB1251" s="324">
        <f t="shared" si="1420"/>
        <v>244790.08029198501</v>
      </c>
      <c r="BC1251" s="323"/>
      <c r="BD1251" s="166"/>
      <c r="BE1251" s="15"/>
      <c r="BF1251" s="15"/>
      <c r="BG1251" s="324"/>
      <c r="BH1251" s="334"/>
      <c r="BI1251" s="166"/>
      <c r="BJ1251" s="15"/>
      <c r="BK1251" s="15"/>
      <c r="BL1251" s="324"/>
      <c r="BM1251" s="334"/>
      <c r="BN1251" s="166"/>
      <c r="BO1251" s="15"/>
      <c r="BP1251" s="15"/>
      <c r="BQ1251" s="324"/>
      <c r="BR1251" s="406">
        <f t="shared" si="1421"/>
        <v>58.999999999999822</v>
      </c>
      <c r="BS1251" s="406">
        <f t="shared" si="1422"/>
        <v>9.8333333333333037</v>
      </c>
      <c r="BT1251" s="406">
        <f t="shared" si="1423"/>
        <v>-3.702898550724786</v>
      </c>
      <c r="BU1251" s="407">
        <f t="shared" si="1424"/>
        <v>4.4444444444414088E-2</v>
      </c>
      <c r="BV1251" s="407">
        <f t="shared" si="1439"/>
        <v>-0.96666666666666079</v>
      </c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7"/>
      <c r="DW1251" s="7"/>
      <c r="DX1251" s="7"/>
      <c r="DY1251" s="7"/>
      <c r="DZ1251" s="7"/>
      <c r="EA1251" s="7"/>
      <c r="EB1251" s="7"/>
      <c r="EC1251" s="7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  <c r="EQ1251" s="7"/>
    </row>
    <row r="1252" spans="1:147" ht="18" x14ac:dyDescent="0.35">
      <c r="A1252" s="43" t="s">
        <v>490</v>
      </c>
      <c r="B1252" s="319">
        <v>702</v>
      </c>
      <c r="C1252" s="334">
        <v>10</v>
      </c>
      <c r="D1252" s="451">
        <f t="shared" si="1390"/>
        <v>10</v>
      </c>
      <c r="E1252" s="457">
        <f t="shared" si="1391"/>
        <v>56.209279291493253</v>
      </c>
      <c r="F1252" s="15">
        <f t="shared" si="1392"/>
        <v>110754.92934330839</v>
      </c>
      <c r="G1252" s="15">
        <f t="shared" si="1425"/>
        <v>159622.90076039673</v>
      </c>
      <c r="H1252" s="324">
        <f t="shared" si="1426"/>
        <v>270377.83010370511</v>
      </c>
      <c r="I1252" s="334">
        <v>9</v>
      </c>
      <c r="J1252" s="450">
        <f t="shared" si="1393"/>
        <v>9</v>
      </c>
      <c r="K1252" s="457">
        <f t="shared" si="1394"/>
        <v>50.588351362343928</v>
      </c>
      <c r="L1252" s="15">
        <f t="shared" si="1395"/>
        <v>100404.75481375356</v>
      </c>
      <c r="M1252" s="15">
        <f t="shared" si="1427"/>
        <v>150780.78460310583</v>
      </c>
      <c r="N1252" s="324">
        <f t="shared" si="1428"/>
        <v>251185.53941685939</v>
      </c>
      <c r="O1252" s="345">
        <v>15</v>
      </c>
      <c r="P1252" s="454">
        <f t="shared" si="1396"/>
        <v>9.37685020242915</v>
      </c>
      <c r="Q1252" s="457">
        <f t="shared" si="1429"/>
        <v>52.706599190283512</v>
      </c>
      <c r="R1252" s="15">
        <f t="shared" si="1397"/>
        <v>104608.92727779936</v>
      </c>
      <c r="S1252" s="422">
        <f t="shared" si="1430"/>
        <v>213443.56374002303</v>
      </c>
      <c r="T1252" s="324">
        <f t="shared" si="1431"/>
        <v>318052.49101782241</v>
      </c>
      <c r="U1252" s="345">
        <v>6</v>
      </c>
      <c r="V1252" s="166">
        <f t="shared" si="1398"/>
        <v>31.175924827960941</v>
      </c>
      <c r="W1252" s="15">
        <f t="shared" si="1432"/>
        <v>67191.051525076764</v>
      </c>
      <c r="X1252" s="15">
        <f t="shared" si="1433"/>
        <v>106419.21429010107</v>
      </c>
      <c r="Y1252" s="324">
        <f t="shared" si="1434"/>
        <v>173610.26581517782</v>
      </c>
      <c r="Z1252" s="345">
        <v>11</v>
      </c>
      <c r="AA1252" s="166">
        <f t="shared" si="1435"/>
        <v>72.933362185828429</v>
      </c>
      <c r="AB1252" s="15">
        <f t="shared" si="1436"/>
        <v>123183.59446264074</v>
      </c>
      <c r="AC1252" s="15">
        <f t="shared" si="1437"/>
        <v>258048.94036299689</v>
      </c>
      <c r="AD1252" s="324">
        <f t="shared" si="1402"/>
        <v>381232.53482563765</v>
      </c>
      <c r="AE1252" s="345">
        <v>10</v>
      </c>
      <c r="AF1252" s="227">
        <f t="shared" si="1403"/>
        <v>10</v>
      </c>
      <c r="AG1252" s="166">
        <f t="shared" si="1404"/>
        <v>60.340561332131117</v>
      </c>
      <c r="AH1252" s="15">
        <f t="shared" si="1405"/>
        <v>106469.72222222222</v>
      </c>
      <c r="AI1252" s="15">
        <f t="shared" si="1406"/>
        <v>209869.76011117949</v>
      </c>
      <c r="AJ1252" s="324"/>
      <c r="AK1252" s="334">
        <v>10</v>
      </c>
      <c r="AL1252" s="450">
        <f t="shared" si="1407"/>
        <v>10</v>
      </c>
      <c r="AM1252" s="166">
        <f t="shared" si="1408"/>
        <v>55.616057342382604</v>
      </c>
      <c r="AN1252" s="179">
        <f t="shared" si="1409"/>
        <v>106469.72222222222</v>
      </c>
      <c r="AO1252" s="179">
        <f t="shared" si="1410"/>
        <v>192449.0275592625</v>
      </c>
      <c r="AP1252" s="481">
        <f t="shared" si="1438"/>
        <v>298918.74978148472</v>
      </c>
      <c r="AQ1252" s="471">
        <v>9.7826086956521738</v>
      </c>
      <c r="AR1252" s="454">
        <f t="shared" si="1411"/>
        <v>9.7826086956521738</v>
      </c>
      <c r="AS1252" s="166">
        <f t="shared" si="1412"/>
        <v>59.946737874196174</v>
      </c>
      <c r="AT1252" s="15">
        <f t="shared" si="1413"/>
        <v>113170.56428285345</v>
      </c>
      <c r="AU1252" s="15">
        <f t="shared" si="1414"/>
        <v>195256.94944786013</v>
      </c>
      <c r="AV1252" s="324">
        <f t="shared" si="1415"/>
        <v>308427.51373071357</v>
      </c>
      <c r="AW1252" s="471">
        <v>17.217391304347828</v>
      </c>
      <c r="AX1252" s="472">
        <f t="shared" si="1416"/>
        <v>17.217391304347828</v>
      </c>
      <c r="AY1252" s="166">
        <f t="shared" si="1417"/>
        <v>145.63308019890053</v>
      </c>
      <c r="AZ1252" s="15">
        <f t="shared" si="1418"/>
        <v>199180.19313782209</v>
      </c>
      <c r="BA1252" s="15">
        <f t="shared" si="1419"/>
        <v>488315.35151202814</v>
      </c>
      <c r="BB1252" s="324">
        <f t="shared" si="1420"/>
        <v>687495.54464985023</v>
      </c>
      <c r="BC1252" s="323"/>
      <c r="BD1252" s="166"/>
      <c r="BE1252" s="15"/>
      <c r="BF1252" s="15"/>
      <c r="BG1252" s="324"/>
      <c r="BH1252" s="334"/>
      <c r="BI1252" s="166"/>
      <c r="BJ1252" s="15"/>
      <c r="BK1252" s="15"/>
      <c r="BL1252" s="324"/>
      <c r="BM1252" s="334"/>
      <c r="BN1252" s="166"/>
      <c r="BO1252" s="15"/>
      <c r="BP1252" s="15"/>
      <c r="BQ1252" s="324"/>
      <c r="BR1252" s="406">
        <f t="shared" si="1421"/>
        <v>98</v>
      </c>
      <c r="BS1252" s="406">
        <f t="shared" si="1422"/>
        <v>16.333333333333332</v>
      </c>
      <c r="BT1252" s="406">
        <f t="shared" si="1423"/>
        <v>0.88405797101449579</v>
      </c>
      <c r="BU1252" s="407">
        <f t="shared" si="1424"/>
        <v>0.76000000000000023</v>
      </c>
      <c r="BV1252" s="407">
        <f t="shared" si="1439"/>
        <v>-0.48484848484848475</v>
      </c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7"/>
      <c r="DW1252" s="7"/>
      <c r="DX1252" s="7"/>
      <c r="DY1252" s="7"/>
      <c r="DZ1252" s="7"/>
      <c r="EA1252" s="7"/>
      <c r="EB1252" s="7"/>
      <c r="EC1252" s="7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  <c r="EQ1252" s="7"/>
    </row>
    <row r="1253" spans="1:147" ht="18" x14ac:dyDescent="0.35">
      <c r="A1253" s="43" t="s">
        <v>490</v>
      </c>
      <c r="B1253" s="319">
        <v>703</v>
      </c>
      <c r="C1253" s="334">
        <v>5</v>
      </c>
      <c r="D1253" s="451">
        <f t="shared" si="1390"/>
        <v>5</v>
      </c>
      <c r="E1253" s="457">
        <f t="shared" si="1391"/>
        <v>28.104639645746627</v>
      </c>
      <c r="F1253" s="15">
        <f t="shared" si="1392"/>
        <v>55377.464671654197</v>
      </c>
      <c r="G1253" s="15">
        <f t="shared" si="1425"/>
        <v>79811.450380198366</v>
      </c>
      <c r="H1253" s="324">
        <f t="shared" si="1426"/>
        <v>135188.91505185256</v>
      </c>
      <c r="I1253" s="334">
        <v>4</v>
      </c>
      <c r="J1253" s="450">
        <f t="shared" si="1393"/>
        <v>4</v>
      </c>
      <c r="K1253" s="457">
        <f t="shared" si="1394"/>
        <v>22.483711716597302</v>
      </c>
      <c r="L1253" s="15">
        <f t="shared" si="1395"/>
        <v>44624.335472779363</v>
      </c>
      <c r="M1253" s="15">
        <f t="shared" si="1427"/>
        <v>67013.682045824811</v>
      </c>
      <c r="N1253" s="324">
        <f t="shared" si="1428"/>
        <v>111638.01751860417</v>
      </c>
      <c r="O1253" s="345">
        <v>8</v>
      </c>
      <c r="P1253" s="454">
        <f t="shared" si="1396"/>
        <v>5.0009867746288803</v>
      </c>
      <c r="Q1253" s="457">
        <f t="shared" si="1429"/>
        <v>28.110186234817878</v>
      </c>
      <c r="R1253" s="15">
        <f t="shared" si="1397"/>
        <v>55791.427881493</v>
      </c>
      <c r="S1253" s="422">
        <f t="shared" si="1430"/>
        <v>113836.5673280123</v>
      </c>
      <c r="T1253" s="324">
        <f t="shared" si="1431"/>
        <v>169627.99520950532</v>
      </c>
      <c r="U1253" s="345">
        <v>5</v>
      </c>
      <c r="V1253" s="166">
        <f t="shared" si="1398"/>
        <v>25.979937356634117</v>
      </c>
      <c r="W1253" s="15">
        <f t="shared" si="1432"/>
        <v>55992.54293756398</v>
      </c>
      <c r="X1253" s="15">
        <f t="shared" si="1433"/>
        <v>88682.678575084225</v>
      </c>
      <c r="Y1253" s="324">
        <f t="shared" si="1434"/>
        <v>144675.22151264822</v>
      </c>
      <c r="Z1253" s="345">
        <v>6</v>
      </c>
      <c r="AA1253" s="166">
        <f t="shared" si="1435"/>
        <v>39.781833919542777</v>
      </c>
      <c r="AB1253" s="15">
        <f t="shared" si="1436"/>
        <v>67191.051525076764</v>
      </c>
      <c r="AC1253" s="15">
        <f t="shared" si="1437"/>
        <v>140753.96747072556</v>
      </c>
      <c r="AD1253" s="324">
        <f t="shared" si="1402"/>
        <v>207945.01899580233</v>
      </c>
      <c r="AE1253" s="345">
        <v>5</v>
      </c>
      <c r="AF1253" s="227">
        <f t="shared" si="1403"/>
        <v>5</v>
      </c>
      <c r="AG1253" s="166">
        <f t="shared" si="1404"/>
        <v>30.170280666065558</v>
      </c>
      <c r="AH1253" s="15">
        <f t="shared" si="1405"/>
        <v>53234.861111111109</v>
      </c>
      <c r="AI1253" s="15">
        <f t="shared" si="1406"/>
        <v>104934.88005558975</v>
      </c>
      <c r="AJ1253" s="324"/>
      <c r="AK1253" s="334">
        <v>5</v>
      </c>
      <c r="AL1253" s="450">
        <f t="shared" si="1407"/>
        <v>5</v>
      </c>
      <c r="AM1253" s="166">
        <f t="shared" si="1408"/>
        <v>27.808028671191302</v>
      </c>
      <c r="AN1253" s="179">
        <f t="shared" si="1409"/>
        <v>53234.861111111109</v>
      </c>
      <c r="AO1253" s="179">
        <f t="shared" si="1410"/>
        <v>96224.513779631248</v>
      </c>
      <c r="AP1253" s="481">
        <f t="shared" si="1438"/>
        <v>149459.37489074236</v>
      </c>
      <c r="AQ1253" s="471">
        <v>5.2173913043478262</v>
      </c>
      <c r="AR1253" s="454">
        <f t="shared" si="1411"/>
        <v>5.2173913043478262</v>
      </c>
      <c r="AS1253" s="166">
        <f t="shared" si="1412"/>
        <v>31.971593532904627</v>
      </c>
      <c r="AT1253" s="15">
        <f t="shared" si="1413"/>
        <v>60357.634284188505</v>
      </c>
      <c r="AU1253" s="15">
        <f t="shared" si="1414"/>
        <v>104137.0397055254</v>
      </c>
      <c r="AV1253" s="324">
        <f t="shared" si="1415"/>
        <v>164494.67398971389</v>
      </c>
      <c r="AW1253" s="471">
        <v>4.7826086956521294</v>
      </c>
      <c r="AX1253" s="472">
        <f t="shared" si="1416"/>
        <v>4.7826086956521294</v>
      </c>
      <c r="AY1253" s="166">
        <f t="shared" si="1417"/>
        <v>40.4536333885831</v>
      </c>
      <c r="AZ1253" s="15">
        <f t="shared" si="1418"/>
        <v>55327.831427172285</v>
      </c>
      <c r="BA1253" s="15">
        <f t="shared" si="1419"/>
        <v>135643.1531977843</v>
      </c>
      <c r="BB1253" s="324">
        <f t="shared" si="1420"/>
        <v>190970.98462495659</v>
      </c>
      <c r="BC1253" s="323"/>
      <c r="BD1253" s="166"/>
      <c r="BE1253" s="15"/>
      <c r="BF1253" s="15"/>
      <c r="BG1253" s="324"/>
      <c r="BH1253" s="334"/>
      <c r="BI1253" s="166"/>
      <c r="BJ1253" s="15"/>
      <c r="BK1253" s="15"/>
      <c r="BL1253" s="324"/>
      <c r="BM1253" s="334"/>
      <c r="BN1253" s="166"/>
      <c r="BO1253" s="15"/>
      <c r="BP1253" s="15"/>
      <c r="BQ1253" s="324"/>
      <c r="BR1253" s="406">
        <f t="shared" si="1421"/>
        <v>47.999999999999957</v>
      </c>
      <c r="BS1253" s="406">
        <f t="shared" si="1422"/>
        <v>7.9999999999999929</v>
      </c>
      <c r="BT1253" s="406">
        <f t="shared" si="1423"/>
        <v>-3.2173913043478635</v>
      </c>
      <c r="BU1253" s="407">
        <f t="shared" si="1424"/>
        <v>-8.3333333333341919E-2</v>
      </c>
      <c r="BV1253" s="407">
        <f t="shared" si="1439"/>
        <v>-0.33333333333333215</v>
      </c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7"/>
      <c r="DW1253" s="7"/>
      <c r="DX1253" s="7"/>
      <c r="DY1253" s="7"/>
      <c r="DZ1253" s="7"/>
      <c r="EA1253" s="7"/>
      <c r="EB1253" s="7"/>
      <c r="EC1253" s="7"/>
      <c r="ED1253" s="7"/>
      <c r="EE1253" s="7"/>
      <c r="EF1253" s="7"/>
      <c r="EG1253" s="7"/>
      <c r="EH1253" s="7"/>
      <c r="EI1253" s="7"/>
      <c r="EJ1253" s="7"/>
      <c r="EK1253" s="7"/>
      <c r="EL1253" s="7"/>
      <c r="EM1253" s="7"/>
      <c r="EN1253" s="7"/>
      <c r="EO1253" s="7"/>
      <c r="EP1253" s="7"/>
      <c r="EQ1253" s="7"/>
    </row>
    <row r="1254" spans="1:147" ht="18" x14ac:dyDescent="0.35">
      <c r="A1254" s="43" t="s">
        <v>490</v>
      </c>
      <c r="B1254" s="319">
        <v>801</v>
      </c>
      <c r="C1254" s="334">
        <v>0</v>
      </c>
      <c r="D1254" s="451">
        <f t="shared" si="1390"/>
        <v>0</v>
      </c>
      <c r="E1254" s="457">
        <f t="shared" si="1391"/>
        <v>0</v>
      </c>
      <c r="F1254" s="15">
        <f t="shared" si="1392"/>
        <v>0</v>
      </c>
      <c r="G1254" s="15">
        <f t="shared" si="1425"/>
        <v>0</v>
      </c>
      <c r="H1254" s="324">
        <f t="shared" si="1426"/>
        <v>0</v>
      </c>
      <c r="I1254" s="334">
        <v>0</v>
      </c>
      <c r="J1254" s="450">
        <f t="shared" si="1393"/>
        <v>0</v>
      </c>
      <c r="K1254" s="457">
        <f t="shared" si="1394"/>
        <v>0</v>
      </c>
      <c r="L1254" s="15">
        <f t="shared" si="1395"/>
        <v>0</v>
      </c>
      <c r="M1254" s="15">
        <f t="shared" si="1427"/>
        <v>0</v>
      </c>
      <c r="N1254" s="324">
        <f t="shared" si="1428"/>
        <v>0</v>
      </c>
      <c r="O1254" s="345">
        <v>0</v>
      </c>
      <c r="P1254" s="454">
        <f t="shared" si="1396"/>
        <v>0</v>
      </c>
      <c r="Q1254" s="457">
        <f t="shared" si="1429"/>
        <v>0</v>
      </c>
      <c r="R1254" s="15">
        <f t="shared" si="1397"/>
        <v>0</v>
      </c>
      <c r="S1254" s="422">
        <f t="shared" si="1430"/>
        <v>0</v>
      </c>
      <c r="T1254" s="324">
        <f t="shared" si="1431"/>
        <v>0</v>
      </c>
      <c r="U1254" s="345">
        <v>0</v>
      </c>
      <c r="V1254" s="166">
        <f t="shared" si="1398"/>
        <v>0</v>
      </c>
      <c r="W1254" s="15">
        <f t="shared" si="1432"/>
        <v>0</v>
      </c>
      <c r="X1254" s="15">
        <f t="shared" si="1433"/>
        <v>0</v>
      </c>
      <c r="Y1254" s="324">
        <f t="shared" si="1434"/>
        <v>0</v>
      </c>
      <c r="Z1254" s="345">
        <v>0</v>
      </c>
      <c r="AA1254" s="166">
        <f t="shared" si="1435"/>
        <v>0</v>
      </c>
      <c r="AB1254" s="15">
        <f t="shared" si="1436"/>
        <v>0</v>
      </c>
      <c r="AC1254" s="15">
        <f t="shared" si="1437"/>
        <v>0</v>
      </c>
      <c r="AD1254" s="324">
        <f t="shared" si="1402"/>
        <v>0</v>
      </c>
      <c r="AE1254" s="345">
        <v>0</v>
      </c>
      <c r="AF1254" s="227">
        <f t="shared" si="1403"/>
        <v>0</v>
      </c>
      <c r="AG1254" s="166">
        <f t="shared" si="1404"/>
        <v>0</v>
      </c>
      <c r="AH1254" s="15">
        <f t="shared" si="1405"/>
        <v>0</v>
      </c>
      <c r="AI1254" s="15">
        <f t="shared" si="1406"/>
        <v>0</v>
      </c>
      <c r="AJ1254" s="324"/>
      <c r="AK1254" s="334">
        <v>0</v>
      </c>
      <c r="AL1254" s="450">
        <f t="shared" si="1407"/>
        <v>0</v>
      </c>
      <c r="AM1254" s="166">
        <f t="shared" si="1408"/>
        <v>0</v>
      </c>
      <c r="AN1254" s="179">
        <f t="shared" si="1409"/>
        <v>0</v>
      </c>
      <c r="AO1254" s="179">
        <f t="shared" si="1410"/>
        <v>0</v>
      </c>
      <c r="AP1254" s="481">
        <f t="shared" si="1438"/>
        <v>0</v>
      </c>
      <c r="AQ1254" s="471">
        <v>0</v>
      </c>
      <c r="AR1254" s="454">
        <f t="shared" si="1411"/>
        <v>0</v>
      </c>
      <c r="AS1254" s="166">
        <f t="shared" si="1412"/>
        <v>0</v>
      </c>
      <c r="AT1254" s="15">
        <f t="shared" si="1413"/>
        <v>0</v>
      </c>
      <c r="AU1254" s="15">
        <f t="shared" si="1414"/>
        <v>0</v>
      </c>
      <c r="AV1254" s="324">
        <f t="shared" si="1415"/>
        <v>0</v>
      </c>
      <c r="AW1254" s="471">
        <v>0</v>
      </c>
      <c r="AX1254" s="472">
        <f t="shared" si="1416"/>
        <v>0</v>
      </c>
      <c r="AY1254" s="166">
        <f t="shared" si="1417"/>
        <v>0</v>
      </c>
      <c r="AZ1254" s="15">
        <f t="shared" si="1418"/>
        <v>0</v>
      </c>
      <c r="BA1254" s="15">
        <f t="shared" si="1419"/>
        <v>0</v>
      </c>
      <c r="BB1254" s="324">
        <f t="shared" si="1420"/>
        <v>0</v>
      </c>
      <c r="BC1254" s="323"/>
      <c r="BD1254" s="166"/>
      <c r="BE1254" s="15"/>
      <c r="BF1254" s="15"/>
      <c r="BG1254" s="324"/>
      <c r="BH1254" s="334"/>
      <c r="BI1254" s="166"/>
      <c r="BJ1254" s="15"/>
      <c r="BK1254" s="15"/>
      <c r="BL1254" s="324"/>
      <c r="BM1254" s="334"/>
      <c r="BN1254" s="166"/>
      <c r="BO1254" s="15"/>
      <c r="BP1254" s="15"/>
      <c r="BQ1254" s="324"/>
      <c r="BR1254" s="406">
        <f t="shared" si="1421"/>
        <v>0</v>
      </c>
      <c r="BS1254" s="406">
        <f t="shared" si="1422"/>
        <v>0</v>
      </c>
      <c r="BT1254" s="406">
        <f t="shared" si="1423"/>
        <v>0</v>
      </c>
      <c r="BU1254" s="407" t="e">
        <f t="shared" si="1424"/>
        <v>#DIV/0!</v>
      </c>
      <c r="BV1254" s="407" t="e">
        <f t="shared" si="1439"/>
        <v>#DIV/0!</v>
      </c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7"/>
      <c r="DW1254" s="7"/>
      <c r="DX1254" s="7"/>
      <c r="DY1254" s="7"/>
      <c r="DZ1254" s="7"/>
      <c r="EA1254" s="7"/>
      <c r="EB1254" s="7"/>
      <c r="EC1254" s="7"/>
      <c r="ED1254" s="7"/>
      <c r="EE1254" s="7"/>
      <c r="EF1254" s="7"/>
      <c r="EG1254" s="7"/>
      <c r="EH1254" s="7"/>
      <c r="EI1254" s="7"/>
      <c r="EJ1254" s="7"/>
      <c r="EK1254" s="7"/>
      <c r="EL1254" s="7"/>
      <c r="EM1254" s="7"/>
      <c r="EN1254" s="7"/>
      <c r="EO1254" s="7"/>
      <c r="EP1254" s="7"/>
      <c r="EQ1254" s="7"/>
    </row>
    <row r="1255" spans="1:147" ht="18" x14ac:dyDescent="0.35">
      <c r="A1255" s="43" t="s">
        <v>490</v>
      </c>
      <c r="B1255" s="319">
        <v>802</v>
      </c>
      <c r="C1255" s="334">
        <v>3</v>
      </c>
      <c r="D1255" s="451">
        <f t="shared" si="1390"/>
        <v>3</v>
      </c>
      <c r="E1255" s="457">
        <f t="shared" si="1391"/>
        <v>16.862783787447977</v>
      </c>
      <c r="F1255" s="15">
        <f t="shared" si="1392"/>
        <v>33226.478802992518</v>
      </c>
      <c r="G1255" s="15">
        <f t="shared" si="1425"/>
        <v>47886.87022811902</v>
      </c>
      <c r="H1255" s="324">
        <f t="shared" si="1426"/>
        <v>81113.349031111546</v>
      </c>
      <c r="I1255" s="334">
        <v>3</v>
      </c>
      <c r="J1255" s="450">
        <f t="shared" si="1393"/>
        <v>3</v>
      </c>
      <c r="K1255" s="457">
        <f t="shared" si="1394"/>
        <v>16.862783787447977</v>
      </c>
      <c r="L1255" s="15">
        <f t="shared" si="1395"/>
        <v>33468.251604584526</v>
      </c>
      <c r="M1255" s="15">
        <f t="shared" si="1427"/>
        <v>50260.261534368612</v>
      </c>
      <c r="N1255" s="324">
        <f t="shared" si="1428"/>
        <v>83728.513138953131</v>
      </c>
      <c r="O1255" s="345">
        <v>6</v>
      </c>
      <c r="P1255" s="454">
        <f t="shared" si="1396"/>
        <v>3.75074008097166</v>
      </c>
      <c r="Q1255" s="457">
        <f t="shared" si="1429"/>
        <v>21.082639676113406</v>
      </c>
      <c r="R1255" s="15">
        <f t="shared" si="1397"/>
        <v>41843.57091111975</v>
      </c>
      <c r="S1255" s="422">
        <f t="shared" si="1430"/>
        <v>85377.425496009222</v>
      </c>
      <c r="T1255" s="324">
        <f t="shared" si="1431"/>
        <v>127220.99640712897</v>
      </c>
      <c r="U1255" s="345">
        <v>3</v>
      </c>
      <c r="V1255" s="166">
        <f t="shared" si="1398"/>
        <v>15.58796241398047</v>
      </c>
      <c r="W1255" s="15">
        <f t="shared" si="1432"/>
        <v>33595.525762538382</v>
      </c>
      <c r="X1255" s="15">
        <f t="shared" si="1433"/>
        <v>53209.607145050533</v>
      </c>
      <c r="Y1255" s="324">
        <f t="shared" si="1434"/>
        <v>86805.132907588908</v>
      </c>
      <c r="Z1255" s="345">
        <v>3</v>
      </c>
      <c r="AA1255" s="166">
        <f t="shared" si="1435"/>
        <v>19.890916959771388</v>
      </c>
      <c r="AB1255" s="15">
        <f t="shared" si="1436"/>
        <v>33595.525762538382</v>
      </c>
      <c r="AC1255" s="15">
        <f t="shared" si="1437"/>
        <v>70376.983735362781</v>
      </c>
      <c r="AD1255" s="324">
        <f t="shared" si="1402"/>
        <v>103972.50949790116</v>
      </c>
      <c r="AE1255" s="345">
        <v>3</v>
      </c>
      <c r="AF1255" s="227">
        <f t="shared" si="1403"/>
        <v>3</v>
      </c>
      <c r="AG1255" s="166">
        <f t="shared" si="1404"/>
        <v>18.102168399639332</v>
      </c>
      <c r="AH1255" s="15">
        <f t="shared" si="1405"/>
        <v>31940.916666666668</v>
      </c>
      <c r="AI1255" s="15">
        <f t="shared" si="1406"/>
        <v>62960.928033353841</v>
      </c>
      <c r="AJ1255" s="324"/>
      <c r="AK1255" s="334">
        <v>3</v>
      </c>
      <c r="AL1255" s="450">
        <f t="shared" si="1407"/>
        <v>3</v>
      </c>
      <c r="AM1255" s="166">
        <f t="shared" si="1408"/>
        <v>16.684817202714783</v>
      </c>
      <c r="AN1255" s="179">
        <f t="shared" si="1409"/>
        <v>31940.916666666668</v>
      </c>
      <c r="AO1255" s="179">
        <f t="shared" si="1410"/>
        <v>57734.708267778755</v>
      </c>
      <c r="AP1255" s="481">
        <f t="shared" si="1438"/>
        <v>89675.624934445426</v>
      </c>
      <c r="AQ1255" s="471">
        <v>3.9130434782608696</v>
      </c>
      <c r="AR1255" s="454">
        <f t="shared" si="1411"/>
        <v>3.9130434782608696</v>
      </c>
      <c r="AS1255" s="166">
        <f t="shared" si="1412"/>
        <v>23.978695149678472</v>
      </c>
      <c r="AT1255" s="15">
        <f t="shared" si="1413"/>
        <v>45268.225713141379</v>
      </c>
      <c r="AU1255" s="15">
        <f t="shared" si="1414"/>
        <v>78102.779779144053</v>
      </c>
      <c r="AV1255" s="324">
        <f t="shared" si="1415"/>
        <v>123371.00549228543</v>
      </c>
      <c r="AW1255" s="471">
        <v>4.0869565217392392</v>
      </c>
      <c r="AX1255" s="472">
        <f t="shared" si="1416"/>
        <v>4.0869565217392392</v>
      </c>
      <c r="AY1255" s="166">
        <f t="shared" si="1417"/>
        <v>34.569468532063162</v>
      </c>
      <c r="AZ1255" s="15">
        <f t="shared" si="1418"/>
        <v>47280.146855948922</v>
      </c>
      <c r="BA1255" s="15">
        <f t="shared" si="1419"/>
        <v>115913.24000538349</v>
      </c>
      <c r="BB1255" s="324">
        <f t="shared" si="1420"/>
        <v>163193.3868613324</v>
      </c>
      <c r="BC1255" s="323"/>
      <c r="BD1255" s="166"/>
      <c r="BE1255" s="15"/>
      <c r="BF1255" s="15"/>
      <c r="BG1255" s="324"/>
      <c r="BH1255" s="334"/>
      <c r="BI1255" s="166"/>
      <c r="BJ1255" s="15"/>
      <c r="BK1255" s="15"/>
      <c r="BL1255" s="324"/>
      <c r="BM1255" s="334"/>
      <c r="BN1255" s="166"/>
      <c r="BO1255" s="15"/>
      <c r="BP1255" s="15"/>
      <c r="BQ1255" s="324"/>
      <c r="BR1255" s="406">
        <f t="shared" si="1421"/>
        <v>32.000000000000107</v>
      </c>
      <c r="BS1255" s="406">
        <f t="shared" si="1422"/>
        <v>5.3333333333333508</v>
      </c>
      <c r="BT1255" s="406">
        <f t="shared" si="1423"/>
        <v>-1.2463768115941116</v>
      </c>
      <c r="BU1255" s="407">
        <f t="shared" si="1424"/>
        <v>4.4444444444472264E-2</v>
      </c>
      <c r="BV1255" s="407">
        <f t="shared" si="1439"/>
        <v>-0.77777777777778356</v>
      </c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7"/>
      <c r="DW1255" s="7"/>
      <c r="DX1255" s="7"/>
      <c r="DY1255" s="7"/>
      <c r="DZ1255" s="7"/>
      <c r="EA1255" s="7"/>
      <c r="EB1255" s="7"/>
      <c r="EC1255" s="7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  <c r="EQ1255" s="7"/>
    </row>
    <row r="1256" spans="1:147" ht="18" x14ac:dyDescent="0.35">
      <c r="A1256" s="43" t="s">
        <v>490</v>
      </c>
      <c r="B1256" s="319">
        <v>901</v>
      </c>
      <c r="C1256" s="334">
        <v>11</v>
      </c>
      <c r="D1256" s="451">
        <f t="shared" si="1390"/>
        <v>11</v>
      </c>
      <c r="E1256" s="457">
        <f t="shared" si="1391"/>
        <v>61.830207220642578</v>
      </c>
      <c r="F1256" s="15">
        <f t="shared" si="1392"/>
        <v>121830.42227763924</v>
      </c>
      <c r="G1256" s="15">
        <f t="shared" si="1425"/>
        <v>175585.19083643638</v>
      </c>
      <c r="H1256" s="324">
        <f t="shared" si="1426"/>
        <v>297415.61311407562</v>
      </c>
      <c r="I1256" s="334">
        <v>12</v>
      </c>
      <c r="J1256" s="450">
        <f t="shared" si="1393"/>
        <v>12</v>
      </c>
      <c r="K1256" s="457">
        <f t="shared" si="1394"/>
        <v>67.451135149791909</v>
      </c>
      <c r="L1256" s="15">
        <f t="shared" si="1395"/>
        <v>133873.0064183381</v>
      </c>
      <c r="M1256" s="15">
        <f t="shared" si="1427"/>
        <v>201041.04613747445</v>
      </c>
      <c r="N1256" s="324">
        <f t="shared" si="1428"/>
        <v>334914.05255581252</v>
      </c>
      <c r="O1256" s="345">
        <v>18</v>
      </c>
      <c r="P1256" s="454">
        <f t="shared" si="1396"/>
        <v>11.25222024291498</v>
      </c>
      <c r="Q1256" s="457">
        <f t="shared" si="1429"/>
        <v>63.24791902834022</v>
      </c>
      <c r="R1256" s="15">
        <f t="shared" si="1397"/>
        <v>125530.71273335924</v>
      </c>
      <c r="S1256" s="422">
        <f t="shared" si="1430"/>
        <v>256132.27648802768</v>
      </c>
      <c r="T1256" s="324">
        <f t="shared" si="1431"/>
        <v>381662.9892213869</v>
      </c>
      <c r="U1256" s="345">
        <v>14</v>
      </c>
      <c r="V1256" s="166">
        <f t="shared" si="1398"/>
        <v>72.743824598575529</v>
      </c>
      <c r="W1256" s="15">
        <f t="shared" si="1432"/>
        <v>156779.12022517913</v>
      </c>
      <c r="X1256" s="15">
        <f t="shared" si="1433"/>
        <v>248311.50001023582</v>
      </c>
      <c r="Y1256" s="324">
        <f t="shared" si="1434"/>
        <v>405090.62023541494</v>
      </c>
      <c r="Z1256" s="345">
        <v>15</v>
      </c>
      <c r="AA1256" s="166">
        <f t="shared" si="1435"/>
        <v>99.454584798856956</v>
      </c>
      <c r="AB1256" s="15">
        <f t="shared" si="1436"/>
        <v>167977.62881269192</v>
      </c>
      <c r="AC1256" s="15">
        <f t="shared" si="1437"/>
        <v>351884.91867681401</v>
      </c>
      <c r="AD1256" s="324">
        <f t="shared" si="1402"/>
        <v>519862.54748950596</v>
      </c>
      <c r="AE1256" s="345">
        <v>13</v>
      </c>
      <c r="AF1256" s="227">
        <f t="shared" si="1403"/>
        <v>13</v>
      </c>
      <c r="AG1256" s="166">
        <f t="shared" si="1404"/>
        <v>78.442729731770442</v>
      </c>
      <c r="AH1256" s="15">
        <f t="shared" si="1405"/>
        <v>138410.63888888891</v>
      </c>
      <c r="AI1256" s="15">
        <f t="shared" si="1406"/>
        <v>272830.68814453331</v>
      </c>
      <c r="AJ1256" s="324"/>
      <c r="AK1256" s="334">
        <v>17</v>
      </c>
      <c r="AL1256" s="450">
        <f t="shared" si="1407"/>
        <v>17</v>
      </c>
      <c r="AM1256" s="166">
        <f t="shared" si="1408"/>
        <v>94.547297482050425</v>
      </c>
      <c r="AN1256" s="179">
        <f t="shared" si="1409"/>
        <v>180998.52777777778</v>
      </c>
      <c r="AO1256" s="179">
        <f t="shared" si="1410"/>
        <v>327163.34685074625</v>
      </c>
      <c r="AP1256" s="481">
        <f t="shared" si="1438"/>
        <v>508161.87462852406</v>
      </c>
      <c r="AQ1256" s="471">
        <v>15</v>
      </c>
      <c r="AR1256" s="454">
        <f t="shared" si="1411"/>
        <v>15</v>
      </c>
      <c r="AS1256" s="166">
        <f t="shared" si="1412"/>
        <v>91.918331407100808</v>
      </c>
      <c r="AT1256" s="15">
        <f t="shared" si="1413"/>
        <v>173528.19856704195</v>
      </c>
      <c r="AU1256" s="15">
        <f t="shared" si="1414"/>
        <v>299393.98915338557</v>
      </c>
      <c r="AV1256" s="324">
        <f t="shared" si="1415"/>
        <v>472922.18772042752</v>
      </c>
      <c r="AW1256" s="471">
        <v>12</v>
      </c>
      <c r="AX1256" s="472">
        <f t="shared" si="1416"/>
        <v>12</v>
      </c>
      <c r="AY1256" s="166">
        <f t="shared" si="1417"/>
        <v>101.50184377499127</v>
      </c>
      <c r="AZ1256" s="15">
        <f t="shared" si="1418"/>
        <v>138822.55885363356</v>
      </c>
      <c r="BA1256" s="15">
        <f t="shared" si="1419"/>
        <v>340341.00256898929</v>
      </c>
      <c r="BB1256" s="324">
        <f t="shared" si="1420"/>
        <v>479163.56142262288</v>
      </c>
      <c r="BC1256" s="323"/>
      <c r="BD1256" s="166"/>
      <c r="BE1256" s="15"/>
      <c r="BF1256" s="15"/>
      <c r="BG1256" s="324"/>
      <c r="BH1256" s="334"/>
      <c r="BI1256" s="166"/>
      <c r="BJ1256" s="15"/>
      <c r="BK1256" s="15"/>
      <c r="BL1256" s="324"/>
      <c r="BM1256" s="334"/>
      <c r="BN1256" s="166"/>
      <c r="BO1256" s="15"/>
      <c r="BP1256" s="15"/>
      <c r="BQ1256" s="324"/>
      <c r="BR1256" s="406">
        <f t="shared" si="1421"/>
        <v>127</v>
      </c>
      <c r="BS1256" s="406">
        <f t="shared" si="1422"/>
        <v>21.166666666666668</v>
      </c>
      <c r="BT1256" s="406">
        <f t="shared" si="1423"/>
        <v>-9.1666666666666679</v>
      </c>
      <c r="BU1256" s="407">
        <f t="shared" si="1424"/>
        <v>-0.19999999999999996</v>
      </c>
      <c r="BV1256" s="407">
        <f t="shared" si="1439"/>
        <v>-0.4111111111111112</v>
      </c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7"/>
      <c r="DW1256" s="7"/>
      <c r="DX1256" s="7"/>
      <c r="DY1256" s="7"/>
      <c r="DZ1256" s="7"/>
      <c r="EA1256" s="7"/>
      <c r="EB1256" s="7"/>
      <c r="EC1256" s="7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  <c r="EQ1256" s="7"/>
    </row>
    <row r="1257" spans="1:147" ht="18" x14ac:dyDescent="0.35">
      <c r="A1257" s="43" t="s">
        <v>490</v>
      </c>
      <c r="B1257" s="319">
        <v>902</v>
      </c>
      <c r="C1257" s="334">
        <v>8</v>
      </c>
      <c r="D1257" s="451">
        <f t="shared" si="1390"/>
        <v>8</v>
      </c>
      <c r="E1257" s="457">
        <f t="shared" si="1391"/>
        <v>44.967423433194604</v>
      </c>
      <c r="F1257" s="15">
        <f t="shared" si="1392"/>
        <v>88603.943474646716</v>
      </c>
      <c r="G1257" s="15">
        <f t="shared" si="1425"/>
        <v>127698.32060831739</v>
      </c>
      <c r="H1257" s="324">
        <f t="shared" si="1426"/>
        <v>216302.2640829641</v>
      </c>
      <c r="I1257" s="334">
        <v>4</v>
      </c>
      <c r="J1257" s="450">
        <f t="shared" si="1393"/>
        <v>4</v>
      </c>
      <c r="K1257" s="457">
        <f t="shared" si="1394"/>
        <v>22.483711716597302</v>
      </c>
      <c r="L1257" s="15">
        <f t="shared" si="1395"/>
        <v>44624.335472779363</v>
      </c>
      <c r="M1257" s="15">
        <f t="shared" si="1427"/>
        <v>67013.682045824811</v>
      </c>
      <c r="N1257" s="324">
        <f t="shared" si="1428"/>
        <v>111638.01751860417</v>
      </c>
      <c r="O1257" s="345">
        <v>13</v>
      </c>
      <c r="P1257" s="454">
        <f t="shared" si="1396"/>
        <v>8.1266035087719306</v>
      </c>
      <c r="Q1257" s="457">
        <f t="shared" si="1429"/>
        <v>45.679052631579047</v>
      </c>
      <c r="R1257" s="15">
        <f t="shared" si="1397"/>
        <v>90661.070307426126</v>
      </c>
      <c r="S1257" s="422">
        <f t="shared" si="1430"/>
        <v>184984.42190801998</v>
      </c>
      <c r="T1257" s="324">
        <f t="shared" si="1431"/>
        <v>275645.49221544608</v>
      </c>
      <c r="U1257" s="345">
        <v>8</v>
      </c>
      <c r="V1257" s="166">
        <f t="shared" si="1398"/>
        <v>41.567899770614588</v>
      </c>
      <c r="W1257" s="15">
        <f t="shared" si="1432"/>
        <v>89588.068700102362</v>
      </c>
      <c r="X1257" s="15">
        <f t="shared" si="1433"/>
        <v>141892.28572013477</v>
      </c>
      <c r="Y1257" s="324">
        <f t="shared" si="1434"/>
        <v>231480.35442023713</v>
      </c>
      <c r="Z1257" s="345">
        <v>7</v>
      </c>
      <c r="AA1257" s="166">
        <f t="shared" si="1435"/>
        <v>46.412139572799909</v>
      </c>
      <c r="AB1257" s="15">
        <f t="shared" si="1436"/>
        <v>78389.560112589563</v>
      </c>
      <c r="AC1257" s="15">
        <f t="shared" si="1437"/>
        <v>164212.96204917986</v>
      </c>
      <c r="AD1257" s="324">
        <f t="shared" si="1402"/>
        <v>242602.52216176942</v>
      </c>
      <c r="AE1257" s="345">
        <v>11</v>
      </c>
      <c r="AF1257" s="227">
        <f t="shared" si="1403"/>
        <v>11</v>
      </c>
      <c r="AG1257" s="166">
        <f t="shared" si="1404"/>
        <v>66.37461746534423</v>
      </c>
      <c r="AH1257" s="15">
        <f t="shared" si="1405"/>
        <v>117116.69444444445</v>
      </c>
      <c r="AI1257" s="15">
        <f t="shared" si="1406"/>
        <v>230856.73612229744</v>
      </c>
      <c r="AJ1257" s="324"/>
      <c r="AK1257" s="334">
        <v>9</v>
      </c>
      <c r="AL1257" s="450">
        <f t="shared" si="1407"/>
        <v>9</v>
      </c>
      <c r="AM1257" s="166">
        <f t="shared" si="1408"/>
        <v>50.054451608144348</v>
      </c>
      <c r="AN1257" s="179">
        <f t="shared" si="1409"/>
        <v>95822.75</v>
      </c>
      <c r="AO1257" s="179">
        <f t="shared" si="1410"/>
        <v>173204.12480333628</v>
      </c>
      <c r="AP1257" s="481">
        <f t="shared" si="1438"/>
        <v>269026.87480333628</v>
      </c>
      <c r="AQ1257" s="471">
        <v>5.8695652173913047</v>
      </c>
      <c r="AR1257" s="454">
        <f t="shared" si="1411"/>
        <v>5.8695652173913047</v>
      </c>
      <c r="AS1257" s="166">
        <f t="shared" si="1412"/>
        <v>35.968042724517709</v>
      </c>
      <c r="AT1257" s="15">
        <f t="shared" si="1413"/>
        <v>67902.338569712068</v>
      </c>
      <c r="AU1257" s="15">
        <f t="shared" si="1414"/>
        <v>117154.16966871609</v>
      </c>
      <c r="AV1257" s="324">
        <f t="shared" si="1415"/>
        <v>185056.50823842816</v>
      </c>
      <c r="AW1257" s="471">
        <v>8.1304347826085177</v>
      </c>
      <c r="AX1257" s="472">
        <f t="shared" si="1416"/>
        <v>8.1304347826085177</v>
      </c>
      <c r="AY1257" s="166">
        <f t="shared" si="1417"/>
        <v>68.771176760590407</v>
      </c>
      <c r="AZ1257" s="15">
        <f t="shared" si="1418"/>
        <v>94057.3134261917</v>
      </c>
      <c r="BA1257" s="15">
        <f t="shared" si="1419"/>
        <v>230593.36043623043</v>
      </c>
      <c r="BB1257" s="324">
        <f t="shared" si="1420"/>
        <v>324650.67386242212</v>
      </c>
      <c r="BC1257" s="323"/>
      <c r="BD1257" s="166"/>
      <c r="BE1257" s="15"/>
      <c r="BF1257" s="15"/>
      <c r="BG1257" s="324"/>
      <c r="BH1257" s="334"/>
      <c r="BI1257" s="166"/>
      <c r="BJ1257" s="15"/>
      <c r="BK1257" s="15"/>
      <c r="BL1257" s="324"/>
      <c r="BM1257" s="334"/>
      <c r="BN1257" s="166"/>
      <c r="BO1257" s="15"/>
      <c r="BP1257" s="15"/>
      <c r="BQ1257" s="324"/>
      <c r="BR1257" s="406">
        <f t="shared" si="1421"/>
        <v>73.999999999999829</v>
      </c>
      <c r="BS1257" s="406">
        <f t="shared" si="1422"/>
        <v>12.333333333333306</v>
      </c>
      <c r="BT1257" s="406">
        <f t="shared" si="1423"/>
        <v>-4.2028985507247878</v>
      </c>
      <c r="BU1257" s="407">
        <f t="shared" si="1424"/>
        <v>0.38518518518515488</v>
      </c>
      <c r="BV1257" s="407">
        <f t="shared" si="1439"/>
        <v>-0.76190476190475798</v>
      </c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7"/>
      <c r="DW1257" s="7"/>
      <c r="DX1257" s="7"/>
      <c r="DY1257" s="7"/>
      <c r="DZ1257" s="7"/>
      <c r="EA1257" s="7"/>
      <c r="EB1257" s="7"/>
      <c r="EC1257" s="7"/>
      <c r="ED1257" s="7"/>
      <c r="EE1257" s="7"/>
      <c r="EF1257" s="7"/>
      <c r="EG1257" s="7"/>
      <c r="EH1257" s="7"/>
      <c r="EI1257" s="7"/>
      <c r="EJ1257" s="7"/>
      <c r="EK1257" s="7"/>
      <c r="EL1257" s="7"/>
      <c r="EM1257" s="7"/>
      <c r="EN1257" s="7"/>
      <c r="EO1257" s="7"/>
      <c r="EP1257" s="7"/>
      <c r="EQ1257" s="7"/>
    </row>
    <row r="1258" spans="1:147" ht="18" x14ac:dyDescent="0.35">
      <c r="A1258" s="43" t="s">
        <v>490</v>
      </c>
      <c r="B1258" s="319">
        <v>1001</v>
      </c>
      <c r="C1258" s="334">
        <v>2</v>
      </c>
      <c r="D1258" s="451">
        <f t="shared" si="1390"/>
        <v>2</v>
      </c>
      <c r="E1258" s="457">
        <f t="shared" si="1391"/>
        <v>11.241855858298651</v>
      </c>
      <c r="F1258" s="15">
        <f t="shared" si="1392"/>
        <v>22150.985868661679</v>
      </c>
      <c r="G1258" s="15">
        <f t="shared" si="1425"/>
        <v>31924.580152079347</v>
      </c>
      <c r="H1258" s="324">
        <f t="shared" si="1426"/>
        <v>54075.566020741026</v>
      </c>
      <c r="I1258" s="334">
        <v>0</v>
      </c>
      <c r="J1258" s="450">
        <f t="shared" si="1393"/>
        <v>0</v>
      </c>
      <c r="K1258" s="457">
        <f t="shared" si="1394"/>
        <v>0</v>
      </c>
      <c r="L1258" s="15">
        <f t="shared" si="1395"/>
        <v>0</v>
      </c>
      <c r="M1258" s="15">
        <f t="shared" si="1427"/>
        <v>0</v>
      </c>
      <c r="N1258" s="324">
        <f t="shared" si="1428"/>
        <v>0</v>
      </c>
      <c r="O1258" s="345">
        <v>2</v>
      </c>
      <c r="P1258" s="454">
        <f t="shared" si="1396"/>
        <v>1.2502466936572201</v>
      </c>
      <c r="Q1258" s="457">
        <f t="shared" si="1429"/>
        <v>7.0275465587044694</v>
      </c>
      <c r="R1258" s="15">
        <f t="shared" si="1397"/>
        <v>13947.85697037325</v>
      </c>
      <c r="S1258" s="422">
        <f t="shared" si="1430"/>
        <v>28459.141832003075</v>
      </c>
      <c r="T1258" s="324">
        <f t="shared" si="1431"/>
        <v>42406.998802376329</v>
      </c>
      <c r="U1258" s="345">
        <v>1</v>
      </c>
      <c r="V1258" s="166">
        <f t="shared" si="1398"/>
        <v>5.1959874713268235</v>
      </c>
      <c r="W1258" s="15">
        <f t="shared" si="1432"/>
        <v>11198.508587512795</v>
      </c>
      <c r="X1258" s="15">
        <f t="shared" si="1433"/>
        <v>17736.535715016846</v>
      </c>
      <c r="Y1258" s="324">
        <f t="shared" si="1434"/>
        <v>28935.044302529641</v>
      </c>
      <c r="Z1258" s="345">
        <v>2</v>
      </c>
      <c r="AA1258" s="166">
        <f t="shared" si="1435"/>
        <v>13.26061130651426</v>
      </c>
      <c r="AB1258" s="15">
        <f t="shared" si="1436"/>
        <v>22397.01717502559</v>
      </c>
      <c r="AC1258" s="15">
        <f t="shared" si="1437"/>
        <v>46917.98915690853</v>
      </c>
      <c r="AD1258" s="324">
        <f t="shared" si="1402"/>
        <v>69315.006331934128</v>
      </c>
      <c r="AE1258" s="345">
        <v>1</v>
      </c>
      <c r="AF1258" s="227">
        <f t="shared" si="1403"/>
        <v>1</v>
      </c>
      <c r="AG1258" s="166">
        <f t="shared" si="1404"/>
        <v>6.0340561332131113</v>
      </c>
      <c r="AH1258" s="15">
        <f t="shared" si="1405"/>
        <v>10646.972222222223</v>
      </c>
      <c r="AI1258" s="15">
        <f t="shared" si="1406"/>
        <v>20986.976011117949</v>
      </c>
      <c r="AJ1258" s="324"/>
      <c r="AK1258" s="334">
        <v>3</v>
      </c>
      <c r="AL1258" s="450">
        <f t="shared" si="1407"/>
        <v>3</v>
      </c>
      <c r="AM1258" s="166">
        <f t="shared" si="1408"/>
        <v>16.684817202714783</v>
      </c>
      <c r="AN1258" s="179">
        <f t="shared" si="1409"/>
        <v>31940.916666666668</v>
      </c>
      <c r="AO1258" s="179">
        <f t="shared" si="1410"/>
        <v>57734.708267778755</v>
      </c>
      <c r="AP1258" s="481">
        <f t="shared" si="1438"/>
        <v>89675.624934445426</v>
      </c>
      <c r="AQ1258" s="471">
        <v>1.9565217391304348</v>
      </c>
      <c r="AR1258" s="454">
        <f t="shared" si="1411"/>
        <v>1.9565217391304348</v>
      </c>
      <c r="AS1258" s="166">
        <f t="shared" si="1412"/>
        <v>11.989347574839236</v>
      </c>
      <c r="AT1258" s="15">
        <f t="shared" si="1413"/>
        <v>22634.112856570689</v>
      </c>
      <c r="AU1258" s="15">
        <f t="shared" si="1414"/>
        <v>39051.389889572027</v>
      </c>
      <c r="AV1258" s="324">
        <f t="shared" si="1415"/>
        <v>61685.502746142716</v>
      </c>
      <c r="AW1258" s="471">
        <v>2.0434782608696196</v>
      </c>
      <c r="AX1258" s="472">
        <f t="shared" si="1416"/>
        <v>2.0434782608696196</v>
      </c>
      <c r="AY1258" s="166">
        <f t="shared" si="1417"/>
        <v>17.284734266031581</v>
      </c>
      <c r="AZ1258" s="15">
        <f t="shared" si="1418"/>
        <v>23640.073427974461</v>
      </c>
      <c r="BA1258" s="15">
        <f t="shared" si="1419"/>
        <v>57956.620002691743</v>
      </c>
      <c r="BB1258" s="324">
        <f t="shared" si="1420"/>
        <v>81596.693430666201</v>
      </c>
      <c r="BC1258" s="323"/>
      <c r="BD1258" s="166"/>
      <c r="BE1258" s="15"/>
      <c r="BF1258" s="15"/>
      <c r="BG1258" s="324"/>
      <c r="BH1258" s="334"/>
      <c r="BI1258" s="166"/>
      <c r="BJ1258" s="15"/>
      <c r="BK1258" s="15"/>
      <c r="BL1258" s="324"/>
      <c r="BM1258" s="334"/>
      <c r="BN1258" s="166"/>
      <c r="BO1258" s="15"/>
      <c r="BP1258" s="15"/>
      <c r="BQ1258" s="324"/>
      <c r="BR1258" s="406">
        <f t="shared" si="1421"/>
        <v>15.000000000000053</v>
      </c>
      <c r="BS1258" s="406">
        <f t="shared" si="1422"/>
        <v>2.5000000000000089</v>
      </c>
      <c r="BT1258" s="406">
        <f t="shared" si="1423"/>
        <v>-0.45652173913038929</v>
      </c>
      <c r="BU1258" s="407">
        <f t="shared" si="1424"/>
        <v>4.4444444444472264E-2</v>
      </c>
      <c r="BV1258" s="407">
        <f t="shared" si="1439"/>
        <v>-0.25000000000000444</v>
      </c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7"/>
      <c r="DW1258" s="7"/>
      <c r="DX1258" s="7"/>
      <c r="DY1258" s="7"/>
      <c r="DZ1258" s="7"/>
      <c r="EA1258" s="7"/>
      <c r="EB1258" s="7"/>
      <c r="EC1258" s="7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  <c r="EQ1258" s="7"/>
    </row>
    <row r="1259" spans="1:147" ht="18" x14ac:dyDescent="0.35">
      <c r="A1259" s="43" t="s">
        <v>490</v>
      </c>
      <c r="B1259" s="319">
        <v>1002</v>
      </c>
      <c r="C1259" s="334">
        <v>3</v>
      </c>
      <c r="D1259" s="451">
        <f t="shared" si="1390"/>
        <v>3</v>
      </c>
      <c r="E1259" s="457">
        <f t="shared" si="1391"/>
        <v>16.862783787447977</v>
      </c>
      <c r="F1259" s="15">
        <f t="shared" si="1392"/>
        <v>33226.478802992518</v>
      </c>
      <c r="G1259" s="15">
        <f t="shared" si="1425"/>
        <v>47886.87022811902</v>
      </c>
      <c r="H1259" s="324">
        <f t="shared" si="1426"/>
        <v>81113.349031111546</v>
      </c>
      <c r="I1259" s="334">
        <v>6</v>
      </c>
      <c r="J1259" s="450">
        <f t="shared" si="1393"/>
        <v>6</v>
      </c>
      <c r="K1259" s="457">
        <f t="shared" si="1394"/>
        <v>33.725567574895955</v>
      </c>
      <c r="L1259" s="15">
        <f t="shared" si="1395"/>
        <v>66936.503209169052</v>
      </c>
      <c r="M1259" s="15">
        <f t="shared" si="1427"/>
        <v>100520.52306873722</v>
      </c>
      <c r="N1259" s="324">
        <f t="shared" si="1428"/>
        <v>167457.02627790626</v>
      </c>
      <c r="O1259" s="345">
        <v>12</v>
      </c>
      <c r="P1259" s="454">
        <f t="shared" si="1396"/>
        <v>7.50148016194332</v>
      </c>
      <c r="Q1259" s="457">
        <f t="shared" si="1429"/>
        <v>42.165279352226811</v>
      </c>
      <c r="R1259" s="15">
        <f t="shared" si="1397"/>
        <v>83687.1418222395</v>
      </c>
      <c r="S1259" s="422">
        <f t="shared" si="1430"/>
        <v>170754.85099201844</v>
      </c>
      <c r="T1259" s="324">
        <f t="shared" si="1431"/>
        <v>254441.99281425794</v>
      </c>
      <c r="U1259" s="345">
        <v>5</v>
      </c>
      <c r="V1259" s="166">
        <f t="shared" si="1398"/>
        <v>25.979937356634117</v>
      </c>
      <c r="W1259" s="15">
        <f t="shared" si="1432"/>
        <v>55992.54293756398</v>
      </c>
      <c r="X1259" s="15">
        <f t="shared" si="1433"/>
        <v>88682.678575084225</v>
      </c>
      <c r="Y1259" s="324">
        <f t="shared" si="1434"/>
        <v>144675.22151264822</v>
      </c>
      <c r="Z1259" s="345">
        <v>6</v>
      </c>
      <c r="AA1259" s="166">
        <f t="shared" si="1435"/>
        <v>39.781833919542777</v>
      </c>
      <c r="AB1259" s="15">
        <f t="shared" si="1436"/>
        <v>67191.051525076764</v>
      </c>
      <c r="AC1259" s="15">
        <f t="shared" si="1437"/>
        <v>140753.96747072556</v>
      </c>
      <c r="AD1259" s="324">
        <f t="shared" si="1402"/>
        <v>207945.01899580233</v>
      </c>
      <c r="AE1259" s="345">
        <v>9</v>
      </c>
      <c r="AF1259" s="227">
        <f t="shared" si="1403"/>
        <v>9</v>
      </c>
      <c r="AG1259" s="166">
        <f t="shared" si="1404"/>
        <v>54.306505198918003</v>
      </c>
      <c r="AH1259" s="15">
        <f t="shared" si="1405"/>
        <v>95822.75</v>
      </c>
      <c r="AI1259" s="15">
        <f t="shared" si="1406"/>
        <v>188882.78410006154</v>
      </c>
      <c r="AJ1259" s="324"/>
      <c r="AK1259" s="334">
        <v>8</v>
      </c>
      <c r="AL1259" s="450">
        <f t="shared" si="1407"/>
        <v>8</v>
      </c>
      <c r="AM1259" s="166">
        <f t="shared" si="1408"/>
        <v>44.492845873906084</v>
      </c>
      <c r="AN1259" s="179">
        <f t="shared" si="1409"/>
        <v>85175.777777777781</v>
      </c>
      <c r="AO1259" s="179">
        <f t="shared" si="1410"/>
        <v>153959.22204741</v>
      </c>
      <c r="AP1259" s="481">
        <f t="shared" si="1438"/>
        <v>239134.99982518778</v>
      </c>
      <c r="AQ1259" s="471">
        <v>5.2173913043478262</v>
      </c>
      <c r="AR1259" s="454">
        <f t="shared" si="1411"/>
        <v>5.2173913043478262</v>
      </c>
      <c r="AS1259" s="166">
        <f t="shared" si="1412"/>
        <v>31.971593532904627</v>
      </c>
      <c r="AT1259" s="15">
        <f t="shared" si="1413"/>
        <v>60357.634284188505</v>
      </c>
      <c r="AU1259" s="15">
        <f t="shared" si="1414"/>
        <v>104137.0397055254</v>
      </c>
      <c r="AV1259" s="324">
        <f t="shared" si="1415"/>
        <v>164494.67398971389</v>
      </c>
      <c r="AW1259" s="471">
        <v>3.7826086956521863</v>
      </c>
      <c r="AX1259" s="472">
        <f t="shared" si="1416"/>
        <v>3.7826086956521863</v>
      </c>
      <c r="AY1259" s="166">
        <f t="shared" si="1417"/>
        <v>31.99514640733431</v>
      </c>
      <c r="AZ1259" s="15">
        <f t="shared" si="1418"/>
        <v>43759.284856036807</v>
      </c>
      <c r="BA1259" s="15">
        <f t="shared" si="1419"/>
        <v>107281.40298370349</v>
      </c>
      <c r="BB1259" s="324">
        <f t="shared" si="1420"/>
        <v>151040.68783974031</v>
      </c>
      <c r="BC1259" s="323"/>
      <c r="BD1259" s="166"/>
      <c r="BE1259" s="15"/>
      <c r="BF1259" s="15"/>
      <c r="BG1259" s="324"/>
      <c r="BH1259" s="334"/>
      <c r="BI1259" s="166"/>
      <c r="BJ1259" s="15"/>
      <c r="BK1259" s="15"/>
      <c r="BL1259" s="324"/>
      <c r="BM1259" s="334"/>
      <c r="BN1259" s="166"/>
      <c r="BO1259" s="15"/>
      <c r="BP1259" s="15"/>
      <c r="BQ1259" s="324"/>
      <c r="BR1259" s="406">
        <f t="shared" si="1421"/>
        <v>58.000000000000014</v>
      </c>
      <c r="BS1259" s="406">
        <f t="shared" si="1422"/>
        <v>9.6666666666666696</v>
      </c>
      <c r="BT1259" s="406">
        <f t="shared" si="1423"/>
        <v>-5.8840579710144834</v>
      </c>
      <c r="BU1259" s="407">
        <f t="shared" si="1424"/>
        <v>-0.27499999999999769</v>
      </c>
      <c r="BV1259" s="407">
        <f t="shared" si="1439"/>
        <v>-0.6111111111111116</v>
      </c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7"/>
      <c r="DW1259" s="7"/>
      <c r="DX1259" s="7"/>
      <c r="DY1259" s="7"/>
      <c r="DZ1259" s="7"/>
      <c r="EA1259" s="7"/>
      <c r="EB1259" s="7"/>
      <c r="EC1259" s="7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  <c r="EQ1259" s="7"/>
    </row>
    <row r="1260" spans="1:147" ht="18" x14ac:dyDescent="0.35">
      <c r="A1260" s="43" t="s">
        <v>490</v>
      </c>
      <c r="B1260" s="319">
        <v>1101</v>
      </c>
      <c r="C1260" s="334">
        <v>6</v>
      </c>
      <c r="D1260" s="451">
        <f t="shared" si="1390"/>
        <v>6</v>
      </c>
      <c r="E1260" s="457">
        <f t="shared" si="1391"/>
        <v>33.725567574895955</v>
      </c>
      <c r="F1260" s="15">
        <f t="shared" si="1392"/>
        <v>66452.957605985037</v>
      </c>
      <c r="G1260" s="15">
        <f t="shared" si="1425"/>
        <v>95773.74045623804</v>
      </c>
      <c r="H1260" s="324">
        <f t="shared" si="1426"/>
        <v>162226.69806222309</v>
      </c>
      <c r="I1260" s="334">
        <v>7</v>
      </c>
      <c r="J1260" s="450">
        <f t="shared" si="1393"/>
        <v>7</v>
      </c>
      <c r="K1260" s="457">
        <f t="shared" si="1394"/>
        <v>39.346495504045279</v>
      </c>
      <c r="L1260" s="15">
        <f t="shared" si="1395"/>
        <v>78092.587077363889</v>
      </c>
      <c r="M1260" s="15">
        <f t="shared" si="1427"/>
        <v>117273.94358019343</v>
      </c>
      <c r="N1260" s="324">
        <f t="shared" si="1428"/>
        <v>195366.5306575573</v>
      </c>
      <c r="O1260" s="345">
        <v>13</v>
      </c>
      <c r="P1260" s="454">
        <f t="shared" si="1396"/>
        <v>8.1266035087719306</v>
      </c>
      <c r="Q1260" s="457">
        <f t="shared" si="1429"/>
        <v>45.679052631579047</v>
      </c>
      <c r="R1260" s="15">
        <f t="shared" si="1397"/>
        <v>90661.070307426126</v>
      </c>
      <c r="S1260" s="422">
        <f t="shared" si="1430"/>
        <v>184984.42190801998</v>
      </c>
      <c r="T1260" s="324">
        <f t="shared" si="1431"/>
        <v>275645.49221544608</v>
      </c>
      <c r="U1260" s="345">
        <v>10</v>
      </c>
      <c r="V1260" s="166">
        <f t="shared" si="1398"/>
        <v>51.959874713268235</v>
      </c>
      <c r="W1260" s="15">
        <f t="shared" si="1432"/>
        <v>111985.08587512796</v>
      </c>
      <c r="X1260" s="15">
        <f t="shared" si="1433"/>
        <v>177365.35715016845</v>
      </c>
      <c r="Y1260" s="324">
        <f t="shared" si="1434"/>
        <v>289350.44302529644</v>
      </c>
      <c r="Z1260" s="345">
        <v>8</v>
      </c>
      <c r="AA1260" s="166">
        <f t="shared" si="1435"/>
        <v>53.04244522605704</v>
      </c>
      <c r="AB1260" s="15">
        <f t="shared" si="1436"/>
        <v>89588.068700102362</v>
      </c>
      <c r="AC1260" s="15">
        <f t="shared" si="1437"/>
        <v>187671.95662763412</v>
      </c>
      <c r="AD1260" s="324">
        <f t="shared" si="1402"/>
        <v>277260.02532773651</v>
      </c>
      <c r="AE1260" s="345">
        <v>8</v>
      </c>
      <c r="AF1260" s="227">
        <f t="shared" si="1403"/>
        <v>8</v>
      </c>
      <c r="AG1260" s="166">
        <f t="shared" si="1404"/>
        <v>48.27244906570489</v>
      </c>
      <c r="AH1260" s="15">
        <f t="shared" si="1405"/>
        <v>85175.777777777781</v>
      </c>
      <c r="AI1260" s="15">
        <f t="shared" si="1406"/>
        <v>167895.8080889436</v>
      </c>
      <c r="AJ1260" s="324"/>
      <c r="AK1260" s="334">
        <v>10</v>
      </c>
      <c r="AL1260" s="450">
        <f t="shared" si="1407"/>
        <v>10</v>
      </c>
      <c r="AM1260" s="166">
        <f t="shared" si="1408"/>
        <v>55.616057342382604</v>
      </c>
      <c r="AN1260" s="179">
        <f t="shared" si="1409"/>
        <v>106469.72222222222</v>
      </c>
      <c r="AO1260" s="179">
        <f t="shared" si="1410"/>
        <v>192449.0275592625</v>
      </c>
      <c r="AP1260" s="481">
        <f t="shared" si="1438"/>
        <v>298918.74978148472</v>
      </c>
      <c r="AQ1260" s="471">
        <v>9.1304347826086953</v>
      </c>
      <c r="AR1260" s="454">
        <f t="shared" si="1411"/>
        <v>9.1304347826086953</v>
      </c>
      <c r="AS1260" s="166">
        <f t="shared" si="1412"/>
        <v>55.950288682583093</v>
      </c>
      <c r="AT1260" s="15">
        <f t="shared" si="1413"/>
        <v>105625.85999732988</v>
      </c>
      <c r="AU1260" s="15">
        <f t="shared" si="1414"/>
        <v>182239.81948466945</v>
      </c>
      <c r="AV1260" s="324">
        <f t="shared" si="1415"/>
        <v>287865.67948199937</v>
      </c>
      <c r="AW1260" s="471">
        <v>9.8695652173912549</v>
      </c>
      <c r="AX1260" s="472">
        <f t="shared" si="1416"/>
        <v>9.8695652173912549</v>
      </c>
      <c r="AY1260" s="166">
        <f t="shared" si="1417"/>
        <v>83.481588901894582</v>
      </c>
      <c r="AZ1260" s="15">
        <f t="shared" si="1418"/>
        <v>114176.52485425601</v>
      </c>
      <c r="BA1260" s="15">
        <f t="shared" si="1419"/>
        <v>279918.14341724705</v>
      </c>
      <c r="BB1260" s="324">
        <f t="shared" si="1420"/>
        <v>394094.66827150306</v>
      </c>
      <c r="BC1260" s="323"/>
      <c r="BD1260" s="166"/>
      <c r="BE1260" s="15"/>
      <c r="BF1260" s="15"/>
      <c r="BG1260" s="324"/>
      <c r="BH1260" s="334"/>
      <c r="BI1260" s="166"/>
      <c r="BJ1260" s="15"/>
      <c r="BK1260" s="15"/>
      <c r="BL1260" s="324"/>
      <c r="BM1260" s="334"/>
      <c r="BN1260" s="166"/>
      <c r="BO1260" s="15"/>
      <c r="BP1260" s="15"/>
      <c r="BQ1260" s="324"/>
      <c r="BR1260" s="406">
        <f t="shared" si="1421"/>
        <v>80.999999999999943</v>
      </c>
      <c r="BS1260" s="406">
        <f t="shared" si="1422"/>
        <v>13.499999999999991</v>
      </c>
      <c r="BT1260" s="406">
        <f t="shared" si="1423"/>
        <v>-3.6304347826087362</v>
      </c>
      <c r="BU1260" s="407">
        <f t="shared" si="1424"/>
        <v>8.0952380952375558E-2</v>
      </c>
      <c r="BV1260" s="407">
        <f t="shared" si="1439"/>
        <v>-0.68749999999999889</v>
      </c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7"/>
      <c r="DW1260" s="7"/>
      <c r="DX1260" s="7"/>
      <c r="DY1260" s="7"/>
      <c r="DZ1260" s="7"/>
      <c r="EA1260" s="7"/>
      <c r="EB1260" s="7"/>
      <c r="EC1260" s="7"/>
      <c r="ED1260" s="7"/>
      <c r="EE1260" s="7"/>
      <c r="EF1260" s="7"/>
      <c r="EG1260" s="7"/>
      <c r="EH1260" s="7"/>
      <c r="EI1260" s="7"/>
      <c r="EJ1260" s="7"/>
      <c r="EK1260" s="7"/>
      <c r="EL1260" s="7"/>
      <c r="EM1260" s="7"/>
      <c r="EN1260" s="7"/>
      <c r="EO1260" s="7"/>
      <c r="EP1260" s="7"/>
      <c r="EQ1260" s="7"/>
    </row>
    <row r="1261" spans="1:147" ht="18" x14ac:dyDescent="0.35">
      <c r="A1261" s="43" t="s">
        <v>490</v>
      </c>
      <c r="B1261" s="319">
        <v>1102</v>
      </c>
      <c r="C1261" s="334">
        <v>9</v>
      </c>
      <c r="D1261" s="451">
        <f t="shared" si="1390"/>
        <v>9</v>
      </c>
      <c r="E1261" s="457">
        <f t="shared" si="1391"/>
        <v>50.588351362343928</v>
      </c>
      <c r="F1261" s="15">
        <f t="shared" si="1392"/>
        <v>99679.436408977548</v>
      </c>
      <c r="G1261" s="15">
        <f t="shared" si="1425"/>
        <v>143660.61068435706</v>
      </c>
      <c r="H1261" s="324">
        <f t="shared" si="1426"/>
        <v>243340.04709333461</v>
      </c>
      <c r="I1261" s="334">
        <v>8</v>
      </c>
      <c r="J1261" s="450">
        <f t="shared" si="1393"/>
        <v>8</v>
      </c>
      <c r="K1261" s="457">
        <f t="shared" si="1394"/>
        <v>44.967423433194604</v>
      </c>
      <c r="L1261" s="15">
        <f t="shared" si="1395"/>
        <v>89248.670945558726</v>
      </c>
      <c r="M1261" s="15">
        <f t="shared" si="1427"/>
        <v>134027.36409164962</v>
      </c>
      <c r="N1261" s="324">
        <f t="shared" si="1428"/>
        <v>223276.03503720835</v>
      </c>
      <c r="O1261" s="345">
        <v>16</v>
      </c>
      <c r="P1261" s="454">
        <f t="shared" si="1396"/>
        <v>10.001973549257761</v>
      </c>
      <c r="Q1261" s="457">
        <f t="shared" si="1429"/>
        <v>56.220372469635755</v>
      </c>
      <c r="R1261" s="15">
        <f t="shared" si="1397"/>
        <v>111582.855762986</v>
      </c>
      <c r="S1261" s="422">
        <f t="shared" si="1430"/>
        <v>227673.1346560246</v>
      </c>
      <c r="T1261" s="324">
        <f t="shared" si="1431"/>
        <v>339255.99041901063</v>
      </c>
      <c r="U1261" s="345">
        <v>7</v>
      </c>
      <c r="V1261" s="166">
        <f t="shared" si="1398"/>
        <v>36.371912299287764</v>
      </c>
      <c r="W1261" s="15">
        <f t="shared" si="1432"/>
        <v>78389.560112589563</v>
      </c>
      <c r="X1261" s="15">
        <f t="shared" si="1433"/>
        <v>124155.75000511791</v>
      </c>
      <c r="Y1261" s="324">
        <f t="shared" si="1434"/>
        <v>202545.31011770747</v>
      </c>
      <c r="Z1261" s="345">
        <v>7</v>
      </c>
      <c r="AA1261" s="166">
        <f t="shared" si="1435"/>
        <v>46.412139572799909</v>
      </c>
      <c r="AB1261" s="15">
        <f t="shared" si="1436"/>
        <v>78389.560112589563</v>
      </c>
      <c r="AC1261" s="15">
        <f t="shared" si="1437"/>
        <v>164212.96204917986</v>
      </c>
      <c r="AD1261" s="324">
        <f t="shared" si="1402"/>
        <v>242602.52216176942</v>
      </c>
      <c r="AE1261" s="345">
        <v>7</v>
      </c>
      <c r="AF1261" s="227">
        <f t="shared" si="1403"/>
        <v>7</v>
      </c>
      <c r="AG1261" s="166">
        <f t="shared" si="1404"/>
        <v>42.238392932491777</v>
      </c>
      <c r="AH1261" s="15">
        <f t="shared" si="1405"/>
        <v>74528.805555555562</v>
      </c>
      <c r="AI1261" s="15">
        <f t="shared" si="1406"/>
        <v>146908.83207782565</v>
      </c>
      <c r="AJ1261" s="324"/>
      <c r="AK1261" s="334">
        <v>7</v>
      </c>
      <c r="AL1261" s="450">
        <f t="shared" si="1407"/>
        <v>7</v>
      </c>
      <c r="AM1261" s="166">
        <f t="shared" si="1408"/>
        <v>38.931240139667821</v>
      </c>
      <c r="AN1261" s="179">
        <f t="shared" si="1409"/>
        <v>74528.805555555562</v>
      </c>
      <c r="AO1261" s="179">
        <f t="shared" si="1410"/>
        <v>134714.31929148376</v>
      </c>
      <c r="AP1261" s="481">
        <f t="shared" si="1438"/>
        <v>209243.12484703932</v>
      </c>
      <c r="AQ1261" s="490">
        <v>7</v>
      </c>
      <c r="AR1261" s="454">
        <f t="shared" si="1411"/>
        <v>7</v>
      </c>
      <c r="AS1261" s="166">
        <f t="shared" si="1412"/>
        <v>42.895221323313706</v>
      </c>
      <c r="AT1261" s="15">
        <f t="shared" si="1413"/>
        <v>80979.82599795291</v>
      </c>
      <c r="AU1261" s="15">
        <f t="shared" si="1414"/>
        <v>139717.19493824657</v>
      </c>
      <c r="AV1261" s="324">
        <f t="shared" si="1415"/>
        <v>220697.02093619946</v>
      </c>
      <c r="AW1261" s="490">
        <v>9</v>
      </c>
      <c r="AX1261" s="490">
        <f t="shared" si="1416"/>
        <v>9</v>
      </c>
      <c r="AY1261" s="166">
        <f t="shared" si="1417"/>
        <v>76.126382831243461</v>
      </c>
      <c r="AZ1261" s="15">
        <f t="shared" si="1418"/>
        <v>104116.91914022517</v>
      </c>
      <c r="BA1261" s="15">
        <f t="shared" si="1419"/>
        <v>255255.75192674197</v>
      </c>
      <c r="BB1261" s="324">
        <f t="shared" si="1420"/>
        <v>359372.67106696713</v>
      </c>
      <c r="BC1261" s="323"/>
      <c r="BD1261" s="166"/>
      <c r="BE1261" s="15"/>
      <c r="BF1261" s="15"/>
      <c r="BG1261" s="324"/>
      <c r="BH1261" s="334"/>
      <c r="BI1261" s="166"/>
      <c r="BJ1261" s="15"/>
      <c r="BK1261" s="15"/>
      <c r="BL1261" s="324"/>
      <c r="BM1261" s="334"/>
      <c r="BN1261" s="166"/>
      <c r="BO1261" s="15"/>
      <c r="BP1261" s="15"/>
      <c r="BQ1261" s="324"/>
      <c r="BR1261" s="406">
        <f t="shared" si="1421"/>
        <v>77</v>
      </c>
      <c r="BS1261" s="406">
        <f t="shared" si="1422"/>
        <v>12.833333333333334</v>
      </c>
      <c r="BT1261" s="406">
        <f t="shared" si="1423"/>
        <v>-3.8333333333333339</v>
      </c>
      <c r="BU1261" s="407">
        <f t="shared" si="1424"/>
        <v>0.28571428571428581</v>
      </c>
      <c r="BV1261" s="407">
        <f t="shared" si="1439"/>
        <v>-0.83333333333333337</v>
      </c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7"/>
      <c r="DW1261" s="7"/>
      <c r="DX1261" s="7"/>
      <c r="DY1261" s="7"/>
      <c r="DZ1261" s="7"/>
      <c r="EA1261" s="7"/>
      <c r="EB1261" s="7"/>
      <c r="EC1261" s="7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  <c r="EQ1261" s="7"/>
    </row>
    <row r="1262" spans="1:147" ht="18" x14ac:dyDescent="0.35">
      <c r="A1262" s="43" t="s">
        <v>490</v>
      </c>
      <c r="B1262" s="319">
        <v>1201</v>
      </c>
      <c r="C1262" s="334">
        <v>3</v>
      </c>
      <c r="D1262" s="451">
        <f t="shared" si="1390"/>
        <v>3</v>
      </c>
      <c r="E1262" s="457">
        <f t="shared" si="1391"/>
        <v>16.862783787447977</v>
      </c>
      <c r="F1262" s="15">
        <f t="shared" si="1392"/>
        <v>33226.478802992518</v>
      </c>
      <c r="G1262" s="15">
        <f t="shared" si="1425"/>
        <v>47886.87022811902</v>
      </c>
      <c r="H1262" s="324">
        <f t="shared" si="1426"/>
        <v>81113.349031111546</v>
      </c>
      <c r="I1262" s="334">
        <v>2</v>
      </c>
      <c r="J1262" s="450">
        <f t="shared" si="1393"/>
        <v>2</v>
      </c>
      <c r="K1262" s="457">
        <f t="shared" si="1394"/>
        <v>11.241855858298651</v>
      </c>
      <c r="L1262" s="15">
        <f t="shared" si="1395"/>
        <v>22312.167736389682</v>
      </c>
      <c r="M1262" s="15">
        <f t="shared" si="1427"/>
        <v>33506.841022912406</v>
      </c>
      <c r="N1262" s="324">
        <f t="shared" si="1428"/>
        <v>55819.008759302087</v>
      </c>
      <c r="O1262" s="345">
        <v>5</v>
      </c>
      <c r="P1262" s="454">
        <f t="shared" si="1396"/>
        <v>3.1256167341430503</v>
      </c>
      <c r="Q1262" s="457">
        <f t="shared" si="1429"/>
        <v>17.568866396761173</v>
      </c>
      <c r="R1262" s="15">
        <f t="shared" si="1397"/>
        <v>34869.642425933125</v>
      </c>
      <c r="S1262" s="422">
        <f t="shared" si="1430"/>
        <v>71147.854580007683</v>
      </c>
      <c r="T1262" s="324">
        <f t="shared" si="1431"/>
        <v>106017.49700594081</v>
      </c>
      <c r="U1262" s="345">
        <v>3</v>
      </c>
      <c r="V1262" s="166">
        <f t="shared" si="1398"/>
        <v>15.58796241398047</v>
      </c>
      <c r="W1262" s="15">
        <f t="shared" si="1432"/>
        <v>33595.525762538382</v>
      </c>
      <c r="X1262" s="15">
        <f t="shared" si="1433"/>
        <v>53209.607145050533</v>
      </c>
      <c r="Y1262" s="324">
        <f t="shared" si="1434"/>
        <v>86805.132907588908</v>
      </c>
      <c r="Z1262" s="345">
        <v>3</v>
      </c>
      <c r="AA1262" s="166">
        <f t="shared" si="1435"/>
        <v>19.890916959771388</v>
      </c>
      <c r="AB1262" s="15">
        <f t="shared" si="1436"/>
        <v>33595.525762538382</v>
      </c>
      <c r="AC1262" s="15">
        <f t="shared" si="1437"/>
        <v>70376.983735362781</v>
      </c>
      <c r="AD1262" s="324">
        <f t="shared" si="1402"/>
        <v>103972.50949790116</v>
      </c>
      <c r="AE1262" s="345">
        <v>4</v>
      </c>
      <c r="AF1262" s="227">
        <f t="shared" si="1403"/>
        <v>4</v>
      </c>
      <c r="AG1262" s="166">
        <f t="shared" si="1404"/>
        <v>24.136224532852445</v>
      </c>
      <c r="AH1262" s="15">
        <f t="shared" si="1405"/>
        <v>42587.888888888891</v>
      </c>
      <c r="AI1262" s="15">
        <f t="shared" si="1406"/>
        <v>83947.904044471798</v>
      </c>
      <c r="AJ1262" s="324"/>
      <c r="AK1262" s="334">
        <v>4</v>
      </c>
      <c r="AL1262" s="450">
        <f t="shared" si="1407"/>
        <v>4</v>
      </c>
      <c r="AM1262" s="166">
        <f t="shared" si="1408"/>
        <v>22.246422936953042</v>
      </c>
      <c r="AN1262" s="179">
        <f t="shared" si="1409"/>
        <v>42587.888888888891</v>
      </c>
      <c r="AO1262" s="179">
        <f t="shared" si="1410"/>
        <v>76979.611023705002</v>
      </c>
      <c r="AP1262" s="481">
        <f t="shared" si="1438"/>
        <v>119567.49991259389</v>
      </c>
      <c r="AQ1262" s="471">
        <v>2.6086956521739131</v>
      </c>
      <c r="AR1262" s="454">
        <f t="shared" si="1411"/>
        <v>2.6086956521739131</v>
      </c>
      <c r="AS1262" s="166">
        <f t="shared" si="1412"/>
        <v>15.985796766452314</v>
      </c>
      <c r="AT1262" s="15">
        <f t="shared" si="1413"/>
        <v>30178.817142094253</v>
      </c>
      <c r="AU1262" s="15">
        <f t="shared" si="1414"/>
        <v>52068.5198527627</v>
      </c>
      <c r="AV1262" s="324">
        <f t="shared" si="1415"/>
        <v>82247.336994856945</v>
      </c>
      <c r="AW1262" s="471">
        <v>3.3913043478261216</v>
      </c>
      <c r="AX1262" s="472">
        <f t="shared" si="1416"/>
        <v>3.3913043478261216</v>
      </c>
      <c r="AY1262" s="166">
        <f t="shared" si="1417"/>
        <v>28.685303675541306</v>
      </c>
      <c r="AZ1262" s="15">
        <f t="shared" si="1418"/>
        <v>39232.462284722926</v>
      </c>
      <c r="BA1262" s="15">
        <f t="shared" si="1419"/>
        <v>96183.326812976215</v>
      </c>
      <c r="BB1262" s="324">
        <f t="shared" si="1420"/>
        <v>135415.78909769913</v>
      </c>
      <c r="BC1262" s="323"/>
      <c r="BD1262" s="166"/>
      <c r="BE1262" s="15"/>
      <c r="BF1262" s="15"/>
      <c r="BG1262" s="324"/>
      <c r="BH1262" s="334"/>
      <c r="BI1262" s="166"/>
      <c r="BJ1262" s="15"/>
      <c r="BK1262" s="15"/>
      <c r="BL1262" s="324"/>
      <c r="BM1262" s="334"/>
      <c r="BN1262" s="166"/>
      <c r="BO1262" s="15"/>
      <c r="BP1262" s="15"/>
      <c r="BQ1262" s="324"/>
      <c r="BR1262" s="406">
        <f t="shared" si="1421"/>
        <v>30.000000000000036</v>
      </c>
      <c r="BS1262" s="406">
        <f t="shared" si="1422"/>
        <v>5.0000000000000062</v>
      </c>
      <c r="BT1262" s="406">
        <f t="shared" si="1423"/>
        <v>-1.6086956521738847</v>
      </c>
      <c r="BU1262" s="407">
        <f t="shared" si="1424"/>
        <v>0.30000000000001315</v>
      </c>
      <c r="BV1262" s="407">
        <f t="shared" si="1439"/>
        <v>-0.66666666666666874</v>
      </c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s="7"/>
      <c r="EC1262" s="7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</row>
    <row r="1263" spans="1:147" ht="18" x14ac:dyDescent="0.35">
      <c r="A1263" s="43" t="s">
        <v>490</v>
      </c>
      <c r="B1263" s="319">
        <v>1202</v>
      </c>
      <c r="C1263" s="334">
        <v>4</v>
      </c>
      <c r="D1263" s="451">
        <f t="shared" si="1390"/>
        <v>4</v>
      </c>
      <c r="E1263" s="457">
        <f t="shared" si="1391"/>
        <v>22.483711716597302</v>
      </c>
      <c r="F1263" s="15">
        <f t="shared" si="1392"/>
        <v>44301.971737323358</v>
      </c>
      <c r="G1263" s="15">
        <f t="shared" si="1425"/>
        <v>63849.160304158693</v>
      </c>
      <c r="H1263" s="324">
        <f t="shared" si="1426"/>
        <v>108151.13204148205</v>
      </c>
      <c r="I1263" s="334">
        <v>4</v>
      </c>
      <c r="J1263" s="450">
        <f t="shared" si="1393"/>
        <v>4</v>
      </c>
      <c r="K1263" s="457">
        <f t="shared" si="1394"/>
        <v>22.483711716597302</v>
      </c>
      <c r="L1263" s="15">
        <f t="shared" si="1395"/>
        <v>44624.335472779363</v>
      </c>
      <c r="M1263" s="15">
        <f t="shared" si="1427"/>
        <v>67013.682045824811</v>
      </c>
      <c r="N1263" s="324">
        <f t="shared" si="1428"/>
        <v>111638.01751860417</v>
      </c>
      <c r="O1263" s="345">
        <v>8</v>
      </c>
      <c r="P1263" s="454">
        <f t="shared" si="1396"/>
        <v>5.0009867746288803</v>
      </c>
      <c r="Q1263" s="457">
        <f t="shared" si="1429"/>
        <v>28.110186234817878</v>
      </c>
      <c r="R1263" s="15">
        <f t="shared" si="1397"/>
        <v>55791.427881493</v>
      </c>
      <c r="S1263" s="422">
        <f t="shared" si="1430"/>
        <v>113836.5673280123</v>
      </c>
      <c r="T1263" s="324">
        <f t="shared" si="1431"/>
        <v>169627.99520950532</v>
      </c>
      <c r="U1263" s="345">
        <v>4</v>
      </c>
      <c r="V1263" s="166">
        <f t="shared" si="1398"/>
        <v>20.783949885307294</v>
      </c>
      <c r="W1263" s="15">
        <f t="shared" si="1432"/>
        <v>44794.034350051181</v>
      </c>
      <c r="X1263" s="15">
        <f t="shared" si="1433"/>
        <v>70946.142860067383</v>
      </c>
      <c r="Y1263" s="324">
        <f t="shared" si="1434"/>
        <v>115740.17721011856</v>
      </c>
      <c r="Z1263" s="345">
        <v>4</v>
      </c>
      <c r="AA1263" s="166">
        <f t="shared" si="1435"/>
        <v>26.52122261302852</v>
      </c>
      <c r="AB1263" s="15">
        <f t="shared" si="1436"/>
        <v>44794.034350051181</v>
      </c>
      <c r="AC1263" s="15">
        <f t="shared" si="1437"/>
        <v>93835.978313817061</v>
      </c>
      <c r="AD1263" s="324">
        <f t="shared" si="1402"/>
        <v>138630.01266386826</v>
      </c>
      <c r="AE1263" s="345">
        <v>3</v>
      </c>
      <c r="AF1263" s="227">
        <f t="shared" si="1403"/>
        <v>3</v>
      </c>
      <c r="AG1263" s="166">
        <f t="shared" si="1404"/>
        <v>18.102168399639332</v>
      </c>
      <c r="AH1263" s="15">
        <f t="shared" si="1405"/>
        <v>31940.916666666668</v>
      </c>
      <c r="AI1263" s="15">
        <f t="shared" si="1406"/>
        <v>62960.928033353841</v>
      </c>
      <c r="AJ1263" s="324"/>
      <c r="AK1263" s="334">
        <v>5</v>
      </c>
      <c r="AL1263" s="450">
        <f t="shared" si="1407"/>
        <v>5</v>
      </c>
      <c r="AM1263" s="166">
        <f t="shared" si="1408"/>
        <v>27.808028671191302</v>
      </c>
      <c r="AN1263" s="179">
        <f t="shared" si="1409"/>
        <v>53234.861111111109</v>
      </c>
      <c r="AO1263" s="179">
        <f t="shared" si="1410"/>
        <v>96224.513779631248</v>
      </c>
      <c r="AP1263" s="481">
        <f t="shared" si="1438"/>
        <v>149459.37489074236</v>
      </c>
      <c r="AQ1263" s="471">
        <v>2.6086956521739131</v>
      </c>
      <c r="AR1263" s="454">
        <f t="shared" si="1411"/>
        <v>2.6086956521739131</v>
      </c>
      <c r="AS1263" s="166">
        <f t="shared" si="1412"/>
        <v>15.985796766452314</v>
      </c>
      <c r="AT1263" s="15">
        <f t="shared" si="1413"/>
        <v>30178.817142094253</v>
      </c>
      <c r="AU1263" s="15">
        <f t="shared" si="1414"/>
        <v>52068.5198527627</v>
      </c>
      <c r="AV1263" s="324">
        <f t="shared" si="1415"/>
        <v>82247.336994856945</v>
      </c>
      <c r="AW1263" s="471">
        <v>5.3913043478260079</v>
      </c>
      <c r="AX1263" s="472">
        <f t="shared" si="1416"/>
        <v>5.3913043478260079</v>
      </c>
      <c r="AY1263" s="166">
        <f t="shared" si="1417"/>
        <v>45.602277638038885</v>
      </c>
      <c r="AZ1263" s="15">
        <f t="shared" si="1418"/>
        <v>62369.555426993873</v>
      </c>
      <c r="BA1263" s="15">
        <f t="shared" si="1419"/>
        <v>152906.82724113786</v>
      </c>
      <c r="BB1263" s="324">
        <f t="shared" si="1420"/>
        <v>215276.38266813173</v>
      </c>
      <c r="BC1263" s="323"/>
      <c r="BD1263" s="166"/>
      <c r="BE1263" s="15"/>
      <c r="BF1263" s="15"/>
      <c r="BG1263" s="324"/>
      <c r="BH1263" s="334"/>
      <c r="BI1263" s="166"/>
      <c r="BJ1263" s="15"/>
      <c r="BK1263" s="15"/>
      <c r="BL1263" s="324"/>
      <c r="BM1263" s="323"/>
      <c r="BN1263" s="166"/>
      <c r="BO1263" s="15"/>
      <c r="BP1263" s="15"/>
      <c r="BQ1263" s="324"/>
      <c r="BR1263" s="406">
        <f t="shared" si="1421"/>
        <v>39.999999999999922</v>
      </c>
      <c r="BS1263" s="406">
        <f t="shared" si="1422"/>
        <v>6.6666666666666536</v>
      </c>
      <c r="BT1263" s="406">
        <f t="shared" si="1423"/>
        <v>-1.2753623188406458</v>
      </c>
      <c r="BU1263" s="407">
        <f t="shared" si="1424"/>
        <v>1.0666666666666362</v>
      </c>
      <c r="BV1263" s="407">
        <f t="shared" si="1439"/>
        <v>-0.66666666666666341</v>
      </c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7"/>
      <c r="DW1263" s="7"/>
      <c r="DX1263" s="7"/>
      <c r="DY1263" s="7"/>
      <c r="DZ1263" s="7"/>
      <c r="EA1263" s="7"/>
      <c r="EB1263" s="7"/>
      <c r="EC1263" s="7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  <c r="EQ1263" s="7"/>
    </row>
    <row r="1264" spans="1:147" ht="18" x14ac:dyDescent="0.35">
      <c r="A1264" s="43" t="s">
        <v>490</v>
      </c>
      <c r="B1264" s="319">
        <v>1203</v>
      </c>
      <c r="C1264" s="334">
        <v>3</v>
      </c>
      <c r="D1264" s="451">
        <f t="shared" si="1390"/>
        <v>3</v>
      </c>
      <c r="E1264" s="457">
        <f t="shared" si="1391"/>
        <v>16.862783787447977</v>
      </c>
      <c r="F1264" s="15">
        <f t="shared" si="1392"/>
        <v>33226.478802992518</v>
      </c>
      <c r="G1264" s="15">
        <f t="shared" si="1425"/>
        <v>47886.87022811902</v>
      </c>
      <c r="H1264" s="324">
        <f t="shared" si="1426"/>
        <v>81113.349031111546</v>
      </c>
      <c r="I1264" s="334">
        <v>2</v>
      </c>
      <c r="J1264" s="450">
        <f t="shared" si="1393"/>
        <v>2</v>
      </c>
      <c r="K1264" s="457">
        <f t="shared" si="1394"/>
        <v>11.241855858298651</v>
      </c>
      <c r="L1264" s="15">
        <f t="shared" si="1395"/>
        <v>22312.167736389682</v>
      </c>
      <c r="M1264" s="15">
        <f t="shared" si="1427"/>
        <v>33506.841022912406</v>
      </c>
      <c r="N1264" s="324">
        <f t="shared" si="1428"/>
        <v>55819.008759302087</v>
      </c>
      <c r="O1264" s="345">
        <v>5</v>
      </c>
      <c r="P1264" s="454">
        <f t="shared" si="1396"/>
        <v>3.1256167341430503</v>
      </c>
      <c r="Q1264" s="457">
        <f t="shared" si="1429"/>
        <v>17.568866396761173</v>
      </c>
      <c r="R1264" s="15">
        <f t="shared" si="1397"/>
        <v>34869.642425933125</v>
      </c>
      <c r="S1264" s="422">
        <f t="shared" si="1430"/>
        <v>71147.854580007683</v>
      </c>
      <c r="T1264" s="324">
        <f t="shared" si="1431"/>
        <v>106017.49700594081</v>
      </c>
      <c r="U1264" s="345">
        <v>2</v>
      </c>
      <c r="V1264" s="166">
        <f t="shared" si="1398"/>
        <v>10.391974942653647</v>
      </c>
      <c r="W1264" s="15">
        <f t="shared" si="1432"/>
        <v>22397.01717502559</v>
      </c>
      <c r="X1264" s="15">
        <f t="shared" si="1433"/>
        <v>35473.071430033691</v>
      </c>
      <c r="Y1264" s="324">
        <f t="shared" si="1434"/>
        <v>57870.088605059282</v>
      </c>
      <c r="Z1264" s="345">
        <v>3</v>
      </c>
      <c r="AA1264" s="166">
        <f t="shared" si="1435"/>
        <v>19.890916959771388</v>
      </c>
      <c r="AB1264" s="15">
        <f t="shared" si="1436"/>
        <v>33595.525762538382</v>
      </c>
      <c r="AC1264" s="15">
        <f t="shared" si="1437"/>
        <v>70376.983735362781</v>
      </c>
      <c r="AD1264" s="324">
        <f t="shared" si="1402"/>
        <v>103972.50949790116</v>
      </c>
      <c r="AE1264" s="345">
        <v>3</v>
      </c>
      <c r="AF1264" s="227">
        <f t="shared" si="1403"/>
        <v>3</v>
      </c>
      <c r="AG1264" s="166">
        <f t="shared" si="1404"/>
        <v>18.102168399639332</v>
      </c>
      <c r="AH1264" s="15">
        <f t="shared" si="1405"/>
        <v>31940.916666666668</v>
      </c>
      <c r="AI1264" s="15">
        <f t="shared" si="1406"/>
        <v>62960.928033353841</v>
      </c>
      <c r="AJ1264" s="324"/>
      <c r="AK1264" s="334">
        <v>2</v>
      </c>
      <c r="AL1264" s="450">
        <f t="shared" si="1407"/>
        <v>2</v>
      </c>
      <c r="AM1264" s="166">
        <f t="shared" si="1408"/>
        <v>11.123211468476521</v>
      </c>
      <c r="AN1264" s="179">
        <f t="shared" si="1409"/>
        <v>21293.944444444445</v>
      </c>
      <c r="AO1264" s="179">
        <f t="shared" si="1410"/>
        <v>38489.805511852501</v>
      </c>
      <c r="AP1264" s="481">
        <f t="shared" si="1438"/>
        <v>59783.749956296946</v>
      </c>
      <c r="AQ1264" s="471">
        <v>3.2608695652173911</v>
      </c>
      <c r="AR1264" s="454">
        <f t="shared" si="1411"/>
        <v>3.2608695652173911</v>
      </c>
      <c r="AS1264" s="166">
        <f t="shared" si="1412"/>
        <v>19.982245958065391</v>
      </c>
      <c r="AT1264" s="15">
        <f t="shared" si="1413"/>
        <v>37723.521427617816</v>
      </c>
      <c r="AU1264" s="15">
        <f t="shared" si="1414"/>
        <v>65085.649815953373</v>
      </c>
      <c r="AV1264" s="324">
        <f t="shared" si="1415"/>
        <v>102809.17124357118</v>
      </c>
      <c r="AW1264" s="471">
        <v>2.7391304347826235</v>
      </c>
      <c r="AX1264" s="472">
        <f t="shared" si="1416"/>
        <v>2.7391304347826235</v>
      </c>
      <c r="AY1264" s="166">
        <f t="shared" si="1417"/>
        <v>23.168899122552482</v>
      </c>
      <c r="AZ1264" s="15">
        <f t="shared" si="1418"/>
        <v>31687.757999199137</v>
      </c>
      <c r="BA1264" s="15">
        <f t="shared" si="1419"/>
        <v>77686.533195095806</v>
      </c>
      <c r="BB1264" s="324">
        <f t="shared" si="1420"/>
        <v>109374.29119429494</v>
      </c>
      <c r="BC1264" s="323"/>
      <c r="BD1264" s="166"/>
      <c r="BE1264" s="15"/>
      <c r="BF1264" s="15"/>
      <c r="BG1264" s="324"/>
      <c r="BH1264" s="334"/>
      <c r="BI1264" s="166"/>
      <c r="BJ1264" s="15"/>
      <c r="BK1264" s="15"/>
      <c r="BL1264" s="324"/>
      <c r="BM1264" s="334"/>
      <c r="BN1264" s="166"/>
      <c r="BO1264" s="15"/>
      <c r="BP1264" s="15"/>
      <c r="BQ1264" s="324"/>
      <c r="BR1264" s="406">
        <f t="shared" si="1421"/>
        <v>26.000000000000014</v>
      </c>
      <c r="BS1264" s="406">
        <f t="shared" si="1422"/>
        <v>4.3333333333333357</v>
      </c>
      <c r="BT1264" s="406">
        <f t="shared" si="1423"/>
        <v>-1.5942028985507122</v>
      </c>
      <c r="BU1264" s="407">
        <f t="shared" si="1424"/>
        <v>-0.15999999999999537</v>
      </c>
      <c r="BV1264" s="407">
        <f t="shared" si="1439"/>
        <v>-0.44444444444444525</v>
      </c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s="7"/>
      <c r="EC1264" s="7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</row>
    <row r="1265" spans="1:147" ht="18" x14ac:dyDescent="0.35">
      <c r="A1265" s="43" t="s">
        <v>490</v>
      </c>
      <c r="B1265" s="319">
        <v>1204</v>
      </c>
      <c r="C1265" s="334">
        <v>2</v>
      </c>
      <c r="D1265" s="451">
        <f t="shared" si="1390"/>
        <v>2</v>
      </c>
      <c r="E1265" s="457">
        <f t="shared" si="1391"/>
        <v>11.241855858298651</v>
      </c>
      <c r="F1265" s="15">
        <f t="shared" si="1392"/>
        <v>22150.985868661679</v>
      </c>
      <c r="G1265" s="15">
        <f t="shared" si="1425"/>
        <v>31924.580152079347</v>
      </c>
      <c r="H1265" s="324">
        <f t="shared" si="1426"/>
        <v>54075.566020741026</v>
      </c>
      <c r="I1265" s="334">
        <v>3</v>
      </c>
      <c r="J1265" s="450">
        <f t="shared" si="1393"/>
        <v>3</v>
      </c>
      <c r="K1265" s="457">
        <f t="shared" si="1394"/>
        <v>16.862783787447977</v>
      </c>
      <c r="L1265" s="15">
        <f t="shared" si="1395"/>
        <v>33468.251604584526</v>
      </c>
      <c r="M1265" s="15">
        <f t="shared" si="1427"/>
        <v>50260.261534368612</v>
      </c>
      <c r="N1265" s="324">
        <f t="shared" si="1428"/>
        <v>83728.513138953131</v>
      </c>
      <c r="O1265" s="345">
        <v>4</v>
      </c>
      <c r="P1265" s="454">
        <f t="shared" si="1396"/>
        <v>2.5004933873144402</v>
      </c>
      <c r="Q1265" s="457">
        <f t="shared" si="1429"/>
        <v>14.055093117408939</v>
      </c>
      <c r="R1265" s="15">
        <f t="shared" si="1397"/>
        <v>27895.7139407465</v>
      </c>
      <c r="S1265" s="422">
        <f t="shared" si="1430"/>
        <v>56918.283664006151</v>
      </c>
      <c r="T1265" s="324">
        <f t="shared" si="1431"/>
        <v>84813.997604752658</v>
      </c>
      <c r="U1265" s="345">
        <v>2</v>
      </c>
      <c r="V1265" s="166">
        <f t="shared" si="1398"/>
        <v>10.391974942653647</v>
      </c>
      <c r="W1265" s="15">
        <f t="shared" si="1432"/>
        <v>22397.01717502559</v>
      </c>
      <c r="X1265" s="15">
        <f t="shared" si="1433"/>
        <v>35473.071430033691</v>
      </c>
      <c r="Y1265" s="324">
        <f t="shared" si="1434"/>
        <v>57870.088605059282</v>
      </c>
      <c r="Z1265" s="345">
        <v>2</v>
      </c>
      <c r="AA1265" s="166">
        <f t="shared" si="1435"/>
        <v>13.26061130651426</v>
      </c>
      <c r="AB1265" s="15">
        <f t="shared" si="1436"/>
        <v>22397.01717502559</v>
      </c>
      <c r="AC1265" s="15">
        <f t="shared" si="1437"/>
        <v>46917.98915690853</v>
      </c>
      <c r="AD1265" s="324">
        <f t="shared" si="1402"/>
        <v>69315.006331934128</v>
      </c>
      <c r="AE1265" s="345">
        <v>2</v>
      </c>
      <c r="AF1265" s="227">
        <f t="shared" si="1403"/>
        <v>2</v>
      </c>
      <c r="AG1265" s="166">
        <f t="shared" si="1404"/>
        <v>12.068112266426223</v>
      </c>
      <c r="AH1265" s="15">
        <f t="shared" si="1405"/>
        <v>21293.944444444445</v>
      </c>
      <c r="AI1265" s="15">
        <f t="shared" si="1406"/>
        <v>41973.952022235899</v>
      </c>
      <c r="AJ1265" s="324"/>
      <c r="AK1265" s="334">
        <v>1</v>
      </c>
      <c r="AL1265" s="450">
        <f t="shared" si="1407"/>
        <v>1</v>
      </c>
      <c r="AM1265" s="166">
        <f t="shared" si="1408"/>
        <v>5.5616057342382605</v>
      </c>
      <c r="AN1265" s="179">
        <f t="shared" si="1409"/>
        <v>10646.972222222223</v>
      </c>
      <c r="AO1265" s="179">
        <f t="shared" si="1410"/>
        <v>19244.90275592625</v>
      </c>
      <c r="AP1265" s="481">
        <f t="shared" si="1438"/>
        <v>29891.874978148473</v>
      </c>
      <c r="AQ1265" s="471">
        <v>1.3043478260869565</v>
      </c>
      <c r="AR1265" s="454">
        <f t="shared" si="1411"/>
        <v>1.3043478260869565</v>
      </c>
      <c r="AS1265" s="166">
        <f t="shared" si="1412"/>
        <v>7.9928983832261569</v>
      </c>
      <c r="AT1265" s="15">
        <f t="shared" si="1413"/>
        <v>15089.408571047126</v>
      </c>
      <c r="AU1265" s="15">
        <f t="shared" si="1414"/>
        <v>26034.25992638135</v>
      </c>
      <c r="AV1265" s="324">
        <f t="shared" si="1415"/>
        <v>41123.668497428473</v>
      </c>
      <c r="AW1265" s="471">
        <v>1.6956521739130039</v>
      </c>
      <c r="AX1265" s="472">
        <f t="shared" si="1416"/>
        <v>1.6956521739130039</v>
      </c>
      <c r="AY1265" s="166">
        <f t="shared" si="1417"/>
        <v>14.342651837770171</v>
      </c>
      <c r="AZ1265" s="15">
        <f t="shared" si="1418"/>
        <v>19616.231142360808</v>
      </c>
      <c r="BA1265" s="15">
        <f t="shared" si="1419"/>
        <v>48091.663406486492</v>
      </c>
      <c r="BB1265" s="324">
        <f t="shared" si="1420"/>
        <v>67707.894548847296</v>
      </c>
      <c r="BC1265" s="323"/>
      <c r="BD1265" s="166"/>
      <c r="BE1265" s="15"/>
      <c r="BF1265" s="15"/>
      <c r="BG1265" s="324"/>
      <c r="BH1265" s="334"/>
      <c r="BI1265" s="166"/>
      <c r="BJ1265" s="15"/>
      <c r="BK1265" s="15"/>
      <c r="BL1265" s="324"/>
      <c r="BM1265" s="334"/>
      <c r="BN1265" s="166"/>
      <c r="BO1265" s="15"/>
      <c r="BP1265" s="15"/>
      <c r="BQ1265" s="324"/>
      <c r="BR1265" s="406">
        <f t="shared" si="1421"/>
        <v>18.999999999999961</v>
      </c>
      <c r="BS1265" s="406">
        <f t="shared" si="1422"/>
        <v>3.1666666666666603</v>
      </c>
      <c r="BT1265" s="406">
        <f t="shared" si="1423"/>
        <v>-1.4710144927536564</v>
      </c>
      <c r="BU1265" s="407">
        <f t="shared" si="1424"/>
        <v>0.29999999999996962</v>
      </c>
      <c r="BV1265" s="407">
        <f t="shared" si="1439"/>
        <v>-0.58333333333333015</v>
      </c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</row>
    <row r="1266" spans="1:147" ht="18" x14ac:dyDescent="0.35">
      <c r="A1266" s="43" t="s">
        <v>490</v>
      </c>
      <c r="B1266" s="319">
        <v>1301</v>
      </c>
      <c r="C1266" s="334">
        <v>5</v>
      </c>
      <c r="D1266" s="451">
        <f t="shared" si="1390"/>
        <v>5</v>
      </c>
      <c r="E1266" s="457">
        <f t="shared" si="1391"/>
        <v>28.104639645746627</v>
      </c>
      <c r="F1266" s="15">
        <f t="shared" si="1392"/>
        <v>55377.464671654197</v>
      </c>
      <c r="G1266" s="15">
        <f t="shared" si="1425"/>
        <v>79811.450380198366</v>
      </c>
      <c r="H1266" s="324">
        <f t="shared" si="1426"/>
        <v>135188.91505185256</v>
      </c>
      <c r="I1266" s="334">
        <v>3</v>
      </c>
      <c r="J1266" s="450">
        <f t="shared" si="1393"/>
        <v>3</v>
      </c>
      <c r="K1266" s="457">
        <f t="shared" si="1394"/>
        <v>16.862783787447977</v>
      </c>
      <c r="L1266" s="15">
        <f t="shared" si="1395"/>
        <v>33468.251604584526</v>
      </c>
      <c r="M1266" s="15">
        <f t="shared" si="1427"/>
        <v>50260.261534368612</v>
      </c>
      <c r="N1266" s="324">
        <f t="shared" si="1428"/>
        <v>83728.513138953131</v>
      </c>
      <c r="O1266" s="345">
        <v>9</v>
      </c>
      <c r="P1266" s="454">
        <f t="shared" si="1396"/>
        <v>5.62611012145749</v>
      </c>
      <c r="Q1266" s="457">
        <f t="shared" si="1429"/>
        <v>31.62395951417011</v>
      </c>
      <c r="R1266" s="15">
        <f t="shared" si="1397"/>
        <v>62765.356366679618</v>
      </c>
      <c r="S1266" s="422">
        <f t="shared" si="1430"/>
        <v>128066.13824401384</v>
      </c>
      <c r="T1266" s="324">
        <f t="shared" si="1431"/>
        <v>190831.49461069345</v>
      </c>
      <c r="U1266" s="345">
        <v>6</v>
      </c>
      <c r="V1266" s="166">
        <f t="shared" si="1398"/>
        <v>31.175924827960941</v>
      </c>
      <c r="W1266" s="15">
        <f t="shared" si="1432"/>
        <v>67191.051525076764</v>
      </c>
      <c r="X1266" s="15">
        <f t="shared" si="1433"/>
        <v>106419.21429010107</v>
      </c>
      <c r="Y1266" s="324">
        <f t="shared" si="1434"/>
        <v>173610.26581517782</v>
      </c>
      <c r="Z1266" s="345">
        <v>7</v>
      </c>
      <c r="AA1266" s="166">
        <f t="shared" si="1435"/>
        <v>46.412139572799909</v>
      </c>
      <c r="AB1266" s="15">
        <f t="shared" si="1436"/>
        <v>78389.560112589563</v>
      </c>
      <c r="AC1266" s="15">
        <f t="shared" si="1437"/>
        <v>164212.96204917986</v>
      </c>
      <c r="AD1266" s="324">
        <f t="shared" si="1402"/>
        <v>242602.52216176942</v>
      </c>
      <c r="AE1266" s="345">
        <v>7</v>
      </c>
      <c r="AF1266" s="227">
        <f t="shared" si="1403"/>
        <v>7</v>
      </c>
      <c r="AG1266" s="166">
        <f t="shared" si="1404"/>
        <v>42.238392932491777</v>
      </c>
      <c r="AH1266" s="15">
        <f t="shared" si="1405"/>
        <v>74528.805555555562</v>
      </c>
      <c r="AI1266" s="15">
        <f t="shared" si="1406"/>
        <v>146908.83207782565</v>
      </c>
      <c r="AJ1266" s="324"/>
      <c r="AK1266" s="334">
        <v>7</v>
      </c>
      <c r="AL1266" s="450">
        <f t="shared" si="1407"/>
        <v>7</v>
      </c>
      <c r="AM1266" s="166">
        <f t="shared" si="1408"/>
        <v>38.931240139667821</v>
      </c>
      <c r="AN1266" s="179">
        <f t="shared" si="1409"/>
        <v>74528.805555555562</v>
      </c>
      <c r="AO1266" s="179">
        <f t="shared" si="1410"/>
        <v>134714.31929148376</v>
      </c>
      <c r="AP1266" s="481">
        <f t="shared" si="1438"/>
        <v>209243.12484703932</v>
      </c>
      <c r="AQ1266" s="471">
        <v>7.1739130434782608</v>
      </c>
      <c r="AR1266" s="454">
        <f t="shared" si="1411"/>
        <v>7.1739130434782608</v>
      </c>
      <c r="AS1266" s="166">
        <f t="shared" si="1412"/>
        <v>43.960941107743864</v>
      </c>
      <c r="AT1266" s="15">
        <f t="shared" si="1413"/>
        <v>82991.747140759195</v>
      </c>
      <c r="AU1266" s="15">
        <f t="shared" si="1414"/>
        <v>143188.42959509743</v>
      </c>
      <c r="AV1266" s="324">
        <f t="shared" si="1415"/>
        <v>226180.17673585663</v>
      </c>
      <c r="AW1266" s="471">
        <v>7.826086956521749</v>
      </c>
      <c r="AX1266" s="472">
        <f t="shared" si="1416"/>
        <v>7.826086956521749</v>
      </c>
      <c r="AY1266" s="166">
        <f t="shared" si="1417"/>
        <v>66.196854635863957</v>
      </c>
      <c r="AZ1266" s="15">
        <f t="shared" si="1418"/>
        <v>90536.451426282874</v>
      </c>
      <c r="BA1266" s="15">
        <f t="shared" si="1419"/>
        <v>221961.5234145585</v>
      </c>
      <c r="BB1266" s="324">
        <f t="shared" si="1420"/>
        <v>312497.97484084137</v>
      </c>
      <c r="BC1266" s="323"/>
      <c r="BD1266" s="166"/>
      <c r="BE1266" s="15"/>
      <c r="BF1266" s="15"/>
      <c r="BG1266" s="324"/>
      <c r="BH1266" s="334"/>
      <c r="BI1266" s="166"/>
      <c r="BJ1266" s="15"/>
      <c r="BK1266" s="15"/>
      <c r="BL1266" s="324"/>
      <c r="BM1266" s="334"/>
      <c r="BN1266" s="166"/>
      <c r="BO1266" s="15"/>
      <c r="BP1266" s="15"/>
      <c r="BQ1266" s="324"/>
      <c r="BR1266" s="406">
        <f t="shared" si="1421"/>
        <v>59.000000000000014</v>
      </c>
      <c r="BS1266" s="406">
        <f t="shared" si="1422"/>
        <v>9.8333333333333357</v>
      </c>
      <c r="BT1266" s="406">
        <f t="shared" si="1423"/>
        <v>-2.0072463768115867</v>
      </c>
      <c r="BU1266" s="407">
        <f t="shared" si="1424"/>
        <v>9.0909090909092383E-2</v>
      </c>
      <c r="BV1266" s="407">
        <f t="shared" si="1439"/>
        <v>-0.4047619047619051</v>
      </c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7"/>
      <c r="DW1266" s="7"/>
      <c r="DX1266" s="7"/>
      <c r="DY1266" s="7"/>
      <c r="DZ1266" s="7"/>
      <c r="EA1266" s="7"/>
      <c r="EB1266" s="7"/>
      <c r="EC1266" s="7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  <c r="EQ1266" s="7"/>
    </row>
    <row r="1267" spans="1:147" ht="18" x14ac:dyDescent="0.35">
      <c r="A1267" s="43" t="s">
        <v>490</v>
      </c>
      <c r="B1267" s="319">
        <v>1302</v>
      </c>
      <c r="C1267" s="334">
        <v>4</v>
      </c>
      <c r="D1267" s="451">
        <f t="shared" si="1390"/>
        <v>4</v>
      </c>
      <c r="E1267" s="457">
        <f t="shared" si="1391"/>
        <v>22.483711716597302</v>
      </c>
      <c r="F1267" s="15">
        <f t="shared" si="1392"/>
        <v>44301.971737323358</v>
      </c>
      <c r="G1267" s="15">
        <f t="shared" si="1425"/>
        <v>63849.160304158693</v>
      </c>
      <c r="H1267" s="324">
        <f t="shared" si="1426"/>
        <v>108151.13204148205</v>
      </c>
      <c r="I1267" s="334">
        <v>3</v>
      </c>
      <c r="J1267" s="450">
        <f t="shared" si="1393"/>
        <v>3</v>
      </c>
      <c r="K1267" s="457">
        <f t="shared" si="1394"/>
        <v>16.862783787447977</v>
      </c>
      <c r="L1267" s="15">
        <f t="shared" si="1395"/>
        <v>33468.251604584526</v>
      </c>
      <c r="M1267" s="15">
        <f t="shared" si="1427"/>
        <v>50260.261534368612</v>
      </c>
      <c r="N1267" s="324">
        <f t="shared" si="1428"/>
        <v>83728.513138953131</v>
      </c>
      <c r="O1267" s="345">
        <v>7</v>
      </c>
      <c r="P1267" s="454">
        <f t="shared" si="1396"/>
        <v>4.3758634278002706</v>
      </c>
      <c r="Q1267" s="457">
        <f t="shared" si="1429"/>
        <v>24.596412955465645</v>
      </c>
      <c r="R1267" s="15">
        <f t="shared" si="1397"/>
        <v>48817.499396306375</v>
      </c>
      <c r="S1267" s="422">
        <f t="shared" si="1430"/>
        <v>99606.996412010776</v>
      </c>
      <c r="T1267" s="324">
        <f>+S1267+R1267</f>
        <v>148424.49580831715</v>
      </c>
      <c r="U1267" s="345">
        <v>5</v>
      </c>
      <c r="V1267" s="166">
        <f t="shared" si="1398"/>
        <v>25.979937356634117</v>
      </c>
      <c r="W1267" s="15">
        <f t="shared" si="1432"/>
        <v>55992.54293756398</v>
      </c>
      <c r="X1267" s="15">
        <f t="shared" si="1433"/>
        <v>88682.678575084225</v>
      </c>
      <c r="Y1267" s="324">
        <f t="shared" si="1434"/>
        <v>144675.22151264822</v>
      </c>
      <c r="Z1267" s="345">
        <v>3</v>
      </c>
      <c r="AA1267" s="166">
        <f t="shared" si="1435"/>
        <v>19.890916959771388</v>
      </c>
      <c r="AB1267" s="15">
        <f t="shared" si="1436"/>
        <v>33595.525762538382</v>
      </c>
      <c r="AC1267" s="15">
        <f t="shared" si="1437"/>
        <v>70376.983735362781</v>
      </c>
      <c r="AD1267" s="324">
        <f t="shared" si="1402"/>
        <v>103972.50949790116</v>
      </c>
      <c r="AE1267" s="345">
        <v>5</v>
      </c>
      <c r="AF1267" s="227">
        <f t="shared" si="1403"/>
        <v>5</v>
      </c>
      <c r="AG1267" s="166">
        <f t="shared" si="1404"/>
        <v>30.170280666065558</v>
      </c>
      <c r="AH1267" s="15">
        <f t="shared" si="1405"/>
        <v>53234.861111111109</v>
      </c>
      <c r="AI1267" s="15">
        <f t="shared" si="1406"/>
        <v>104934.88005558975</v>
      </c>
      <c r="AJ1267" s="324"/>
      <c r="AK1267" s="334">
        <v>3</v>
      </c>
      <c r="AL1267" s="450">
        <f t="shared" si="1407"/>
        <v>3</v>
      </c>
      <c r="AM1267" s="166">
        <f t="shared" si="1408"/>
        <v>16.684817202714783</v>
      </c>
      <c r="AN1267" s="179">
        <f t="shared" si="1409"/>
        <v>31940.916666666668</v>
      </c>
      <c r="AO1267" s="179">
        <f t="shared" si="1410"/>
        <v>57734.708267778755</v>
      </c>
      <c r="AP1267" s="481">
        <f t="shared" si="1438"/>
        <v>89675.624934445426</v>
      </c>
      <c r="AQ1267" s="471">
        <v>0</v>
      </c>
      <c r="AR1267" s="454">
        <f t="shared" si="1411"/>
        <v>0</v>
      </c>
      <c r="AS1267" s="166">
        <f t="shared" si="1412"/>
        <v>0</v>
      </c>
      <c r="AT1267" s="15">
        <f t="shared" si="1413"/>
        <v>0</v>
      </c>
      <c r="AU1267" s="15">
        <f t="shared" si="1414"/>
        <v>0</v>
      </c>
      <c r="AV1267" s="324">
        <f t="shared" si="1415"/>
        <v>0</v>
      </c>
      <c r="AW1267" s="471">
        <v>0</v>
      </c>
      <c r="AX1267" s="472">
        <f t="shared" si="1416"/>
        <v>0</v>
      </c>
      <c r="AY1267" s="166">
        <f t="shared" si="1417"/>
        <v>0</v>
      </c>
      <c r="AZ1267" s="15">
        <f t="shared" si="1418"/>
        <v>0</v>
      </c>
      <c r="BA1267" s="15">
        <f t="shared" si="1419"/>
        <v>0</v>
      </c>
      <c r="BB1267" s="324">
        <f t="shared" si="1420"/>
        <v>0</v>
      </c>
      <c r="BC1267" s="323"/>
      <c r="BD1267" s="166"/>
      <c r="BE1267" s="15"/>
      <c r="BF1267" s="15"/>
      <c r="BG1267" s="324"/>
      <c r="BH1267" s="334"/>
      <c r="BI1267" s="166"/>
      <c r="BJ1267" s="15"/>
      <c r="BK1267" s="15"/>
      <c r="BL1267" s="324"/>
      <c r="BM1267" s="334"/>
      <c r="BN1267" s="166"/>
      <c r="BO1267" s="15"/>
      <c r="BP1267" s="15"/>
      <c r="BQ1267" s="324"/>
      <c r="BR1267" s="406">
        <f t="shared" si="1421"/>
        <v>30</v>
      </c>
      <c r="BS1267" s="406">
        <f t="shared" si="1422"/>
        <v>5</v>
      </c>
      <c r="BT1267" s="406">
        <f t="shared" si="1423"/>
        <v>-5</v>
      </c>
      <c r="BU1267" s="407" t="e">
        <f t="shared" si="1424"/>
        <v>#DIV/0!</v>
      </c>
      <c r="BV1267" s="407">
        <f t="shared" si="1439"/>
        <v>-0.66666666666666663</v>
      </c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7"/>
      <c r="DW1267" s="7"/>
      <c r="DX1267" s="7"/>
      <c r="DY1267" s="7"/>
      <c r="DZ1267" s="7"/>
      <c r="EA1267" s="7"/>
      <c r="EB1267" s="7"/>
      <c r="EC1267" s="7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  <c r="EQ1267" s="7"/>
    </row>
    <row r="1268" spans="1:147" ht="16.2" thickBot="1" x14ac:dyDescent="0.35">
      <c r="C1268" s="325">
        <f>SUM(C1236:C1267)</f>
        <v>150</v>
      </c>
      <c r="D1268" s="325">
        <f>SUM(D1236:D1267)</f>
        <v>150</v>
      </c>
      <c r="E1268" s="51">
        <f t="shared" ref="E1268:Q1268" si="1440">SUM(E1236:E1267)</f>
        <v>843.13918937239885</v>
      </c>
      <c r="F1268" s="62">
        <f t="shared" si="1440"/>
        <v>1661323.9401496255</v>
      </c>
      <c r="G1268" s="62">
        <f t="shared" si="1440"/>
        <v>2394343.5114059513</v>
      </c>
      <c r="H1268" s="346">
        <f t="shared" si="1440"/>
        <v>4055667.4515555776</v>
      </c>
      <c r="I1268" s="325">
        <f t="shared" si="1440"/>
        <v>127</v>
      </c>
      <c r="J1268" s="325">
        <f t="shared" si="1440"/>
        <v>127</v>
      </c>
      <c r="K1268" s="51">
        <f t="shared" si="1440"/>
        <v>713.8578470019645</v>
      </c>
      <c r="L1268" s="62">
        <f t="shared" si="1440"/>
        <v>1416822.6512607445</v>
      </c>
      <c r="M1268" s="62">
        <f t="shared" si="1440"/>
        <v>2127684.4049549378</v>
      </c>
      <c r="N1268" s="346">
        <f t="shared" si="1440"/>
        <v>3544507.0562156825</v>
      </c>
      <c r="O1268" s="325">
        <f t="shared" si="1440"/>
        <v>265</v>
      </c>
      <c r="P1268" s="455">
        <f t="shared" si="1440"/>
        <v>165.65768690958166</v>
      </c>
      <c r="Q1268" s="443">
        <f t="shared" si="1440"/>
        <v>931.14991902834208</v>
      </c>
      <c r="R1268" s="62">
        <f>SUM(R1236:R1267)</f>
        <v>1848091.0485744555</v>
      </c>
      <c r="S1268" s="429">
        <f>SUM(S1236:S1267)</f>
        <v>3770836.2927404069</v>
      </c>
      <c r="T1268" s="346">
        <f>SUM(T1236:T1267)</f>
        <v>5618927.3413148625</v>
      </c>
      <c r="U1268" s="325">
        <f t="shared" ref="U1268:V1268" si="1441">SUM(U1236:U1267)</f>
        <v>160</v>
      </c>
      <c r="V1268" s="443">
        <f t="shared" si="1441"/>
        <v>831.35799541229164</v>
      </c>
      <c r="W1268" s="62">
        <f>SUM(W1236:W1267)</f>
        <v>1791761.3740020471</v>
      </c>
      <c r="X1268" s="62">
        <f>SUM(X1236:X1267)</f>
        <v>2837845.7144026952</v>
      </c>
      <c r="Y1268" s="346">
        <f>SUM(Y1236:Y1267)</f>
        <v>4629607.088404743</v>
      </c>
      <c r="Z1268" s="325">
        <f t="shared" ref="Z1268:AA1268" si="1442">SUM(Z1236:Z1267)</f>
        <v>160</v>
      </c>
      <c r="AA1268" s="51">
        <f t="shared" si="1442"/>
        <v>1060.8489045211409</v>
      </c>
      <c r="AB1268" s="62">
        <f>SUM(AB1236:AB1267)</f>
        <v>1791761.3740020469</v>
      </c>
      <c r="AC1268" s="62">
        <f>SUM(AC1236:AC1267)</f>
        <v>3753439.1325526829</v>
      </c>
      <c r="AD1268" s="346">
        <f>SUM(AD1236:AD1267)</f>
        <v>5545200.5065547293</v>
      </c>
      <c r="AE1268" s="325">
        <f t="shared" ref="AE1268:AG1268" si="1443">SUM(AE1236:AE1267)</f>
        <v>166</v>
      </c>
      <c r="AF1268" s="228">
        <f t="shared" si="1443"/>
        <v>166</v>
      </c>
      <c r="AG1268" s="230">
        <f t="shared" si="1443"/>
        <v>1001.6533181133765</v>
      </c>
      <c r="AH1268" s="62">
        <f>SUM(AH1236:AH1267)</f>
        <v>1767397.3888888892</v>
      </c>
      <c r="AI1268" s="62">
        <f>SUM(AI1236:AI1267)</f>
        <v>3483838.0178455785</v>
      </c>
      <c r="AJ1268" s="346">
        <f>SUM(AJ1236:AJ1267)</f>
        <v>0</v>
      </c>
      <c r="AK1268" s="325">
        <f t="shared" ref="AK1268:AM1268" si="1444">SUM(AK1236:AK1267)</f>
        <v>161</v>
      </c>
      <c r="AL1268" s="66">
        <f t="shared" si="1444"/>
        <v>161</v>
      </c>
      <c r="AM1268" s="51">
        <f t="shared" si="1444"/>
        <v>895.41852321236001</v>
      </c>
      <c r="AN1268" s="62">
        <f>SUM(AN1236:AN1267)</f>
        <v>1714162.527777778</v>
      </c>
      <c r="AO1268" s="62">
        <f>SUM(AO1236:AO1267)</f>
        <v>3098429.3437041268</v>
      </c>
      <c r="AP1268" s="346">
        <f>SUM(AP1236:AP1267)</f>
        <v>4812591.8714819048</v>
      </c>
      <c r="AQ1268" s="484">
        <f t="shared" ref="AQ1268:AS1268" si="1445">SUM(AQ1236:AQ1267)</f>
        <v>147.86956521739131</v>
      </c>
      <c r="AR1268" s="484">
        <f t="shared" si="1445"/>
        <v>147.86956521739131</v>
      </c>
      <c r="AS1268" s="443">
        <f t="shared" si="1445"/>
        <v>906.1282467117386</v>
      </c>
      <c r="AT1268" s="62">
        <f>SUM(AT1236:AT1267)</f>
        <v>1710635.9516710425</v>
      </c>
      <c r="AU1268" s="62">
        <f>SUM(AU1236:AU1267)</f>
        <v>2951417.2669874327</v>
      </c>
      <c r="AV1268" s="346">
        <f>SUM(AV1236:AV1267)</f>
        <v>4662053.2186584743</v>
      </c>
      <c r="AW1268" s="486">
        <f t="shared" ref="AW1268:AY1268" si="1446">SUM(AW1236:AW1267)</f>
        <v>161.7826086956519</v>
      </c>
      <c r="AX1268" s="486">
        <f t="shared" si="1446"/>
        <v>161.7826086956519</v>
      </c>
      <c r="AY1268" s="8">
        <f t="shared" si="1446"/>
        <v>1368.4360894447168</v>
      </c>
      <c r="AZ1268" s="40">
        <f>SUM(AZ1236:AZ1267)</f>
        <v>1871589.6430955422</v>
      </c>
      <c r="BA1268" s="40">
        <f>SUM(BA1236:BA1267)</f>
        <v>4588437.9368087221</v>
      </c>
      <c r="BB1268" s="336">
        <f>SUM(BB1236:BB1267)</f>
        <v>6460027.5799042629</v>
      </c>
      <c r="BC1268" s="325">
        <f t="shared" ref="BC1268:BD1268" si="1447">SUM(BC1236:BC1267)</f>
        <v>0</v>
      </c>
      <c r="BD1268" s="51">
        <f t="shared" si="1447"/>
        <v>0</v>
      </c>
      <c r="BE1268" s="62">
        <f>SUM(BE1236:BE1267)</f>
        <v>0</v>
      </c>
      <c r="BF1268" s="62">
        <f>SUM(BF1236:BF1267)</f>
        <v>0</v>
      </c>
      <c r="BG1268" s="346">
        <f>SUM(BG1236:BG1267)</f>
        <v>0</v>
      </c>
      <c r="BH1268" s="325">
        <f t="shared" ref="BH1268:BI1268" si="1448">SUM(BH1236:BH1267)</f>
        <v>0</v>
      </c>
      <c r="BI1268" s="230">
        <f t="shared" si="1448"/>
        <v>0</v>
      </c>
      <c r="BJ1268" s="62">
        <f>SUM(BJ1236:BJ1267)</f>
        <v>0</v>
      </c>
      <c r="BK1268" s="62">
        <f>SUM(BK1236:BK1267)</f>
        <v>0</v>
      </c>
      <c r="BL1268" s="346">
        <f>SUM(BL1236:BL1267)</f>
        <v>0</v>
      </c>
      <c r="BM1268" s="325">
        <f>SUM(BM1236:BM1267)</f>
        <v>0</v>
      </c>
      <c r="BN1268" s="230">
        <f t="shared" ref="BN1268" si="1449">SUM(BN1236:BN1267)</f>
        <v>0</v>
      </c>
      <c r="BO1268" s="62">
        <f>SUM(BO1236:BO1267)</f>
        <v>0</v>
      </c>
      <c r="BP1268" s="62">
        <f>SUM(BP1236:BP1267)</f>
        <v>0</v>
      </c>
      <c r="BQ1268" s="346">
        <f>SUM(BQ1236:BQ1267)</f>
        <v>0</v>
      </c>
      <c r="BR1268" s="406"/>
      <c r="BS1268" s="406"/>
      <c r="BT1268" s="406"/>
      <c r="BV1268" s="406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7"/>
      <c r="DW1268" s="7"/>
      <c r="DX1268" s="7"/>
      <c r="DY1268" s="7"/>
      <c r="DZ1268" s="7"/>
      <c r="EA1268" s="7"/>
      <c r="EB1268" s="7"/>
      <c r="EC1268" s="7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  <c r="EQ1268" s="7"/>
    </row>
    <row r="1269" spans="1:147" ht="16.2" thickTop="1" x14ac:dyDescent="0.3">
      <c r="C1269" s="327"/>
      <c r="D1269" s="7"/>
      <c r="E1269" s="7"/>
      <c r="F1269" s="7"/>
      <c r="G1269" s="7"/>
      <c r="H1269" s="328"/>
      <c r="I1269" s="327"/>
      <c r="J1269" s="7"/>
      <c r="K1269" s="7"/>
      <c r="L1269" s="7"/>
      <c r="M1269" s="7"/>
      <c r="N1269" s="328"/>
      <c r="O1269" s="327"/>
      <c r="P1269" s="7"/>
      <c r="Q1269" s="7"/>
      <c r="R1269" s="7"/>
      <c r="S1269" s="421"/>
      <c r="T1269" s="328"/>
      <c r="U1269" s="327"/>
      <c r="V1269" s="7"/>
      <c r="W1269" s="7"/>
      <c r="X1269" s="7"/>
      <c r="Y1269" s="328"/>
      <c r="Z1269" s="327"/>
      <c r="AA1269" s="7"/>
      <c r="AB1269" s="7"/>
      <c r="AC1269" s="7"/>
      <c r="AD1269" s="328"/>
      <c r="AE1269" s="327"/>
      <c r="AF1269" s="7"/>
      <c r="AG1269" s="7"/>
      <c r="AH1269" s="7"/>
      <c r="AI1269" s="7"/>
      <c r="AJ1269" s="328"/>
      <c r="AK1269" s="327"/>
      <c r="AL1269" s="7"/>
      <c r="AM1269" s="7"/>
      <c r="AN1269" s="7"/>
      <c r="AO1269" s="7"/>
      <c r="AP1269" s="328"/>
      <c r="AQ1269" s="327"/>
      <c r="AR1269" s="7"/>
      <c r="AS1269" s="7"/>
      <c r="AT1269" s="7"/>
      <c r="AU1269" s="7"/>
      <c r="AV1269" s="328"/>
      <c r="AW1269" s="327"/>
      <c r="AX1269" s="7"/>
      <c r="AY1269" s="7"/>
      <c r="AZ1269" s="7"/>
      <c r="BA1269" s="7"/>
      <c r="BB1269" s="328"/>
      <c r="BC1269" s="327"/>
      <c r="BD1269" s="7"/>
      <c r="BE1269" s="7"/>
      <c r="BF1269" s="7"/>
      <c r="BG1269" s="328"/>
      <c r="BH1269" s="327"/>
      <c r="BI1269" s="7"/>
      <c r="BJ1269" s="7"/>
      <c r="BK1269" s="7"/>
      <c r="BL1269" s="328"/>
      <c r="BM1269" s="327"/>
      <c r="BN1269" s="7"/>
      <c r="BO1269" s="7"/>
      <c r="BP1269" s="7"/>
      <c r="BQ1269" s="328"/>
      <c r="BR1269" s="406"/>
      <c r="BS1269" s="406"/>
      <c r="BT1269" s="406"/>
      <c r="BV1269" s="406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7"/>
      <c r="DW1269" s="7"/>
      <c r="DX1269" s="7"/>
      <c r="DY1269" s="7"/>
      <c r="DZ1269" s="7"/>
      <c r="EA1269" s="7"/>
      <c r="EB1269" s="7"/>
      <c r="EC1269" s="7"/>
      <c r="ED1269" s="7"/>
      <c r="EE1269" s="7"/>
      <c r="EF1269" s="7"/>
      <c r="EG1269" s="7"/>
      <c r="EH1269" s="7"/>
      <c r="EI1269" s="7"/>
      <c r="EJ1269" s="7"/>
      <c r="EK1269" s="7"/>
      <c r="EL1269" s="7"/>
      <c r="EM1269" s="7"/>
      <c r="EN1269" s="7"/>
      <c r="EO1269" s="7"/>
      <c r="EP1269" s="7"/>
      <c r="EQ1269" s="7"/>
    </row>
    <row r="1270" spans="1:147" ht="16.2" thickBot="1" x14ac:dyDescent="0.35">
      <c r="C1270" s="327"/>
      <c r="D1270" s="7"/>
      <c r="E1270" s="7"/>
      <c r="F1270" s="7"/>
      <c r="G1270" s="7"/>
      <c r="H1270" s="328"/>
      <c r="I1270" s="327"/>
      <c r="J1270" s="7"/>
      <c r="K1270" s="7"/>
      <c r="L1270" s="7"/>
      <c r="M1270" s="7"/>
      <c r="N1270" s="328"/>
      <c r="O1270" s="327"/>
      <c r="P1270" s="7"/>
      <c r="Q1270" s="7"/>
      <c r="R1270" s="7"/>
      <c r="S1270" s="421"/>
      <c r="T1270" s="328"/>
      <c r="U1270" s="327"/>
      <c r="V1270" s="7"/>
      <c r="W1270" s="7"/>
      <c r="X1270" s="7"/>
      <c r="Y1270" s="328"/>
      <c r="Z1270" s="327"/>
      <c r="AA1270" s="7"/>
      <c r="AB1270" s="7"/>
      <c r="AC1270" s="7"/>
      <c r="AD1270" s="328"/>
      <c r="AE1270" s="327"/>
      <c r="AF1270" s="7"/>
      <c r="AG1270" s="7"/>
      <c r="AH1270" s="7"/>
      <c r="AI1270" s="7"/>
      <c r="AJ1270" s="328"/>
      <c r="AK1270" s="327"/>
      <c r="AL1270" s="7"/>
      <c r="AM1270" s="7"/>
      <c r="AN1270" s="7"/>
      <c r="AO1270" s="7"/>
      <c r="AP1270" s="328"/>
      <c r="AQ1270" s="327"/>
      <c r="AR1270" s="7"/>
      <c r="AS1270" s="7"/>
      <c r="AT1270" s="7"/>
      <c r="AU1270" s="7"/>
      <c r="AV1270" s="328"/>
      <c r="AW1270" s="327"/>
      <c r="AX1270" s="7"/>
      <c r="AY1270" s="7"/>
      <c r="AZ1270" s="7"/>
      <c r="BA1270" s="7"/>
      <c r="BB1270" s="328"/>
      <c r="BC1270" s="327"/>
      <c r="BD1270" s="7"/>
      <c r="BE1270" s="7"/>
      <c r="BF1270" s="7"/>
      <c r="BG1270" s="328"/>
      <c r="BH1270" s="327"/>
      <c r="BI1270" s="7"/>
      <c r="BJ1270" s="7"/>
      <c r="BK1270" s="7"/>
      <c r="BL1270" s="328"/>
      <c r="BM1270" s="327"/>
      <c r="BN1270" s="7"/>
      <c r="BO1270" s="7"/>
      <c r="BP1270" s="7"/>
      <c r="BQ1270" s="328"/>
      <c r="BR1270" s="406"/>
      <c r="BS1270" s="406"/>
      <c r="BT1270" s="406"/>
      <c r="BV1270" s="406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7"/>
      <c r="DW1270" s="7"/>
      <c r="DX1270" s="7"/>
      <c r="DY1270" s="7"/>
      <c r="DZ1270" s="7"/>
      <c r="EA1270" s="7"/>
      <c r="EB1270" s="7"/>
      <c r="EC1270" s="7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  <c r="EQ1270" s="7"/>
    </row>
    <row r="1271" spans="1:147" ht="29.4" thickTop="1" x14ac:dyDescent="0.35">
      <c r="B1271" s="2"/>
      <c r="C1271" s="506" t="s">
        <v>0</v>
      </c>
      <c r="D1271" s="507"/>
      <c r="E1271" s="507"/>
      <c r="F1271" s="507"/>
      <c r="G1271" s="507"/>
      <c r="H1271" s="508"/>
      <c r="I1271" s="513" t="s">
        <v>1</v>
      </c>
      <c r="J1271" s="507"/>
      <c r="K1271" s="507"/>
      <c r="L1271" s="507"/>
      <c r="M1271" s="507"/>
      <c r="N1271" s="508"/>
      <c r="O1271" s="513" t="s">
        <v>2</v>
      </c>
      <c r="P1271" s="507"/>
      <c r="Q1271" s="507"/>
      <c r="R1271" s="507"/>
      <c r="S1271" s="507"/>
      <c r="T1271" s="515"/>
      <c r="U1271" s="46" t="s">
        <v>3</v>
      </c>
      <c r="V1271" s="46"/>
      <c r="W1271" s="46"/>
      <c r="X1271" s="46"/>
      <c r="Y1271" s="333"/>
      <c r="Z1271" s="332" t="s">
        <v>4</v>
      </c>
      <c r="AA1271" s="46"/>
      <c r="AB1271" s="46"/>
      <c r="AC1271" s="46"/>
      <c r="AD1271" s="333"/>
      <c r="AE1271" s="332" t="s">
        <v>5</v>
      </c>
      <c r="AF1271" s="46"/>
      <c r="AG1271" s="46"/>
      <c r="AH1271" s="46"/>
      <c r="AI1271" s="46"/>
      <c r="AJ1271" s="333"/>
      <c r="AK1271" s="332" t="s">
        <v>6</v>
      </c>
      <c r="AL1271" s="46"/>
      <c r="AM1271" s="46"/>
      <c r="AN1271" s="46"/>
      <c r="AO1271" s="46"/>
      <c r="AP1271" s="333"/>
      <c r="AQ1271" s="332" t="s">
        <v>7</v>
      </c>
      <c r="AR1271" s="46"/>
      <c r="AS1271" s="46"/>
      <c r="AT1271" s="46"/>
      <c r="AU1271" s="46"/>
      <c r="AV1271" s="333"/>
      <c r="AW1271" s="332" t="s">
        <v>8</v>
      </c>
      <c r="AX1271" s="46"/>
      <c r="AY1271" s="46"/>
      <c r="AZ1271" s="46"/>
      <c r="BA1271" s="46"/>
      <c r="BB1271" s="333"/>
      <c r="BC1271" s="332" t="s">
        <v>9</v>
      </c>
      <c r="BD1271" s="46"/>
      <c r="BE1271" s="46"/>
      <c r="BF1271" s="46"/>
      <c r="BG1271" s="333"/>
      <c r="BH1271" s="332" t="s">
        <v>10</v>
      </c>
      <c r="BI1271" s="46"/>
      <c r="BJ1271" s="46"/>
      <c r="BK1271" s="46"/>
      <c r="BL1271" s="333"/>
      <c r="BM1271" s="332" t="s">
        <v>11</v>
      </c>
      <c r="BN1271" s="46"/>
      <c r="BO1271" s="46"/>
      <c r="BP1271" s="46"/>
      <c r="BQ1271" s="333"/>
      <c r="BR1271" s="251" t="s">
        <v>365</v>
      </c>
      <c r="BS1271" s="251" t="s">
        <v>364</v>
      </c>
      <c r="BT1271" s="251" t="s">
        <v>392</v>
      </c>
      <c r="BU1271" s="392" t="s">
        <v>393</v>
      </c>
      <c r="BV1271" s="251" t="s">
        <v>363</v>
      </c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7"/>
      <c r="DW1271" s="7"/>
      <c r="DX1271" s="7"/>
      <c r="DY1271" s="7"/>
      <c r="DZ1271" s="7"/>
      <c r="EA1271" s="7"/>
      <c r="EB1271" s="7"/>
      <c r="EC1271" s="7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  <c r="EQ1271" s="7"/>
    </row>
    <row r="1272" spans="1:147" ht="16.2" thickBot="1" x14ac:dyDescent="0.35">
      <c r="C1272" s="509"/>
      <c r="D1272" s="510"/>
      <c r="E1272" s="510"/>
      <c r="F1272" s="510"/>
      <c r="G1272" s="510"/>
      <c r="H1272" s="511"/>
      <c r="I1272" s="514"/>
      <c r="J1272" s="510"/>
      <c r="K1272" s="510"/>
      <c r="L1272" s="510"/>
      <c r="M1272" s="510"/>
      <c r="N1272" s="511"/>
      <c r="O1272" s="514"/>
      <c r="P1272" s="510"/>
      <c r="Q1272" s="510"/>
      <c r="R1272" s="510"/>
      <c r="S1272" s="510"/>
      <c r="T1272" s="516"/>
      <c r="Y1272" s="23"/>
      <c r="Z1272" s="22"/>
      <c r="AD1272" s="23"/>
      <c r="AE1272" s="22"/>
      <c r="AJ1272" s="23"/>
      <c r="AK1272" s="22"/>
      <c r="AP1272" s="23"/>
      <c r="AQ1272" s="22"/>
      <c r="AV1272" s="23"/>
      <c r="AW1272" s="22"/>
      <c r="BB1272" s="23"/>
      <c r="BC1272" s="22"/>
      <c r="BG1272" s="23"/>
      <c r="BH1272" s="22"/>
      <c r="BL1272" s="23"/>
      <c r="BM1272" s="22"/>
      <c r="BQ1272" s="23"/>
      <c r="BR1272" s="406"/>
      <c r="BS1272" s="406"/>
      <c r="BT1272" s="406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7"/>
      <c r="DW1272" s="7"/>
      <c r="DX1272" s="7"/>
      <c r="DY1272" s="7"/>
      <c r="DZ1272" s="7"/>
      <c r="EA1272" s="7"/>
      <c r="EB1272" s="7"/>
      <c r="EC1272" s="7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  <c r="EQ1272" s="7"/>
    </row>
    <row r="1273" spans="1:147" ht="25.2" thickTop="1" thickBot="1" x14ac:dyDescent="0.35">
      <c r="C1273" s="447" t="s">
        <v>44</v>
      </c>
      <c r="D1273" s="58" t="s">
        <v>457</v>
      </c>
      <c r="E1273" s="447" t="s">
        <v>45</v>
      </c>
      <c r="F1273" s="447" t="s">
        <v>47</v>
      </c>
      <c r="G1273" s="447" t="s">
        <v>48</v>
      </c>
      <c r="H1273" s="447" t="s">
        <v>49</v>
      </c>
      <c r="I1273" s="447" t="s">
        <v>44</v>
      </c>
      <c r="J1273" s="58" t="s">
        <v>457</v>
      </c>
      <c r="K1273" s="447" t="s">
        <v>45</v>
      </c>
      <c r="L1273" s="447" t="s">
        <v>47</v>
      </c>
      <c r="M1273" s="447" t="s">
        <v>48</v>
      </c>
      <c r="N1273" s="447" t="s">
        <v>49</v>
      </c>
      <c r="O1273" s="447" t="s">
        <v>44</v>
      </c>
      <c r="P1273" s="58" t="s">
        <v>457</v>
      </c>
      <c r="Q1273" s="447" t="s">
        <v>45</v>
      </c>
      <c r="R1273" s="447" t="s">
        <v>47</v>
      </c>
      <c r="S1273" s="448" t="s">
        <v>48</v>
      </c>
      <c r="T1273" s="447" t="s">
        <v>49</v>
      </c>
      <c r="U1273" s="58" t="s">
        <v>44</v>
      </c>
      <c r="V1273" s="58" t="s">
        <v>45</v>
      </c>
      <c r="W1273" s="58" t="s">
        <v>47</v>
      </c>
      <c r="X1273" s="58" t="s">
        <v>48</v>
      </c>
      <c r="Y1273" s="58" t="s">
        <v>49</v>
      </c>
      <c r="Z1273" s="58" t="s">
        <v>44</v>
      </c>
      <c r="AA1273" s="58" t="s">
        <v>45</v>
      </c>
      <c r="AB1273" s="58" t="s">
        <v>47</v>
      </c>
      <c r="AC1273" s="58" t="s">
        <v>48</v>
      </c>
      <c r="AD1273" s="58" t="s">
        <v>49</v>
      </c>
      <c r="AE1273" s="58" t="s">
        <v>44</v>
      </c>
      <c r="AF1273" s="229" t="s">
        <v>336</v>
      </c>
      <c r="AG1273" s="58" t="s">
        <v>45</v>
      </c>
      <c r="AH1273" s="58" t="s">
        <v>47</v>
      </c>
      <c r="AI1273" s="58" t="s">
        <v>48</v>
      </c>
      <c r="AJ1273" s="58" t="s">
        <v>49</v>
      </c>
      <c r="AK1273" s="58" t="s">
        <v>44</v>
      </c>
      <c r="AL1273" s="58"/>
      <c r="AM1273" s="58" t="s">
        <v>45</v>
      </c>
      <c r="AN1273" s="58" t="s">
        <v>47</v>
      </c>
      <c r="AO1273" s="58" t="s">
        <v>48</v>
      </c>
      <c r="AP1273" s="58" t="s">
        <v>49</v>
      </c>
      <c r="AQ1273" s="58" t="s">
        <v>44</v>
      </c>
      <c r="AR1273" s="489" t="s">
        <v>484</v>
      </c>
      <c r="AS1273" s="58" t="s">
        <v>45</v>
      </c>
      <c r="AT1273" s="58" t="s">
        <v>47</v>
      </c>
      <c r="AU1273" s="58" t="s">
        <v>48</v>
      </c>
      <c r="AV1273" s="58" t="s">
        <v>49</v>
      </c>
      <c r="AW1273" s="58" t="s">
        <v>44</v>
      </c>
      <c r="AX1273" s="489" t="s">
        <v>484</v>
      </c>
      <c r="AY1273" s="58" t="s">
        <v>45</v>
      </c>
      <c r="AZ1273" s="58" t="s">
        <v>47</v>
      </c>
      <c r="BA1273" s="58" t="s">
        <v>48</v>
      </c>
      <c r="BB1273" s="58" t="s">
        <v>49</v>
      </c>
      <c r="BC1273" s="58" t="s">
        <v>44</v>
      </c>
      <c r="BD1273" s="58" t="s">
        <v>45</v>
      </c>
      <c r="BE1273" s="58" t="s">
        <v>47</v>
      </c>
      <c r="BF1273" s="58" t="s">
        <v>48</v>
      </c>
      <c r="BG1273" s="58" t="s">
        <v>49</v>
      </c>
      <c r="BH1273" s="58" t="s">
        <v>44</v>
      </c>
      <c r="BI1273" s="58" t="s">
        <v>45</v>
      </c>
      <c r="BJ1273" s="58" t="s">
        <v>47</v>
      </c>
      <c r="BK1273" s="58" t="s">
        <v>48</v>
      </c>
      <c r="BL1273" s="58" t="s">
        <v>49</v>
      </c>
      <c r="BM1273" s="58" t="s">
        <v>44</v>
      </c>
      <c r="BN1273" s="58" t="s">
        <v>45</v>
      </c>
      <c r="BO1273" s="58" t="s">
        <v>47</v>
      </c>
      <c r="BP1273" s="58" t="s">
        <v>48</v>
      </c>
      <c r="BQ1273" s="58" t="s">
        <v>49</v>
      </c>
      <c r="BR1273" s="406"/>
      <c r="BT1273" s="406"/>
      <c r="BV1273" s="406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</row>
    <row r="1274" spans="1:147" ht="18" x14ac:dyDescent="0.35">
      <c r="A1274" s="43" t="s">
        <v>491</v>
      </c>
      <c r="B1274" s="319">
        <v>201</v>
      </c>
      <c r="C1274" s="334">
        <v>2</v>
      </c>
      <c r="D1274" s="451">
        <f t="shared" ref="D1274:D1303" si="1450">+C1274*$G$1308</f>
        <v>2</v>
      </c>
      <c r="E1274" s="457">
        <f t="shared" ref="E1274:E1303" si="1451">+C1274*$S$1307</f>
        <v>11.241855858298651</v>
      </c>
      <c r="F1274" s="15">
        <f t="shared" ref="F1274:F1275" si="1452">+C1274*$E$1230</f>
        <v>22150.985868661679</v>
      </c>
      <c r="G1274" s="15">
        <f>+E1274*$E$1229</f>
        <v>31924.580152079347</v>
      </c>
      <c r="H1274" s="324">
        <f>+G1274+F1274</f>
        <v>54075.566020741026</v>
      </c>
      <c r="I1274" s="334">
        <v>0</v>
      </c>
      <c r="J1274" s="450">
        <f t="shared" ref="J1274:J1303" si="1453">+I1274*$M$1308</f>
        <v>0</v>
      </c>
      <c r="K1274" s="471">
        <f>+I1274*$S$1307</f>
        <v>0</v>
      </c>
      <c r="L1274" s="56">
        <f t="shared" ref="L1274:L1303" si="1454">+I1274*$Q$1230</f>
        <v>0</v>
      </c>
      <c r="M1274" s="15">
        <f>+K1274*$L$1229</f>
        <v>0</v>
      </c>
      <c r="N1274" s="324">
        <f>+M1274+L1274</f>
        <v>0</v>
      </c>
      <c r="O1274" s="334">
        <v>0</v>
      </c>
      <c r="P1274" s="454">
        <f t="shared" ref="P1274:P1303" si="1455">+O1274*$S$1308</f>
        <v>0</v>
      </c>
      <c r="Q1274" s="457">
        <f t="shared" ref="Q1274:Q1303" si="1456">+P1274*$S$1307</f>
        <v>0</v>
      </c>
      <c r="R1274" s="15">
        <f t="shared" ref="R1274:R1303" si="1457">+P1274*$Q$1230</f>
        <v>0</v>
      </c>
      <c r="S1274" s="422">
        <f>+Q1274*$Q$1229</f>
        <v>0</v>
      </c>
      <c r="T1274" s="324">
        <f>+S1274+R1274</f>
        <v>0</v>
      </c>
      <c r="U1274" s="334">
        <v>1</v>
      </c>
      <c r="V1274" s="475">
        <f t="shared" ref="V1274:V1303" si="1458">+U1274*$X$1307</f>
        <v>5.1959874713268235</v>
      </c>
      <c r="W1274" s="56">
        <f t="shared" ref="W1274" si="1459">+U1274*$V$1230*$X$1308</f>
        <v>11198.508587512795</v>
      </c>
      <c r="X1274" s="15">
        <f t="shared" ref="X1274" si="1460">+V1274*$V$1229</f>
        <v>17736.535715016846</v>
      </c>
      <c r="Y1274" s="324">
        <f t="shared" ref="Y1274" si="1461">+X1274+W1274</f>
        <v>28935.044302529641</v>
      </c>
      <c r="Z1274" s="334">
        <v>2</v>
      </c>
      <c r="AA1274" s="475">
        <f>+Z1274*$AC$1307</f>
        <v>13.26061130651426</v>
      </c>
      <c r="AB1274" s="56">
        <f>+Z1274*$AA$1230*$AC$1308</f>
        <v>22397.01717502559</v>
      </c>
      <c r="AC1274" s="15">
        <f>+AA1274*$AA$1229</f>
        <v>46917.98915690853</v>
      </c>
      <c r="AD1274" s="324">
        <f t="shared" ref="AD1274:AD1303" si="1462">+AC1274+AB1274</f>
        <v>69315.006331934128</v>
      </c>
      <c r="AE1274" s="334">
        <v>5</v>
      </c>
      <c r="AF1274" s="227">
        <f t="shared" ref="AF1274:AF1303" si="1463">+AE1274*$AI$1308</f>
        <v>5</v>
      </c>
      <c r="AG1274" s="166">
        <f t="shared" ref="AG1274:AG1303" si="1464">+AF1274*$AI$1307</f>
        <v>30.170280666065558</v>
      </c>
      <c r="AH1274" s="15">
        <f t="shared" ref="AH1274:AH1303" si="1465">+AF1274*$AG$1230</f>
        <v>53234.861111111109</v>
      </c>
      <c r="AI1274" s="15">
        <f t="shared" ref="AI1274:AI1303" si="1466">+AG1274*$AG$1229</f>
        <v>104934.88005558975</v>
      </c>
      <c r="AJ1274" s="324"/>
      <c r="AK1274" s="334">
        <v>1</v>
      </c>
      <c r="AL1274" s="450">
        <f t="shared" ref="AL1274:AL1303" si="1467">+AK1274*$AO$1308</f>
        <v>1</v>
      </c>
      <c r="AM1274" s="166">
        <f t="shared" ref="AM1274:AM1303" si="1468">+AL1274*$AO$1307</f>
        <v>5.5616057342382605</v>
      </c>
      <c r="AN1274" s="197">
        <f t="shared" ref="AN1274:AN1303" si="1469">+AL1274*$AM$1230</f>
        <v>10646.972222222223</v>
      </c>
      <c r="AO1274" s="179">
        <f t="shared" ref="AO1274:AO1303" si="1470">+AM1274*$AM$1229</f>
        <v>19244.90275592625</v>
      </c>
      <c r="AP1274" s="481">
        <f t="shared" ref="AP1274:AP1303" si="1471">+AO1274+AN1274</f>
        <v>29891.874978148473</v>
      </c>
      <c r="AQ1274" s="345">
        <v>1.3043478260869565</v>
      </c>
      <c r="AR1274" s="454">
        <f t="shared" ref="AR1274:AR1303" si="1472">+AQ1274*$AU$1308</f>
        <v>1.3043478260869565</v>
      </c>
      <c r="AS1274" s="227">
        <f t="shared" ref="AS1274:AS1303" si="1473">+AR1274*$AU$1307</f>
        <v>7.9928983832261569</v>
      </c>
      <c r="AT1274" s="56">
        <f t="shared" ref="AT1274:AT1303" si="1474">+AR1274*$AT$1230</f>
        <v>15089.408571047126</v>
      </c>
      <c r="AU1274" s="15">
        <f t="shared" ref="AU1274:AU1303" si="1475">+AS1274*$AT$1229</f>
        <v>26034.25992638135</v>
      </c>
      <c r="AV1274" s="324">
        <f t="shared" ref="AV1274:AV1303" si="1476">+AT1274+AU1274</f>
        <v>41123.668497428473</v>
      </c>
      <c r="AW1274" s="345">
        <v>1.6956521739130466</v>
      </c>
      <c r="AX1274" s="454">
        <f t="shared" ref="AX1274:AX1303" si="1477">+AW1274*$BA$1308</f>
        <v>1.6956521739130466</v>
      </c>
      <c r="AY1274" s="227">
        <f t="shared" ref="AY1274:AY1303" si="1478">+AX1274*$BA$1307</f>
        <v>14.342651837770532</v>
      </c>
      <c r="AZ1274" s="56">
        <f t="shared" ref="AZ1274:AZ1303" si="1479">+AX1274*$AY$1230</f>
        <v>19616.231142361299</v>
      </c>
      <c r="BA1274" s="15">
        <f t="shared" ref="BA1274:BA1303" si="1480">+AY1274*$AY$1229</f>
        <v>48091.6634064877</v>
      </c>
      <c r="BB1274" s="324">
        <f t="shared" ref="BB1274:BB1303" si="1481">+AZ1274+BA1274</f>
        <v>67707.894548848999</v>
      </c>
      <c r="BC1274" s="323"/>
      <c r="BD1274" s="227"/>
      <c r="BE1274" s="56"/>
      <c r="BF1274" s="15"/>
      <c r="BG1274" s="324"/>
      <c r="BH1274" s="334"/>
      <c r="BI1274" s="227"/>
      <c r="BJ1274" s="56"/>
      <c r="BK1274" s="15"/>
      <c r="BL1274" s="324"/>
      <c r="BM1274" s="334"/>
      <c r="BN1274" s="227"/>
      <c r="BO1274" s="56"/>
      <c r="BP1274" s="15"/>
      <c r="BQ1274" s="324"/>
      <c r="BR1274" s="406">
        <f t="shared" ref="BR1274:BR1303" si="1482">+BM1274+BH1274+BC1274+AW1274+AQ1274+AK1274+Z1274+C1274+I1274+O1274+U1274+AE1274</f>
        <v>14.000000000000004</v>
      </c>
      <c r="BS1274" s="406">
        <f t="shared" ref="BS1274:BS1303" si="1483">+BR1274/6</f>
        <v>2.3333333333333339</v>
      </c>
      <c r="BT1274" s="406">
        <f t="shared" ref="BT1274:BT1303" si="1484">+AW1274-BS1274</f>
        <v>-0.63768115942028736</v>
      </c>
      <c r="BU1274" s="407">
        <f t="shared" ref="BU1274:BU1303" si="1485">+AW1274/AQ1274-100%</f>
        <v>0.30000000000000226</v>
      </c>
      <c r="BV1274" s="407">
        <f>(+Z1274-BS1274)/Z1274</f>
        <v>-0.16666666666666696</v>
      </c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7"/>
      <c r="DW1274" s="7"/>
      <c r="DX1274" s="7"/>
      <c r="DY1274" s="7"/>
      <c r="DZ1274" s="7"/>
      <c r="EA1274" s="7"/>
      <c r="EB1274" s="7"/>
      <c r="EC1274" s="7"/>
      <c r="ED1274" s="7"/>
      <c r="EE1274" s="7"/>
      <c r="EF1274" s="7"/>
      <c r="EG1274" s="7"/>
      <c r="EH1274" s="7"/>
      <c r="EI1274" s="7"/>
      <c r="EJ1274" s="7"/>
      <c r="EK1274" s="7"/>
      <c r="EL1274" s="7"/>
      <c r="EM1274" s="7"/>
      <c r="EN1274" s="7"/>
      <c r="EO1274" s="7"/>
      <c r="EP1274" s="7"/>
      <c r="EQ1274" s="7"/>
    </row>
    <row r="1275" spans="1:147" ht="18" x14ac:dyDescent="0.35">
      <c r="A1275" s="43" t="s">
        <v>491</v>
      </c>
      <c r="B1275" s="319">
        <v>202</v>
      </c>
      <c r="C1275" s="334">
        <v>4</v>
      </c>
      <c r="D1275" s="451">
        <f t="shared" si="1450"/>
        <v>4</v>
      </c>
      <c r="E1275" s="457">
        <f t="shared" si="1451"/>
        <v>22.483711716597302</v>
      </c>
      <c r="F1275" s="15">
        <f t="shared" si="1452"/>
        <v>44301.971737323358</v>
      </c>
      <c r="G1275" s="15">
        <f t="shared" ref="G1275:G1303" si="1486">+E1275*$E$1229</f>
        <v>63849.160304158693</v>
      </c>
      <c r="H1275" s="324">
        <f t="shared" ref="H1275:H1303" si="1487">+G1275+F1275</f>
        <v>108151.13204148205</v>
      </c>
      <c r="I1275" s="334">
        <v>4</v>
      </c>
      <c r="J1275" s="450">
        <f t="shared" si="1453"/>
        <v>4</v>
      </c>
      <c r="K1275" s="471">
        <f t="shared" ref="K1275:K1303" si="1488">+I1275*$S$1307</f>
        <v>22.483711716597302</v>
      </c>
      <c r="L1275" s="56">
        <f t="shared" si="1454"/>
        <v>44624.335472779363</v>
      </c>
      <c r="M1275" s="15">
        <f t="shared" ref="M1275:M1303" si="1489">+K1275*$L$1229</f>
        <v>67013.682045824811</v>
      </c>
      <c r="N1275" s="324">
        <f t="shared" ref="N1275:N1303" si="1490">+M1275+L1275</f>
        <v>111638.01751860417</v>
      </c>
      <c r="O1275" s="334">
        <v>9</v>
      </c>
      <c r="P1275" s="454">
        <f t="shared" si="1455"/>
        <v>5.62611012145749</v>
      </c>
      <c r="Q1275" s="457">
        <f t="shared" si="1456"/>
        <v>31.62395951417011</v>
      </c>
      <c r="R1275" s="15">
        <f t="shared" si="1457"/>
        <v>62765.356366679618</v>
      </c>
      <c r="S1275" s="422">
        <f t="shared" ref="S1275:S1303" si="1491">+Q1275*$Q$1229</f>
        <v>128066.13824401384</v>
      </c>
      <c r="T1275" s="324">
        <f t="shared" ref="T1275:T1303" si="1492">+S1275+R1275</f>
        <v>190831.49461069345</v>
      </c>
      <c r="U1275" s="334">
        <v>5</v>
      </c>
      <c r="V1275" s="475">
        <f t="shared" si="1458"/>
        <v>25.979937356634117</v>
      </c>
      <c r="W1275" s="56">
        <f t="shared" ref="W1275:W1303" si="1493">+U1275*$V$1230*$X$1308</f>
        <v>55992.54293756398</v>
      </c>
      <c r="X1275" s="15">
        <f t="shared" ref="X1275:X1303" si="1494">+V1275*$V$1229</f>
        <v>88682.678575084225</v>
      </c>
      <c r="Y1275" s="324">
        <f t="shared" ref="Y1275:Y1303" si="1495">+X1275+W1275</f>
        <v>144675.22151264822</v>
      </c>
      <c r="Z1275" s="334">
        <v>5</v>
      </c>
      <c r="AA1275" s="475">
        <f t="shared" ref="AA1275:AA1303" si="1496">+Z1275*$AC$1307</f>
        <v>33.151528266285652</v>
      </c>
      <c r="AB1275" s="56">
        <f t="shared" ref="AB1275:AB1303" si="1497">+Z1275*$AA$1230*$AC$1308</f>
        <v>55992.54293756398</v>
      </c>
      <c r="AC1275" s="15">
        <f t="shared" ref="AC1275:AC1303" si="1498">+AA1275*$AA$1229</f>
        <v>117294.97289227133</v>
      </c>
      <c r="AD1275" s="324">
        <f t="shared" si="1462"/>
        <v>173287.51582983532</v>
      </c>
      <c r="AE1275" s="334">
        <v>4</v>
      </c>
      <c r="AF1275" s="227">
        <f t="shared" si="1463"/>
        <v>4</v>
      </c>
      <c r="AG1275" s="166">
        <f t="shared" si="1464"/>
        <v>24.136224532852445</v>
      </c>
      <c r="AH1275" s="15">
        <f t="shared" si="1465"/>
        <v>42587.888888888891</v>
      </c>
      <c r="AI1275" s="15">
        <f t="shared" si="1466"/>
        <v>83947.904044471798</v>
      </c>
      <c r="AJ1275" s="324"/>
      <c r="AK1275" s="334">
        <v>5</v>
      </c>
      <c r="AL1275" s="450">
        <f t="shared" si="1467"/>
        <v>5</v>
      </c>
      <c r="AM1275" s="166">
        <f t="shared" si="1468"/>
        <v>27.808028671191302</v>
      </c>
      <c r="AN1275" s="197">
        <f t="shared" si="1469"/>
        <v>53234.861111111109</v>
      </c>
      <c r="AO1275" s="179">
        <f t="shared" si="1470"/>
        <v>96224.513779631248</v>
      </c>
      <c r="AP1275" s="481">
        <f t="shared" si="1471"/>
        <v>149459.37489074236</v>
      </c>
      <c r="AQ1275" s="345">
        <v>2.6086956521739131</v>
      </c>
      <c r="AR1275" s="454">
        <f t="shared" si="1472"/>
        <v>2.6086956521739131</v>
      </c>
      <c r="AS1275" s="227">
        <f t="shared" si="1473"/>
        <v>15.985796766452314</v>
      </c>
      <c r="AT1275" s="56">
        <f t="shared" si="1474"/>
        <v>30178.817142094253</v>
      </c>
      <c r="AU1275" s="15">
        <f t="shared" si="1475"/>
        <v>52068.5198527627</v>
      </c>
      <c r="AV1275" s="324">
        <f t="shared" si="1476"/>
        <v>82247.336994856945</v>
      </c>
      <c r="AW1275" s="345">
        <v>4.3913043478260079</v>
      </c>
      <c r="AX1275" s="454">
        <f t="shared" si="1477"/>
        <v>4.3913043478260079</v>
      </c>
      <c r="AY1275" s="227">
        <f t="shared" si="1478"/>
        <v>37.143790656789612</v>
      </c>
      <c r="AZ1275" s="56">
        <f t="shared" si="1479"/>
        <v>50801.008855857741</v>
      </c>
      <c r="BA1275" s="15">
        <f t="shared" si="1480"/>
        <v>124545.07702705542</v>
      </c>
      <c r="BB1275" s="324">
        <f t="shared" si="1481"/>
        <v>175346.08588291315</v>
      </c>
      <c r="BC1275" s="323"/>
      <c r="BD1275" s="227"/>
      <c r="BE1275" s="56"/>
      <c r="BF1275" s="15"/>
      <c r="BG1275" s="324"/>
      <c r="BH1275" s="334"/>
      <c r="BI1275" s="227"/>
      <c r="BJ1275" s="56"/>
      <c r="BK1275" s="15"/>
      <c r="BL1275" s="324"/>
      <c r="BM1275" s="334"/>
      <c r="BN1275" s="227"/>
      <c r="BO1275" s="56"/>
      <c r="BP1275" s="15"/>
      <c r="BQ1275" s="324"/>
      <c r="BR1275" s="406">
        <f t="shared" si="1482"/>
        <v>42.999999999999922</v>
      </c>
      <c r="BS1275" s="406">
        <f t="shared" si="1483"/>
        <v>7.1666666666666536</v>
      </c>
      <c r="BT1275" s="406">
        <f t="shared" si="1484"/>
        <v>-2.7753623188406458</v>
      </c>
      <c r="BU1275" s="407">
        <f t="shared" si="1485"/>
        <v>0.68333333333330293</v>
      </c>
      <c r="BV1275" s="407">
        <f t="shared" ref="BV1275:BV1303" si="1499">(+Z1275-BS1275)/Z1275</f>
        <v>-0.43333333333333074</v>
      </c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7"/>
      <c r="DW1275" s="7"/>
      <c r="DX1275" s="7"/>
      <c r="DY1275" s="7"/>
      <c r="DZ1275" s="7"/>
      <c r="EA1275" s="7"/>
      <c r="EB1275" s="7"/>
      <c r="EC1275" s="7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  <c r="EQ1275" s="7"/>
    </row>
    <row r="1276" spans="1:147" ht="18" x14ac:dyDescent="0.35">
      <c r="A1276" s="43" t="s">
        <v>491</v>
      </c>
      <c r="B1276" s="319">
        <v>203</v>
      </c>
      <c r="C1276" s="334">
        <v>14</v>
      </c>
      <c r="D1276" s="451">
        <f t="shared" si="1450"/>
        <v>14</v>
      </c>
      <c r="E1276" s="457">
        <f t="shared" si="1451"/>
        <v>78.692991008090559</v>
      </c>
      <c r="F1276" s="15">
        <f>+C1276*$E$1230</f>
        <v>155056.90108063177</v>
      </c>
      <c r="G1276" s="15">
        <f t="shared" si="1486"/>
        <v>223472.06106455543</v>
      </c>
      <c r="H1276" s="324">
        <f t="shared" si="1487"/>
        <v>378528.96214518719</v>
      </c>
      <c r="I1276" s="334">
        <v>18</v>
      </c>
      <c r="J1276" s="450">
        <f t="shared" si="1453"/>
        <v>18</v>
      </c>
      <c r="K1276" s="471">
        <f t="shared" si="1488"/>
        <v>101.17670272468786</v>
      </c>
      <c r="L1276" s="56">
        <f t="shared" si="1454"/>
        <v>200809.50962750713</v>
      </c>
      <c r="M1276" s="15">
        <f t="shared" si="1489"/>
        <v>301561.56920621166</v>
      </c>
      <c r="N1276" s="324">
        <f t="shared" si="1490"/>
        <v>502371.07883371878</v>
      </c>
      <c r="O1276" s="334">
        <v>27</v>
      </c>
      <c r="P1276" s="454">
        <f t="shared" si="1455"/>
        <v>16.87833036437247</v>
      </c>
      <c r="Q1276" s="457">
        <f t="shared" si="1456"/>
        <v>94.871878542510331</v>
      </c>
      <c r="R1276" s="15">
        <f t="shared" si="1457"/>
        <v>188296.06910003888</v>
      </c>
      <c r="S1276" s="422">
        <f t="shared" si="1491"/>
        <v>384198.41473204148</v>
      </c>
      <c r="T1276" s="324">
        <f t="shared" si="1492"/>
        <v>572494.48383208038</v>
      </c>
      <c r="U1276" s="334">
        <v>17</v>
      </c>
      <c r="V1276" s="475">
        <f t="shared" si="1458"/>
        <v>88.331787012555992</v>
      </c>
      <c r="W1276" s="56">
        <f t="shared" si="1493"/>
        <v>190374.64598771752</v>
      </c>
      <c r="X1276" s="15">
        <f t="shared" si="1494"/>
        <v>301521.1071552863</v>
      </c>
      <c r="Y1276" s="324">
        <f t="shared" si="1495"/>
        <v>491895.75314300379</v>
      </c>
      <c r="Z1276" s="334">
        <v>17</v>
      </c>
      <c r="AA1276" s="475">
        <f t="shared" si="1496"/>
        <v>112.71519610537121</v>
      </c>
      <c r="AB1276" s="56">
        <f t="shared" si="1497"/>
        <v>190374.64598771752</v>
      </c>
      <c r="AC1276" s="15">
        <f t="shared" si="1498"/>
        <v>398802.90783372248</v>
      </c>
      <c r="AD1276" s="324">
        <f t="shared" si="1462"/>
        <v>589177.55382143997</v>
      </c>
      <c r="AE1276" s="334">
        <v>14</v>
      </c>
      <c r="AF1276" s="227">
        <f t="shared" si="1463"/>
        <v>14</v>
      </c>
      <c r="AG1276" s="166">
        <f t="shared" si="1464"/>
        <v>84.476785864983555</v>
      </c>
      <c r="AH1276" s="15">
        <f t="shared" si="1465"/>
        <v>149057.61111111112</v>
      </c>
      <c r="AI1276" s="15">
        <f t="shared" si="1466"/>
        <v>293817.66415565129</v>
      </c>
      <c r="AJ1276" s="324"/>
      <c r="AK1276" s="334">
        <v>9</v>
      </c>
      <c r="AL1276" s="450">
        <f t="shared" si="1467"/>
        <v>9</v>
      </c>
      <c r="AM1276" s="166">
        <f t="shared" si="1468"/>
        <v>50.054451608144348</v>
      </c>
      <c r="AN1276" s="197">
        <f t="shared" si="1469"/>
        <v>95822.75</v>
      </c>
      <c r="AO1276" s="179">
        <f t="shared" si="1470"/>
        <v>173204.12480333628</v>
      </c>
      <c r="AP1276" s="481">
        <f t="shared" si="1471"/>
        <v>269026.87480333628</v>
      </c>
      <c r="AQ1276" s="345">
        <v>11.739130434782609</v>
      </c>
      <c r="AR1276" s="454">
        <f t="shared" si="1472"/>
        <v>11.739130434782609</v>
      </c>
      <c r="AS1276" s="227">
        <f t="shared" si="1473"/>
        <v>71.936085449035417</v>
      </c>
      <c r="AT1276" s="56">
        <f t="shared" si="1474"/>
        <v>135804.67713942414</v>
      </c>
      <c r="AU1276" s="15">
        <f t="shared" si="1475"/>
        <v>234308.33933743217</v>
      </c>
      <c r="AV1276" s="324">
        <f t="shared" si="1476"/>
        <v>370113.01647685631</v>
      </c>
      <c r="AW1276" s="345">
        <v>12.260869565217376</v>
      </c>
      <c r="AX1276" s="454">
        <f t="shared" si="1477"/>
        <v>12.260869565217376</v>
      </c>
      <c r="AY1276" s="227">
        <f t="shared" si="1478"/>
        <v>103.70840559618661</v>
      </c>
      <c r="AZ1276" s="56">
        <f t="shared" si="1479"/>
        <v>141840.44056784283</v>
      </c>
      <c r="BA1276" s="15">
        <f t="shared" si="1480"/>
        <v>347739.72001614078</v>
      </c>
      <c r="BB1276" s="324">
        <f t="shared" si="1481"/>
        <v>489580.16058398364</v>
      </c>
      <c r="BC1276" s="323"/>
      <c r="BD1276" s="227"/>
      <c r="BE1276" s="56"/>
      <c r="BF1276" s="15"/>
      <c r="BG1276" s="324"/>
      <c r="BH1276" s="334"/>
      <c r="BI1276" s="227"/>
      <c r="BJ1276" s="56"/>
      <c r="BK1276" s="15"/>
      <c r="BL1276" s="324"/>
      <c r="BM1276" s="334"/>
      <c r="BN1276" s="227"/>
      <c r="BO1276" s="56"/>
      <c r="BP1276" s="15"/>
      <c r="BQ1276" s="324"/>
      <c r="BR1276" s="406">
        <f t="shared" si="1482"/>
        <v>140</v>
      </c>
      <c r="BS1276" s="406">
        <f t="shared" si="1483"/>
        <v>23.333333333333332</v>
      </c>
      <c r="BT1276" s="406">
        <f t="shared" si="1484"/>
        <v>-11.072463768115956</v>
      </c>
      <c r="BU1276" s="407">
        <f t="shared" si="1485"/>
        <v>4.4444444444443176E-2</v>
      </c>
      <c r="BV1276" s="407">
        <f t="shared" si="1499"/>
        <v>-0.37254901960784309</v>
      </c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7"/>
      <c r="DW1276" s="7"/>
      <c r="DX1276" s="7"/>
      <c r="DY1276" s="7"/>
      <c r="DZ1276" s="7"/>
      <c r="EA1276" s="7"/>
      <c r="EB1276" s="7"/>
      <c r="EC1276" s="7"/>
      <c r="ED1276" s="7"/>
      <c r="EE1276" s="7"/>
      <c r="EF1276" s="7"/>
      <c r="EG1276" s="7"/>
      <c r="EH1276" s="7"/>
      <c r="EI1276" s="7"/>
      <c r="EJ1276" s="7"/>
      <c r="EK1276" s="7"/>
      <c r="EL1276" s="7"/>
      <c r="EM1276" s="7"/>
      <c r="EN1276" s="7"/>
      <c r="EO1276" s="7"/>
      <c r="EP1276" s="7"/>
      <c r="EQ1276" s="7"/>
    </row>
    <row r="1277" spans="1:147" ht="18" x14ac:dyDescent="0.35">
      <c r="A1277" s="43" t="s">
        <v>491</v>
      </c>
      <c r="B1277" s="319">
        <v>301</v>
      </c>
      <c r="C1277" s="334">
        <v>3</v>
      </c>
      <c r="D1277" s="451">
        <f t="shared" si="1450"/>
        <v>3</v>
      </c>
      <c r="E1277" s="457">
        <f t="shared" si="1451"/>
        <v>16.862783787447977</v>
      </c>
      <c r="F1277" s="15">
        <f t="shared" ref="F1277:F1303" si="1500">+C1277*$E$1230</f>
        <v>33226.478802992518</v>
      </c>
      <c r="G1277" s="15">
        <f t="shared" si="1486"/>
        <v>47886.87022811902</v>
      </c>
      <c r="H1277" s="324">
        <f t="shared" si="1487"/>
        <v>81113.349031111546</v>
      </c>
      <c r="I1277" s="334">
        <v>1</v>
      </c>
      <c r="J1277" s="450">
        <f t="shared" si="1453"/>
        <v>1</v>
      </c>
      <c r="K1277" s="471">
        <f t="shared" si="1488"/>
        <v>5.6209279291493255</v>
      </c>
      <c r="L1277" s="56">
        <f t="shared" si="1454"/>
        <v>11156.083868194841</v>
      </c>
      <c r="M1277" s="15">
        <f t="shared" si="1489"/>
        <v>16753.420511456203</v>
      </c>
      <c r="N1277" s="324">
        <f t="shared" si="1490"/>
        <v>27909.504379651044</v>
      </c>
      <c r="O1277" s="334">
        <v>5</v>
      </c>
      <c r="P1277" s="454">
        <f t="shared" si="1455"/>
        <v>3.1256167341430503</v>
      </c>
      <c r="Q1277" s="457">
        <f t="shared" si="1456"/>
        <v>17.568866396761173</v>
      </c>
      <c r="R1277" s="15">
        <f t="shared" si="1457"/>
        <v>34869.642425933125</v>
      </c>
      <c r="S1277" s="422">
        <f t="shared" si="1491"/>
        <v>71147.854580007683</v>
      </c>
      <c r="T1277" s="324">
        <f t="shared" si="1492"/>
        <v>106017.49700594081</v>
      </c>
      <c r="U1277" s="334">
        <v>5</v>
      </c>
      <c r="V1277" s="475">
        <f t="shared" si="1458"/>
        <v>25.979937356634117</v>
      </c>
      <c r="W1277" s="56">
        <f t="shared" si="1493"/>
        <v>55992.54293756398</v>
      </c>
      <c r="X1277" s="15">
        <f t="shared" si="1494"/>
        <v>88682.678575084225</v>
      </c>
      <c r="Y1277" s="324">
        <f t="shared" si="1495"/>
        <v>144675.22151264822</v>
      </c>
      <c r="Z1277" s="334">
        <v>3</v>
      </c>
      <c r="AA1277" s="475">
        <f t="shared" si="1496"/>
        <v>19.890916959771388</v>
      </c>
      <c r="AB1277" s="56">
        <f t="shared" si="1497"/>
        <v>33595.525762538382</v>
      </c>
      <c r="AC1277" s="15">
        <f t="shared" si="1498"/>
        <v>70376.983735362781</v>
      </c>
      <c r="AD1277" s="324">
        <f t="shared" si="1462"/>
        <v>103972.50949790116</v>
      </c>
      <c r="AE1277" s="334">
        <v>3</v>
      </c>
      <c r="AF1277" s="227">
        <f t="shared" si="1463"/>
        <v>3</v>
      </c>
      <c r="AG1277" s="166">
        <f t="shared" si="1464"/>
        <v>18.102168399639332</v>
      </c>
      <c r="AH1277" s="15">
        <f t="shared" si="1465"/>
        <v>31940.916666666668</v>
      </c>
      <c r="AI1277" s="15">
        <f t="shared" si="1466"/>
        <v>62960.928033353841</v>
      </c>
      <c r="AJ1277" s="324"/>
      <c r="AK1277" s="334">
        <v>5</v>
      </c>
      <c r="AL1277" s="450">
        <f t="shared" si="1467"/>
        <v>5</v>
      </c>
      <c r="AM1277" s="166">
        <f t="shared" si="1468"/>
        <v>27.808028671191302</v>
      </c>
      <c r="AN1277" s="197">
        <f t="shared" si="1469"/>
        <v>53234.861111111109</v>
      </c>
      <c r="AO1277" s="179">
        <f t="shared" si="1470"/>
        <v>96224.513779631248</v>
      </c>
      <c r="AP1277" s="481">
        <f t="shared" si="1471"/>
        <v>149459.37489074236</v>
      </c>
      <c r="AQ1277" s="345">
        <v>1.3043478260869565</v>
      </c>
      <c r="AR1277" s="454">
        <f t="shared" si="1472"/>
        <v>1.3043478260869565</v>
      </c>
      <c r="AS1277" s="227">
        <f t="shared" si="1473"/>
        <v>7.9928983832261569</v>
      </c>
      <c r="AT1277" s="56">
        <f t="shared" si="1474"/>
        <v>15089.408571047126</v>
      </c>
      <c r="AU1277" s="15">
        <f t="shared" si="1475"/>
        <v>26034.25992638135</v>
      </c>
      <c r="AV1277" s="324">
        <f t="shared" si="1476"/>
        <v>41123.668497428473</v>
      </c>
      <c r="AW1277" s="345">
        <v>0.69565217391300394</v>
      </c>
      <c r="AX1277" s="454">
        <f t="shared" si="1477"/>
        <v>0.69565217391300394</v>
      </c>
      <c r="AY1277" s="227">
        <f t="shared" si="1478"/>
        <v>5.8841648565208988</v>
      </c>
      <c r="AZ1277" s="56">
        <f t="shared" si="1479"/>
        <v>8047.6845712246768</v>
      </c>
      <c r="BA1277" s="15">
        <f t="shared" si="1480"/>
        <v>19729.913192404056</v>
      </c>
      <c r="BB1277" s="324">
        <f t="shared" si="1481"/>
        <v>27777.597763628732</v>
      </c>
      <c r="BC1277" s="323"/>
      <c r="BD1277" s="227"/>
      <c r="BE1277" s="56"/>
      <c r="BF1277" s="15"/>
      <c r="BG1277" s="324"/>
      <c r="BH1277" s="334"/>
      <c r="BI1277" s="227"/>
      <c r="BJ1277" s="56"/>
      <c r="BK1277" s="15"/>
      <c r="BL1277" s="324"/>
      <c r="BM1277" s="334"/>
      <c r="BN1277" s="227"/>
      <c r="BO1277" s="56"/>
      <c r="BP1277" s="15"/>
      <c r="BQ1277" s="324"/>
      <c r="BR1277" s="406">
        <f t="shared" si="1482"/>
        <v>26.999999999999961</v>
      </c>
      <c r="BS1277" s="406">
        <f t="shared" si="1483"/>
        <v>4.4999999999999938</v>
      </c>
      <c r="BT1277" s="406">
        <f t="shared" si="1484"/>
        <v>-3.8043478260869898</v>
      </c>
      <c r="BU1277" s="407">
        <f t="shared" si="1485"/>
        <v>-0.46666666666669698</v>
      </c>
      <c r="BV1277" s="407">
        <f t="shared" si="1499"/>
        <v>-0.49999999999999795</v>
      </c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7"/>
      <c r="DW1277" s="7"/>
      <c r="DX1277" s="7"/>
      <c r="DY1277" s="7"/>
      <c r="DZ1277" s="7"/>
      <c r="EA1277" s="7"/>
      <c r="EB1277" s="7"/>
      <c r="EC1277" s="7"/>
      <c r="ED1277" s="7"/>
      <c r="EE1277" s="7"/>
      <c r="EF1277" s="7"/>
      <c r="EG1277" s="7"/>
      <c r="EH1277" s="7"/>
      <c r="EI1277" s="7"/>
      <c r="EJ1277" s="7"/>
      <c r="EK1277" s="7"/>
      <c r="EL1277" s="7"/>
      <c r="EM1277" s="7"/>
      <c r="EN1277" s="7"/>
      <c r="EO1277" s="7"/>
      <c r="EP1277" s="7"/>
      <c r="EQ1277" s="7"/>
    </row>
    <row r="1278" spans="1:147" ht="18" x14ac:dyDescent="0.35">
      <c r="A1278" s="43" t="s">
        <v>491</v>
      </c>
      <c r="B1278" s="319">
        <v>302</v>
      </c>
      <c r="C1278" s="334">
        <v>5</v>
      </c>
      <c r="D1278" s="451">
        <f t="shared" si="1450"/>
        <v>5</v>
      </c>
      <c r="E1278" s="457">
        <f t="shared" si="1451"/>
        <v>28.104639645746627</v>
      </c>
      <c r="F1278" s="15">
        <f t="shared" si="1500"/>
        <v>55377.464671654197</v>
      </c>
      <c r="G1278" s="15">
        <f t="shared" si="1486"/>
        <v>79811.450380198366</v>
      </c>
      <c r="H1278" s="324">
        <f t="shared" si="1487"/>
        <v>135188.91505185256</v>
      </c>
      <c r="I1278" s="334">
        <v>3</v>
      </c>
      <c r="J1278" s="450">
        <f t="shared" si="1453"/>
        <v>3</v>
      </c>
      <c r="K1278" s="471">
        <f t="shared" si="1488"/>
        <v>16.862783787447977</v>
      </c>
      <c r="L1278" s="56">
        <f t="shared" si="1454"/>
        <v>33468.251604584526</v>
      </c>
      <c r="M1278" s="15">
        <f t="shared" si="1489"/>
        <v>50260.261534368612</v>
      </c>
      <c r="N1278" s="324">
        <f t="shared" si="1490"/>
        <v>83728.513138953131</v>
      </c>
      <c r="O1278" s="334">
        <v>9</v>
      </c>
      <c r="P1278" s="454">
        <f t="shared" si="1455"/>
        <v>5.62611012145749</v>
      </c>
      <c r="Q1278" s="457">
        <f t="shared" si="1456"/>
        <v>31.62395951417011</v>
      </c>
      <c r="R1278" s="15">
        <f t="shared" si="1457"/>
        <v>62765.356366679618</v>
      </c>
      <c r="S1278" s="422">
        <f t="shared" si="1491"/>
        <v>128066.13824401384</v>
      </c>
      <c r="T1278" s="324">
        <f t="shared" si="1492"/>
        <v>190831.49461069345</v>
      </c>
      <c r="U1278" s="334">
        <v>5</v>
      </c>
      <c r="V1278" s="475">
        <f t="shared" si="1458"/>
        <v>25.979937356634117</v>
      </c>
      <c r="W1278" s="56">
        <f t="shared" si="1493"/>
        <v>55992.54293756398</v>
      </c>
      <c r="X1278" s="15">
        <f t="shared" si="1494"/>
        <v>88682.678575084225</v>
      </c>
      <c r="Y1278" s="324">
        <f t="shared" si="1495"/>
        <v>144675.22151264822</v>
      </c>
      <c r="Z1278" s="334">
        <v>6</v>
      </c>
      <c r="AA1278" s="475">
        <f t="shared" si="1496"/>
        <v>39.781833919542777</v>
      </c>
      <c r="AB1278" s="56">
        <f t="shared" si="1497"/>
        <v>67191.051525076764</v>
      </c>
      <c r="AC1278" s="15">
        <f t="shared" si="1498"/>
        <v>140753.96747072556</v>
      </c>
      <c r="AD1278" s="324">
        <f t="shared" si="1462"/>
        <v>207945.01899580233</v>
      </c>
      <c r="AE1278" s="334">
        <v>6</v>
      </c>
      <c r="AF1278" s="227">
        <f t="shared" si="1463"/>
        <v>6</v>
      </c>
      <c r="AG1278" s="166">
        <f t="shared" si="1464"/>
        <v>36.204336799278664</v>
      </c>
      <c r="AH1278" s="15">
        <f t="shared" si="1465"/>
        <v>63881.833333333336</v>
      </c>
      <c r="AI1278" s="15">
        <f t="shared" si="1466"/>
        <v>125921.85606670768</v>
      </c>
      <c r="AJ1278" s="324"/>
      <c r="AK1278" s="334">
        <v>6</v>
      </c>
      <c r="AL1278" s="450">
        <f t="shared" si="1467"/>
        <v>6</v>
      </c>
      <c r="AM1278" s="166">
        <f t="shared" si="1468"/>
        <v>33.369634405429565</v>
      </c>
      <c r="AN1278" s="197">
        <f t="shared" si="1469"/>
        <v>63881.833333333336</v>
      </c>
      <c r="AO1278" s="179">
        <f t="shared" si="1470"/>
        <v>115469.41653555751</v>
      </c>
      <c r="AP1278" s="481">
        <f t="shared" si="1471"/>
        <v>179351.24986889085</v>
      </c>
      <c r="AQ1278" s="345">
        <v>5.2173913043478262</v>
      </c>
      <c r="AR1278" s="454">
        <f t="shared" si="1472"/>
        <v>5.2173913043478262</v>
      </c>
      <c r="AS1278" s="227">
        <f t="shared" si="1473"/>
        <v>31.971593532904627</v>
      </c>
      <c r="AT1278" s="56">
        <f t="shared" si="1474"/>
        <v>60357.634284188505</v>
      </c>
      <c r="AU1278" s="15">
        <f t="shared" si="1475"/>
        <v>104137.0397055254</v>
      </c>
      <c r="AV1278" s="324">
        <f t="shared" si="1476"/>
        <v>164494.67398971389</v>
      </c>
      <c r="AW1278" s="345">
        <v>5.7826086956522431</v>
      </c>
      <c r="AX1278" s="454">
        <f t="shared" si="1477"/>
        <v>5.7826086956522431</v>
      </c>
      <c r="AY1278" s="227">
        <f t="shared" si="1478"/>
        <v>48.912120369833339</v>
      </c>
      <c r="AZ1278" s="56">
        <f t="shared" si="1479"/>
        <v>66896.377998309734</v>
      </c>
      <c r="BA1278" s="15">
        <f t="shared" si="1480"/>
        <v>164004.90341186998</v>
      </c>
      <c r="BB1278" s="324">
        <f t="shared" si="1481"/>
        <v>230901.28141017971</v>
      </c>
      <c r="BC1278" s="323"/>
      <c r="BD1278" s="227"/>
      <c r="BE1278" s="56"/>
      <c r="BF1278" s="15"/>
      <c r="BG1278" s="324"/>
      <c r="BH1278" s="334"/>
      <c r="BI1278" s="227"/>
      <c r="BJ1278" s="56"/>
      <c r="BK1278" s="15"/>
      <c r="BL1278" s="324"/>
      <c r="BM1278" s="334"/>
      <c r="BN1278" s="227"/>
      <c r="BO1278" s="56"/>
      <c r="BP1278" s="15"/>
      <c r="BQ1278" s="324"/>
      <c r="BR1278" s="406">
        <f t="shared" si="1482"/>
        <v>51.000000000000071</v>
      </c>
      <c r="BS1278" s="406">
        <f t="shared" si="1483"/>
        <v>8.5000000000000124</v>
      </c>
      <c r="BT1278" s="406">
        <f t="shared" si="1484"/>
        <v>-2.7173913043477693</v>
      </c>
      <c r="BU1278" s="407">
        <f t="shared" si="1485"/>
        <v>0.10833333333334649</v>
      </c>
      <c r="BV1278" s="407">
        <f t="shared" si="1499"/>
        <v>-0.41666666666666874</v>
      </c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7"/>
      <c r="DW1278" s="7"/>
      <c r="DX1278" s="7"/>
      <c r="DY1278" s="7"/>
      <c r="DZ1278" s="7"/>
      <c r="EA1278" s="7"/>
      <c r="EB1278" s="7"/>
      <c r="EC1278" s="7"/>
      <c r="ED1278" s="7"/>
      <c r="EE1278" s="7"/>
      <c r="EF1278" s="7"/>
      <c r="EG1278" s="7"/>
      <c r="EH1278" s="7"/>
      <c r="EI1278" s="7"/>
      <c r="EJ1278" s="7"/>
      <c r="EK1278" s="7"/>
      <c r="EL1278" s="7"/>
      <c r="EM1278" s="7"/>
      <c r="EN1278" s="7"/>
      <c r="EO1278" s="7"/>
      <c r="EP1278" s="7"/>
      <c r="EQ1278" s="7"/>
    </row>
    <row r="1279" spans="1:147" ht="18" x14ac:dyDescent="0.35">
      <c r="A1279" s="43" t="s">
        <v>491</v>
      </c>
      <c r="B1279" s="319">
        <v>303</v>
      </c>
      <c r="C1279" s="334">
        <v>3</v>
      </c>
      <c r="D1279" s="451">
        <f t="shared" si="1450"/>
        <v>3</v>
      </c>
      <c r="E1279" s="457">
        <f t="shared" si="1451"/>
        <v>16.862783787447977</v>
      </c>
      <c r="F1279" s="15">
        <f t="shared" si="1500"/>
        <v>33226.478802992518</v>
      </c>
      <c r="G1279" s="15">
        <f t="shared" si="1486"/>
        <v>47886.87022811902</v>
      </c>
      <c r="H1279" s="324">
        <f t="shared" si="1487"/>
        <v>81113.349031111546</v>
      </c>
      <c r="I1279" s="334">
        <v>3</v>
      </c>
      <c r="J1279" s="450">
        <f t="shared" si="1453"/>
        <v>3</v>
      </c>
      <c r="K1279" s="471">
        <f t="shared" si="1488"/>
        <v>16.862783787447977</v>
      </c>
      <c r="L1279" s="56">
        <f t="shared" si="1454"/>
        <v>33468.251604584526</v>
      </c>
      <c r="M1279" s="15">
        <f t="shared" si="1489"/>
        <v>50260.261534368612</v>
      </c>
      <c r="N1279" s="324">
        <f t="shared" si="1490"/>
        <v>83728.513138953131</v>
      </c>
      <c r="O1279" s="334">
        <v>8</v>
      </c>
      <c r="P1279" s="454">
        <f t="shared" si="1455"/>
        <v>5.0009867746288803</v>
      </c>
      <c r="Q1279" s="457">
        <f t="shared" si="1456"/>
        <v>28.110186234817878</v>
      </c>
      <c r="R1279" s="15">
        <f t="shared" si="1457"/>
        <v>55791.427881493</v>
      </c>
      <c r="S1279" s="422">
        <f t="shared" si="1491"/>
        <v>113836.5673280123</v>
      </c>
      <c r="T1279" s="324">
        <f t="shared" si="1492"/>
        <v>169627.99520950532</v>
      </c>
      <c r="U1279" s="334">
        <v>4</v>
      </c>
      <c r="V1279" s="475">
        <f t="shared" si="1458"/>
        <v>20.783949885307294</v>
      </c>
      <c r="W1279" s="56">
        <f t="shared" si="1493"/>
        <v>44794.034350051181</v>
      </c>
      <c r="X1279" s="15">
        <f t="shared" si="1494"/>
        <v>70946.142860067383</v>
      </c>
      <c r="Y1279" s="324">
        <f t="shared" si="1495"/>
        <v>115740.17721011856</v>
      </c>
      <c r="Z1279" s="334">
        <v>5</v>
      </c>
      <c r="AA1279" s="475">
        <f t="shared" si="1496"/>
        <v>33.151528266285652</v>
      </c>
      <c r="AB1279" s="56">
        <f t="shared" si="1497"/>
        <v>55992.54293756398</v>
      </c>
      <c r="AC1279" s="15">
        <f t="shared" si="1498"/>
        <v>117294.97289227133</v>
      </c>
      <c r="AD1279" s="324">
        <f t="shared" si="1462"/>
        <v>173287.51582983532</v>
      </c>
      <c r="AE1279" s="334">
        <v>5</v>
      </c>
      <c r="AF1279" s="227">
        <f t="shared" si="1463"/>
        <v>5</v>
      </c>
      <c r="AG1279" s="166">
        <f t="shared" si="1464"/>
        <v>30.170280666065558</v>
      </c>
      <c r="AH1279" s="15">
        <f t="shared" si="1465"/>
        <v>53234.861111111109</v>
      </c>
      <c r="AI1279" s="15">
        <f t="shared" si="1466"/>
        <v>104934.88005558975</v>
      </c>
      <c r="AJ1279" s="324"/>
      <c r="AK1279" s="334">
        <v>4</v>
      </c>
      <c r="AL1279" s="450">
        <f t="shared" si="1467"/>
        <v>4</v>
      </c>
      <c r="AM1279" s="166">
        <f t="shared" si="1468"/>
        <v>22.246422936953042</v>
      </c>
      <c r="AN1279" s="197">
        <f t="shared" si="1469"/>
        <v>42587.888888888891</v>
      </c>
      <c r="AO1279" s="179">
        <f t="shared" si="1470"/>
        <v>76979.611023705002</v>
      </c>
      <c r="AP1279" s="481">
        <f t="shared" si="1471"/>
        <v>119567.49991259389</v>
      </c>
      <c r="AQ1279" s="345">
        <v>3.9130434782608696</v>
      </c>
      <c r="AR1279" s="454">
        <f t="shared" si="1472"/>
        <v>3.9130434782608696</v>
      </c>
      <c r="AS1279" s="227">
        <f t="shared" si="1473"/>
        <v>23.978695149678472</v>
      </c>
      <c r="AT1279" s="56">
        <f t="shared" si="1474"/>
        <v>45268.225713141379</v>
      </c>
      <c r="AU1279" s="15">
        <f t="shared" si="1475"/>
        <v>78102.779779144053</v>
      </c>
      <c r="AV1279" s="324">
        <f t="shared" si="1476"/>
        <v>123371.00549228543</v>
      </c>
      <c r="AW1279" s="345">
        <v>5.0869565217392392</v>
      </c>
      <c r="AX1279" s="454">
        <f t="shared" si="1477"/>
        <v>5.0869565217392392</v>
      </c>
      <c r="AY1279" s="227">
        <f t="shared" si="1478"/>
        <v>43.027955513312435</v>
      </c>
      <c r="AZ1279" s="56">
        <f t="shared" si="1479"/>
        <v>58848.693427085054</v>
      </c>
      <c r="BA1279" s="15">
        <f t="shared" si="1480"/>
        <v>144274.99021946592</v>
      </c>
      <c r="BB1279" s="324">
        <f t="shared" si="1481"/>
        <v>203123.68364655098</v>
      </c>
      <c r="BC1279" s="323"/>
      <c r="BD1279" s="227"/>
      <c r="BE1279" s="56"/>
      <c r="BF1279" s="15"/>
      <c r="BG1279" s="324"/>
      <c r="BH1279" s="334"/>
      <c r="BI1279" s="227"/>
      <c r="BJ1279" s="56"/>
      <c r="BK1279" s="15"/>
      <c r="BL1279" s="324"/>
      <c r="BM1279" s="334"/>
      <c r="BN1279" s="227"/>
      <c r="BO1279" s="56"/>
      <c r="BP1279" s="15"/>
      <c r="BQ1279" s="324"/>
      <c r="BR1279" s="406">
        <f t="shared" si="1482"/>
        <v>41.000000000000107</v>
      </c>
      <c r="BS1279" s="406">
        <f t="shared" si="1483"/>
        <v>6.8333333333333508</v>
      </c>
      <c r="BT1279" s="406">
        <f t="shared" si="1484"/>
        <v>-1.7463768115941116</v>
      </c>
      <c r="BU1279" s="407">
        <f t="shared" si="1485"/>
        <v>0.3000000000000278</v>
      </c>
      <c r="BV1279" s="407">
        <f t="shared" si="1499"/>
        <v>-0.36666666666667014</v>
      </c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7"/>
      <c r="DW1279" s="7"/>
      <c r="DX1279" s="7"/>
      <c r="DY1279" s="7"/>
      <c r="DZ1279" s="7"/>
      <c r="EA1279" s="7"/>
      <c r="EB1279" s="7"/>
      <c r="EC1279" s="7"/>
      <c r="ED1279" s="7"/>
      <c r="EE1279" s="7"/>
      <c r="EF1279" s="7"/>
      <c r="EG1279" s="7"/>
      <c r="EH1279" s="7"/>
      <c r="EI1279" s="7"/>
      <c r="EJ1279" s="7"/>
      <c r="EK1279" s="7"/>
      <c r="EL1279" s="7"/>
      <c r="EM1279" s="7"/>
      <c r="EN1279" s="7"/>
      <c r="EO1279" s="7"/>
      <c r="EP1279" s="7"/>
      <c r="EQ1279" s="7"/>
    </row>
    <row r="1280" spans="1:147" ht="18" x14ac:dyDescent="0.35">
      <c r="A1280" s="43" t="s">
        <v>491</v>
      </c>
      <c r="B1280" s="319">
        <v>401</v>
      </c>
      <c r="C1280" s="334">
        <v>3</v>
      </c>
      <c r="D1280" s="451">
        <f t="shared" si="1450"/>
        <v>3</v>
      </c>
      <c r="E1280" s="457">
        <f t="shared" si="1451"/>
        <v>16.862783787447977</v>
      </c>
      <c r="F1280" s="15">
        <f t="shared" si="1500"/>
        <v>33226.478802992518</v>
      </c>
      <c r="G1280" s="15">
        <f t="shared" si="1486"/>
        <v>47886.87022811902</v>
      </c>
      <c r="H1280" s="324">
        <f t="shared" si="1487"/>
        <v>81113.349031111546</v>
      </c>
      <c r="I1280" s="334">
        <v>3</v>
      </c>
      <c r="J1280" s="450">
        <f t="shared" si="1453"/>
        <v>3</v>
      </c>
      <c r="K1280" s="471">
        <f t="shared" si="1488"/>
        <v>16.862783787447977</v>
      </c>
      <c r="L1280" s="56">
        <f t="shared" si="1454"/>
        <v>33468.251604584526</v>
      </c>
      <c r="M1280" s="15">
        <f t="shared" si="1489"/>
        <v>50260.261534368612</v>
      </c>
      <c r="N1280" s="324">
        <f t="shared" si="1490"/>
        <v>83728.513138953131</v>
      </c>
      <c r="O1280" s="334">
        <v>6</v>
      </c>
      <c r="P1280" s="454">
        <f t="shared" si="1455"/>
        <v>3.75074008097166</v>
      </c>
      <c r="Q1280" s="457">
        <f t="shared" si="1456"/>
        <v>21.082639676113406</v>
      </c>
      <c r="R1280" s="15">
        <f t="shared" si="1457"/>
        <v>41843.57091111975</v>
      </c>
      <c r="S1280" s="422">
        <f t="shared" si="1491"/>
        <v>85377.425496009222</v>
      </c>
      <c r="T1280" s="324">
        <f t="shared" si="1492"/>
        <v>127220.99640712897</v>
      </c>
      <c r="U1280" s="334">
        <v>3</v>
      </c>
      <c r="V1280" s="475">
        <f t="shared" si="1458"/>
        <v>15.58796241398047</v>
      </c>
      <c r="W1280" s="56">
        <f t="shared" si="1493"/>
        <v>33595.525762538382</v>
      </c>
      <c r="X1280" s="15">
        <f t="shared" si="1494"/>
        <v>53209.607145050533</v>
      </c>
      <c r="Y1280" s="324">
        <f t="shared" si="1495"/>
        <v>86805.132907588908</v>
      </c>
      <c r="Z1280" s="334">
        <v>3</v>
      </c>
      <c r="AA1280" s="475">
        <f t="shared" si="1496"/>
        <v>19.890916959771388</v>
      </c>
      <c r="AB1280" s="56">
        <f t="shared" si="1497"/>
        <v>33595.525762538382</v>
      </c>
      <c r="AC1280" s="15">
        <f t="shared" si="1498"/>
        <v>70376.983735362781</v>
      </c>
      <c r="AD1280" s="324">
        <f t="shared" si="1462"/>
        <v>103972.50949790116</v>
      </c>
      <c r="AE1280" s="334">
        <v>2</v>
      </c>
      <c r="AF1280" s="227">
        <f t="shared" si="1463"/>
        <v>2</v>
      </c>
      <c r="AG1280" s="166">
        <f t="shared" si="1464"/>
        <v>12.068112266426223</v>
      </c>
      <c r="AH1280" s="15">
        <f t="shared" si="1465"/>
        <v>21293.944444444445</v>
      </c>
      <c r="AI1280" s="15">
        <f t="shared" si="1466"/>
        <v>41973.952022235899</v>
      </c>
      <c r="AJ1280" s="324"/>
      <c r="AK1280" s="334">
        <v>3</v>
      </c>
      <c r="AL1280" s="450">
        <f t="shared" si="1467"/>
        <v>3</v>
      </c>
      <c r="AM1280" s="166">
        <f t="shared" si="1468"/>
        <v>16.684817202714783</v>
      </c>
      <c r="AN1280" s="197">
        <f t="shared" si="1469"/>
        <v>31940.916666666668</v>
      </c>
      <c r="AO1280" s="179">
        <f t="shared" si="1470"/>
        <v>57734.708267778755</v>
      </c>
      <c r="AP1280" s="481">
        <f t="shared" si="1471"/>
        <v>89675.624934445426</v>
      </c>
      <c r="AQ1280" s="345">
        <v>2.6086956521739131</v>
      </c>
      <c r="AR1280" s="454">
        <f t="shared" si="1472"/>
        <v>2.6086956521739131</v>
      </c>
      <c r="AS1280" s="227">
        <f t="shared" si="1473"/>
        <v>15.985796766452314</v>
      </c>
      <c r="AT1280" s="56">
        <f t="shared" si="1474"/>
        <v>30178.817142094253</v>
      </c>
      <c r="AU1280" s="15">
        <f t="shared" si="1475"/>
        <v>52068.5198527627</v>
      </c>
      <c r="AV1280" s="324">
        <f t="shared" si="1476"/>
        <v>82247.336994856945</v>
      </c>
      <c r="AW1280" s="345">
        <v>2.3913043478261216</v>
      </c>
      <c r="AX1280" s="454">
        <f t="shared" si="1477"/>
        <v>2.3913043478261216</v>
      </c>
      <c r="AY1280" s="227">
        <f t="shared" si="1478"/>
        <v>20.226816694292033</v>
      </c>
      <c r="AZ1280" s="56">
        <f t="shared" si="1479"/>
        <v>27663.915713586797</v>
      </c>
      <c r="BA1280" s="15">
        <f t="shared" si="1480"/>
        <v>67821.576598893778</v>
      </c>
      <c r="BB1280" s="324">
        <f t="shared" si="1481"/>
        <v>95485.492312480579</v>
      </c>
      <c r="BC1280" s="323"/>
      <c r="BD1280" s="227"/>
      <c r="BE1280" s="56"/>
      <c r="BF1280" s="15"/>
      <c r="BG1280" s="324"/>
      <c r="BH1280" s="334"/>
      <c r="BI1280" s="227"/>
      <c r="BJ1280" s="56"/>
      <c r="BK1280" s="15"/>
      <c r="BL1280" s="324"/>
      <c r="BM1280" s="334"/>
      <c r="BN1280" s="227"/>
      <c r="BO1280" s="56"/>
      <c r="BP1280" s="15"/>
      <c r="BQ1280" s="324"/>
      <c r="BR1280" s="406">
        <f t="shared" si="1482"/>
        <v>28.000000000000036</v>
      </c>
      <c r="BS1280" s="406">
        <f t="shared" si="1483"/>
        <v>4.6666666666666723</v>
      </c>
      <c r="BT1280" s="406">
        <f t="shared" si="1484"/>
        <v>-2.2753623188405507</v>
      </c>
      <c r="BU1280" s="407">
        <f t="shared" si="1485"/>
        <v>-8.3333333333320048E-2</v>
      </c>
      <c r="BV1280" s="407">
        <f t="shared" si="1499"/>
        <v>-0.55555555555555747</v>
      </c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7"/>
      <c r="DW1280" s="7"/>
      <c r="DX1280" s="7"/>
      <c r="DY1280" s="7"/>
      <c r="DZ1280" s="7"/>
      <c r="EA1280" s="7"/>
      <c r="EB1280" s="7"/>
      <c r="EC1280" s="7"/>
      <c r="ED1280" s="7"/>
      <c r="EE1280" s="7"/>
      <c r="EF1280" s="7"/>
      <c r="EG1280" s="7"/>
      <c r="EH1280" s="7"/>
      <c r="EI1280" s="7"/>
      <c r="EJ1280" s="7"/>
      <c r="EK1280" s="7"/>
      <c r="EL1280" s="7"/>
      <c r="EM1280" s="7"/>
      <c r="EN1280" s="7"/>
      <c r="EO1280" s="7"/>
      <c r="EP1280" s="7"/>
      <c r="EQ1280" s="7"/>
    </row>
    <row r="1281" spans="1:147" ht="18" x14ac:dyDescent="0.35">
      <c r="A1281" s="43" t="s">
        <v>491</v>
      </c>
      <c r="B1281" s="319">
        <v>402</v>
      </c>
      <c r="C1281" s="334">
        <v>3</v>
      </c>
      <c r="D1281" s="451">
        <f t="shared" si="1450"/>
        <v>3</v>
      </c>
      <c r="E1281" s="457">
        <f t="shared" si="1451"/>
        <v>16.862783787447977</v>
      </c>
      <c r="F1281" s="15">
        <f t="shared" si="1500"/>
        <v>33226.478802992518</v>
      </c>
      <c r="G1281" s="15">
        <f t="shared" si="1486"/>
        <v>47886.87022811902</v>
      </c>
      <c r="H1281" s="324">
        <f t="shared" si="1487"/>
        <v>81113.349031111546</v>
      </c>
      <c r="I1281" s="334">
        <v>3</v>
      </c>
      <c r="J1281" s="450">
        <f t="shared" si="1453"/>
        <v>3</v>
      </c>
      <c r="K1281" s="471">
        <f t="shared" si="1488"/>
        <v>16.862783787447977</v>
      </c>
      <c r="L1281" s="56">
        <f t="shared" si="1454"/>
        <v>33468.251604584526</v>
      </c>
      <c r="M1281" s="15">
        <f t="shared" si="1489"/>
        <v>50260.261534368612</v>
      </c>
      <c r="N1281" s="324">
        <f t="shared" si="1490"/>
        <v>83728.513138953131</v>
      </c>
      <c r="O1281" s="334">
        <v>7</v>
      </c>
      <c r="P1281" s="454">
        <f t="shared" si="1455"/>
        <v>4.3758634278002706</v>
      </c>
      <c r="Q1281" s="457">
        <f t="shared" si="1456"/>
        <v>24.596412955465645</v>
      </c>
      <c r="R1281" s="15">
        <f t="shared" si="1457"/>
        <v>48817.499396306375</v>
      </c>
      <c r="S1281" s="422">
        <f t="shared" si="1491"/>
        <v>99606.996412010776</v>
      </c>
      <c r="T1281" s="324">
        <f t="shared" si="1492"/>
        <v>148424.49580831715</v>
      </c>
      <c r="U1281" s="334">
        <v>5</v>
      </c>
      <c r="V1281" s="475">
        <f t="shared" si="1458"/>
        <v>25.979937356634117</v>
      </c>
      <c r="W1281" s="56">
        <f t="shared" si="1493"/>
        <v>55992.54293756398</v>
      </c>
      <c r="X1281" s="15">
        <f t="shared" si="1494"/>
        <v>88682.678575084225</v>
      </c>
      <c r="Y1281" s="324">
        <f t="shared" si="1495"/>
        <v>144675.22151264822</v>
      </c>
      <c r="Z1281" s="334">
        <v>4</v>
      </c>
      <c r="AA1281" s="475">
        <f t="shared" si="1496"/>
        <v>26.52122261302852</v>
      </c>
      <c r="AB1281" s="56">
        <f t="shared" si="1497"/>
        <v>44794.034350051181</v>
      </c>
      <c r="AC1281" s="15">
        <f t="shared" si="1498"/>
        <v>93835.978313817061</v>
      </c>
      <c r="AD1281" s="324">
        <f t="shared" si="1462"/>
        <v>138630.01266386826</v>
      </c>
      <c r="AE1281" s="334">
        <v>5</v>
      </c>
      <c r="AF1281" s="227">
        <f t="shared" si="1463"/>
        <v>5</v>
      </c>
      <c r="AG1281" s="166">
        <f t="shared" si="1464"/>
        <v>30.170280666065558</v>
      </c>
      <c r="AH1281" s="15">
        <f t="shared" si="1465"/>
        <v>53234.861111111109</v>
      </c>
      <c r="AI1281" s="15">
        <f t="shared" si="1466"/>
        <v>104934.88005558975</v>
      </c>
      <c r="AJ1281" s="324"/>
      <c r="AK1281" s="334">
        <v>5</v>
      </c>
      <c r="AL1281" s="450">
        <f t="shared" si="1467"/>
        <v>5</v>
      </c>
      <c r="AM1281" s="166">
        <f t="shared" si="1468"/>
        <v>27.808028671191302</v>
      </c>
      <c r="AN1281" s="197">
        <f t="shared" si="1469"/>
        <v>53234.861111111109</v>
      </c>
      <c r="AO1281" s="179">
        <f t="shared" si="1470"/>
        <v>96224.513779631248</v>
      </c>
      <c r="AP1281" s="481">
        <f t="shared" si="1471"/>
        <v>149459.37489074236</v>
      </c>
      <c r="AQ1281" s="345">
        <v>6.5217391304347823</v>
      </c>
      <c r="AR1281" s="454">
        <f t="shared" si="1472"/>
        <v>6.5217391304347823</v>
      </c>
      <c r="AS1281" s="227">
        <f t="shared" si="1473"/>
        <v>39.964491916130783</v>
      </c>
      <c r="AT1281" s="56">
        <f t="shared" si="1474"/>
        <v>75447.042855235632</v>
      </c>
      <c r="AU1281" s="15">
        <f t="shared" si="1475"/>
        <v>130171.29963190675</v>
      </c>
      <c r="AV1281" s="324">
        <f t="shared" si="1476"/>
        <v>205618.34248714236</v>
      </c>
      <c r="AW1281" s="345">
        <v>9.478260869565247</v>
      </c>
      <c r="AX1281" s="454">
        <f t="shared" si="1477"/>
        <v>9.478260869565247</v>
      </c>
      <c r="AY1281" s="227">
        <f t="shared" si="1478"/>
        <v>80.171746170102054</v>
      </c>
      <c r="AZ1281" s="56">
        <f t="shared" si="1479"/>
        <v>109649.7022829428</v>
      </c>
      <c r="BA1281" s="15">
        <f t="shared" si="1480"/>
        <v>268820.06724652136</v>
      </c>
      <c r="BB1281" s="324">
        <f t="shared" si="1481"/>
        <v>378469.76952946419</v>
      </c>
      <c r="BC1281" s="323"/>
      <c r="BD1281" s="227"/>
      <c r="BE1281" s="56"/>
      <c r="BF1281" s="15"/>
      <c r="BG1281" s="324"/>
      <c r="BH1281" s="334"/>
      <c r="BI1281" s="227"/>
      <c r="BJ1281" s="56"/>
      <c r="BK1281" s="15"/>
      <c r="BL1281" s="324"/>
      <c r="BM1281" s="334"/>
      <c r="BN1281" s="227"/>
      <c r="BO1281" s="56"/>
      <c r="BP1281" s="15"/>
      <c r="BQ1281" s="324"/>
      <c r="BR1281" s="406">
        <f t="shared" si="1482"/>
        <v>48.000000000000028</v>
      </c>
      <c r="BS1281" s="406">
        <f t="shared" si="1483"/>
        <v>8.0000000000000053</v>
      </c>
      <c r="BT1281" s="406">
        <f t="shared" si="1484"/>
        <v>1.4782608695652417</v>
      </c>
      <c r="BU1281" s="407">
        <f t="shared" si="1485"/>
        <v>0.45333333333333803</v>
      </c>
      <c r="BV1281" s="407">
        <f t="shared" si="1499"/>
        <v>-1.0000000000000013</v>
      </c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7"/>
      <c r="DW1281" s="7"/>
      <c r="DX1281" s="7"/>
      <c r="DY1281" s="7"/>
      <c r="DZ1281" s="7"/>
      <c r="EA1281" s="7"/>
      <c r="EB1281" s="7"/>
      <c r="EC1281" s="7"/>
      <c r="ED1281" s="7"/>
      <c r="EE1281" s="7"/>
      <c r="EF1281" s="7"/>
      <c r="EG1281" s="7"/>
      <c r="EH1281" s="7"/>
      <c r="EI1281" s="7"/>
      <c r="EJ1281" s="7"/>
      <c r="EK1281" s="7"/>
      <c r="EL1281" s="7"/>
      <c r="EM1281" s="7"/>
      <c r="EN1281" s="7"/>
      <c r="EO1281" s="7"/>
      <c r="EP1281" s="7"/>
      <c r="EQ1281" s="7"/>
    </row>
    <row r="1282" spans="1:147" ht="18" x14ac:dyDescent="0.35">
      <c r="A1282" s="43" t="s">
        <v>491</v>
      </c>
      <c r="B1282" s="319">
        <v>403</v>
      </c>
      <c r="C1282" s="334">
        <v>4</v>
      </c>
      <c r="D1282" s="451">
        <f t="shared" si="1450"/>
        <v>4</v>
      </c>
      <c r="E1282" s="457">
        <f t="shared" si="1451"/>
        <v>22.483711716597302</v>
      </c>
      <c r="F1282" s="15">
        <f t="shared" si="1500"/>
        <v>44301.971737323358</v>
      </c>
      <c r="G1282" s="15">
        <f t="shared" si="1486"/>
        <v>63849.160304158693</v>
      </c>
      <c r="H1282" s="324">
        <f t="shared" si="1487"/>
        <v>108151.13204148205</v>
      </c>
      <c r="I1282" s="334">
        <v>4</v>
      </c>
      <c r="J1282" s="450">
        <f t="shared" si="1453"/>
        <v>4</v>
      </c>
      <c r="K1282" s="471">
        <f t="shared" si="1488"/>
        <v>22.483711716597302</v>
      </c>
      <c r="L1282" s="56">
        <f t="shared" si="1454"/>
        <v>44624.335472779363</v>
      </c>
      <c r="M1282" s="15">
        <f t="shared" si="1489"/>
        <v>67013.682045824811</v>
      </c>
      <c r="N1282" s="324">
        <f t="shared" si="1490"/>
        <v>111638.01751860417</v>
      </c>
      <c r="O1282" s="334">
        <v>8</v>
      </c>
      <c r="P1282" s="454">
        <f t="shared" si="1455"/>
        <v>5.0009867746288803</v>
      </c>
      <c r="Q1282" s="457">
        <f t="shared" si="1456"/>
        <v>28.110186234817878</v>
      </c>
      <c r="R1282" s="15">
        <f t="shared" si="1457"/>
        <v>55791.427881493</v>
      </c>
      <c r="S1282" s="422">
        <f t="shared" si="1491"/>
        <v>113836.5673280123</v>
      </c>
      <c r="T1282" s="324">
        <f t="shared" si="1492"/>
        <v>169627.99520950532</v>
      </c>
      <c r="U1282" s="334">
        <v>3</v>
      </c>
      <c r="V1282" s="475">
        <f t="shared" si="1458"/>
        <v>15.58796241398047</v>
      </c>
      <c r="W1282" s="56">
        <f t="shared" si="1493"/>
        <v>33595.525762538382</v>
      </c>
      <c r="X1282" s="15">
        <f t="shared" si="1494"/>
        <v>53209.607145050533</v>
      </c>
      <c r="Y1282" s="324">
        <f t="shared" si="1495"/>
        <v>86805.132907588908</v>
      </c>
      <c r="Z1282" s="334">
        <v>4</v>
      </c>
      <c r="AA1282" s="475">
        <f t="shared" si="1496"/>
        <v>26.52122261302852</v>
      </c>
      <c r="AB1282" s="56">
        <f t="shared" si="1497"/>
        <v>44794.034350051181</v>
      </c>
      <c r="AC1282" s="15">
        <f t="shared" si="1498"/>
        <v>93835.978313817061</v>
      </c>
      <c r="AD1282" s="324">
        <f t="shared" si="1462"/>
        <v>138630.01266386826</v>
      </c>
      <c r="AE1282" s="334">
        <v>3</v>
      </c>
      <c r="AF1282" s="227">
        <f t="shared" si="1463"/>
        <v>3</v>
      </c>
      <c r="AG1282" s="166">
        <f t="shared" si="1464"/>
        <v>18.102168399639332</v>
      </c>
      <c r="AH1282" s="15">
        <f t="shared" si="1465"/>
        <v>31940.916666666668</v>
      </c>
      <c r="AI1282" s="15">
        <f t="shared" si="1466"/>
        <v>62960.928033353841</v>
      </c>
      <c r="AJ1282" s="324"/>
      <c r="AK1282" s="334">
        <v>4</v>
      </c>
      <c r="AL1282" s="450">
        <f t="shared" si="1467"/>
        <v>4</v>
      </c>
      <c r="AM1282" s="166">
        <f t="shared" si="1468"/>
        <v>22.246422936953042</v>
      </c>
      <c r="AN1282" s="197">
        <f t="shared" si="1469"/>
        <v>42587.888888888891</v>
      </c>
      <c r="AO1282" s="179">
        <f t="shared" si="1470"/>
        <v>76979.611023705002</v>
      </c>
      <c r="AP1282" s="481">
        <f t="shared" si="1471"/>
        <v>119567.49991259389</v>
      </c>
      <c r="AQ1282" s="345">
        <v>4.5652173913043477</v>
      </c>
      <c r="AR1282" s="454">
        <f t="shared" si="1472"/>
        <v>4.5652173913043477</v>
      </c>
      <c r="AS1282" s="227">
        <f t="shared" si="1473"/>
        <v>27.975144341291546</v>
      </c>
      <c r="AT1282" s="56">
        <f t="shared" si="1474"/>
        <v>52812.929998664942</v>
      </c>
      <c r="AU1282" s="15">
        <f t="shared" si="1475"/>
        <v>91119.909742334727</v>
      </c>
      <c r="AV1282" s="324">
        <f t="shared" si="1476"/>
        <v>143932.83974099968</v>
      </c>
      <c r="AW1282" s="345">
        <v>4.4347826086957411</v>
      </c>
      <c r="AX1282" s="454">
        <f t="shared" si="1477"/>
        <v>4.4347826086957411</v>
      </c>
      <c r="AY1282" s="227">
        <f t="shared" si="1478"/>
        <v>37.511550960323611</v>
      </c>
      <c r="AZ1282" s="56">
        <f t="shared" si="1479"/>
        <v>51303.989141561258</v>
      </c>
      <c r="BA1282" s="15">
        <f t="shared" si="1480"/>
        <v>125778.1966015855</v>
      </c>
      <c r="BB1282" s="324">
        <f t="shared" si="1481"/>
        <v>177082.18574314675</v>
      </c>
      <c r="BC1282" s="323"/>
      <c r="BD1282" s="227"/>
      <c r="BE1282" s="56"/>
      <c r="BF1282" s="15"/>
      <c r="BG1282" s="324"/>
      <c r="BH1282" s="334"/>
      <c r="BI1282" s="227"/>
      <c r="BJ1282" s="56"/>
      <c r="BK1282" s="15"/>
      <c r="BL1282" s="324"/>
      <c r="BM1282" s="334"/>
      <c r="BN1282" s="227"/>
      <c r="BO1282" s="56"/>
      <c r="BP1282" s="15"/>
      <c r="BQ1282" s="324"/>
      <c r="BR1282" s="406">
        <f t="shared" si="1482"/>
        <v>39.000000000000085</v>
      </c>
      <c r="BS1282" s="406">
        <f t="shared" si="1483"/>
        <v>6.5000000000000142</v>
      </c>
      <c r="BT1282" s="406">
        <f t="shared" si="1484"/>
        <v>-2.0652173913042731</v>
      </c>
      <c r="BU1282" s="407">
        <f t="shared" si="1485"/>
        <v>-2.8571428571409041E-2</v>
      </c>
      <c r="BV1282" s="407">
        <f t="shared" si="1499"/>
        <v>-0.62500000000000355</v>
      </c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7"/>
      <c r="DW1282" s="7"/>
      <c r="DX1282" s="7"/>
      <c r="DY1282" s="7"/>
      <c r="DZ1282" s="7"/>
      <c r="EA1282" s="7"/>
      <c r="EB1282" s="7"/>
      <c r="EC1282" s="7"/>
      <c r="ED1282" s="7"/>
      <c r="EE1282" s="7"/>
      <c r="EF1282" s="7"/>
      <c r="EG1282" s="7"/>
      <c r="EH1282" s="7"/>
      <c r="EI1282" s="7"/>
      <c r="EJ1282" s="7"/>
      <c r="EK1282" s="7"/>
      <c r="EL1282" s="7"/>
      <c r="EM1282" s="7"/>
      <c r="EN1282" s="7"/>
      <c r="EO1282" s="7"/>
      <c r="EP1282" s="7"/>
      <c r="EQ1282" s="7"/>
    </row>
    <row r="1283" spans="1:147" ht="18" x14ac:dyDescent="0.35">
      <c r="A1283" s="43" t="s">
        <v>491</v>
      </c>
      <c r="B1283" s="319">
        <v>501</v>
      </c>
      <c r="C1283" s="334">
        <v>0</v>
      </c>
      <c r="D1283" s="451">
        <f t="shared" si="1450"/>
        <v>0</v>
      </c>
      <c r="E1283" s="457">
        <f t="shared" si="1451"/>
        <v>0</v>
      </c>
      <c r="F1283" s="15">
        <f t="shared" si="1500"/>
        <v>0</v>
      </c>
      <c r="G1283" s="15">
        <f t="shared" si="1486"/>
        <v>0</v>
      </c>
      <c r="H1283" s="324">
        <f t="shared" si="1487"/>
        <v>0</v>
      </c>
      <c r="I1283" s="334">
        <v>1</v>
      </c>
      <c r="J1283" s="450">
        <f t="shared" si="1453"/>
        <v>1</v>
      </c>
      <c r="K1283" s="471">
        <f t="shared" si="1488"/>
        <v>5.6209279291493255</v>
      </c>
      <c r="L1283" s="56">
        <f t="shared" si="1454"/>
        <v>11156.083868194841</v>
      </c>
      <c r="M1283" s="15">
        <f t="shared" si="1489"/>
        <v>16753.420511456203</v>
      </c>
      <c r="N1283" s="324">
        <f t="shared" si="1490"/>
        <v>27909.504379651044</v>
      </c>
      <c r="O1283" s="334">
        <v>4</v>
      </c>
      <c r="P1283" s="454">
        <f t="shared" si="1455"/>
        <v>2.5004933873144402</v>
      </c>
      <c r="Q1283" s="457">
        <f t="shared" si="1456"/>
        <v>14.055093117408939</v>
      </c>
      <c r="R1283" s="15">
        <f t="shared" si="1457"/>
        <v>27895.7139407465</v>
      </c>
      <c r="S1283" s="422">
        <f t="shared" si="1491"/>
        <v>56918.283664006151</v>
      </c>
      <c r="T1283" s="324">
        <f t="shared" si="1492"/>
        <v>84813.997604752658</v>
      </c>
      <c r="U1283" s="334">
        <v>2</v>
      </c>
      <c r="V1283" s="475">
        <f t="shared" si="1458"/>
        <v>10.391974942653647</v>
      </c>
      <c r="W1283" s="56">
        <f t="shared" si="1493"/>
        <v>22397.01717502559</v>
      </c>
      <c r="X1283" s="15">
        <f t="shared" si="1494"/>
        <v>35473.071430033691</v>
      </c>
      <c r="Y1283" s="324">
        <f t="shared" si="1495"/>
        <v>57870.088605059282</v>
      </c>
      <c r="Z1283" s="334">
        <v>1</v>
      </c>
      <c r="AA1283" s="475">
        <f t="shared" si="1496"/>
        <v>6.6303056532571301</v>
      </c>
      <c r="AB1283" s="56">
        <f t="shared" si="1497"/>
        <v>11198.508587512795</v>
      </c>
      <c r="AC1283" s="15">
        <f t="shared" si="1498"/>
        <v>23458.994578454265</v>
      </c>
      <c r="AD1283" s="324">
        <f t="shared" si="1462"/>
        <v>34657.503165967064</v>
      </c>
      <c r="AE1283" s="334">
        <v>3</v>
      </c>
      <c r="AF1283" s="227">
        <f t="shared" si="1463"/>
        <v>3</v>
      </c>
      <c r="AG1283" s="166">
        <f t="shared" si="1464"/>
        <v>18.102168399639332</v>
      </c>
      <c r="AH1283" s="15">
        <f t="shared" si="1465"/>
        <v>31940.916666666668</v>
      </c>
      <c r="AI1283" s="15">
        <f t="shared" si="1466"/>
        <v>62960.928033353841</v>
      </c>
      <c r="AJ1283" s="324"/>
      <c r="AK1283" s="334">
        <v>1</v>
      </c>
      <c r="AL1283" s="450">
        <f t="shared" si="1467"/>
        <v>1</v>
      </c>
      <c r="AM1283" s="166">
        <f t="shared" si="1468"/>
        <v>5.5616057342382605</v>
      </c>
      <c r="AN1283" s="197">
        <f t="shared" si="1469"/>
        <v>10646.972222222223</v>
      </c>
      <c r="AO1283" s="179">
        <f t="shared" si="1470"/>
        <v>19244.90275592625</v>
      </c>
      <c r="AP1283" s="481">
        <f t="shared" si="1471"/>
        <v>29891.874978148473</v>
      </c>
      <c r="AQ1283" s="345">
        <v>1.3043478260869565</v>
      </c>
      <c r="AR1283" s="454">
        <f t="shared" si="1472"/>
        <v>1.3043478260869565</v>
      </c>
      <c r="AS1283" s="227">
        <f t="shared" si="1473"/>
        <v>7.9928983832261569</v>
      </c>
      <c r="AT1283" s="56">
        <f t="shared" si="1474"/>
        <v>15089.408571047126</v>
      </c>
      <c r="AU1283" s="15">
        <f t="shared" si="1475"/>
        <v>26034.25992638135</v>
      </c>
      <c r="AV1283" s="324">
        <f t="shared" si="1476"/>
        <v>41123.668497428473</v>
      </c>
      <c r="AW1283" s="345">
        <v>1.6956521739130039</v>
      </c>
      <c r="AX1283" s="454">
        <f t="shared" si="1477"/>
        <v>1.6956521739130039</v>
      </c>
      <c r="AY1283" s="227">
        <f t="shared" si="1478"/>
        <v>14.342651837770171</v>
      </c>
      <c r="AZ1283" s="56">
        <f t="shared" si="1479"/>
        <v>19616.231142360808</v>
      </c>
      <c r="BA1283" s="15">
        <f t="shared" si="1480"/>
        <v>48091.663406486492</v>
      </c>
      <c r="BB1283" s="324">
        <f t="shared" si="1481"/>
        <v>67707.894548847296</v>
      </c>
      <c r="BC1283" s="323"/>
      <c r="BD1283" s="227"/>
      <c r="BE1283" s="56"/>
      <c r="BF1283" s="15"/>
      <c r="BG1283" s="324"/>
      <c r="BH1283" s="334"/>
      <c r="BI1283" s="227"/>
      <c r="BJ1283" s="56"/>
      <c r="BK1283" s="15"/>
      <c r="BL1283" s="324"/>
      <c r="BM1283" s="334"/>
      <c r="BN1283" s="227"/>
      <c r="BO1283" s="56"/>
      <c r="BP1283" s="15"/>
      <c r="BQ1283" s="324"/>
      <c r="BR1283" s="406">
        <f t="shared" si="1482"/>
        <v>14.999999999999961</v>
      </c>
      <c r="BS1283" s="406">
        <f t="shared" si="1483"/>
        <v>2.4999999999999933</v>
      </c>
      <c r="BT1283" s="406">
        <f t="shared" si="1484"/>
        <v>-0.8043478260869894</v>
      </c>
      <c r="BU1283" s="407">
        <f t="shared" si="1485"/>
        <v>0.29999999999996962</v>
      </c>
      <c r="BV1283" s="407">
        <f t="shared" si="1499"/>
        <v>-1.4999999999999933</v>
      </c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7"/>
      <c r="DW1283" s="7"/>
      <c r="DX1283" s="7"/>
      <c r="DY1283" s="7"/>
      <c r="DZ1283" s="7"/>
      <c r="EA1283" s="7"/>
      <c r="EB1283" s="7"/>
      <c r="EC1283" s="7"/>
      <c r="ED1283" s="7"/>
      <c r="EE1283" s="7"/>
      <c r="EF1283" s="7"/>
      <c r="EG1283" s="7"/>
      <c r="EH1283" s="7"/>
      <c r="EI1283" s="7"/>
      <c r="EJ1283" s="7"/>
      <c r="EK1283" s="7"/>
      <c r="EL1283" s="7"/>
      <c r="EM1283" s="7"/>
      <c r="EN1283" s="7"/>
      <c r="EO1283" s="7"/>
      <c r="EP1283" s="7"/>
      <c r="EQ1283" s="7"/>
    </row>
    <row r="1284" spans="1:147" ht="18" x14ac:dyDescent="0.35">
      <c r="A1284" s="43" t="s">
        <v>491</v>
      </c>
      <c r="B1284" s="319">
        <v>502</v>
      </c>
      <c r="C1284" s="334">
        <v>1</v>
      </c>
      <c r="D1284" s="451">
        <f t="shared" si="1450"/>
        <v>1</v>
      </c>
      <c r="E1284" s="457">
        <f t="shared" si="1451"/>
        <v>5.6209279291493255</v>
      </c>
      <c r="F1284" s="15">
        <f t="shared" si="1500"/>
        <v>11075.492934330839</v>
      </c>
      <c r="G1284" s="15">
        <f t="shared" si="1486"/>
        <v>15962.290076039673</v>
      </c>
      <c r="H1284" s="324">
        <f t="shared" si="1487"/>
        <v>27037.783010370513</v>
      </c>
      <c r="I1284" s="334">
        <v>0</v>
      </c>
      <c r="J1284" s="450">
        <f t="shared" si="1453"/>
        <v>0</v>
      </c>
      <c r="K1284" s="471">
        <f t="shared" si="1488"/>
        <v>0</v>
      </c>
      <c r="L1284" s="56">
        <f t="shared" si="1454"/>
        <v>0</v>
      </c>
      <c r="M1284" s="15">
        <f t="shared" si="1489"/>
        <v>0</v>
      </c>
      <c r="N1284" s="324">
        <f t="shared" si="1490"/>
        <v>0</v>
      </c>
      <c r="O1284" s="334">
        <v>1</v>
      </c>
      <c r="P1284" s="454">
        <f t="shared" si="1455"/>
        <v>0.62512334682861004</v>
      </c>
      <c r="Q1284" s="457">
        <f t="shared" si="1456"/>
        <v>3.5137732793522347</v>
      </c>
      <c r="R1284" s="15">
        <f t="shared" si="1457"/>
        <v>6973.928485186625</v>
      </c>
      <c r="S1284" s="422">
        <f t="shared" si="1491"/>
        <v>14229.570916001538</v>
      </c>
      <c r="T1284" s="324">
        <f t="shared" si="1492"/>
        <v>21203.499401188164</v>
      </c>
      <c r="U1284" s="334">
        <v>1</v>
      </c>
      <c r="V1284" s="475">
        <f t="shared" si="1458"/>
        <v>5.1959874713268235</v>
      </c>
      <c r="W1284" s="56">
        <f t="shared" si="1493"/>
        <v>11198.508587512795</v>
      </c>
      <c r="X1284" s="15">
        <f t="shared" si="1494"/>
        <v>17736.535715016846</v>
      </c>
      <c r="Y1284" s="324">
        <f t="shared" si="1495"/>
        <v>28935.044302529641</v>
      </c>
      <c r="Z1284" s="334">
        <v>1</v>
      </c>
      <c r="AA1284" s="475">
        <f t="shared" si="1496"/>
        <v>6.6303056532571301</v>
      </c>
      <c r="AB1284" s="56">
        <f t="shared" si="1497"/>
        <v>11198.508587512795</v>
      </c>
      <c r="AC1284" s="15">
        <f t="shared" si="1498"/>
        <v>23458.994578454265</v>
      </c>
      <c r="AD1284" s="324">
        <f t="shared" si="1462"/>
        <v>34657.503165967064</v>
      </c>
      <c r="AE1284" s="334">
        <v>1</v>
      </c>
      <c r="AF1284" s="227">
        <f t="shared" si="1463"/>
        <v>1</v>
      </c>
      <c r="AG1284" s="166">
        <f t="shared" si="1464"/>
        <v>6.0340561332131113</v>
      </c>
      <c r="AH1284" s="15">
        <f t="shared" si="1465"/>
        <v>10646.972222222223</v>
      </c>
      <c r="AI1284" s="15">
        <f t="shared" si="1466"/>
        <v>20986.976011117949</v>
      </c>
      <c r="AJ1284" s="324"/>
      <c r="AK1284" s="334">
        <v>1</v>
      </c>
      <c r="AL1284" s="450">
        <f t="shared" si="1467"/>
        <v>1</v>
      </c>
      <c r="AM1284" s="166">
        <f t="shared" si="1468"/>
        <v>5.5616057342382605</v>
      </c>
      <c r="AN1284" s="197">
        <f t="shared" si="1469"/>
        <v>10646.972222222223</v>
      </c>
      <c r="AO1284" s="179">
        <f t="shared" si="1470"/>
        <v>19244.90275592625</v>
      </c>
      <c r="AP1284" s="481">
        <f t="shared" si="1471"/>
        <v>29891.874978148473</v>
      </c>
      <c r="AQ1284" s="345">
        <v>1.3043478260869565</v>
      </c>
      <c r="AR1284" s="454">
        <f t="shared" si="1472"/>
        <v>1.3043478260869565</v>
      </c>
      <c r="AS1284" s="227">
        <f t="shared" si="1473"/>
        <v>7.9928983832261569</v>
      </c>
      <c r="AT1284" s="56">
        <f t="shared" si="1474"/>
        <v>15089.408571047126</v>
      </c>
      <c r="AU1284" s="15">
        <f t="shared" si="1475"/>
        <v>26034.25992638135</v>
      </c>
      <c r="AV1284" s="324">
        <f t="shared" si="1476"/>
        <v>41123.668497428473</v>
      </c>
      <c r="AW1284" s="345">
        <v>1.6956521739130039</v>
      </c>
      <c r="AX1284" s="454">
        <f t="shared" si="1477"/>
        <v>1.6956521739130039</v>
      </c>
      <c r="AY1284" s="227">
        <f t="shared" si="1478"/>
        <v>14.342651837770171</v>
      </c>
      <c r="AZ1284" s="56">
        <f t="shared" si="1479"/>
        <v>19616.231142360808</v>
      </c>
      <c r="BA1284" s="15">
        <f t="shared" si="1480"/>
        <v>48091.663406486492</v>
      </c>
      <c r="BB1284" s="324">
        <f t="shared" si="1481"/>
        <v>67707.894548847296</v>
      </c>
      <c r="BC1284" s="323"/>
      <c r="BD1284" s="227"/>
      <c r="BE1284" s="56"/>
      <c r="BF1284" s="15"/>
      <c r="BG1284" s="324"/>
      <c r="BH1284" s="334"/>
      <c r="BI1284" s="227"/>
      <c r="BJ1284" s="56"/>
      <c r="BK1284" s="15"/>
      <c r="BL1284" s="324"/>
      <c r="BM1284" s="334"/>
      <c r="BN1284" s="227"/>
      <c r="BO1284" s="56"/>
      <c r="BP1284" s="15"/>
      <c r="BQ1284" s="324"/>
      <c r="BR1284" s="406">
        <f t="shared" si="1482"/>
        <v>8.9999999999999609</v>
      </c>
      <c r="BS1284" s="406">
        <f t="shared" si="1483"/>
        <v>1.4999999999999936</v>
      </c>
      <c r="BT1284" s="406">
        <f t="shared" si="1484"/>
        <v>0.19565217391301037</v>
      </c>
      <c r="BU1284" s="407">
        <f t="shared" si="1485"/>
        <v>0.29999999999996962</v>
      </c>
      <c r="BV1284" s="407">
        <f t="shared" si="1499"/>
        <v>-0.49999999999999356</v>
      </c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7"/>
      <c r="DW1284" s="7"/>
      <c r="DX1284" s="7"/>
      <c r="DY1284" s="7"/>
      <c r="DZ1284" s="7"/>
      <c r="EA1284" s="7"/>
      <c r="EB1284" s="7"/>
      <c r="EC1284" s="7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  <c r="EQ1284" s="7"/>
    </row>
    <row r="1285" spans="1:147" ht="18" x14ac:dyDescent="0.35">
      <c r="A1285" s="43" t="s">
        <v>491</v>
      </c>
      <c r="B1285" s="319">
        <v>503</v>
      </c>
      <c r="C1285" s="334">
        <v>2</v>
      </c>
      <c r="D1285" s="451">
        <f t="shared" si="1450"/>
        <v>2</v>
      </c>
      <c r="E1285" s="457">
        <f t="shared" si="1451"/>
        <v>11.241855858298651</v>
      </c>
      <c r="F1285" s="15">
        <f t="shared" si="1500"/>
        <v>22150.985868661679</v>
      </c>
      <c r="G1285" s="15">
        <f t="shared" si="1486"/>
        <v>31924.580152079347</v>
      </c>
      <c r="H1285" s="324">
        <f t="shared" si="1487"/>
        <v>54075.566020741026</v>
      </c>
      <c r="I1285" s="334">
        <v>5</v>
      </c>
      <c r="J1285" s="450">
        <f t="shared" si="1453"/>
        <v>5</v>
      </c>
      <c r="K1285" s="471">
        <f t="shared" si="1488"/>
        <v>28.104639645746627</v>
      </c>
      <c r="L1285" s="56">
        <f t="shared" si="1454"/>
        <v>55780.4193409742</v>
      </c>
      <c r="M1285" s="15">
        <f t="shared" si="1489"/>
        <v>83767.102557281018</v>
      </c>
      <c r="N1285" s="324">
        <f t="shared" si="1490"/>
        <v>139547.52189825522</v>
      </c>
      <c r="O1285" s="334">
        <v>10</v>
      </c>
      <c r="P1285" s="454">
        <f t="shared" si="1455"/>
        <v>6.2512334682861006</v>
      </c>
      <c r="Q1285" s="457">
        <f t="shared" si="1456"/>
        <v>35.137732793522346</v>
      </c>
      <c r="R1285" s="15">
        <f t="shared" si="1457"/>
        <v>69739.28485186625</v>
      </c>
      <c r="S1285" s="422">
        <f t="shared" si="1491"/>
        <v>142295.70916001537</v>
      </c>
      <c r="T1285" s="324">
        <f t="shared" si="1492"/>
        <v>212034.99401188162</v>
      </c>
      <c r="U1285" s="334">
        <v>5</v>
      </c>
      <c r="V1285" s="475">
        <f t="shared" si="1458"/>
        <v>25.979937356634117</v>
      </c>
      <c r="W1285" s="56">
        <f t="shared" si="1493"/>
        <v>55992.54293756398</v>
      </c>
      <c r="X1285" s="15">
        <f t="shared" si="1494"/>
        <v>88682.678575084225</v>
      </c>
      <c r="Y1285" s="324">
        <f t="shared" si="1495"/>
        <v>144675.22151264822</v>
      </c>
      <c r="Z1285" s="334">
        <v>4</v>
      </c>
      <c r="AA1285" s="475">
        <f t="shared" si="1496"/>
        <v>26.52122261302852</v>
      </c>
      <c r="AB1285" s="56">
        <f t="shared" si="1497"/>
        <v>44794.034350051181</v>
      </c>
      <c r="AC1285" s="15">
        <f t="shared" si="1498"/>
        <v>93835.978313817061</v>
      </c>
      <c r="AD1285" s="324">
        <f t="shared" si="1462"/>
        <v>138630.01266386826</v>
      </c>
      <c r="AE1285" s="334">
        <v>7</v>
      </c>
      <c r="AF1285" s="227">
        <f t="shared" si="1463"/>
        <v>7</v>
      </c>
      <c r="AG1285" s="166">
        <f t="shared" si="1464"/>
        <v>42.238392932491777</v>
      </c>
      <c r="AH1285" s="15">
        <f t="shared" si="1465"/>
        <v>74528.805555555562</v>
      </c>
      <c r="AI1285" s="15">
        <f t="shared" si="1466"/>
        <v>146908.83207782565</v>
      </c>
      <c r="AJ1285" s="324"/>
      <c r="AK1285" s="334">
        <v>8</v>
      </c>
      <c r="AL1285" s="450">
        <f t="shared" si="1467"/>
        <v>8</v>
      </c>
      <c r="AM1285" s="166">
        <f t="shared" si="1468"/>
        <v>44.492845873906084</v>
      </c>
      <c r="AN1285" s="197">
        <f t="shared" si="1469"/>
        <v>85175.777777777781</v>
      </c>
      <c r="AO1285" s="179">
        <f t="shared" si="1470"/>
        <v>153959.22204741</v>
      </c>
      <c r="AP1285" s="481">
        <f t="shared" si="1471"/>
        <v>239134.99982518778</v>
      </c>
      <c r="AQ1285" s="345">
        <v>7.8260869565217392</v>
      </c>
      <c r="AR1285" s="454">
        <f t="shared" si="1472"/>
        <v>7.8260869565217392</v>
      </c>
      <c r="AS1285" s="227">
        <f t="shared" si="1473"/>
        <v>47.957390299356945</v>
      </c>
      <c r="AT1285" s="56">
        <f t="shared" si="1474"/>
        <v>90536.451426282758</v>
      </c>
      <c r="AU1285" s="15">
        <f t="shared" si="1475"/>
        <v>156205.55955828811</v>
      </c>
      <c r="AV1285" s="324">
        <f t="shared" si="1476"/>
        <v>246742.01098457086</v>
      </c>
      <c r="AW1285" s="345">
        <v>11.173913043478251</v>
      </c>
      <c r="AX1285" s="454">
        <f t="shared" si="1477"/>
        <v>11.173913043478251</v>
      </c>
      <c r="AY1285" s="227">
        <f t="shared" si="1478"/>
        <v>94.514398007872231</v>
      </c>
      <c r="AZ1285" s="56">
        <f t="shared" si="1479"/>
        <v>129265.93342530361</v>
      </c>
      <c r="BA1285" s="15">
        <f t="shared" si="1480"/>
        <v>316911.73065300786</v>
      </c>
      <c r="BB1285" s="324">
        <f t="shared" si="1481"/>
        <v>446177.66407831147</v>
      </c>
      <c r="BC1285" s="323"/>
      <c r="BD1285" s="227"/>
      <c r="BE1285" s="56"/>
      <c r="BF1285" s="15"/>
      <c r="BG1285" s="324"/>
      <c r="BH1285" s="334"/>
      <c r="BI1285" s="227"/>
      <c r="BJ1285" s="56"/>
      <c r="BK1285" s="15"/>
      <c r="BL1285" s="324"/>
      <c r="BM1285" s="334"/>
      <c r="BN1285" s="227"/>
      <c r="BO1285" s="56"/>
      <c r="BP1285" s="15"/>
      <c r="BQ1285" s="324"/>
      <c r="BR1285" s="406">
        <f t="shared" si="1482"/>
        <v>59.999999999999986</v>
      </c>
      <c r="BS1285" s="406">
        <f t="shared" si="1483"/>
        <v>9.9999999999999982</v>
      </c>
      <c r="BT1285" s="406">
        <f t="shared" si="1484"/>
        <v>1.1739130434782528</v>
      </c>
      <c r="BU1285" s="407">
        <f t="shared" si="1485"/>
        <v>0.42777777777777648</v>
      </c>
      <c r="BV1285" s="407">
        <f t="shared" si="1499"/>
        <v>-1.4999999999999996</v>
      </c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7"/>
      <c r="DW1285" s="7"/>
      <c r="DX1285" s="7"/>
      <c r="DY1285" s="7"/>
      <c r="DZ1285" s="7"/>
      <c r="EA1285" s="7"/>
      <c r="EB1285" s="7"/>
      <c r="EC1285" s="7"/>
      <c r="ED1285" s="7"/>
      <c r="EE1285" s="7"/>
      <c r="EF1285" s="7"/>
      <c r="EG1285" s="7"/>
      <c r="EH1285" s="7"/>
      <c r="EI1285" s="7"/>
      <c r="EJ1285" s="7"/>
      <c r="EK1285" s="7"/>
      <c r="EL1285" s="7"/>
      <c r="EM1285" s="7"/>
      <c r="EN1285" s="7"/>
      <c r="EO1285" s="7"/>
      <c r="EP1285" s="7"/>
      <c r="EQ1285" s="7"/>
    </row>
    <row r="1286" spans="1:147" ht="18" x14ac:dyDescent="0.35">
      <c r="A1286" s="43" t="s">
        <v>491</v>
      </c>
      <c r="B1286" s="319">
        <v>601</v>
      </c>
      <c r="C1286" s="334">
        <v>5</v>
      </c>
      <c r="D1286" s="451">
        <f t="shared" si="1450"/>
        <v>5</v>
      </c>
      <c r="E1286" s="457">
        <f t="shared" si="1451"/>
        <v>28.104639645746627</v>
      </c>
      <c r="F1286" s="15">
        <f t="shared" si="1500"/>
        <v>55377.464671654197</v>
      </c>
      <c r="G1286" s="15">
        <f t="shared" si="1486"/>
        <v>79811.450380198366</v>
      </c>
      <c r="H1286" s="324">
        <f t="shared" si="1487"/>
        <v>135188.91505185256</v>
      </c>
      <c r="I1286" s="334">
        <v>6</v>
      </c>
      <c r="J1286" s="450">
        <f t="shared" si="1453"/>
        <v>6</v>
      </c>
      <c r="K1286" s="471">
        <f t="shared" si="1488"/>
        <v>33.725567574895955</v>
      </c>
      <c r="L1286" s="56">
        <f t="shared" si="1454"/>
        <v>66936.503209169052</v>
      </c>
      <c r="M1286" s="15">
        <f t="shared" si="1489"/>
        <v>100520.52306873722</v>
      </c>
      <c r="N1286" s="324">
        <f t="shared" si="1490"/>
        <v>167457.02627790626</v>
      </c>
      <c r="O1286" s="334">
        <v>11</v>
      </c>
      <c r="P1286" s="454">
        <f t="shared" si="1455"/>
        <v>6.8763568151147103</v>
      </c>
      <c r="Q1286" s="457">
        <f t="shared" si="1456"/>
        <v>38.651506072874582</v>
      </c>
      <c r="R1286" s="15">
        <f t="shared" si="1457"/>
        <v>76713.213337052875</v>
      </c>
      <c r="S1286" s="422">
        <f>+Q1286*$Q$1229</f>
        <v>156525.28007601693</v>
      </c>
      <c r="T1286" s="324">
        <f t="shared" si="1492"/>
        <v>233238.49341306981</v>
      </c>
      <c r="U1286" s="334">
        <v>6</v>
      </c>
      <c r="V1286" s="475">
        <f t="shared" si="1458"/>
        <v>31.175924827960941</v>
      </c>
      <c r="W1286" s="56">
        <f t="shared" si="1493"/>
        <v>67191.051525076764</v>
      </c>
      <c r="X1286" s="15">
        <f t="shared" si="1494"/>
        <v>106419.21429010107</v>
      </c>
      <c r="Y1286" s="324">
        <f t="shared" si="1495"/>
        <v>173610.26581517782</v>
      </c>
      <c r="Z1286" s="334">
        <v>5</v>
      </c>
      <c r="AA1286" s="475">
        <f t="shared" si="1496"/>
        <v>33.151528266285652</v>
      </c>
      <c r="AB1286" s="56">
        <f t="shared" si="1497"/>
        <v>55992.54293756398</v>
      </c>
      <c r="AC1286" s="15">
        <f t="shared" si="1498"/>
        <v>117294.97289227133</v>
      </c>
      <c r="AD1286" s="324">
        <f t="shared" si="1462"/>
        <v>173287.51582983532</v>
      </c>
      <c r="AE1286" s="334">
        <v>8</v>
      </c>
      <c r="AF1286" s="227">
        <f t="shared" si="1463"/>
        <v>8</v>
      </c>
      <c r="AG1286" s="166">
        <f t="shared" si="1464"/>
        <v>48.27244906570489</v>
      </c>
      <c r="AH1286" s="15">
        <f t="shared" si="1465"/>
        <v>85175.777777777781</v>
      </c>
      <c r="AI1286" s="15">
        <f t="shared" si="1466"/>
        <v>167895.8080889436</v>
      </c>
      <c r="AJ1286" s="324"/>
      <c r="AK1286" s="334">
        <v>6</v>
      </c>
      <c r="AL1286" s="450">
        <f t="shared" si="1467"/>
        <v>6</v>
      </c>
      <c r="AM1286" s="166">
        <f t="shared" si="1468"/>
        <v>33.369634405429565</v>
      </c>
      <c r="AN1286" s="197">
        <f t="shared" si="1469"/>
        <v>63881.833333333336</v>
      </c>
      <c r="AO1286" s="179">
        <f t="shared" si="1470"/>
        <v>115469.41653555751</v>
      </c>
      <c r="AP1286" s="481">
        <f t="shared" si="1471"/>
        <v>179351.24986889085</v>
      </c>
      <c r="AQ1286" s="345">
        <v>5.8695652173913047</v>
      </c>
      <c r="AR1286" s="454">
        <f t="shared" si="1472"/>
        <v>5.8695652173913047</v>
      </c>
      <c r="AS1286" s="227">
        <f t="shared" si="1473"/>
        <v>35.968042724517709</v>
      </c>
      <c r="AT1286" s="56">
        <f t="shared" si="1474"/>
        <v>67902.338569712068</v>
      </c>
      <c r="AU1286" s="15">
        <f t="shared" si="1475"/>
        <v>117154.16966871609</v>
      </c>
      <c r="AV1286" s="324">
        <f t="shared" si="1476"/>
        <v>185056.50823842816</v>
      </c>
      <c r="AW1286" s="345">
        <v>7.1304347826087451</v>
      </c>
      <c r="AX1286" s="454">
        <f t="shared" si="1477"/>
        <v>7.1304347826087451</v>
      </c>
      <c r="AY1286" s="227">
        <f t="shared" si="1478"/>
        <v>60.31268977934306</v>
      </c>
      <c r="AZ1286" s="56">
        <f t="shared" si="1479"/>
        <v>82488.766855058202</v>
      </c>
      <c r="BA1286" s="15">
        <f t="shared" si="1480"/>
        <v>202231.61022215444</v>
      </c>
      <c r="BB1286" s="324">
        <f t="shared" si="1481"/>
        <v>284720.37707721267</v>
      </c>
      <c r="BC1286" s="323"/>
      <c r="BD1286" s="227"/>
      <c r="BE1286" s="56"/>
      <c r="BF1286" s="15"/>
      <c r="BG1286" s="324"/>
      <c r="BH1286" s="334"/>
      <c r="BI1286" s="227"/>
      <c r="BJ1286" s="56"/>
      <c r="BK1286" s="15"/>
      <c r="BL1286" s="324"/>
      <c r="BM1286" s="334"/>
      <c r="BN1286" s="227"/>
      <c r="BO1286" s="56"/>
      <c r="BP1286" s="15"/>
      <c r="BQ1286" s="324"/>
      <c r="BR1286" s="406">
        <f t="shared" si="1482"/>
        <v>60.00000000000005</v>
      </c>
      <c r="BS1286" s="406">
        <f t="shared" si="1483"/>
        <v>10.000000000000009</v>
      </c>
      <c r="BT1286" s="406">
        <f t="shared" si="1484"/>
        <v>-2.8695652173912638</v>
      </c>
      <c r="BU1286" s="407">
        <f t="shared" si="1485"/>
        <v>0.21481481481482323</v>
      </c>
      <c r="BV1286" s="407">
        <f t="shared" si="1499"/>
        <v>-1.0000000000000018</v>
      </c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7"/>
      <c r="DW1286" s="7"/>
      <c r="DX1286" s="7"/>
      <c r="DY1286" s="7"/>
      <c r="DZ1286" s="7"/>
      <c r="EA1286" s="7"/>
      <c r="EB1286" s="7"/>
      <c r="EC1286" s="7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  <c r="EQ1286" s="7"/>
    </row>
    <row r="1287" spans="1:147" ht="18" x14ac:dyDescent="0.35">
      <c r="A1287" s="43" t="s">
        <v>491</v>
      </c>
      <c r="B1287" s="319">
        <v>602</v>
      </c>
      <c r="C1287" s="334">
        <v>0</v>
      </c>
      <c r="D1287" s="451">
        <f t="shared" si="1450"/>
        <v>0</v>
      </c>
      <c r="E1287" s="457">
        <f t="shared" si="1451"/>
        <v>0</v>
      </c>
      <c r="F1287" s="15">
        <f t="shared" si="1500"/>
        <v>0</v>
      </c>
      <c r="G1287" s="15">
        <f t="shared" si="1486"/>
        <v>0</v>
      </c>
      <c r="H1287" s="324">
        <f t="shared" si="1487"/>
        <v>0</v>
      </c>
      <c r="I1287" s="334">
        <v>0</v>
      </c>
      <c r="J1287" s="450">
        <f t="shared" si="1453"/>
        <v>0</v>
      </c>
      <c r="K1287" s="471">
        <f t="shared" si="1488"/>
        <v>0</v>
      </c>
      <c r="L1287" s="56">
        <f t="shared" si="1454"/>
        <v>0</v>
      </c>
      <c r="M1287" s="15">
        <f t="shared" si="1489"/>
        <v>0</v>
      </c>
      <c r="N1287" s="324">
        <f t="shared" si="1490"/>
        <v>0</v>
      </c>
      <c r="O1287" s="334">
        <v>3</v>
      </c>
      <c r="P1287" s="454">
        <f t="shared" si="1455"/>
        <v>1.87537004048583</v>
      </c>
      <c r="Q1287" s="457">
        <f t="shared" si="1456"/>
        <v>10.541319838056703</v>
      </c>
      <c r="R1287" s="15">
        <f t="shared" si="1457"/>
        <v>20921.785455559875</v>
      </c>
      <c r="S1287" s="422">
        <f t="shared" si="1491"/>
        <v>42688.712748004611</v>
      </c>
      <c r="T1287" s="324">
        <f t="shared" si="1492"/>
        <v>63610.498203564486</v>
      </c>
      <c r="U1287" s="334">
        <v>3</v>
      </c>
      <c r="V1287" s="475">
        <f t="shared" si="1458"/>
        <v>15.58796241398047</v>
      </c>
      <c r="W1287" s="56">
        <f t="shared" si="1493"/>
        <v>33595.525762538382</v>
      </c>
      <c r="X1287" s="15">
        <f t="shared" si="1494"/>
        <v>53209.607145050533</v>
      </c>
      <c r="Y1287" s="324">
        <f t="shared" si="1495"/>
        <v>86805.132907588908</v>
      </c>
      <c r="Z1287" s="334">
        <v>6</v>
      </c>
      <c r="AA1287" s="475">
        <f t="shared" si="1496"/>
        <v>39.781833919542777</v>
      </c>
      <c r="AB1287" s="56">
        <f t="shared" si="1497"/>
        <v>67191.051525076764</v>
      </c>
      <c r="AC1287" s="15">
        <f t="shared" si="1498"/>
        <v>140753.96747072556</v>
      </c>
      <c r="AD1287" s="324">
        <f t="shared" si="1462"/>
        <v>207945.01899580233</v>
      </c>
      <c r="AE1287" s="334">
        <v>4</v>
      </c>
      <c r="AF1287" s="227">
        <f t="shared" si="1463"/>
        <v>4</v>
      </c>
      <c r="AG1287" s="166">
        <f t="shared" si="1464"/>
        <v>24.136224532852445</v>
      </c>
      <c r="AH1287" s="15">
        <f t="shared" si="1465"/>
        <v>42587.888888888891</v>
      </c>
      <c r="AI1287" s="15">
        <f t="shared" si="1466"/>
        <v>83947.904044471798</v>
      </c>
      <c r="AJ1287" s="324"/>
      <c r="AK1287" s="334">
        <v>4</v>
      </c>
      <c r="AL1287" s="450">
        <f t="shared" si="1467"/>
        <v>4</v>
      </c>
      <c r="AM1287" s="166">
        <f t="shared" si="1468"/>
        <v>22.246422936953042</v>
      </c>
      <c r="AN1287" s="197">
        <f t="shared" si="1469"/>
        <v>42587.888888888891</v>
      </c>
      <c r="AO1287" s="179">
        <f t="shared" si="1470"/>
        <v>76979.611023705002</v>
      </c>
      <c r="AP1287" s="481">
        <f t="shared" si="1471"/>
        <v>119567.49991259389</v>
      </c>
      <c r="AQ1287" s="345">
        <v>3.9130434782608696</v>
      </c>
      <c r="AR1287" s="454">
        <f t="shared" si="1472"/>
        <v>3.9130434782608696</v>
      </c>
      <c r="AS1287" s="227">
        <f t="shared" si="1473"/>
        <v>23.978695149678472</v>
      </c>
      <c r="AT1287" s="56">
        <f t="shared" si="1474"/>
        <v>45268.225713141379</v>
      </c>
      <c r="AU1287" s="15">
        <f t="shared" si="1475"/>
        <v>78102.779779144053</v>
      </c>
      <c r="AV1287" s="324">
        <f t="shared" si="1476"/>
        <v>123371.00549228543</v>
      </c>
      <c r="AW1287" s="345">
        <v>4.0869565217390118</v>
      </c>
      <c r="AX1287" s="454">
        <f t="shared" si="1477"/>
        <v>4.0869565217390118</v>
      </c>
      <c r="AY1287" s="227">
        <f t="shared" si="1478"/>
        <v>34.569468532061244</v>
      </c>
      <c r="AZ1287" s="56">
        <f t="shared" si="1479"/>
        <v>47280.146855946288</v>
      </c>
      <c r="BA1287" s="15">
        <f t="shared" si="1480"/>
        <v>115913.24000537704</v>
      </c>
      <c r="BB1287" s="324">
        <f t="shared" si="1481"/>
        <v>163193.38686132332</v>
      </c>
      <c r="BC1287" s="323"/>
      <c r="BD1287" s="227"/>
      <c r="BE1287" s="56"/>
      <c r="BF1287" s="15"/>
      <c r="BG1287" s="324"/>
      <c r="BH1287" s="334"/>
      <c r="BI1287" s="227"/>
      <c r="BJ1287" s="56"/>
      <c r="BK1287" s="15"/>
      <c r="BL1287" s="324"/>
      <c r="BM1287" s="334"/>
      <c r="BN1287" s="227"/>
      <c r="BO1287" s="56"/>
      <c r="BP1287" s="15"/>
      <c r="BQ1287" s="324"/>
      <c r="BR1287" s="406">
        <f t="shared" si="1482"/>
        <v>27.999999999999879</v>
      </c>
      <c r="BS1287" s="406">
        <f t="shared" si="1483"/>
        <v>4.6666666666666465</v>
      </c>
      <c r="BT1287" s="406">
        <f t="shared" si="1484"/>
        <v>-0.57971014492763473</v>
      </c>
      <c r="BU1287" s="407">
        <f t="shared" si="1485"/>
        <v>4.4444444444414088E-2</v>
      </c>
      <c r="BV1287" s="407">
        <f t="shared" si="1499"/>
        <v>0.22222222222222557</v>
      </c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7"/>
      <c r="DW1287" s="7"/>
      <c r="DX1287" s="7"/>
      <c r="DY1287" s="7"/>
      <c r="DZ1287" s="7"/>
      <c r="EA1287" s="7"/>
      <c r="EB1287" s="7"/>
      <c r="EC1287" s="7"/>
      <c r="ED1287" s="7"/>
      <c r="EE1287" s="7"/>
      <c r="EF1287" s="7"/>
      <c r="EG1287" s="7"/>
      <c r="EH1287" s="7"/>
      <c r="EI1287" s="7"/>
      <c r="EJ1287" s="7"/>
      <c r="EK1287" s="7"/>
      <c r="EL1287" s="7"/>
      <c r="EM1287" s="7"/>
      <c r="EN1287" s="7"/>
      <c r="EO1287" s="7"/>
      <c r="EP1287" s="7"/>
      <c r="EQ1287" s="7"/>
    </row>
    <row r="1288" spans="1:147" ht="18" x14ac:dyDescent="0.35">
      <c r="A1288" s="43" t="s">
        <v>491</v>
      </c>
      <c r="B1288" s="319">
        <v>603</v>
      </c>
      <c r="C1288" s="334">
        <v>5</v>
      </c>
      <c r="D1288" s="451">
        <f t="shared" si="1450"/>
        <v>5</v>
      </c>
      <c r="E1288" s="457">
        <f t="shared" si="1451"/>
        <v>28.104639645746627</v>
      </c>
      <c r="F1288" s="15">
        <f t="shared" si="1500"/>
        <v>55377.464671654197</v>
      </c>
      <c r="G1288" s="15">
        <f t="shared" si="1486"/>
        <v>79811.450380198366</v>
      </c>
      <c r="H1288" s="324">
        <f t="shared" si="1487"/>
        <v>135188.91505185256</v>
      </c>
      <c r="I1288" s="334">
        <v>3</v>
      </c>
      <c r="J1288" s="450">
        <f t="shared" si="1453"/>
        <v>3</v>
      </c>
      <c r="K1288" s="471">
        <f t="shared" si="1488"/>
        <v>16.862783787447977</v>
      </c>
      <c r="L1288" s="56">
        <f t="shared" si="1454"/>
        <v>33468.251604584526</v>
      </c>
      <c r="M1288" s="15">
        <f t="shared" si="1489"/>
        <v>50260.261534368612</v>
      </c>
      <c r="N1288" s="324">
        <f t="shared" si="1490"/>
        <v>83728.513138953131</v>
      </c>
      <c r="O1288" s="334">
        <v>8</v>
      </c>
      <c r="P1288" s="454">
        <f t="shared" si="1455"/>
        <v>5.0009867746288803</v>
      </c>
      <c r="Q1288" s="457">
        <f t="shared" si="1456"/>
        <v>28.110186234817878</v>
      </c>
      <c r="R1288" s="15">
        <f t="shared" si="1457"/>
        <v>55791.427881493</v>
      </c>
      <c r="S1288" s="422">
        <f t="shared" si="1491"/>
        <v>113836.5673280123</v>
      </c>
      <c r="T1288" s="324">
        <f t="shared" si="1492"/>
        <v>169627.99520950532</v>
      </c>
      <c r="U1288" s="334">
        <v>5</v>
      </c>
      <c r="V1288" s="475">
        <f t="shared" si="1458"/>
        <v>25.979937356634117</v>
      </c>
      <c r="W1288" s="56">
        <f t="shared" si="1493"/>
        <v>55992.54293756398</v>
      </c>
      <c r="X1288" s="15">
        <f t="shared" si="1494"/>
        <v>88682.678575084225</v>
      </c>
      <c r="Y1288" s="324">
        <f t="shared" si="1495"/>
        <v>144675.22151264822</v>
      </c>
      <c r="Z1288" s="334">
        <v>3</v>
      </c>
      <c r="AA1288" s="475">
        <f t="shared" si="1496"/>
        <v>19.890916959771388</v>
      </c>
      <c r="AB1288" s="56">
        <f t="shared" si="1497"/>
        <v>33595.525762538382</v>
      </c>
      <c r="AC1288" s="15">
        <f t="shared" si="1498"/>
        <v>70376.983735362781</v>
      </c>
      <c r="AD1288" s="324">
        <f t="shared" si="1462"/>
        <v>103972.50949790116</v>
      </c>
      <c r="AE1288" s="334">
        <v>5</v>
      </c>
      <c r="AF1288" s="227">
        <f t="shared" si="1463"/>
        <v>5</v>
      </c>
      <c r="AG1288" s="166">
        <f t="shared" si="1464"/>
        <v>30.170280666065558</v>
      </c>
      <c r="AH1288" s="15">
        <f t="shared" si="1465"/>
        <v>53234.861111111109</v>
      </c>
      <c r="AI1288" s="15">
        <f t="shared" si="1466"/>
        <v>104934.88005558975</v>
      </c>
      <c r="AJ1288" s="324"/>
      <c r="AK1288" s="334">
        <v>4</v>
      </c>
      <c r="AL1288" s="450">
        <f t="shared" si="1467"/>
        <v>4</v>
      </c>
      <c r="AM1288" s="166">
        <f t="shared" si="1468"/>
        <v>22.246422936953042</v>
      </c>
      <c r="AN1288" s="197">
        <f t="shared" si="1469"/>
        <v>42587.888888888891</v>
      </c>
      <c r="AO1288" s="179">
        <f t="shared" si="1470"/>
        <v>76979.611023705002</v>
      </c>
      <c r="AP1288" s="481">
        <f t="shared" si="1471"/>
        <v>119567.49991259389</v>
      </c>
      <c r="AQ1288" s="345">
        <v>5.2173913043478262</v>
      </c>
      <c r="AR1288" s="454">
        <f t="shared" si="1472"/>
        <v>5.2173913043478262</v>
      </c>
      <c r="AS1288" s="227">
        <f t="shared" si="1473"/>
        <v>31.971593532904627</v>
      </c>
      <c r="AT1288" s="56">
        <f t="shared" si="1474"/>
        <v>60357.634284188505</v>
      </c>
      <c r="AU1288" s="15">
        <f t="shared" si="1475"/>
        <v>104137.0397055254</v>
      </c>
      <c r="AV1288" s="324">
        <f t="shared" si="1476"/>
        <v>164494.67398971389</v>
      </c>
      <c r="AW1288" s="345">
        <v>5.7826086956521721</v>
      </c>
      <c r="AX1288" s="454">
        <f t="shared" si="1477"/>
        <v>5.7826086956521721</v>
      </c>
      <c r="AY1288" s="227">
        <f t="shared" si="1478"/>
        <v>48.912120369832735</v>
      </c>
      <c r="AZ1288" s="56">
        <f t="shared" si="1479"/>
        <v>66896.377998308904</v>
      </c>
      <c r="BA1288" s="15">
        <f t="shared" si="1480"/>
        <v>164004.90341186797</v>
      </c>
      <c r="BB1288" s="324">
        <f t="shared" si="1481"/>
        <v>230901.28141017689</v>
      </c>
      <c r="BC1288" s="323"/>
      <c r="BD1288" s="227"/>
      <c r="BE1288" s="56"/>
      <c r="BF1288" s="15"/>
      <c r="BG1288" s="324"/>
      <c r="BH1288" s="334"/>
      <c r="BI1288" s="227"/>
      <c r="BJ1288" s="56"/>
      <c r="BK1288" s="15"/>
      <c r="BL1288" s="324"/>
      <c r="BM1288" s="334"/>
      <c r="BN1288" s="227"/>
      <c r="BO1288" s="56"/>
      <c r="BP1288" s="15"/>
      <c r="BQ1288" s="324"/>
      <c r="BR1288" s="406">
        <f t="shared" si="1482"/>
        <v>44</v>
      </c>
      <c r="BS1288" s="406">
        <f t="shared" si="1483"/>
        <v>7.333333333333333</v>
      </c>
      <c r="BT1288" s="406">
        <f t="shared" si="1484"/>
        <v>-1.550724637681161</v>
      </c>
      <c r="BU1288" s="407">
        <f t="shared" si="1485"/>
        <v>0.10833333333333295</v>
      </c>
      <c r="BV1288" s="407">
        <f t="shared" si="1499"/>
        <v>-1.4444444444444444</v>
      </c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7"/>
      <c r="DW1288" s="7"/>
      <c r="DX1288" s="7"/>
      <c r="DY1288" s="7"/>
      <c r="DZ1288" s="7"/>
      <c r="EA1288" s="7"/>
      <c r="EB1288" s="7"/>
      <c r="EC1288" s="7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  <c r="EQ1288" s="7"/>
    </row>
    <row r="1289" spans="1:147" ht="18" x14ac:dyDescent="0.35">
      <c r="A1289" s="43" t="s">
        <v>491</v>
      </c>
      <c r="B1289" s="319">
        <v>701</v>
      </c>
      <c r="C1289" s="334">
        <v>8</v>
      </c>
      <c r="D1289" s="451">
        <f t="shared" si="1450"/>
        <v>8</v>
      </c>
      <c r="E1289" s="457">
        <f t="shared" si="1451"/>
        <v>44.967423433194604</v>
      </c>
      <c r="F1289" s="15">
        <f t="shared" si="1500"/>
        <v>88603.943474646716</v>
      </c>
      <c r="G1289" s="15">
        <f t="shared" si="1486"/>
        <v>127698.32060831739</v>
      </c>
      <c r="H1289" s="324">
        <f t="shared" si="1487"/>
        <v>216302.2640829641</v>
      </c>
      <c r="I1289" s="334">
        <v>7</v>
      </c>
      <c r="J1289" s="450">
        <f t="shared" si="1453"/>
        <v>7</v>
      </c>
      <c r="K1289" s="471">
        <f t="shared" si="1488"/>
        <v>39.346495504045279</v>
      </c>
      <c r="L1289" s="56">
        <f t="shared" si="1454"/>
        <v>78092.587077363889</v>
      </c>
      <c r="M1289" s="15">
        <f t="shared" si="1489"/>
        <v>117273.94358019343</v>
      </c>
      <c r="N1289" s="324">
        <f t="shared" si="1490"/>
        <v>195366.5306575573</v>
      </c>
      <c r="O1289" s="334">
        <v>13</v>
      </c>
      <c r="P1289" s="454">
        <f t="shared" si="1455"/>
        <v>8.1266035087719306</v>
      </c>
      <c r="Q1289" s="457">
        <f t="shared" si="1456"/>
        <v>45.679052631579047</v>
      </c>
      <c r="R1289" s="15">
        <f t="shared" si="1457"/>
        <v>90661.070307426126</v>
      </c>
      <c r="S1289" s="422">
        <f t="shared" si="1491"/>
        <v>184984.42190801998</v>
      </c>
      <c r="T1289" s="324">
        <f t="shared" si="1492"/>
        <v>275645.49221544608</v>
      </c>
      <c r="U1289" s="334">
        <v>11</v>
      </c>
      <c r="V1289" s="475">
        <f t="shared" si="1458"/>
        <v>57.155862184595058</v>
      </c>
      <c r="W1289" s="56">
        <f t="shared" si="1493"/>
        <v>123183.59446264074</v>
      </c>
      <c r="X1289" s="15">
        <f t="shared" si="1494"/>
        <v>195101.89286518528</v>
      </c>
      <c r="Y1289" s="324">
        <f t="shared" si="1495"/>
        <v>318285.48732782603</v>
      </c>
      <c r="Z1289" s="334">
        <v>10</v>
      </c>
      <c r="AA1289" s="475">
        <f t="shared" si="1496"/>
        <v>66.303056532571304</v>
      </c>
      <c r="AB1289" s="56">
        <f t="shared" si="1497"/>
        <v>111985.08587512796</v>
      </c>
      <c r="AC1289" s="15">
        <f t="shared" si="1498"/>
        <v>234589.94578454265</v>
      </c>
      <c r="AD1289" s="324">
        <f t="shared" si="1462"/>
        <v>346575.03165967064</v>
      </c>
      <c r="AE1289" s="334">
        <v>9</v>
      </c>
      <c r="AF1289" s="227">
        <f t="shared" si="1463"/>
        <v>9</v>
      </c>
      <c r="AG1289" s="166">
        <f t="shared" si="1464"/>
        <v>54.306505198918003</v>
      </c>
      <c r="AH1289" s="15">
        <f t="shared" si="1465"/>
        <v>95822.75</v>
      </c>
      <c r="AI1289" s="15">
        <f t="shared" si="1466"/>
        <v>188882.78410006154</v>
      </c>
      <c r="AJ1289" s="324"/>
      <c r="AK1289" s="334">
        <v>10</v>
      </c>
      <c r="AL1289" s="450">
        <f t="shared" si="1467"/>
        <v>10</v>
      </c>
      <c r="AM1289" s="166">
        <f t="shared" si="1468"/>
        <v>55.616057342382604</v>
      </c>
      <c r="AN1289" s="197">
        <f t="shared" si="1469"/>
        <v>106469.72222222222</v>
      </c>
      <c r="AO1289" s="179">
        <f t="shared" si="1470"/>
        <v>192449.0275592625</v>
      </c>
      <c r="AP1289" s="481">
        <f t="shared" si="1471"/>
        <v>298918.74978148472</v>
      </c>
      <c r="AQ1289" s="345">
        <v>8.4782608695652169</v>
      </c>
      <c r="AR1289" s="454">
        <f t="shared" si="1472"/>
        <v>8.4782608695652169</v>
      </c>
      <c r="AS1289" s="227">
        <f t="shared" si="1473"/>
        <v>51.953839490970019</v>
      </c>
      <c r="AT1289" s="56">
        <f t="shared" si="1474"/>
        <v>98081.155711806321</v>
      </c>
      <c r="AU1289" s="15">
        <f t="shared" si="1475"/>
        <v>169222.68952147878</v>
      </c>
      <c r="AV1289" s="324">
        <f t="shared" si="1476"/>
        <v>267303.8452332851</v>
      </c>
      <c r="AW1289" s="345">
        <v>9.521739130434753</v>
      </c>
      <c r="AX1289" s="454">
        <f t="shared" si="1477"/>
        <v>9.521739130434753</v>
      </c>
      <c r="AY1289" s="227">
        <f t="shared" si="1478"/>
        <v>80.539506473634134</v>
      </c>
      <c r="AZ1289" s="56">
        <f t="shared" si="1479"/>
        <v>110152.68256864368</v>
      </c>
      <c r="BA1289" s="15">
        <f t="shared" si="1480"/>
        <v>270053.186821045</v>
      </c>
      <c r="BB1289" s="324">
        <f t="shared" si="1481"/>
        <v>380205.86938968871</v>
      </c>
      <c r="BC1289" s="323"/>
      <c r="BD1289" s="227"/>
      <c r="BE1289" s="56"/>
      <c r="BF1289" s="15"/>
      <c r="BG1289" s="324"/>
      <c r="BH1289" s="334"/>
      <c r="BI1289" s="227"/>
      <c r="BJ1289" s="56"/>
      <c r="BK1289" s="15"/>
      <c r="BL1289" s="324"/>
      <c r="BM1289" s="334"/>
      <c r="BN1289" s="227"/>
      <c r="BO1289" s="56"/>
      <c r="BP1289" s="15"/>
      <c r="BQ1289" s="324"/>
      <c r="BR1289" s="406">
        <f t="shared" si="1482"/>
        <v>85.999999999999972</v>
      </c>
      <c r="BS1289" s="406">
        <f t="shared" si="1483"/>
        <v>14.333333333333329</v>
      </c>
      <c r="BT1289" s="406">
        <f t="shared" si="1484"/>
        <v>-4.8115942028985756</v>
      </c>
      <c r="BU1289" s="407">
        <f t="shared" si="1485"/>
        <v>0.12307692307691975</v>
      </c>
      <c r="BV1289" s="407">
        <f t="shared" si="1499"/>
        <v>-0.43333333333333285</v>
      </c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7"/>
      <c r="DW1289" s="7"/>
      <c r="DX1289" s="7"/>
      <c r="DY1289" s="7"/>
      <c r="DZ1289" s="7"/>
      <c r="EA1289" s="7"/>
      <c r="EB1289" s="7"/>
      <c r="EC1289" s="7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  <c r="EQ1289" s="7"/>
    </row>
    <row r="1290" spans="1:147" ht="18" x14ac:dyDescent="0.35">
      <c r="A1290" s="43" t="s">
        <v>491</v>
      </c>
      <c r="B1290" s="319">
        <v>702</v>
      </c>
      <c r="C1290" s="334">
        <v>3</v>
      </c>
      <c r="D1290" s="451">
        <f t="shared" si="1450"/>
        <v>3</v>
      </c>
      <c r="E1290" s="457">
        <f t="shared" si="1451"/>
        <v>16.862783787447977</v>
      </c>
      <c r="F1290" s="15">
        <f t="shared" si="1500"/>
        <v>33226.478802992518</v>
      </c>
      <c r="G1290" s="15">
        <f t="shared" si="1486"/>
        <v>47886.87022811902</v>
      </c>
      <c r="H1290" s="324">
        <f t="shared" si="1487"/>
        <v>81113.349031111546</v>
      </c>
      <c r="I1290" s="334">
        <v>2</v>
      </c>
      <c r="J1290" s="450">
        <f t="shared" si="1453"/>
        <v>2</v>
      </c>
      <c r="K1290" s="471">
        <f t="shared" si="1488"/>
        <v>11.241855858298651</v>
      </c>
      <c r="L1290" s="56">
        <f t="shared" si="1454"/>
        <v>22312.167736389682</v>
      </c>
      <c r="M1290" s="15">
        <f t="shared" si="1489"/>
        <v>33506.841022912406</v>
      </c>
      <c r="N1290" s="324">
        <f t="shared" si="1490"/>
        <v>55819.008759302087</v>
      </c>
      <c r="O1290" s="334">
        <v>4</v>
      </c>
      <c r="P1290" s="454">
        <f t="shared" si="1455"/>
        <v>2.5004933873144402</v>
      </c>
      <c r="Q1290" s="457">
        <f t="shared" si="1456"/>
        <v>14.055093117408939</v>
      </c>
      <c r="R1290" s="15">
        <f t="shared" si="1457"/>
        <v>27895.7139407465</v>
      </c>
      <c r="S1290" s="422">
        <f t="shared" si="1491"/>
        <v>56918.283664006151</v>
      </c>
      <c r="T1290" s="324">
        <f t="shared" si="1492"/>
        <v>84813.997604752658</v>
      </c>
      <c r="U1290" s="334">
        <v>3</v>
      </c>
      <c r="V1290" s="475">
        <f t="shared" si="1458"/>
        <v>15.58796241398047</v>
      </c>
      <c r="W1290" s="56">
        <f t="shared" si="1493"/>
        <v>33595.525762538382</v>
      </c>
      <c r="X1290" s="15">
        <f t="shared" si="1494"/>
        <v>53209.607145050533</v>
      </c>
      <c r="Y1290" s="324">
        <f t="shared" si="1495"/>
        <v>86805.132907588908</v>
      </c>
      <c r="Z1290" s="334">
        <v>4</v>
      </c>
      <c r="AA1290" s="475">
        <f t="shared" si="1496"/>
        <v>26.52122261302852</v>
      </c>
      <c r="AB1290" s="56">
        <f t="shared" si="1497"/>
        <v>44794.034350051181</v>
      </c>
      <c r="AC1290" s="15">
        <f t="shared" si="1498"/>
        <v>93835.978313817061</v>
      </c>
      <c r="AD1290" s="324">
        <f t="shared" si="1462"/>
        <v>138630.01266386826</v>
      </c>
      <c r="AE1290" s="334">
        <v>3</v>
      </c>
      <c r="AF1290" s="227">
        <f t="shared" si="1463"/>
        <v>3</v>
      </c>
      <c r="AG1290" s="166">
        <f t="shared" si="1464"/>
        <v>18.102168399639332</v>
      </c>
      <c r="AH1290" s="15">
        <f t="shared" si="1465"/>
        <v>31940.916666666668</v>
      </c>
      <c r="AI1290" s="15">
        <f t="shared" si="1466"/>
        <v>62960.928033353841</v>
      </c>
      <c r="AJ1290" s="324"/>
      <c r="AK1290" s="334">
        <v>3</v>
      </c>
      <c r="AL1290" s="450">
        <f t="shared" si="1467"/>
        <v>3</v>
      </c>
      <c r="AM1290" s="166">
        <f t="shared" si="1468"/>
        <v>16.684817202714783</v>
      </c>
      <c r="AN1290" s="197">
        <f t="shared" si="1469"/>
        <v>31940.916666666668</v>
      </c>
      <c r="AO1290" s="179">
        <f t="shared" si="1470"/>
        <v>57734.708267778755</v>
      </c>
      <c r="AP1290" s="481">
        <f t="shared" si="1471"/>
        <v>89675.624934445426</v>
      </c>
      <c r="AQ1290" s="345">
        <v>1.3043478260869565</v>
      </c>
      <c r="AR1290" s="454">
        <f t="shared" si="1472"/>
        <v>1.3043478260869565</v>
      </c>
      <c r="AS1290" s="227">
        <f t="shared" si="1473"/>
        <v>7.9928983832261569</v>
      </c>
      <c r="AT1290" s="56">
        <f t="shared" si="1474"/>
        <v>15089.408571047126</v>
      </c>
      <c r="AU1290" s="15">
        <f t="shared" si="1475"/>
        <v>26034.25992638135</v>
      </c>
      <c r="AV1290" s="324">
        <f t="shared" si="1476"/>
        <v>41123.668497428473</v>
      </c>
      <c r="AW1290" s="345">
        <v>1.6956521739130039</v>
      </c>
      <c r="AX1290" s="454">
        <f t="shared" si="1477"/>
        <v>1.6956521739130039</v>
      </c>
      <c r="AY1290" s="227">
        <f t="shared" si="1478"/>
        <v>14.342651837770171</v>
      </c>
      <c r="AZ1290" s="56">
        <f t="shared" si="1479"/>
        <v>19616.231142360808</v>
      </c>
      <c r="BA1290" s="15">
        <f t="shared" si="1480"/>
        <v>48091.663406486492</v>
      </c>
      <c r="BB1290" s="324">
        <f t="shared" si="1481"/>
        <v>67707.894548847296</v>
      </c>
      <c r="BC1290" s="323"/>
      <c r="BD1290" s="227"/>
      <c r="BE1290" s="56"/>
      <c r="BF1290" s="15"/>
      <c r="BG1290" s="324"/>
      <c r="BH1290" s="334"/>
      <c r="BI1290" s="227"/>
      <c r="BJ1290" s="56"/>
      <c r="BK1290" s="15"/>
      <c r="BL1290" s="324"/>
      <c r="BM1290" s="334"/>
      <c r="BN1290" s="227"/>
      <c r="BO1290" s="56"/>
      <c r="BP1290" s="15"/>
      <c r="BQ1290" s="324"/>
      <c r="BR1290" s="406">
        <f t="shared" si="1482"/>
        <v>24.999999999999961</v>
      </c>
      <c r="BS1290" s="406">
        <f t="shared" si="1483"/>
        <v>4.1666666666666599</v>
      </c>
      <c r="BT1290" s="406">
        <f t="shared" si="1484"/>
        <v>-2.4710144927536559</v>
      </c>
      <c r="BU1290" s="407">
        <f t="shared" si="1485"/>
        <v>0.29999999999996962</v>
      </c>
      <c r="BV1290" s="407">
        <f t="shared" si="1499"/>
        <v>-4.1666666666664964E-2</v>
      </c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7"/>
      <c r="DW1290" s="7"/>
      <c r="DX1290" s="7"/>
      <c r="DY1290" s="7"/>
      <c r="DZ1290" s="7"/>
      <c r="EA1290" s="7"/>
      <c r="EB1290" s="7"/>
      <c r="EC1290" s="7"/>
      <c r="ED1290" s="7"/>
      <c r="EE1290" s="7"/>
      <c r="EF1290" s="7"/>
      <c r="EG1290" s="7"/>
      <c r="EH1290" s="7"/>
      <c r="EI1290" s="7"/>
      <c r="EJ1290" s="7"/>
      <c r="EK1290" s="7"/>
      <c r="EL1290" s="7"/>
      <c r="EM1290" s="7"/>
      <c r="EN1290" s="7"/>
      <c r="EO1290" s="7"/>
      <c r="EP1290" s="7"/>
      <c r="EQ1290" s="7"/>
    </row>
    <row r="1291" spans="1:147" ht="18" x14ac:dyDescent="0.35">
      <c r="A1291" s="43" t="s">
        <v>491</v>
      </c>
      <c r="B1291" s="319">
        <v>703</v>
      </c>
      <c r="C1291" s="334">
        <v>1</v>
      </c>
      <c r="D1291" s="451">
        <f t="shared" si="1450"/>
        <v>1</v>
      </c>
      <c r="E1291" s="457">
        <f t="shared" si="1451"/>
        <v>5.6209279291493255</v>
      </c>
      <c r="F1291" s="15">
        <f t="shared" si="1500"/>
        <v>11075.492934330839</v>
      </c>
      <c r="G1291" s="15">
        <f t="shared" si="1486"/>
        <v>15962.290076039673</v>
      </c>
      <c r="H1291" s="324">
        <f t="shared" si="1487"/>
        <v>27037.783010370513</v>
      </c>
      <c r="I1291" s="334">
        <v>2</v>
      </c>
      <c r="J1291" s="450">
        <f t="shared" si="1453"/>
        <v>2</v>
      </c>
      <c r="K1291" s="471">
        <f t="shared" si="1488"/>
        <v>11.241855858298651</v>
      </c>
      <c r="L1291" s="56">
        <f t="shared" si="1454"/>
        <v>22312.167736389682</v>
      </c>
      <c r="M1291" s="15">
        <f t="shared" si="1489"/>
        <v>33506.841022912406</v>
      </c>
      <c r="N1291" s="324">
        <f t="shared" si="1490"/>
        <v>55819.008759302087</v>
      </c>
      <c r="O1291" s="334">
        <v>4</v>
      </c>
      <c r="P1291" s="454">
        <f t="shared" si="1455"/>
        <v>2.5004933873144402</v>
      </c>
      <c r="Q1291" s="457">
        <f t="shared" si="1456"/>
        <v>14.055093117408939</v>
      </c>
      <c r="R1291" s="15">
        <f t="shared" si="1457"/>
        <v>27895.7139407465</v>
      </c>
      <c r="S1291" s="422">
        <f t="shared" si="1491"/>
        <v>56918.283664006151</v>
      </c>
      <c r="T1291" s="324">
        <f t="shared" si="1492"/>
        <v>84813.997604752658</v>
      </c>
      <c r="U1291" s="334">
        <v>2</v>
      </c>
      <c r="V1291" s="475">
        <f t="shared" si="1458"/>
        <v>10.391974942653647</v>
      </c>
      <c r="W1291" s="56">
        <f t="shared" si="1493"/>
        <v>22397.01717502559</v>
      </c>
      <c r="X1291" s="15">
        <f t="shared" si="1494"/>
        <v>35473.071430033691</v>
      </c>
      <c r="Y1291" s="324">
        <f t="shared" si="1495"/>
        <v>57870.088605059282</v>
      </c>
      <c r="Z1291" s="334">
        <v>1</v>
      </c>
      <c r="AA1291" s="475">
        <f t="shared" si="1496"/>
        <v>6.6303056532571301</v>
      </c>
      <c r="AB1291" s="56">
        <f t="shared" si="1497"/>
        <v>11198.508587512795</v>
      </c>
      <c r="AC1291" s="15">
        <f t="shared" si="1498"/>
        <v>23458.994578454265</v>
      </c>
      <c r="AD1291" s="324">
        <f t="shared" si="1462"/>
        <v>34657.503165967064</v>
      </c>
      <c r="AE1291" s="334">
        <v>0</v>
      </c>
      <c r="AF1291" s="227">
        <f t="shared" si="1463"/>
        <v>0</v>
      </c>
      <c r="AG1291" s="166">
        <f t="shared" si="1464"/>
        <v>0</v>
      </c>
      <c r="AH1291" s="15">
        <f t="shared" si="1465"/>
        <v>0</v>
      </c>
      <c r="AI1291" s="15">
        <f t="shared" si="1466"/>
        <v>0</v>
      </c>
      <c r="AJ1291" s="324"/>
      <c r="AK1291" s="334">
        <v>0</v>
      </c>
      <c r="AL1291" s="450">
        <f t="shared" si="1467"/>
        <v>0</v>
      </c>
      <c r="AM1291" s="166">
        <f t="shared" si="1468"/>
        <v>0</v>
      </c>
      <c r="AN1291" s="197">
        <f t="shared" si="1469"/>
        <v>0</v>
      </c>
      <c r="AO1291" s="179">
        <f t="shared" si="1470"/>
        <v>0</v>
      </c>
      <c r="AP1291" s="481">
        <f t="shared" si="1471"/>
        <v>0</v>
      </c>
      <c r="AQ1291" s="345">
        <v>0</v>
      </c>
      <c r="AR1291" s="454">
        <f t="shared" si="1472"/>
        <v>0</v>
      </c>
      <c r="AS1291" s="227">
        <f t="shared" si="1473"/>
        <v>0</v>
      </c>
      <c r="AT1291" s="56">
        <f t="shared" si="1474"/>
        <v>0</v>
      </c>
      <c r="AU1291" s="15">
        <f t="shared" si="1475"/>
        <v>0</v>
      </c>
      <c r="AV1291" s="324">
        <f t="shared" si="1476"/>
        <v>0</v>
      </c>
      <c r="AW1291" s="345">
        <v>0</v>
      </c>
      <c r="AX1291" s="454">
        <f t="shared" si="1477"/>
        <v>0</v>
      </c>
      <c r="AY1291" s="227">
        <f t="shared" si="1478"/>
        <v>0</v>
      </c>
      <c r="AZ1291" s="56">
        <f t="shared" si="1479"/>
        <v>0</v>
      </c>
      <c r="BA1291" s="15">
        <f t="shared" si="1480"/>
        <v>0</v>
      </c>
      <c r="BB1291" s="324">
        <f t="shared" si="1481"/>
        <v>0</v>
      </c>
      <c r="BC1291" s="323"/>
      <c r="BD1291" s="227"/>
      <c r="BE1291" s="56"/>
      <c r="BF1291" s="15"/>
      <c r="BG1291" s="324"/>
      <c r="BH1291" s="334"/>
      <c r="BI1291" s="227"/>
      <c r="BJ1291" s="56"/>
      <c r="BK1291" s="15"/>
      <c r="BL1291" s="324"/>
      <c r="BM1291" s="334"/>
      <c r="BN1291" s="227"/>
      <c r="BO1291" s="56"/>
      <c r="BP1291" s="15"/>
      <c r="BQ1291" s="324"/>
      <c r="BR1291" s="406">
        <f t="shared" si="1482"/>
        <v>10</v>
      </c>
      <c r="BS1291" s="406">
        <f t="shared" si="1483"/>
        <v>1.6666666666666667</v>
      </c>
      <c r="BT1291" s="406">
        <f t="shared" si="1484"/>
        <v>-1.6666666666666667</v>
      </c>
      <c r="BU1291" s="407" t="e">
        <f t="shared" si="1485"/>
        <v>#DIV/0!</v>
      </c>
      <c r="BV1291" s="407">
        <f t="shared" si="1499"/>
        <v>-0.66666666666666674</v>
      </c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7"/>
      <c r="DW1291" s="7"/>
      <c r="DX1291" s="7"/>
      <c r="DY1291" s="7"/>
      <c r="DZ1291" s="7"/>
      <c r="EA1291" s="7"/>
      <c r="EB1291" s="7"/>
      <c r="EC1291" s="7"/>
      <c r="ED1291" s="7"/>
      <c r="EE1291" s="7"/>
      <c r="EF1291" s="7"/>
      <c r="EG1291" s="7"/>
      <c r="EH1291" s="7"/>
      <c r="EI1291" s="7"/>
      <c r="EJ1291" s="7"/>
      <c r="EK1291" s="7"/>
      <c r="EL1291" s="7"/>
      <c r="EM1291" s="7"/>
      <c r="EN1291" s="7"/>
      <c r="EO1291" s="7"/>
      <c r="EP1291" s="7"/>
      <c r="EQ1291" s="7"/>
    </row>
    <row r="1292" spans="1:147" ht="18" x14ac:dyDescent="0.35">
      <c r="A1292" s="43" t="s">
        <v>491</v>
      </c>
      <c r="B1292" s="319">
        <v>801</v>
      </c>
      <c r="C1292" s="334">
        <v>1</v>
      </c>
      <c r="D1292" s="451">
        <f t="shared" si="1450"/>
        <v>1</v>
      </c>
      <c r="E1292" s="457">
        <f t="shared" si="1451"/>
        <v>5.6209279291493255</v>
      </c>
      <c r="F1292" s="15">
        <f t="shared" si="1500"/>
        <v>11075.492934330839</v>
      </c>
      <c r="G1292" s="15">
        <f t="shared" si="1486"/>
        <v>15962.290076039673</v>
      </c>
      <c r="H1292" s="324">
        <f t="shared" si="1487"/>
        <v>27037.783010370513</v>
      </c>
      <c r="I1292" s="334">
        <v>0</v>
      </c>
      <c r="J1292" s="450">
        <f t="shared" si="1453"/>
        <v>0</v>
      </c>
      <c r="K1292" s="471">
        <f t="shared" si="1488"/>
        <v>0</v>
      </c>
      <c r="L1292" s="56">
        <f t="shared" si="1454"/>
        <v>0</v>
      </c>
      <c r="M1292" s="15">
        <f t="shared" si="1489"/>
        <v>0</v>
      </c>
      <c r="N1292" s="324">
        <f t="shared" si="1490"/>
        <v>0</v>
      </c>
      <c r="O1292" s="334">
        <v>0</v>
      </c>
      <c r="P1292" s="454">
        <f t="shared" si="1455"/>
        <v>0</v>
      </c>
      <c r="Q1292" s="457">
        <f t="shared" si="1456"/>
        <v>0</v>
      </c>
      <c r="R1292" s="15">
        <f t="shared" si="1457"/>
        <v>0</v>
      </c>
      <c r="S1292" s="422">
        <f t="shared" si="1491"/>
        <v>0</v>
      </c>
      <c r="T1292" s="324">
        <f t="shared" si="1492"/>
        <v>0</v>
      </c>
      <c r="U1292" s="334">
        <v>0</v>
      </c>
      <c r="V1292" s="475">
        <f t="shared" si="1458"/>
        <v>0</v>
      </c>
      <c r="W1292" s="56">
        <f t="shared" si="1493"/>
        <v>0</v>
      </c>
      <c r="X1292" s="15">
        <f t="shared" si="1494"/>
        <v>0</v>
      </c>
      <c r="Y1292" s="324">
        <f t="shared" si="1495"/>
        <v>0</v>
      </c>
      <c r="Z1292" s="334">
        <v>0</v>
      </c>
      <c r="AA1292" s="475">
        <f t="shared" si="1496"/>
        <v>0</v>
      </c>
      <c r="AB1292" s="56">
        <f t="shared" si="1497"/>
        <v>0</v>
      </c>
      <c r="AC1292" s="15">
        <f t="shared" si="1498"/>
        <v>0</v>
      </c>
      <c r="AD1292" s="324">
        <f t="shared" si="1462"/>
        <v>0</v>
      </c>
      <c r="AE1292" s="334">
        <v>0</v>
      </c>
      <c r="AF1292" s="227">
        <f t="shared" si="1463"/>
        <v>0</v>
      </c>
      <c r="AG1292" s="166">
        <f t="shared" si="1464"/>
        <v>0</v>
      </c>
      <c r="AH1292" s="15">
        <f t="shared" si="1465"/>
        <v>0</v>
      </c>
      <c r="AI1292" s="15">
        <f t="shared" si="1466"/>
        <v>0</v>
      </c>
      <c r="AJ1292" s="324"/>
      <c r="AK1292" s="334">
        <v>0</v>
      </c>
      <c r="AL1292" s="450">
        <f t="shared" si="1467"/>
        <v>0</v>
      </c>
      <c r="AM1292" s="166">
        <f t="shared" si="1468"/>
        <v>0</v>
      </c>
      <c r="AN1292" s="197">
        <f t="shared" si="1469"/>
        <v>0</v>
      </c>
      <c r="AO1292" s="179">
        <f t="shared" si="1470"/>
        <v>0</v>
      </c>
      <c r="AP1292" s="481">
        <f t="shared" si="1471"/>
        <v>0</v>
      </c>
      <c r="AQ1292" s="345">
        <v>0</v>
      </c>
      <c r="AR1292" s="454">
        <f t="shared" si="1472"/>
        <v>0</v>
      </c>
      <c r="AS1292" s="227">
        <f t="shared" si="1473"/>
        <v>0</v>
      </c>
      <c r="AT1292" s="56">
        <f t="shared" si="1474"/>
        <v>0</v>
      </c>
      <c r="AU1292" s="15">
        <f t="shared" si="1475"/>
        <v>0</v>
      </c>
      <c r="AV1292" s="324">
        <f t="shared" si="1476"/>
        <v>0</v>
      </c>
      <c r="AW1292" s="345">
        <v>0</v>
      </c>
      <c r="AX1292" s="454">
        <f t="shared" si="1477"/>
        <v>0</v>
      </c>
      <c r="AY1292" s="227">
        <f t="shared" si="1478"/>
        <v>0</v>
      </c>
      <c r="AZ1292" s="56">
        <f t="shared" si="1479"/>
        <v>0</v>
      </c>
      <c r="BA1292" s="15">
        <f t="shared" si="1480"/>
        <v>0</v>
      </c>
      <c r="BB1292" s="324">
        <f t="shared" si="1481"/>
        <v>0</v>
      </c>
      <c r="BC1292" s="323"/>
      <c r="BD1292" s="227"/>
      <c r="BE1292" s="56"/>
      <c r="BF1292" s="15"/>
      <c r="BG1292" s="324"/>
      <c r="BH1292" s="334"/>
      <c r="BI1292" s="227"/>
      <c r="BJ1292" s="56"/>
      <c r="BK1292" s="15"/>
      <c r="BL1292" s="324"/>
      <c r="BM1292" s="334"/>
      <c r="BN1292" s="227"/>
      <c r="BO1292" s="56"/>
      <c r="BP1292" s="15"/>
      <c r="BQ1292" s="324"/>
      <c r="BR1292" s="406">
        <f t="shared" si="1482"/>
        <v>1</v>
      </c>
      <c r="BS1292" s="406">
        <f t="shared" si="1483"/>
        <v>0.16666666666666666</v>
      </c>
      <c r="BT1292" s="406">
        <f t="shared" si="1484"/>
        <v>-0.16666666666666666</v>
      </c>
      <c r="BU1292" s="407" t="e">
        <f t="shared" si="1485"/>
        <v>#DIV/0!</v>
      </c>
      <c r="BV1292" s="407" t="e">
        <f t="shared" si="1499"/>
        <v>#DIV/0!</v>
      </c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7"/>
      <c r="DW1292" s="7"/>
      <c r="DX1292" s="7"/>
      <c r="DY1292" s="7"/>
      <c r="DZ1292" s="7"/>
      <c r="EA1292" s="7"/>
      <c r="EB1292" s="7"/>
      <c r="EC1292" s="7"/>
      <c r="ED1292" s="7"/>
      <c r="EE1292" s="7"/>
      <c r="EF1292" s="7"/>
      <c r="EG1292" s="7"/>
      <c r="EH1292" s="7"/>
      <c r="EI1292" s="7"/>
      <c r="EJ1292" s="7"/>
      <c r="EK1292" s="7"/>
      <c r="EL1292" s="7"/>
      <c r="EM1292" s="7"/>
      <c r="EN1292" s="7"/>
      <c r="EO1292" s="7"/>
      <c r="EP1292" s="7"/>
      <c r="EQ1292" s="7"/>
    </row>
    <row r="1293" spans="1:147" ht="18" x14ac:dyDescent="0.35">
      <c r="A1293" s="43" t="s">
        <v>491</v>
      </c>
      <c r="B1293" s="319">
        <v>802</v>
      </c>
      <c r="C1293" s="334">
        <v>8</v>
      </c>
      <c r="D1293" s="451">
        <f t="shared" si="1450"/>
        <v>8</v>
      </c>
      <c r="E1293" s="457">
        <f t="shared" si="1451"/>
        <v>44.967423433194604</v>
      </c>
      <c r="F1293" s="15">
        <f t="shared" si="1500"/>
        <v>88603.943474646716</v>
      </c>
      <c r="G1293" s="15">
        <f t="shared" si="1486"/>
        <v>127698.32060831739</v>
      </c>
      <c r="H1293" s="324">
        <f t="shared" si="1487"/>
        <v>216302.2640829641</v>
      </c>
      <c r="I1293" s="334">
        <v>10</v>
      </c>
      <c r="J1293" s="450">
        <f t="shared" si="1453"/>
        <v>10</v>
      </c>
      <c r="K1293" s="471">
        <f t="shared" si="1488"/>
        <v>56.209279291493253</v>
      </c>
      <c r="L1293" s="56">
        <f t="shared" si="1454"/>
        <v>111560.8386819484</v>
      </c>
      <c r="M1293" s="15">
        <f t="shared" si="1489"/>
        <v>167534.20511456204</v>
      </c>
      <c r="N1293" s="324">
        <f t="shared" si="1490"/>
        <v>279095.04379651044</v>
      </c>
      <c r="O1293" s="334">
        <v>18</v>
      </c>
      <c r="P1293" s="454">
        <f>+O1293*$S$1308</f>
        <v>11.25222024291498</v>
      </c>
      <c r="Q1293" s="457">
        <f t="shared" si="1456"/>
        <v>63.24791902834022</v>
      </c>
      <c r="R1293" s="15">
        <f t="shared" si="1457"/>
        <v>125530.71273335924</v>
      </c>
      <c r="S1293" s="422">
        <f t="shared" si="1491"/>
        <v>256132.27648802768</v>
      </c>
      <c r="T1293" s="324">
        <f t="shared" si="1492"/>
        <v>381662.9892213869</v>
      </c>
      <c r="U1293" s="334">
        <v>7</v>
      </c>
      <c r="V1293" s="475">
        <f t="shared" si="1458"/>
        <v>36.371912299287764</v>
      </c>
      <c r="W1293" s="56">
        <f t="shared" si="1493"/>
        <v>78389.560112589563</v>
      </c>
      <c r="X1293" s="15">
        <f t="shared" si="1494"/>
        <v>124155.75000511791</v>
      </c>
      <c r="Y1293" s="324">
        <f t="shared" si="1495"/>
        <v>202545.31011770747</v>
      </c>
      <c r="Z1293" s="334">
        <v>9</v>
      </c>
      <c r="AA1293" s="475">
        <f t="shared" si="1496"/>
        <v>59.672750879314172</v>
      </c>
      <c r="AB1293" s="56">
        <f t="shared" si="1497"/>
        <v>100786.57728761516</v>
      </c>
      <c r="AC1293" s="15">
        <f t="shared" si="1498"/>
        <v>211130.95120608839</v>
      </c>
      <c r="AD1293" s="324">
        <f t="shared" si="1462"/>
        <v>311917.52849370358</v>
      </c>
      <c r="AE1293" s="334">
        <v>10</v>
      </c>
      <c r="AF1293" s="227">
        <f t="shared" si="1463"/>
        <v>10</v>
      </c>
      <c r="AG1293" s="166">
        <f t="shared" si="1464"/>
        <v>60.340561332131117</v>
      </c>
      <c r="AH1293" s="15">
        <f t="shared" si="1465"/>
        <v>106469.72222222222</v>
      </c>
      <c r="AI1293" s="15">
        <f t="shared" si="1466"/>
        <v>209869.76011117949</v>
      </c>
      <c r="AJ1293" s="324"/>
      <c r="AK1293" s="334">
        <v>7</v>
      </c>
      <c r="AL1293" s="450">
        <f t="shared" si="1467"/>
        <v>7</v>
      </c>
      <c r="AM1293" s="166">
        <f t="shared" si="1468"/>
        <v>38.931240139667821</v>
      </c>
      <c r="AN1293" s="197">
        <f t="shared" si="1469"/>
        <v>74528.805555555562</v>
      </c>
      <c r="AO1293" s="179">
        <f t="shared" si="1470"/>
        <v>134714.31929148376</v>
      </c>
      <c r="AP1293" s="481">
        <f t="shared" si="1471"/>
        <v>209243.12484703932</v>
      </c>
      <c r="AQ1293" s="345">
        <v>8.4782608695652169</v>
      </c>
      <c r="AR1293" s="454">
        <f t="shared" si="1472"/>
        <v>8.4782608695652169</v>
      </c>
      <c r="AS1293" s="227">
        <f t="shared" si="1473"/>
        <v>51.953839490970019</v>
      </c>
      <c r="AT1293" s="56">
        <f t="shared" si="1474"/>
        <v>98081.155711806321</v>
      </c>
      <c r="AU1293" s="15">
        <f t="shared" si="1475"/>
        <v>169222.68952147878</v>
      </c>
      <c r="AV1293" s="324">
        <f t="shared" si="1476"/>
        <v>267303.8452332851</v>
      </c>
      <c r="AW1293" s="345">
        <v>9.5217391304348098</v>
      </c>
      <c r="AX1293" s="454">
        <f t="shared" si="1477"/>
        <v>9.5217391304348098</v>
      </c>
      <c r="AY1293" s="227">
        <f t="shared" si="1478"/>
        <v>80.539506473634603</v>
      </c>
      <c r="AZ1293" s="56">
        <f t="shared" si="1479"/>
        <v>110152.68256864433</v>
      </c>
      <c r="BA1293" s="15">
        <f t="shared" si="1480"/>
        <v>270053.18682104658</v>
      </c>
      <c r="BB1293" s="324">
        <f t="shared" si="1481"/>
        <v>380205.86938969092</v>
      </c>
      <c r="BC1293" s="323"/>
      <c r="BD1293" s="227"/>
      <c r="BE1293" s="56"/>
      <c r="BF1293" s="15"/>
      <c r="BG1293" s="324"/>
      <c r="BH1293" s="334"/>
      <c r="BI1293" s="227"/>
      <c r="BJ1293" s="56"/>
      <c r="BK1293" s="15"/>
      <c r="BL1293" s="324"/>
      <c r="BM1293" s="334"/>
      <c r="BN1293" s="227"/>
      <c r="BO1293" s="56"/>
      <c r="BP1293" s="15"/>
      <c r="BQ1293" s="324"/>
      <c r="BR1293" s="406">
        <f t="shared" si="1482"/>
        <v>87.000000000000028</v>
      </c>
      <c r="BS1293" s="406">
        <f t="shared" si="1483"/>
        <v>14.500000000000005</v>
      </c>
      <c r="BT1293" s="406">
        <f t="shared" si="1484"/>
        <v>-4.9782608695651955</v>
      </c>
      <c r="BU1293" s="407">
        <f t="shared" si="1485"/>
        <v>0.12307692307692641</v>
      </c>
      <c r="BV1293" s="407">
        <f t="shared" si="1499"/>
        <v>-0.61111111111111172</v>
      </c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7"/>
      <c r="DW1293" s="7"/>
      <c r="DX1293" s="7"/>
      <c r="DY1293" s="7"/>
      <c r="DZ1293" s="7"/>
      <c r="EA1293" s="7"/>
      <c r="EB1293" s="7"/>
      <c r="EC1293" s="7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  <c r="EQ1293" s="7"/>
    </row>
    <row r="1294" spans="1:147" ht="18" x14ac:dyDescent="0.35">
      <c r="A1294" s="43" t="s">
        <v>491</v>
      </c>
      <c r="B1294" s="319">
        <v>901</v>
      </c>
      <c r="C1294" s="334">
        <v>13</v>
      </c>
      <c r="D1294" s="451">
        <f t="shared" si="1450"/>
        <v>13</v>
      </c>
      <c r="E1294" s="457">
        <f t="shared" si="1451"/>
        <v>73.072063078941227</v>
      </c>
      <c r="F1294" s="15">
        <f t="shared" si="1500"/>
        <v>143981.40814630091</v>
      </c>
      <c r="G1294" s="15">
        <f t="shared" si="1486"/>
        <v>207509.77098851572</v>
      </c>
      <c r="H1294" s="324">
        <f t="shared" si="1487"/>
        <v>351491.17913481663</v>
      </c>
      <c r="I1294" s="334">
        <v>13</v>
      </c>
      <c r="J1294" s="450">
        <f t="shared" si="1453"/>
        <v>13</v>
      </c>
      <c r="K1294" s="471">
        <f t="shared" si="1488"/>
        <v>73.072063078941227</v>
      </c>
      <c r="L1294" s="56">
        <f t="shared" si="1454"/>
        <v>145029.09028653294</v>
      </c>
      <c r="M1294" s="15">
        <f t="shared" si="1489"/>
        <v>217794.46664893063</v>
      </c>
      <c r="N1294" s="324">
        <f t="shared" si="1490"/>
        <v>362823.55693546357</v>
      </c>
      <c r="O1294" s="334">
        <v>25</v>
      </c>
      <c r="P1294" s="454">
        <f t="shared" si="1455"/>
        <v>15.628083670715251</v>
      </c>
      <c r="Q1294" s="457">
        <f t="shared" si="1456"/>
        <v>87.844331983805858</v>
      </c>
      <c r="R1294" s="15">
        <f t="shared" si="1457"/>
        <v>174348.21212966563</v>
      </c>
      <c r="S1294" s="422">
        <f t="shared" si="1491"/>
        <v>355739.2729000384</v>
      </c>
      <c r="T1294" s="324">
        <f t="shared" si="1492"/>
        <v>530087.48502970405</v>
      </c>
      <c r="U1294" s="334">
        <v>17</v>
      </c>
      <c r="V1294" s="475">
        <f t="shared" si="1458"/>
        <v>88.331787012555992</v>
      </c>
      <c r="W1294" s="56">
        <f t="shared" si="1493"/>
        <v>190374.64598771752</v>
      </c>
      <c r="X1294" s="15">
        <f t="shared" si="1494"/>
        <v>301521.1071552863</v>
      </c>
      <c r="Y1294" s="324">
        <f t="shared" si="1495"/>
        <v>491895.75314300379</v>
      </c>
      <c r="Z1294" s="334">
        <v>15</v>
      </c>
      <c r="AA1294" s="475">
        <f t="shared" si="1496"/>
        <v>99.454584798856956</v>
      </c>
      <c r="AB1294" s="56">
        <f t="shared" si="1497"/>
        <v>167977.62881269192</v>
      </c>
      <c r="AC1294" s="15">
        <f t="shared" si="1498"/>
        <v>351884.91867681401</v>
      </c>
      <c r="AD1294" s="324">
        <f t="shared" si="1462"/>
        <v>519862.54748950596</v>
      </c>
      <c r="AE1294" s="334">
        <v>16</v>
      </c>
      <c r="AF1294" s="227">
        <f t="shared" si="1463"/>
        <v>16</v>
      </c>
      <c r="AG1294" s="166">
        <f t="shared" si="1464"/>
        <v>96.544898131409781</v>
      </c>
      <c r="AH1294" s="15">
        <f t="shared" si="1465"/>
        <v>170351.55555555556</v>
      </c>
      <c r="AI1294" s="15">
        <f t="shared" si="1466"/>
        <v>335791.61617788719</v>
      </c>
      <c r="AJ1294" s="324"/>
      <c r="AK1294" s="334">
        <v>12</v>
      </c>
      <c r="AL1294" s="450">
        <f t="shared" si="1467"/>
        <v>12</v>
      </c>
      <c r="AM1294" s="166">
        <f t="shared" si="1468"/>
        <v>66.73926881085913</v>
      </c>
      <c r="AN1294" s="197">
        <f t="shared" si="1469"/>
        <v>127763.66666666667</v>
      </c>
      <c r="AO1294" s="179">
        <f t="shared" si="1470"/>
        <v>230938.83307111502</v>
      </c>
      <c r="AP1294" s="481">
        <f t="shared" si="1471"/>
        <v>358702.49973778171</v>
      </c>
      <c r="AQ1294" s="345">
        <v>13.043478260869565</v>
      </c>
      <c r="AR1294" s="454">
        <f t="shared" si="1472"/>
        <v>13.043478260869565</v>
      </c>
      <c r="AS1294" s="227">
        <f t="shared" si="1473"/>
        <v>79.928983832261565</v>
      </c>
      <c r="AT1294" s="56">
        <f t="shared" si="1474"/>
        <v>150894.08571047126</v>
      </c>
      <c r="AU1294" s="15">
        <f t="shared" si="1475"/>
        <v>260342.59926381349</v>
      </c>
      <c r="AV1294" s="324">
        <f t="shared" si="1476"/>
        <v>411236.68497428473</v>
      </c>
      <c r="AW1294" s="345">
        <v>7.9565217391304373</v>
      </c>
      <c r="AX1294" s="454">
        <f t="shared" si="1477"/>
        <v>7.9565217391304373</v>
      </c>
      <c r="AY1294" s="227">
        <f t="shared" si="1478"/>
        <v>67.300135546461618</v>
      </c>
      <c r="AZ1294" s="56">
        <f t="shared" si="1479"/>
        <v>92045.392283387497</v>
      </c>
      <c r="BA1294" s="15">
        <f t="shared" si="1480"/>
        <v>225660.88213813424</v>
      </c>
      <c r="BB1294" s="324">
        <f t="shared" si="1481"/>
        <v>317706.27442152175</v>
      </c>
      <c r="BC1294" s="323"/>
      <c r="BD1294" s="227"/>
      <c r="BE1294" s="56"/>
      <c r="BF1294" s="15"/>
      <c r="BG1294" s="324"/>
      <c r="BH1294" s="334"/>
      <c r="BI1294" s="227"/>
      <c r="BJ1294" s="56"/>
      <c r="BK1294" s="15"/>
      <c r="BL1294" s="324"/>
      <c r="BM1294" s="334"/>
      <c r="BN1294" s="227"/>
      <c r="BO1294" s="56"/>
      <c r="BP1294" s="15"/>
      <c r="BQ1294" s="324"/>
      <c r="BR1294" s="406">
        <f t="shared" si="1482"/>
        <v>132</v>
      </c>
      <c r="BS1294" s="406">
        <f t="shared" si="1483"/>
        <v>22</v>
      </c>
      <c r="BT1294" s="406">
        <f t="shared" si="1484"/>
        <v>-14.043478260869563</v>
      </c>
      <c r="BU1294" s="407">
        <f t="shared" si="1485"/>
        <v>-0.38999999999999979</v>
      </c>
      <c r="BV1294" s="407">
        <f t="shared" si="1499"/>
        <v>-0.46666666666666667</v>
      </c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7"/>
      <c r="DW1294" s="7"/>
      <c r="DX1294" s="7"/>
      <c r="DY1294" s="7"/>
      <c r="DZ1294" s="7"/>
      <c r="EA1294" s="7"/>
      <c r="EB1294" s="7"/>
      <c r="EC1294" s="7"/>
      <c r="ED1294" s="7"/>
      <c r="EE1294" s="7"/>
      <c r="EF1294" s="7"/>
      <c r="EG1294" s="7"/>
      <c r="EH1294" s="7"/>
      <c r="EI1294" s="7"/>
      <c r="EJ1294" s="7"/>
      <c r="EK1294" s="7"/>
      <c r="EL1294" s="7"/>
      <c r="EM1294" s="7"/>
      <c r="EN1294" s="7"/>
      <c r="EO1294" s="7"/>
      <c r="EP1294" s="7"/>
      <c r="EQ1294" s="7"/>
    </row>
    <row r="1295" spans="1:147" ht="18" x14ac:dyDescent="0.35">
      <c r="A1295" s="43" t="s">
        <v>491</v>
      </c>
      <c r="B1295" s="319">
        <v>902</v>
      </c>
      <c r="C1295" s="334">
        <v>5</v>
      </c>
      <c r="D1295" s="451">
        <f t="shared" si="1450"/>
        <v>5</v>
      </c>
      <c r="E1295" s="457">
        <f t="shared" si="1451"/>
        <v>28.104639645746627</v>
      </c>
      <c r="F1295" s="15">
        <f t="shared" si="1500"/>
        <v>55377.464671654197</v>
      </c>
      <c r="G1295" s="15">
        <f t="shared" si="1486"/>
        <v>79811.450380198366</v>
      </c>
      <c r="H1295" s="324">
        <f t="shared" si="1487"/>
        <v>135188.91505185256</v>
      </c>
      <c r="I1295" s="334">
        <v>7</v>
      </c>
      <c r="J1295" s="450">
        <f t="shared" si="1453"/>
        <v>7</v>
      </c>
      <c r="K1295" s="471">
        <f t="shared" si="1488"/>
        <v>39.346495504045279</v>
      </c>
      <c r="L1295" s="56">
        <f t="shared" si="1454"/>
        <v>78092.587077363889</v>
      </c>
      <c r="M1295" s="15">
        <f t="shared" si="1489"/>
        <v>117273.94358019343</v>
      </c>
      <c r="N1295" s="324">
        <f t="shared" si="1490"/>
        <v>195366.5306575573</v>
      </c>
      <c r="O1295" s="334">
        <v>11</v>
      </c>
      <c r="P1295" s="454">
        <f t="shared" si="1455"/>
        <v>6.8763568151147103</v>
      </c>
      <c r="Q1295" s="457">
        <f t="shared" si="1456"/>
        <v>38.651506072874582</v>
      </c>
      <c r="R1295" s="15">
        <f t="shared" si="1457"/>
        <v>76713.213337052875</v>
      </c>
      <c r="S1295" s="422">
        <f t="shared" si="1491"/>
        <v>156525.28007601693</v>
      </c>
      <c r="T1295" s="324">
        <f t="shared" si="1492"/>
        <v>233238.49341306981</v>
      </c>
      <c r="U1295" s="334">
        <v>4</v>
      </c>
      <c r="V1295" s="475">
        <f t="shared" si="1458"/>
        <v>20.783949885307294</v>
      </c>
      <c r="W1295" s="56">
        <f t="shared" si="1493"/>
        <v>44794.034350051181</v>
      </c>
      <c r="X1295" s="15">
        <f t="shared" si="1494"/>
        <v>70946.142860067383</v>
      </c>
      <c r="Y1295" s="324">
        <f t="shared" si="1495"/>
        <v>115740.17721011856</v>
      </c>
      <c r="Z1295" s="334">
        <v>8</v>
      </c>
      <c r="AA1295" s="475">
        <f t="shared" si="1496"/>
        <v>53.04244522605704</v>
      </c>
      <c r="AB1295" s="56">
        <f t="shared" si="1497"/>
        <v>89588.068700102362</v>
      </c>
      <c r="AC1295" s="15">
        <f t="shared" si="1498"/>
        <v>187671.95662763412</v>
      </c>
      <c r="AD1295" s="324">
        <f t="shared" si="1462"/>
        <v>277260.02532773651</v>
      </c>
      <c r="AE1295" s="334">
        <v>9</v>
      </c>
      <c r="AF1295" s="227">
        <f t="shared" si="1463"/>
        <v>9</v>
      </c>
      <c r="AG1295" s="166">
        <f t="shared" si="1464"/>
        <v>54.306505198918003</v>
      </c>
      <c r="AH1295" s="15">
        <f t="shared" si="1465"/>
        <v>95822.75</v>
      </c>
      <c r="AI1295" s="15">
        <f t="shared" si="1466"/>
        <v>188882.78410006154</v>
      </c>
      <c r="AJ1295" s="324"/>
      <c r="AK1295" s="334">
        <v>3</v>
      </c>
      <c r="AL1295" s="450">
        <f t="shared" si="1467"/>
        <v>3</v>
      </c>
      <c r="AM1295" s="166">
        <f t="shared" si="1468"/>
        <v>16.684817202714783</v>
      </c>
      <c r="AN1295" s="197">
        <f t="shared" si="1469"/>
        <v>31940.916666666668</v>
      </c>
      <c r="AO1295" s="179">
        <f t="shared" si="1470"/>
        <v>57734.708267778755</v>
      </c>
      <c r="AP1295" s="481">
        <f t="shared" si="1471"/>
        <v>89675.624934445426</v>
      </c>
      <c r="AQ1295" s="345">
        <v>2.6086956521739131</v>
      </c>
      <c r="AR1295" s="454">
        <f t="shared" si="1472"/>
        <v>2.6086956521739131</v>
      </c>
      <c r="AS1295" s="227">
        <f t="shared" si="1473"/>
        <v>15.985796766452314</v>
      </c>
      <c r="AT1295" s="56">
        <f t="shared" si="1474"/>
        <v>30178.817142094253</v>
      </c>
      <c r="AU1295" s="15">
        <f t="shared" si="1475"/>
        <v>52068.5198527627</v>
      </c>
      <c r="AV1295" s="324">
        <f t="shared" si="1476"/>
        <v>82247.336994856945</v>
      </c>
      <c r="AW1295" s="345">
        <v>2.3913043478260931</v>
      </c>
      <c r="AX1295" s="454">
        <f t="shared" si="1477"/>
        <v>2.3913043478260931</v>
      </c>
      <c r="AY1295" s="227">
        <f t="shared" si="1478"/>
        <v>20.226816694291792</v>
      </c>
      <c r="AZ1295" s="56">
        <f t="shared" si="1479"/>
        <v>27663.91571358647</v>
      </c>
      <c r="BA1295" s="15">
        <f t="shared" si="1480"/>
        <v>67821.576598892963</v>
      </c>
      <c r="BB1295" s="324">
        <f t="shared" si="1481"/>
        <v>95485.49231247943</v>
      </c>
      <c r="BC1295" s="323"/>
      <c r="BD1295" s="227"/>
      <c r="BE1295" s="56"/>
      <c r="BF1295" s="15"/>
      <c r="BG1295" s="324"/>
      <c r="BH1295" s="334"/>
      <c r="BI1295" s="227"/>
      <c r="BJ1295" s="56"/>
      <c r="BK1295" s="15"/>
      <c r="BL1295" s="324"/>
      <c r="BM1295" s="334"/>
      <c r="BN1295" s="227"/>
      <c r="BO1295" s="56"/>
      <c r="BP1295" s="15"/>
      <c r="BQ1295" s="324"/>
      <c r="BR1295" s="406">
        <f t="shared" si="1482"/>
        <v>52.000000000000007</v>
      </c>
      <c r="BS1295" s="406">
        <f t="shared" si="1483"/>
        <v>8.6666666666666679</v>
      </c>
      <c r="BT1295" s="406">
        <f t="shared" si="1484"/>
        <v>-6.2753623188405747</v>
      </c>
      <c r="BU1295" s="407">
        <f t="shared" si="1485"/>
        <v>-8.3333333333330928E-2</v>
      </c>
      <c r="BV1295" s="407">
        <f t="shared" si="1499"/>
        <v>-8.3333333333333481E-2</v>
      </c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7"/>
      <c r="DW1295" s="7"/>
      <c r="DX1295" s="7"/>
      <c r="DY1295" s="7"/>
      <c r="DZ1295" s="7"/>
      <c r="EA1295" s="7"/>
      <c r="EB1295" s="7"/>
      <c r="EC1295" s="7"/>
      <c r="ED1295" s="7"/>
      <c r="EE1295" s="7"/>
      <c r="EF1295" s="7"/>
      <c r="EG1295" s="7"/>
      <c r="EH1295" s="7"/>
      <c r="EI1295" s="7"/>
      <c r="EJ1295" s="7"/>
      <c r="EK1295" s="7"/>
      <c r="EL1295" s="7"/>
      <c r="EM1295" s="7"/>
      <c r="EN1295" s="7"/>
      <c r="EO1295" s="7"/>
      <c r="EP1295" s="7"/>
      <c r="EQ1295" s="7"/>
    </row>
    <row r="1296" spans="1:147" ht="18" x14ac:dyDescent="0.35">
      <c r="A1296" s="43" t="s">
        <v>491</v>
      </c>
      <c r="B1296" s="319">
        <v>1001</v>
      </c>
      <c r="C1296" s="334">
        <v>6</v>
      </c>
      <c r="D1296" s="451">
        <f t="shared" si="1450"/>
        <v>6</v>
      </c>
      <c r="E1296" s="457">
        <f t="shared" si="1451"/>
        <v>33.725567574895955</v>
      </c>
      <c r="F1296" s="15">
        <f t="shared" si="1500"/>
        <v>66452.957605985037</v>
      </c>
      <c r="G1296" s="15">
        <f t="shared" si="1486"/>
        <v>95773.74045623804</v>
      </c>
      <c r="H1296" s="324">
        <f t="shared" si="1487"/>
        <v>162226.69806222309</v>
      </c>
      <c r="I1296" s="334">
        <v>6</v>
      </c>
      <c r="J1296" s="450">
        <f t="shared" si="1453"/>
        <v>6</v>
      </c>
      <c r="K1296" s="471">
        <f t="shared" si="1488"/>
        <v>33.725567574895955</v>
      </c>
      <c r="L1296" s="56">
        <f t="shared" si="1454"/>
        <v>66936.503209169052</v>
      </c>
      <c r="M1296" s="15">
        <f t="shared" si="1489"/>
        <v>100520.52306873722</v>
      </c>
      <c r="N1296" s="324">
        <f t="shared" si="1490"/>
        <v>167457.02627790626</v>
      </c>
      <c r="O1296" s="334">
        <v>12</v>
      </c>
      <c r="P1296" s="454">
        <f t="shared" si="1455"/>
        <v>7.50148016194332</v>
      </c>
      <c r="Q1296" s="457">
        <f t="shared" si="1456"/>
        <v>42.165279352226811</v>
      </c>
      <c r="R1296" s="15">
        <f t="shared" si="1457"/>
        <v>83687.1418222395</v>
      </c>
      <c r="S1296" s="422">
        <f t="shared" si="1491"/>
        <v>170754.85099201844</v>
      </c>
      <c r="T1296" s="324">
        <f t="shared" si="1492"/>
        <v>254441.99281425794</v>
      </c>
      <c r="U1296" s="334">
        <v>5</v>
      </c>
      <c r="V1296" s="475">
        <f t="shared" si="1458"/>
        <v>25.979937356634117</v>
      </c>
      <c r="W1296" s="56">
        <f t="shared" si="1493"/>
        <v>55992.54293756398</v>
      </c>
      <c r="X1296" s="15">
        <f t="shared" si="1494"/>
        <v>88682.678575084225</v>
      </c>
      <c r="Y1296" s="324">
        <f t="shared" si="1495"/>
        <v>144675.22151264822</v>
      </c>
      <c r="Z1296" s="334">
        <v>6</v>
      </c>
      <c r="AA1296" s="475">
        <f t="shared" si="1496"/>
        <v>39.781833919542777</v>
      </c>
      <c r="AB1296" s="56">
        <f t="shared" si="1497"/>
        <v>67191.051525076764</v>
      </c>
      <c r="AC1296" s="15">
        <f t="shared" si="1498"/>
        <v>140753.96747072556</v>
      </c>
      <c r="AD1296" s="324">
        <f t="shared" si="1462"/>
        <v>207945.01899580233</v>
      </c>
      <c r="AE1296" s="334">
        <v>6</v>
      </c>
      <c r="AF1296" s="227">
        <f t="shared" si="1463"/>
        <v>6</v>
      </c>
      <c r="AG1296" s="166">
        <f t="shared" si="1464"/>
        <v>36.204336799278664</v>
      </c>
      <c r="AH1296" s="15">
        <f t="shared" si="1465"/>
        <v>63881.833333333336</v>
      </c>
      <c r="AI1296" s="15">
        <f t="shared" si="1466"/>
        <v>125921.85606670768</v>
      </c>
      <c r="AJ1296" s="324"/>
      <c r="AK1296" s="334">
        <v>6</v>
      </c>
      <c r="AL1296" s="450">
        <f t="shared" si="1467"/>
        <v>6</v>
      </c>
      <c r="AM1296" s="166">
        <f t="shared" si="1468"/>
        <v>33.369634405429565</v>
      </c>
      <c r="AN1296" s="197">
        <f t="shared" si="1469"/>
        <v>63881.833333333336</v>
      </c>
      <c r="AO1296" s="179">
        <f t="shared" si="1470"/>
        <v>115469.41653555751</v>
      </c>
      <c r="AP1296" s="481">
        <f t="shared" si="1471"/>
        <v>179351.24986889085</v>
      </c>
      <c r="AQ1296" s="345">
        <v>5.8695652173913047</v>
      </c>
      <c r="AR1296" s="454">
        <f t="shared" si="1472"/>
        <v>5.8695652173913047</v>
      </c>
      <c r="AS1296" s="227">
        <f t="shared" si="1473"/>
        <v>35.968042724517709</v>
      </c>
      <c r="AT1296" s="56">
        <f t="shared" si="1474"/>
        <v>67902.338569712068</v>
      </c>
      <c r="AU1296" s="15">
        <f t="shared" si="1475"/>
        <v>117154.16966871609</v>
      </c>
      <c r="AV1296" s="324">
        <f t="shared" si="1476"/>
        <v>185056.50823842816</v>
      </c>
      <c r="AW1296" s="345">
        <v>6.1304347826087451</v>
      </c>
      <c r="AX1296" s="454">
        <f t="shared" si="1477"/>
        <v>6.1304347826087451</v>
      </c>
      <c r="AY1296" s="227">
        <f t="shared" si="1478"/>
        <v>51.854202798093787</v>
      </c>
      <c r="AZ1296" s="56">
        <f t="shared" si="1479"/>
        <v>70920.22028392207</v>
      </c>
      <c r="BA1296" s="15">
        <f t="shared" si="1480"/>
        <v>173869.86000807202</v>
      </c>
      <c r="BB1296" s="324">
        <f t="shared" si="1481"/>
        <v>244790.08029199409</v>
      </c>
      <c r="BC1296" s="323"/>
      <c r="BD1296" s="227"/>
      <c r="BE1296" s="56"/>
      <c r="BF1296" s="15"/>
      <c r="BG1296" s="324"/>
      <c r="BH1296" s="334"/>
      <c r="BI1296" s="227"/>
      <c r="BJ1296" s="56"/>
      <c r="BK1296" s="15"/>
      <c r="BL1296" s="324"/>
      <c r="BM1296" s="334"/>
      <c r="BN1296" s="227"/>
      <c r="BO1296" s="56"/>
      <c r="BP1296" s="15"/>
      <c r="BQ1296" s="324"/>
      <c r="BR1296" s="406">
        <f t="shared" si="1482"/>
        <v>59.00000000000005</v>
      </c>
      <c r="BS1296" s="406">
        <f t="shared" si="1483"/>
        <v>9.833333333333341</v>
      </c>
      <c r="BT1296" s="406">
        <f t="shared" si="1484"/>
        <v>-3.7028985507245959</v>
      </c>
      <c r="BU1296" s="407">
        <f t="shared" si="1485"/>
        <v>4.4444444444452724E-2</v>
      </c>
      <c r="BV1296" s="407">
        <f t="shared" si="1499"/>
        <v>-0.63888888888889017</v>
      </c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7"/>
      <c r="DW1296" s="7"/>
      <c r="DX1296" s="7"/>
      <c r="DY1296" s="7"/>
      <c r="DZ1296" s="7"/>
      <c r="EA1296" s="7"/>
      <c r="EB1296" s="7"/>
      <c r="EC1296" s="7"/>
      <c r="ED1296" s="7"/>
      <c r="EE1296" s="7"/>
      <c r="EF1296" s="7"/>
      <c r="EG1296" s="7"/>
      <c r="EH1296" s="7"/>
      <c r="EI1296" s="7"/>
      <c r="EJ1296" s="7"/>
      <c r="EK1296" s="7"/>
      <c r="EL1296" s="7"/>
      <c r="EM1296" s="7"/>
      <c r="EN1296" s="7"/>
      <c r="EO1296" s="7"/>
      <c r="EP1296" s="7"/>
      <c r="EQ1296" s="7"/>
    </row>
    <row r="1297" spans="1:147" ht="18" x14ac:dyDescent="0.35">
      <c r="A1297" s="43" t="s">
        <v>491</v>
      </c>
      <c r="B1297" s="319">
        <v>1002</v>
      </c>
      <c r="C1297" s="334">
        <v>0</v>
      </c>
      <c r="D1297" s="451">
        <f t="shared" si="1450"/>
        <v>0</v>
      </c>
      <c r="E1297" s="457">
        <f t="shared" si="1451"/>
        <v>0</v>
      </c>
      <c r="F1297" s="15">
        <f t="shared" si="1500"/>
        <v>0</v>
      </c>
      <c r="G1297" s="15">
        <f t="shared" si="1486"/>
        <v>0</v>
      </c>
      <c r="H1297" s="324">
        <f t="shared" si="1487"/>
        <v>0</v>
      </c>
      <c r="I1297" s="334">
        <v>0</v>
      </c>
      <c r="J1297" s="450">
        <f t="shared" si="1453"/>
        <v>0</v>
      </c>
      <c r="K1297" s="471">
        <f t="shared" si="1488"/>
        <v>0</v>
      </c>
      <c r="L1297" s="56">
        <f t="shared" si="1454"/>
        <v>0</v>
      </c>
      <c r="M1297" s="15">
        <f t="shared" si="1489"/>
        <v>0</v>
      </c>
      <c r="N1297" s="324">
        <f t="shared" si="1490"/>
        <v>0</v>
      </c>
      <c r="O1297" s="334">
        <v>0</v>
      </c>
      <c r="P1297" s="454">
        <f t="shared" si="1455"/>
        <v>0</v>
      </c>
      <c r="Q1297" s="457">
        <f t="shared" si="1456"/>
        <v>0</v>
      </c>
      <c r="R1297" s="15">
        <f t="shared" si="1457"/>
        <v>0</v>
      </c>
      <c r="S1297" s="422">
        <f t="shared" si="1491"/>
        <v>0</v>
      </c>
      <c r="T1297" s="324">
        <f t="shared" si="1492"/>
        <v>0</v>
      </c>
      <c r="U1297" s="334">
        <v>0</v>
      </c>
      <c r="V1297" s="475">
        <f t="shared" si="1458"/>
        <v>0</v>
      </c>
      <c r="W1297" s="56">
        <f t="shared" si="1493"/>
        <v>0</v>
      </c>
      <c r="X1297" s="15">
        <f t="shared" si="1494"/>
        <v>0</v>
      </c>
      <c r="Y1297" s="324">
        <f t="shared" si="1495"/>
        <v>0</v>
      </c>
      <c r="Z1297" s="334">
        <v>0</v>
      </c>
      <c r="AA1297" s="475">
        <f t="shared" si="1496"/>
        <v>0</v>
      </c>
      <c r="AB1297" s="56">
        <f t="shared" si="1497"/>
        <v>0</v>
      </c>
      <c r="AC1297" s="15">
        <f t="shared" si="1498"/>
        <v>0</v>
      </c>
      <c r="AD1297" s="324">
        <f t="shared" si="1462"/>
        <v>0</v>
      </c>
      <c r="AE1297" s="334">
        <v>0</v>
      </c>
      <c r="AF1297" s="227">
        <f t="shared" si="1463"/>
        <v>0</v>
      </c>
      <c r="AG1297" s="166">
        <f t="shared" si="1464"/>
        <v>0</v>
      </c>
      <c r="AH1297" s="15">
        <f t="shared" si="1465"/>
        <v>0</v>
      </c>
      <c r="AI1297" s="15">
        <f t="shared" si="1466"/>
        <v>0</v>
      </c>
      <c r="AJ1297" s="324"/>
      <c r="AK1297" s="334">
        <v>3</v>
      </c>
      <c r="AL1297" s="450">
        <f t="shared" si="1467"/>
        <v>3</v>
      </c>
      <c r="AM1297" s="166">
        <f t="shared" si="1468"/>
        <v>16.684817202714783</v>
      </c>
      <c r="AN1297" s="197">
        <f t="shared" si="1469"/>
        <v>31940.916666666668</v>
      </c>
      <c r="AO1297" s="179">
        <f t="shared" si="1470"/>
        <v>57734.708267778755</v>
      </c>
      <c r="AP1297" s="481">
        <f t="shared" si="1471"/>
        <v>89675.624934445426</v>
      </c>
      <c r="AQ1297" s="345">
        <v>3.9130434782608696</v>
      </c>
      <c r="AR1297" s="454">
        <f t="shared" si="1472"/>
        <v>3.9130434782608696</v>
      </c>
      <c r="AS1297" s="227">
        <f t="shared" si="1473"/>
        <v>23.978695149678472</v>
      </c>
      <c r="AT1297" s="56">
        <f t="shared" si="1474"/>
        <v>45268.225713141379</v>
      </c>
      <c r="AU1297" s="15">
        <f t="shared" si="1475"/>
        <v>78102.779779144053</v>
      </c>
      <c r="AV1297" s="324">
        <f t="shared" si="1476"/>
        <v>123371.00549228543</v>
      </c>
      <c r="AW1297" s="345">
        <v>4.0869565217392392</v>
      </c>
      <c r="AX1297" s="454">
        <f t="shared" si="1477"/>
        <v>4.0869565217392392</v>
      </c>
      <c r="AY1297" s="227">
        <f t="shared" si="1478"/>
        <v>34.569468532063162</v>
      </c>
      <c r="AZ1297" s="56">
        <f t="shared" si="1479"/>
        <v>47280.146855948922</v>
      </c>
      <c r="BA1297" s="15">
        <f t="shared" si="1480"/>
        <v>115913.24000538349</v>
      </c>
      <c r="BB1297" s="324">
        <f t="shared" si="1481"/>
        <v>163193.3868613324</v>
      </c>
      <c r="BC1297" s="323"/>
      <c r="BD1297" s="227"/>
      <c r="BE1297" s="56"/>
      <c r="BF1297" s="15"/>
      <c r="BG1297" s="324"/>
      <c r="BH1297" s="334"/>
      <c r="BI1297" s="227"/>
      <c r="BJ1297" s="56"/>
      <c r="BK1297" s="15"/>
      <c r="BL1297" s="324"/>
      <c r="BM1297" s="334"/>
      <c r="BN1297" s="227"/>
      <c r="BO1297" s="56"/>
      <c r="BP1297" s="15"/>
      <c r="BQ1297" s="324"/>
      <c r="BR1297" s="406">
        <f t="shared" si="1482"/>
        <v>11.000000000000108</v>
      </c>
      <c r="BS1297" s="406">
        <f t="shared" si="1483"/>
        <v>1.8333333333333515</v>
      </c>
      <c r="BT1297" s="406">
        <f t="shared" si="1484"/>
        <v>2.2536231884058875</v>
      </c>
      <c r="BU1297" s="407">
        <f t="shared" si="1485"/>
        <v>4.4444444444472264E-2</v>
      </c>
      <c r="BV1297" s="407" t="e">
        <f t="shared" si="1499"/>
        <v>#DIV/0!</v>
      </c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7"/>
      <c r="DW1297" s="7"/>
      <c r="DX1297" s="7"/>
      <c r="DY1297" s="7"/>
      <c r="DZ1297" s="7"/>
      <c r="EA1297" s="7"/>
      <c r="EB1297" s="7"/>
      <c r="EC1297" s="7"/>
      <c r="ED1297" s="7"/>
      <c r="EE1297" s="7"/>
      <c r="EF1297" s="7"/>
      <c r="EG1297" s="7"/>
      <c r="EH1297" s="7"/>
      <c r="EI1297" s="7"/>
      <c r="EJ1297" s="7"/>
      <c r="EK1297" s="7"/>
      <c r="EL1297" s="7"/>
      <c r="EM1297" s="7"/>
      <c r="EN1297" s="7"/>
      <c r="EO1297" s="7"/>
      <c r="EP1297" s="7"/>
      <c r="EQ1297" s="7"/>
    </row>
    <row r="1298" spans="1:147" ht="18" x14ac:dyDescent="0.35">
      <c r="A1298" s="43" t="s">
        <v>491</v>
      </c>
      <c r="B1298" s="319">
        <v>1101</v>
      </c>
      <c r="C1298" s="334">
        <v>5</v>
      </c>
      <c r="D1298" s="451">
        <f t="shared" si="1450"/>
        <v>5</v>
      </c>
      <c r="E1298" s="457">
        <f t="shared" si="1451"/>
        <v>28.104639645746627</v>
      </c>
      <c r="F1298" s="15">
        <f t="shared" si="1500"/>
        <v>55377.464671654197</v>
      </c>
      <c r="G1298" s="15">
        <f t="shared" si="1486"/>
        <v>79811.450380198366</v>
      </c>
      <c r="H1298" s="324">
        <f t="shared" si="1487"/>
        <v>135188.91505185256</v>
      </c>
      <c r="I1298" s="334">
        <v>8</v>
      </c>
      <c r="J1298" s="450">
        <f t="shared" si="1453"/>
        <v>8</v>
      </c>
      <c r="K1298" s="471">
        <f t="shared" si="1488"/>
        <v>44.967423433194604</v>
      </c>
      <c r="L1298" s="56">
        <f t="shared" si="1454"/>
        <v>89248.670945558726</v>
      </c>
      <c r="M1298" s="15">
        <f t="shared" si="1489"/>
        <v>134027.36409164962</v>
      </c>
      <c r="N1298" s="324">
        <f t="shared" si="1490"/>
        <v>223276.03503720835</v>
      </c>
      <c r="O1298" s="334">
        <v>13</v>
      </c>
      <c r="P1298" s="454">
        <f t="shared" si="1455"/>
        <v>8.1266035087719306</v>
      </c>
      <c r="Q1298" s="457">
        <f t="shared" si="1456"/>
        <v>45.679052631579047</v>
      </c>
      <c r="R1298" s="15">
        <f t="shared" si="1457"/>
        <v>90661.070307426126</v>
      </c>
      <c r="S1298" s="422">
        <f t="shared" si="1491"/>
        <v>184984.42190801998</v>
      </c>
      <c r="T1298" s="324">
        <f t="shared" si="1492"/>
        <v>275645.49221544608</v>
      </c>
      <c r="U1298" s="334">
        <v>6</v>
      </c>
      <c r="V1298" s="475">
        <f t="shared" si="1458"/>
        <v>31.175924827960941</v>
      </c>
      <c r="W1298" s="56">
        <f t="shared" si="1493"/>
        <v>67191.051525076764</v>
      </c>
      <c r="X1298" s="15">
        <f t="shared" si="1494"/>
        <v>106419.21429010107</v>
      </c>
      <c r="Y1298" s="324">
        <f t="shared" si="1495"/>
        <v>173610.26581517782</v>
      </c>
      <c r="Z1298" s="334">
        <v>7</v>
      </c>
      <c r="AA1298" s="475">
        <f t="shared" si="1496"/>
        <v>46.412139572799909</v>
      </c>
      <c r="AB1298" s="56">
        <f t="shared" si="1497"/>
        <v>78389.560112589563</v>
      </c>
      <c r="AC1298" s="15">
        <f t="shared" si="1498"/>
        <v>164212.96204917986</v>
      </c>
      <c r="AD1298" s="324">
        <f t="shared" si="1462"/>
        <v>242602.52216176942</v>
      </c>
      <c r="AE1298" s="334">
        <v>1</v>
      </c>
      <c r="AF1298" s="227">
        <f t="shared" si="1463"/>
        <v>1</v>
      </c>
      <c r="AG1298" s="166">
        <f t="shared" si="1464"/>
        <v>6.0340561332131113</v>
      </c>
      <c r="AH1298" s="15">
        <f t="shared" si="1465"/>
        <v>10646.972222222223</v>
      </c>
      <c r="AI1298" s="15">
        <f t="shared" si="1466"/>
        <v>20986.976011117949</v>
      </c>
      <c r="AJ1298" s="324"/>
      <c r="AK1298" s="334">
        <v>7</v>
      </c>
      <c r="AL1298" s="450">
        <f t="shared" si="1467"/>
        <v>7</v>
      </c>
      <c r="AM1298" s="166">
        <f t="shared" si="1468"/>
        <v>38.931240139667821</v>
      </c>
      <c r="AN1298" s="197">
        <f t="shared" si="1469"/>
        <v>74528.805555555562</v>
      </c>
      <c r="AO1298" s="179">
        <f t="shared" si="1470"/>
        <v>134714.31929148376</v>
      </c>
      <c r="AP1298" s="481">
        <f t="shared" si="1471"/>
        <v>209243.12484703932</v>
      </c>
      <c r="AQ1298" s="345">
        <v>7.1739130434782608</v>
      </c>
      <c r="AR1298" s="454">
        <f t="shared" si="1472"/>
        <v>7.1739130434782608</v>
      </c>
      <c r="AS1298" s="227">
        <f t="shared" si="1473"/>
        <v>43.960941107743864</v>
      </c>
      <c r="AT1298" s="56">
        <f t="shared" si="1474"/>
        <v>82991.747140759195</v>
      </c>
      <c r="AU1298" s="15">
        <f t="shared" si="1475"/>
        <v>143188.42959509743</v>
      </c>
      <c r="AV1298" s="324">
        <f t="shared" si="1476"/>
        <v>226180.17673585663</v>
      </c>
      <c r="AW1298" s="345">
        <v>7.8260869565215216</v>
      </c>
      <c r="AX1298" s="454">
        <f t="shared" si="1477"/>
        <v>7.8260869565215216</v>
      </c>
      <c r="AY1298" s="227">
        <f t="shared" si="1478"/>
        <v>66.196854635862039</v>
      </c>
      <c r="AZ1298" s="56">
        <f t="shared" si="1479"/>
        <v>90536.45142628024</v>
      </c>
      <c r="BA1298" s="15">
        <f t="shared" si="1480"/>
        <v>221961.52341455207</v>
      </c>
      <c r="BB1298" s="324">
        <f t="shared" si="1481"/>
        <v>312497.97484083229</v>
      </c>
      <c r="BC1298" s="323"/>
      <c r="BD1298" s="227"/>
      <c r="BE1298" s="56"/>
      <c r="BF1298" s="15"/>
      <c r="BG1298" s="324"/>
      <c r="BH1298" s="334"/>
      <c r="BI1298" s="227"/>
      <c r="BJ1298" s="56"/>
      <c r="BK1298" s="15"/>
      <c r="BL1298" s="324"/>
      <c r="BM1298" s="334"/>
      <c r="BN1298" s="227"/>
      <c r="BO1298" s="56"/>
      <c r="BP1298" s="15"/>
      <c r="BQ1298" s="324"/>
      <c r="BR1298" s="406">
        <f t="shared" si="1482"/>
        <v>61.999999999999787</v>
      </c>
      <c r="BS1298" s="406">
        <f t="shared" si="1483"/>
        <v>10.333333333333298</v>
      </c>
      <c r="BT1298" s="406">
        <f t="shared" si="1484"/>
        <v>-2.5072463768117768</v>
      </c>
      <c r="BU1298" s="407">
        <f t="shared" si="1485"/>
        <v>9.090909090906063E-2</v>
      </c>
      <c r="BV1298" s="407">
        <f t="shared" si="1499"/>
        <v>-0.47619047619047122</v>
      </c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7"/>
      <c r="DW1298" s="7"/>
      <c r="DX1298" s="7"/>
      <c r="DY1298" s="7"/>
      <c r="DZ1298" s="7"/>
      <c r="EA1298" s="7"/>
      <c r="EB1298" s="7"/>
      <c r="EC1298" s="7"/>
      <c r="ED1298" s="7"/>
      <c r="EE1298" s="7"/>
      <c r="EF1298" s="7"/>
      <c r="EG1298" s="7"/>
      <c r="EH1298" s="7"/>
      <c r="EI1298" s="7"/>
      <c r="EJ1298" s="7"/>
      <c r="EK1298" s="7"/>
      <c r="EL1298" s="7"/>
      <c r="EM1298" s="7"/>
      <c r="EN1298" s="7"/>
      <c r="EO1298" s="7"/>
      <c r="EP1298" s="7"/>
      <c r="EQ1298" s="7"/>
    </row>
    <row r="1299" spans="1:147" ht="18" x14ac:dyDescent="0.35">
      <c r="A1299" s="43" t="s">
        <v>491</v>
      </c>
      <c r="B1299" s="319">
        <v>1102</v>
      </c>
      <c r="C1299" s="334">
        <v>0</v>
      </c>
      <c r="D1299" s="451">
        <f t="shared" si="1450"/>
        <v>0</v>
      </c>
      <c r="E1299" s="457">
        <f t="shared" si="1451"/>
        <v>0</v>
      </c>
      <c r="F1299" s="15">
        <f t="shared" si="1500"/>
        <v>0</v>
      </c>
      <c r="G1299" s="15">
        <f t="shared" si="1486"/>
        <v>0</v>
      </c>
      <c r="H1299" s="324">
        <f t="shared" si="1487"/>
        <v>0</v>
      </c>
      <c r="I1299" s="334">
        <v>0</v>
      </c>
      <c r="J1299" s="450">
        <f t="shared" si="1453"/>
        <v>0</v>
      </c>
      <c r="K1299" s="471">
        <f t="shared" si="1488"/>
        <v>0</v>
      </c>
      <c r="L1299" s="56">
        <f t="shared" si="1454"/>
        <v>0</v>
      </c>
      <c r="M1299" s="15">
        <f t="shared" si="1489"/>
        <v>0</v>
      </c>
      <c r="N1299" s="324">
        <f t="shared" si="1490"/>
        <v>0</v>
      </c>
      <c r="O1299" s="334">
        <v>1</v>
      </c>
      <c r="P1299" s="454">
        <f t="shared" si="1455"/>
        <v>0.62512334682861004</v>
      </c>
      <c r="Q1299" s="457">
        <f t="shared" si="1456"/>
        <v>3.5137732793522347</v>
      </c>
      <c r="R1299" s="15">
        <f t="shared" si="1457"/>
        <v>6973.928485186625</v>
      </c>
      <c r="S1299" s="422">
        <f t="shared" si="1491"/>
        <v>14229.570916001538</v>
      </c>
      <c r="T1299" s="324">
        <f t="shared" si="1492"/>
        <v>21203.499401188164</v>
      </c>
      <c r="U1299" s="334">
        <v>0</v>
      </c>
      <c r="V1299" s="475">
        <f t="shared" si="1458"/>
        <v>0</v>
      </c>
      <c r="W1299" s="56">
        <f t="shared" si="1493"/>
        <v>0</v>
      </c>
      <c r="X1299" s="15">
        <f t="shared" si="1494"/>
        <v>0</v>
      </c>
      <c r="Y1299" s="324">
        <f t="shared" si="1495"/>
        <v>0</v>
      </c>
      <c r="Z1299" s="334">
        <v>1</v>
      </c>
      <c r="AA1299" s="475">
        <f t="shared" si="1496"/>
        <v>6.6303056532571301</v>
      </c>
      <c r="AB1299" s="56">
        <f t="shared" si="1497"/>
        <v>11198.508587512795</v>
      </c>
      <c r="AC1299" s="15">
        <f t="shared" si="1498"/>
        <v>23458.994578454265</v>
      </c>
      <c r="AD1299" s="324">
        <f t="shared" si="1462"/>
        <v>34657.503165967064</v>
      </c>
      <c r="AE1299" s="334">
        <v>0</v>
      </c>
      <c r="AF1299" s="227">
        <f t="shared" si="1463"/>
        <v>0</v>
      </c>
      <c r="AG1299" s="166">
        <f t="shared" si="1464"/>
        <v>0</v>
      </c>
      <c r="AH1299" s="15">
        <f t="shared" si="1465"/>
        <v>0</v>
      </c>
      <c r="AI1299" s="15">
        <f t="shared" si="1466"/>
        <v>0</v>
      </c>
      <c r="AJ1299" s="324"/>
      <c r="AK1299" s="334">
        <v>1</v>
      </c>
      <c r="AL1299" s="450">
        <f t="shared" si="1467"/>
        <v>1</v>
      </c>
      <c r="AM1299" s="166">
        <f t="shared" si="1468"/>
        <v>5.5616057342382605</v>
      </c>
      <c r="AN1299" s="197">
        <f t="shared" si="1469"/>
        <v>10646.972222222223</v>
      </c>
      <c r="AO1299" s="179">
        <f t="shared" si="1470"/>
        <v>19244.90275592625</v>
      </c>
      <c r="AP1299" s="481">
        <f t="shared" si="1471"/>
        <v>29891.874978148473</v>
      </c>
      <c r="AQ1299" s="345">
        <v>0.65217391304347827</v>
      </c>
      <c r="AR1299" s="454">
        <f t="shared" si="1472"/>
        <v>0.65217391304347827</v>
      </c>
      <c r="AS1299" s="227">
        <f t="shared" si="1473"/>
        <v>3.9964491916130784</v>
      </c>
      <c r="AT1299" s="56">
        <f t="shared" si="1474"/>
        <v>7544.7042855235632</v>
      </c>
      <c r="AU1299" s="15">
        <f t="shared" si="1475"/>
        <v>13017.129963190675</v>
      </c>
      <c r="AV1299" s="324">
        <f t="shared" si="1476"/>
        <v>20561.834248714236</v>
      </c>
      <c r="AW1299" s="345">
        <v>0.34782608695650197</v>
      </c>
      <c r="AX1299" s="454">
        <f t="shared" si="1477"/>
        <v>0.34782608695650197</v>
      </c>
      <c r="AY1299" s="227">
        <f t="shared" si="1478"/>
        <v>2.9420824282604494</v>
      </c>
      <c r="AZ1299" s="56">
        <f t="shared" si="1479"/>
        <v>4023.8422856123384</v>
      </c>
      <c r="BA1299" s="15">
        <f t="shared" si="1480"/>
        <v>9864.9565962020279</v>
      </c>
      <c r="BB1299" s="324">
        <f t="shared" si="1481"/>
        <v>13888.798881814366</v>
      </c>
      <c r="BC1299" s="323"/>
      <c r="BD1299" s="227"/>
      <c r="BE1299" s="56"/>
      <c r="BF1299" s="15"/>
      <c r="BG1299" s="324"/>
      <c r="BH1299" s="334"/>
      <c r="BI1299" s="227"/>
      <c r="BJ1299" s="56"/>
      <c r="BK1299" s="15"/>
      <c r="BL1299" s="324"/>
      <c r="BM1299" s="334"/>
      <c r="BN1299" s="227"/>
      <c r="BO1299" s="56"/>
      <c r="BP1299" s="15"/>
      <c r="BQ1299" s="324"/>
      <c r="BR1299" s="406">
        <f t="shared" si="1482"/>
        <v>3.9999999999999805</v>
      </c>
      <c r="BS1299" s="406">
        <f t="shared" si="1483"/>
        <v>0.66666666666666341</v>
      </c>
      <c r="BT1299" s="406">
        <f t="shared" si="1484"/>
        <v>-0.31884057971016144</v>
      </c>
      <c r="BU1299" s="407">
        <f t="shared" si="1485"/>
        <v>-0.46666666666669698</v>
      </c>
      <c r="BV1299" s="407">
        <f t="shared" si="1499"/>
        <v>0.33333333333333659</v>
      </c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7"/>
      <c r="DW1299" s="7"/>
      <c r="DX1299" s="7"/>
      <c r="DY1299" s="7"/>
      <c r="DZ1299" s="7"/>
      <c r="EA1299" s="7"/>
      <c r="EB1299" s="7"/>
      <c r="EC1299" s="7"/>
      <c r="ED1299" s="7"/>
      <c r="EE1299" s="7"/>
      <c r="EF1299" s="7"/>
      <c r="EG1299" s="7"/>
      <c r="EH1299" s="7"/>
      <c r="EI1299" s="7"/>
      <c r="EJ1299" s="7"/>
      <c r="EK1299" s="7"/>
      <c r="EL1299" s="7"/>
      <c r="EM1299" s="7"/>
      <c r="EN1299" s="7"/>
      <c r="EO1299" s="7"/>
      <c r="EP1299" s="7"/>
      <c r="EQ1299" s="7"/>
    </row>
    <row r="1300" spans="1:147" ht="18" x14ac:dyDescent="0.35">
      <c r="A1300" s="43" t="s">
        <v>491</v>
      </c>
      <c r="B1300" s="319">
        <v>1201</v>
      </c>
      <c r="C1300" s="334">
        <v>7</v>
      </c>
      <c r="D1300" s="451">
        <f t="shared" si="1450"/>
        <v>7</v>
      </c>
      <c r="E1300" s="457">
        <f t="shared" si="1451"/>
        <v>39.346495504045279</v>
      </c>
      <c r="F1300" s="15">
        <f t="shared" si="1500"/>
        <v>77528.450540315884</v>
      </c>
      <c r="G1300" s="15">
        <f t="shared" si="1486"/>
        <v>111736.03053227771</v>
      </c>
      <c r="H1300" s="324">
        <f t="shared" si="1487"/>
        <v>189264.4810725936</v>
      </c>
      <c r="I1300" s="334">
        <v>8</v>
      </c>
      <c r="J1300" s="450">
        <f t="shared" si="1453"/>
        <v>8</v>
      </c>
      <c r="K1300" s="471">
        <f t="shared" si="1488"/>
        <v>44.967423433194604</v>
      </c>
      <c r="L1300" s="56">
        <f t="shared" si="1454"/>
        <v>89248.670945558726</v>
      </c>
      <c r="M1300" s="15">
        <f t="shared" si="1489"/>
        <v>134027.36409164962</v>
      </c>
      <c r="N1300" s="324">
        <f t="shared" si="1490"/>
        <v>223276.03503720835</v>
      </c>
      <c r="O1300" s="334">
        <v>11</v>
      </c>
      <c r="P1300" s="454">
        <f t="shared" si="1455"/>
        <v>6.8763568151147103</v>
      </c>
      <c r="Q1300" s="457">
        <f t="shared" si="1456"/>
        <v>38.651506072874582</v>
      </c>
      <c r="R1300" s="15">
        <f t="shared" si="1457"/>
        <v>76713.213337052875</v>
      </c>
      <c r="S1300" s="422">
        <f t="shared" si="1491"/>
        <v>156525.28007601693</v>
      </c>
      <c r="T1300" s="324">
        <f t="shared" si="1492"/>
        <v>233238.49341306981</v>
      </c>
      <c r="U1300" s="334">
        <v>5</v>
      </c>
      <c r="V1300" s="475">
        <f t="shared" si="1458"/>
        <v>25.979937356634117</v>
      </c>
      <c r="W1300" s="56">
        <f t="shared" si="1493"/>
        <v>55992.54293756398</v>
      </c>
      <c r="X1300" s="15">
        <f t="shared" si="1494"/>
        <v>88682.678575084225</v>
      </c>
      <c r="Y1300" s="324">
        <f t="shared" si="1495"/>
        <v>144675.22151264822</v>
      </c>
      <c r="Z1300" s="334">
        <v>5</v>
      </c>
      <c r="AA1300" s="475">
        <f t="shared" si="1496"/>
        <v>33.151528266285652</v>
      </c>
      <c r="AB1300" s="56">
        <f t="shared" si="1497"/>
        <v>55992.54293756398</v>
      </c>
      <c r="AC1300" s="15">
        <f t="shared" si="1498"/>
        <v>117294.97289227133</v>
      </c>
      <c r="AD1300" s="324">
        <f t="shared" si="1462"/>
        <v>173287.51582983532</v>
      </c>
      <c r="AE1300" s="334">
        <v>3</v>
      </c>
      <c r="AF1300" s="227">
        <f t="shared" si="1463"/>
        <v>3</v>
      </c>
      <c r="AG1300" s="166">
        <f t="shared" si="1464"/>
        <v>18.102168399639332</v>
      </c>
      <c r="AH1300" s="15">
        <f t="shared" si="1465"/>
        <v>31940.916666666668</v>
      </c>
      <c r="AI1300" s="15">
        <f t="shared" si="1466"/>
        <v>62960.928033353841</v>
      </c>
      <c r="AJ1300" s="324"/>
      <c r="AK1300" s="334">
        <v>2</v>
      </c>
      <c r="AL1300" s="450">
        <f t="shared" si="1467"/>
        <v>2</v>
      </c>
      <c r="AM1300" s="166">
        <f t="shared" si="1468"/>
        <v>11.123211468476521</v>
      </c>
      <c r="AN1300" s="197">
        <f t="shared" si="1469"/>
        <v>21293.944444444445</v>
      </c>
      <c r="AO1300" s="179">
        <f t="shared" si="1470"/>
        <v>38489.805511852501</v>
      </c>
      <c r="AP1300" s="481">
        <f t="shared" si="1471"/>
        <v>59783.749956296946</v>
      </c>
      <c r="AQ1300" s="345">
        <v>5.2173913043478262</v>
      </c>
      <c r="AR1300" s="454">
        <f t="shared" si="1472"/>
        <v>5.2173913043478262</v>
      </c>
      <c r="AS1300" s="227">
        <f t="shared" si="1473"/>
        <v>31.971593532904627</v>
      </c>
      <c r="AT1300" s="56">
        <f t="shared" si="1474"/>
        <v>60357.634284188505</v>
      </c>
      <c r="AU1300" s="15">
        <f t="shared" si="1475"/>
        <v>104137.0397055254</v>
      </c>
      <c r="AV1300" s="324">
        <f t="shared" si="1476"/>
        <v>164494.67398971389</v>
      </c>
      <c r="AW1300" s="345">
        <v>5.7826086956521294</v>
      </c>
      <c r="AX1300" s="454">
        <f>+AW1300*$BA$1308</f>
        <v>5.7826086956521294</v>
      </c>
      <c r="AY1300" s="227">
        <f t="shared" si="1478"/>
        <v>48.912120369832373</v>
      </c>
      <c r="AZ1300" s="56">
        <f t="shared" si="1479"/>
        <v>66896.37799830841</v>
      </c>
      <c r="BA1300" s="15">
        <f t="shared" si="1480"/>
        <v>164004.90341186675</v>
      </c>
      <c r="BB1300" s="324">
        <f t="shared" si="1481"/>
        <v>230901.28141017514</v>
      </c>
      <c r="BC1300" s="323"/>
      <c r="BD1300" s="227"/>
      <c r="BE1300" s="56"/>
      <c r="BF1300" s="15"/>
      <c r="BG1300" s="324"/>
      <c r="BH1300" s="334"/>
      <c r="BI1300" s="227"/>
      <c r="BJ1300" s="56"/>
      <c r="BK1300" s="15"/>
      <c r="BL1300" s="324"/>
      <c r="BM1300" s="334"/>
      <c r="BN1300" s="227"/>
      <c r="BO1300" s="56"/>
      <c r="BP1300" s="15"/>
      <c r="BQ1300" s="324"/>
      <c r="BR1300" s="406">
        <f t="shared" si="1482"/>
        <v>51.999999999999957</v>
      </c>
      <c r="BS1300" s="406">
        <f t="shared" si="1483"/>
        <v>8.666666666666659</v>
      </c>
      <c r="BT1300" s="406">
        <f t="shared" si="1484"/>
        <v>-2.8840579710145295</v>
      </c>
      <c r="BU1300" s="407">
        <f t="shared" si="1485"/>
        <v>0.10833333333332473</v>
      </c>
      <c r="BV1300" s="407">
        <f t="shared" si="1499"/>
        <v>-0.73333333333333184</v>
      </c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7"/>
      <c r="DW1300" s="7"/>
      <c r="DX1300" s="7"/>
      <c r="DY1300" s="7"/>
      <c r="DZ1300" s="7"/>
      <c r="EA1300" s="7"/>
      <c r="EB1300" s="7"/>
      <c r="EC1300" s="7"/>
      <c r="ED1300" s="7"/>
      <c r="EE1300" s="7"/>
      <c r="EF1300" s="7"/>
      <c r="EG1300" s="7"/>
      <c r="EH1300" s="7"/>
      <c r="EI1300" s="7"/>
      <c r="EJ1300" s="7"/>
      <c r="EK1300" s="7"/>
      <c r="EL1300" s="7"/>
      <c r="EM1300" s="7"/>
      <c r="EN1300" s="7"/>
      <c r="EO1300" s="7"/>
      <c r="EP1300" s="7"/>
      <c r="EQ1300" s="7"/>
    </row>
    <row r="1301" spans="1:147" ht="18" x14ac:dyDescent="0.35">
      <c r="A1301" s="43" t="s">
        <v>491</v>
      </c>
      <c r="B1301" s="319">
        <v>1202</v>
      </c>
      <c r="C1301" s="334">
        <v>9</v>
      </c>
      <c r="D1301" s="451">
        <f t="shared" si="1450"/>
        <v>9</v>
      </c>
      <c r="E1301" s="457">
        <f t="shared" si="1451"/>
        <v>50.588351362343928</v>
      </c>
      <c r="F1301" s="15">
        <f t="shared" si="1500"/>
        <v>99679.436408977548</v>
      </c>
      <c r="G1301" s="15">
        <f t="shared" si="1486"/>
        <v>143660.61068435706</v>
      </c>
      <c r="H1301" s="324">
        <f t="shared" si="1487"/>
        <v>243340.04709333461</v>
      </c>
      <c r="I1301" s="334">
        <v>8</v>
      </c>
      <c r="J1301" s="450">
        <f t="shared" si="1453"/>
        <v>8</v>
      </c>
      <c r="K1301" s="471">
        <f t="shared" si="1488"/>
        <v>44.967423433194604</v>
      </c>
      <c r="L1301" s="56">
        <f t="shared" si="1454"/>
        <v>89248.670945558726</v>
      </c>
      <c r="M1301" s="15">
        <f t="shared" si="1489"/>
        <v>134027.36409164962</v>
      </c>
      <c r="N1301" s="324">
        <f t="shared" si="1490"/>
        <v>223276.03503720835</v>
      </c>
      <c r="O1301" s="334">
        <v>13</v>
      </c>
      <c r="P1301" s="454">
        <f t="shared" si="1455"/>
        <v>8.1266035087719306</v>
      </c>
      <c r="Q1301" s="457">
        <f t="shared" si="1456"/>
        <v>45.679052631579047</v>
      </c>
      <c r="R1301" s="15">
        <f t="shared" si="1457"/>
        <v>90661.070307426126</v>
      </c>
      <c r="S1301" s="422">
        <f t="shared" si="1491"/>
        <v>184984.42190801998</v>
      </c>
      <c r="T1301" s="324">
        <f t="shared" si="1492"/>
        <v>275645.49221544608</v>
      </c>
      <c r="U1301" s="334">
        <v>10</v>
      </c>
      <c r="V1301" s="475">
        <f t="shared" si="1458"/>
        <v>51.959874713268235</v>
      </c>
      <c r="W1301" s="56">
        <f t="shared" si="1493"/>
        <v>111985.08587512796</v>
      </c>
      <c r="X1301" s="15">
        <f t="shared" si="1494"/>
        <v>177365.35715016845</v>
      </c>
      <c r="Y1301" s="324">
        <f t="shared" si="1495"/>
        <v>289350.44302529644</v>
      </c>
      <c r="Z1301" s="334">
        <v>8</v>
      </c>
      <c r="AA1301" s="475">
        <f t="shared" si="1496"/>
        <v>53.04244522605704</v>
      </c>
      <c r="AB1301" s="56">
        <f t="shared" si="1497"/>
        <v>89588.068700102362</v>
      </c>
      <c r="AC1301" s="15">
        <f t="shared" si="1498"/>
        <v>187671.95662763412</v>
      </c>
      <c r="AD1301" s="324">
        <f t="shared" si="1462"/>
        <v>277260.02532773651</v>
      </c>
      <c r="AE1301" s="334">
        <v>8</v>
      </c>
      <c r="AF1301" s="227">
        <f t="shared" si="1463"/>
        <v>8</v>
      </c>
      <c r="AG1301" s="166">
        <f t="shared" si="1464"/>
        <v>48.27244906570489</v>
      </c>
      <c r="AH1301" s="15">
        <f t="shared" si="1465"/>
        <v>85175.777777777781</v>
      </c>
      <c r="AI1301" s="15">
        <f t="shared" si="1466"/>
        <v>167895.8080889436</v>
      </c>
      <c r="AJ1301" s="324"/>
      <c r="AK1301" s="334">
        <v>6</v>
      </c>
      <c r="AL1301" s="450">
        <f t="shared" si="1467"/>
        <v>6</v>
      </c>
      <c r="AM1301" s="166">
        <f t="shared" si="1468"/>
        <v>33.369634405429565</v>
      </c>
      <c r="AN1301" s="197">
        <f t="shared" si="1469"/>
        <v>63881.833333333336</v>
      </c>
      <c r="AO1301" s="179">
        <f t="shared" si="1470"/>
        <v>115469.41653555751</v>
      </c>
      <c r="AP1301" s="481">
        <f t="shared" si="1471"/>
        <v>179351.24986889085</v>
      </c>
      <c r="AQ1301" s="345">
        <v>7.1739130434782608</v>
      </c>
      <c r="AR1301" s="454">
        <f t="shared" si="1472"/>
        <v>7.1739130434782608</v>
      </c>
      <c r="AS1301" s="227">
        <f t="shared" si="1473"/>
        <v>43.960941107743864</v>
      </c>
      <c r="AT1301" s="56">
        <f t="shared" si="1474"/>
        <v>82991.747140759195</v>
      </c>
      <c r="AU1301" s="15">
        <f t="shared" si="1475"/>
        <v>143188.42959509743</v>
      </c>
      <c r="AV1301" s="324">
        <f t="shared" si="1476"/>
        <v>226180.17673585663</v>
      </c>
      <c r="AW1301" s="345">
        <v>8.8260869565215216</v>
      </c>
      <c r="AX1301" s="454">
        <f t="shared" si="1477"/>
        <v>8.8260869565215216</v>
      </c>
      <c r="AY1301" s="227">
        <f t="shared" si="1478"/>
        <v>74.655341617111304</v>
      </c>
      <c r="AZ1301" s="56">
        <f t="shared" si="1479"/>
        <v>102104.99799741637</v>
      </c>
      <c r="BA1301" s="15">
        <f t="shared" si="1480"/>
        <v>250323.27362863449</v>
      </c>
      <c r="BB1301" s="324">
        <f t="shared" si="1481"/>
        <v>352428.27162605088</v>
      </c>
      <c r="BC1301" s="323"/>
      <c r="BD1301" s="227"/>
      <c r="BE1301" s="56"/>
      <c r="BF1301" s="15"/>
      <c r="BG1301" s="324"/>
      <c r="BH1301" s="334"/>
      <c r="BI1301" s="227"/>
      <c r="BJ1301" s="56"/>
      <c r="BK1301" s="15"/>
      <c r="BL1301" s="324"/>
      <c r="BM1301" s="334"/>
      <c r="BN1301" s="227"/>
      <c r="BO1301" s="56"/>
      <c r="BP1301" s="15"/>
      <c r="BQ1301" s="324"/>
      <c r="BR1301" s="406">
        <f t="shared" si="1482"/>
        <v>77.999999999999787</v>
      </c>
      <c r="BS1301" s="406">
        <f t="shared" si="1483"/>
        <v>12.999999999999964</v>
      </c>
      <c r="BT1301" s="406">
        <f t="shared" si="1484"/>
        <v>-4.1739130434784428</v>
      </c>
      <c r="BU1301" s="407">
        <f t="shared" si="1485"/>
        <v>0.23030303030300003</v>
      </c>
      <c r="BV1301" s="407">
        <f t="shared" si="1499"/>
        <v>-0.62499999999999556</v>
      </c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7"/>
      <c r="DW1301" s="7"/>
      <c r="DX1301" s="7"/>
      <c r="DY1301" s="7"/>
      <c r="DZ1301" s="7"/>
      <c r="EA1301" s="7"/>
      <c r="EB1301" s="7"/>
      <c r="EC1301" s="7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  <c r="EQ1301" s="7"/>
    </row>
    <row r="1302" spans="1:147" ht="18" x14ac:dyDescent="0.35">
      <c r="A1302" s="43" t="s">
        <v>491</v>
      </c>
      <c r="B1302" s="319">
        <v>1301</v>
      </c>
      <c r="C1302" s="334">
        <v>11</v>
      </c>
      <c r="D1302" s="451">
        <f t="shared" si="1450"/>
        <v>11</v>
      </c>
      <c r="E1302" s="457">
        <f t="shared" si="1451"/>
        <v>61.830207220642578</v>
      </c>
      <c r="F1302" s="15">
        <f t="shared" si="1500"/>
        <v>121830.42227763924</v>
      </c>
      <c r="G1302" s="15">
        <f t="shared" si="1486"/>
        <v>175585.19083643638</v>
      </c>
      <c r="H1302" s="324">
        <f t="shared" si="1487"/>
        <v>297415.61311407562</v>
      </c>
      <c r="I1302" s="334">
        <v>12</v>
      </c>
      <c r="J1302" s="450">
        <f t="shared" si="1453"/>
        <v>12</v>
      </c>
      <c r="K1302" s="471">
        <f t="shared" si="1488"/>
        <v>67.451135149791909</v>
      </c>
      <c r="L1302" s="56">
        <f t="shared" si="1454"/>
        <v>133873.0064183381</v>
      </c>
      <c r="M1302" s="15">
        <f t="shared" si="1489"/>
        <v>201041.04613747445</v>
      </c>
      <c r="N1302" s="324">
        <f t="shared" si="1490"/>
        <v>334914.05255581252</v>
      </c>
      <c r="O1302" s="334">
        <v>20</v>
      </c>
      <c r="P1302" s="454">
        <f t="shared" si="1455"/>
        <v>12.502466936572201</v>
      </c>
      <c r="Q1302" s="457">
        <f t="shared" si="1456"/>
        <v>70.275465587044692</v>
      </c>
      <c r="R1302" s="15">
        <f t="shared" si="1457"/>
        <v>139478.5697037325</v>
      </c>
      <c r="S1302" s="422">
        <f t="shared" si="1491"/>
        <v>284591.41832003073</v>
      </c>
      <c r="T1302" s="324">
        <f t="shared" si="1492"/>
        <v>424069.98802376323</v>
      </c>
      <c r="U1302" s="334">
        <v>15</v>
      </c>
      <c r="V1302" s="475">
        <f t="shared" si="1458"/>
        <v>77.939812069902359</v>
      </c>
      <c r="W1302" s="56">
        <f t="shared" si="1493"/>
        <v>167977.62881269192</v>
      </c>
      <c r="X1302" s="15">
        <f t="shared" si="1494"/>
        <v>266048.0357252527</v>
      </c>
      <c r="Y1302" s="324">
        <f t="shared" si="1495"/>
        <v>434025.6645379446</v>
      </c>
      <c r="Z1302" s="334">
        <v>13</v>
      </c>
      <c r="AA1302" s="475">
        <f t="shared" si="1496"/>
        <v>86.193973492342693</v>
      </c>
      <c r="AB1302" s="56">
        <f t="shared" si="1497"/>
        <v>145580.61163766633</v>
      </c>
      <c r="AC1302" s="15">
        <f t="shared" si="1498"/>
        <v>304966.92951990542</v>
      </c>
      <c r="AD1302" s="324">
        <f t="shared" si="1462"/>
        <v>450547.54115757172</v>
      </c>
      <c r="AE1302" s="334">
        <v>13</v>
      </c>
      <c r="AF1302" s="227">
        <f t="shared" si="1463"/>
        <v>13</v>
      </c>
      <c r="AG1302" s="166">
        <f t="shared" si="1464"/>
        <v>78.442729731770442</v>
      </c>
      <c r="AH1302" s="15">
        <f t="shared" si="1465"/>
        <v>138410.63888888891</v>
      </c>
      <c r="AI1302" s="15">
        <f t="shared" si="1466"/>
        <v>272830.68814453331</v>
      </c>
      <c r="AJ1302" s="324"/>
      <c r="AK1302" s="334">
        <v>11</v>
      </c>
      <c r="AL1302" s="450">
        <f t="shared" si="1467"/>
        <v>11</v>
      </c>
      <c r="AM1302" s="166">
        <f t="shared" si="1468"/>
        <v>61.177663076620867</v>
      </c>
      <c r="AN1302" s="197">
        <f t="shared" si="1469"/>
        <v>117116.69444444445</v>
      </c>
      <c r="AO1302" s="179">
        <f t="shared" si="1470"/>
        <v>211693.93031518877</v>
      </c>
      <c r="AP1302" s="481">
        <f t="shared" si="1471"/>
        <v>328810.62475963321</v>
      </c>
      <c r="AQ1302" s="345">
        <v>11.739130434782609</v>
      </c>
      <c r="AR1302" s="454">
        <f t="shared" si="1472"/>
        <v>11.739130434782609</v>
      </c>
      <c r="AS1302" s="227">
        <f t="shared" si="1473"/>
        <v>71.936085449035417</v>
      </c>
      <c r="AT1302" s="56">
        <f t="shared" si="1474"/>
        <v>135804.67713942414</v>
      </c>
      <c r="AU1302" s="15">
        <f t="shared" si="1475"/>
        <v>234308.33933743217</v>
      </c>
      <c r="AV1302" s="324">
        <f t="shared" si="1476"/>
        <v>370113.01647685631</v>
      </c>
      <c r="AW1302" s="345">
        <v>12.26086956521749</v>
      </c>
      <c r="AX1302" s="454">
        <f t="shared" si="1477"/>
        <v>12.26086956521749</v>
      </c>
      <c r="AY1302" s="227">
        <f t="shared" si="1478"/>
        <v>103.70840559618757</v>
      </c>
      <c r="AZ1302" s="56">
        <f t="shared" si="1479"/>
        <v>141840.44056784414</v>
      </c>
      <c r="BA1302" s="15">
        <f t="shared" si="1480"/>
        <v>347739.72001614404</v>
      </c>
      <c r="BB1302" s="324">
        <f t="shared" si="1481"/>
        <v>489580.16058398818</v>
      </c>
      <c r="BC1302" s="323"/>
      <c r="BD1302" s="227"/>
      <c r="BE1302" s="56"/>
      <c r="BF1302" s="15"/>
      <c r="BG1302" s="324"/>
      <c r="BH1302" s="334"/>
      <c r="BI1302" s="227"/>
      <c r="BJ1302" s="56"/>
      <c r="BK1302" s="15"/>
      <c r="BL1302" s="324"/>
      <c r="BM1302" s="334"/>
      <c r="BN1302" s="227"/>
      <c r="BO1302" s="56"/>
      <c r="BP1302" s="15"/>
      <c r="BQ1302" s="324"/>
      <c r="BR1302" s="406">
        <f t="shared" si="1482"/>
        <v>119.0000000000001</v>
      </c>
      <c r="BS1302" s="406">
        <f t="shared" si="1483"/>
        <v>19.83333333333335</v>
      </c>
      <c r="BT1302" s="406">
        <f t="shared" si="1484"/>
        <v>-7.5724637681158598</v>
      </c>
      <c r="BU1302" s="407">
        <f t="shared" si="1485"/>
        <v>4.4444444444452724E-2</v>
      </c>
      <c r="BV1302" s="407">
        <f t="shared" si="1499"/>
        <v>-0.52564102564102688</v>
      </c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7"/>
      <c r="DW1302" s="7"/>
      <c r="DX1302" s="7"/>
      <c r="DY1302" s="7"/>
      <c r="DZ1302" s="7"/>
      <c r="EA1302" s="7"/>
      <c r="EB1302" s="7"/>
      <c r="EC1302" s="7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  <c r="EQ1302" s="7"/>
    </row>
    <row r="1303" spans="1:147" ht="18" x14ac:dyDescent="0.35">
      <c r="A1303" s="43" t="s">
        <v>491</v>
      </c>
      <c r="B1303" s="319">
        <v>1302</v>
      </c>
      <c r="C1303" s="334">
        <v>8</v>
      </c>
      <c r="D1303" s="451">
        <f t="shared" si="1450"/>
        <v>8</v>
      </c>
      <c r="E1303" s="457">
        <f t="shared" si="1451"/>
        <v>44.967423433194604</v>
      </c>
      <c r="F1303" s="15">
        <f t="shared" si="1500"/>
        <v>88603.943474646716</v>
      </c>
      <c r="G1303" s="15">
        <f t="shared" si="1486"/>
        <v>127698.32060831739</v>
      </c>
      <c r="H1303" s="324">
        <f t="shared" si="1487"/>
        <v>216302.2640829641</v>
      </c>
      <c r="I1303" s="334">
        <v>4</v>
      </c>
      <c r="J1303" s="450">
        <f t="shared" si="1453"/>
        <v>4</v>
      </c>
      <c r="K1303" s="472">
        <f t="shared" si="1488"/>
        <v>22.483711716597302</v>
      </c>
      <c r="L1303" s="56">
        <f t="shared" si="1454"/>
        <v>44624.335472779363</v>
      </c>
      <c r="M1303" s="15">
        <f t="shared" si="1489"/>
        <v>67013.682045824811</v>
      </c>
      <c r="N1303" s="324">
        <f t="shared" si="1490"/>
        <v>111638.01751860417</v>
      </c>
      <c r="O1303" s="334">
        <v>9</v>
      </c>
      <c r="P1303" s="454">
        <f t="shared" si="1455"/>
        <v>5.62611012145749</v>
      </c>
      <c r="Q1303" s="457">
        <f t="shared" si="1456"/>
        <v>31.62395951417011</v>
      </c>
      <c r="R1303" s="15">
        <f t="shared" si="1457"/>
        <v>62765.356366679618</v>
      </c>
      <c r="S1303" s="422">
        <f t="shared" si="1491"/>
        <v>128066.13824401384</v>
      </c>
      <c r="T1303" s="324">
        <f t="shared" si="1492"/>
        <v>190831.49461069345</v>
      </c>
      <c r="U1303" s="334">
        <v>3</v>
      </c>
      <c r="V1303" s="475">
        <f t="shared" si="1458"/>
        <v>15.58796241398047</v>
      </c>
      <c r="W1303" s="56">
        <f t="shared" si="1493"/>
        <v>33595.525762538382</v>
      </c>
      <c r="X1303" s="15">
        <f t="shared" si="1494"/>
        <v>53209.607145050533</v>
      </c>
      <c r="Y1303" s="324">
        <f t="shared" si="1495"/>
        <v>86805.132907588908</v>
      </c>
      <c r="Z1303" s="334">
        <v>2</v>
      </c>
      <c r="AA1303" s="475">
        <f t="shared" si="1496"/>
        <v>13.26061130651426</v>
      </c>
      <c r="AB1303" s="56">
        <f t="shared" si="1497"/>
        <v>22397.01717502559</v>
      </c>
      <c r="AC1303" s="15">
        <f t="shared" si="1498"/>
        <v>46917.98915690853</v>
      </c>
      <c r="AD1303" s="324">
        <f t="shared" si="1462"/>
        <v>69315.006331934128</v>
      </c>
      <c r="AE1303" s="334">
        <v>4</v>
      </c>
      <c r="AF1303" s="227">
        <f t="shared" si="1463"/>
        <v>4</v>
      </c>
      <c r="AG1303" s="166">
        <f t="shared" si="1464"/>
        <v>24.136224532852445</v>
      </c>
      <c r="AH1303" s="15">
        <f t="shared" si="1465"/>
        <v>42587.888888888891</v>
      </c>
      <c r="AI1303" s="15">
        <f t="shared" si="1466"/>
        <v>83947.904044471798</v>
      </c>
      <c r="AJ1303" s="324"/>
      <c r="AK1303" s="334">
        <v>7</v>
      </c>
      <c r="AL1303" s="450">
        <f t="shared" si="1467"/>
        <v>7</v>
      </c>
      <c r="AM1303" s="166">
        <f t="shared" si="1468"/>
        <v>38.931240139667821</v>
      </c>
      <c r="AN1303" s="56">
        <f t="shared" si="1469"/>
        <v>74528.805555555562</v>
      </c>
      <c r="AO1303" s="15">
        <f t="shared" si="1470"/>
        <v>134714.31929148376</v>
      </c>
      <c r="AP1303" s="324">
        <f t="shared" si="1471"/>
        <v>209243.12484703932</v>
      </c>
      <c r="AQ1303" s="345">
        <v>5.8695652173913047</v>
      </c>
      <c r="AR1303" s="454">
        <f t="shared" si="1472"/>
        <v>5.8695652173913047</v>
      </c>
      <c r="AS1303" s="227">
        <f t="shared" si="1473"/>
        <v>35.968042724517709</v>
      </c>
      <c r="AT1303" s="56">
        <f t="shared" si="1474"/>
        <v>67902.338569712068</v>
      </c>
      <c r="AU1303" s="15">
        <f t="shared" si="1475"/>
        <v>117154.16966871609</v>
      </c>
      <c r="AV1303" s="324">
        <f t="shared" si="1476"/>
        <v>185056.50823842816</v>
      </c>
      <c r="AW1303" s="345">
        <v>7.1304347826086882</v>
      </c>
      <c r="AX1303" s="454">
        <f t="shared" si="1477"/>
        <v>7.1304347826086882</v>
      </c>
      <c r="AY1303" s="227">
        <f t="shared" si="1478"/>
        <v>60.312689779342577</v>
      </c>
      <c r="AZ1303" s="56">
        <f t="shared" si="1479"/>
        <v>82488.766855057533</v>
      </c>
      <c r="BA1303" s="15">
        <f t="shared" si="1480"/>
        <v>202231.61022215284</v>
      </c>
      <c r="BB1303" s="324">
        <f t="shared" si="1481"/>
        <v>284720.37707721035</v>
      </c>
      <c r="BC1303" s="323"/>
      <c r="BD1303" s="227"/>
      <c r="BE1303" s="56"/>
      <c r="BF1303" s="15"/>
      <c r="BG1303" s="324"/>
      <c r="BH1303" s="334"/>
      <c r="BI1303" s="227"/>
      <c r="BJ1303" s="56"/>
      <c r="BK1303" s="15"/>
      <c r="BL1303" s="324"/>
      <c r="BM1303" s="334"/>
      <c r="BN1303" s="227"/>
      <c r="BO1303" s="56"/>
      <c r="BP1303" s="15"/>
      <c r="BQ1303" s="324"/>
      <c r="BR1303" s="406">
        <f t="shared" si="1482"/>
        <v>49.999999999999993</v>
      </c>
      <c r="BS1303" s="406">
        <f t="shared" si="1483"/>
        <v>8.3333333333333321</v>
      </c>
      <c r="BT1303" s="406">
        <f t="shared" si="1484"/>
        <v>-1.2028985507246439</v>
      </c>
      <c r="BU1303" s="407">
        <f t="shared" si="1485"/>
        <v>0.21481481481481346</v>
      </c>
      <c r="BV1303" s="407">
        <f t="shared" si="1499"/>
        <v>-3.1666666666666661</v>
      </c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7"/>
      <c r="DW1303" s="7"/>
      <c r="DX1303" s="7"/>
      <c r="DY1303" s="7"/>
      <c r="DZ1303" s="7"/>
      <c r="EA1303" s="7"/>
      <c r="EB1303" s="7"/>
      <c r="EC1303" s="7"/>
      <c r="ED1303" s="7"/>
      <c r="EE1303" s="7"/>
      <c r="EF1303" s="7"/>
      <c r="EG1303" s="7"/>
      <c r="EH1303" s="7"/>
      <c r="EI1303" s="7"/>
      <c r="EJ1303" s="7"/>
      <c r="EK1303" s="7"/>
      <c r="EL1303" s="7"/>
      <c r="EM1303" s="7"/>
      <c r="EN1303" s="7"/>
      <c r="EO1303" s="7"/>
      <c r="EP1303" s="7"/>
      <c r="EQ1303" s="7"/>
    </row>
    <row r="1304" spans="1:147" ht="16.2" thickBot="1" x14ac:dyDescent="0.35">
      <c r="C1304" s="325">
        <f>SUM(C1274:C1303)</f>
        <v>139</v>
      </c>
      <c r="D1304" s="325">
        <f>SUM(D1274:D1303)</f>
        <v>139</v>
      </c>
      <c r="E1304" s="51">
        <f t="shared" ref="E1304:BL1304" si="1501">SUM(E1274:E1303)</f>
        <v>781.30898215175625</v>
      </c>
      <c r="F1304" s="62">
        <f t="shared" si="1501"/>
        <v>1539493.5178719861</v>
      </c>
      <c r="G1304" s="62">
        <f t="shared" si="1501"/>
        <v>2218758.3205695148</v>
      </c>
      <c r="H1304" s="346">
        <f t="shared" si="1501"/>
        <v>3758251.8384415009</v>
      </c>
      <c r="I1304" s="325">
        <f t="shared" si="1501"/>
        <v>141</v>
      </c>
      <c r="J1304" s="325">
        <f t="shared" si="1501"/>
        <v>141</v>
      </c>
      <c r="K1304" s="51">
        <f t="shared" si="1501"/>
        <v>792.55083801005503</v>
      </c>
      <c r="L1304" s="62">
        <f t="shared" si="1501"/>
        <v>1573007.8254154723</v>
      </c>
      <c r="M1304" s="62">
        <f t="shared" si="1501"/>
        <v>2362232.2921153246</v>
      </c>
      <c r="N1304" s="346">
        <f t="shared" si="1501"/>
        <v>3935240.1175307971</v>
      </c>
      <c r="O1304" s="325">
        <f t="shared" si="1501"/>
        <v>270</v>
      </c>
      <c r="P1304" s="456">
        <f t="shared" si="1501"/>
        <v>168.78330364372471</v>
      </c>
      <c r="Q1304" s="51">
        <f t="shared" si="1501"/>
        <v>948.71878542510319</v>
      </c>
      <c r="R1304" s="62">
        <f t="shared" si="1501"/>
        <v>1882960.6910003885</v>
      </c>
      <c r="S1304" s="429">
        <f t="shared" si="1501"/>
        <v>3841984.1473204154</v>
      </c>
      <c r="T1304" s="346">
        <f t="shared" si="1501"/>
        <v>5724944.8383208048</v>
      </c>
      <c r="U1304" s="325">
        <f t="shared" si="1501"/>
        <v>158</v>
      </c>
      <c r="V1304" s="443">
        <f t="shared" si="1501"/>
        <v>820.9660204696379</v>
      </c>
      <c r="W1304" s="62">
        <f t="shared" si="1501"/>
        <v>1769364.3568270213</v>
      </c>
      <c r="X1304" s="62">
        <f t="shared" si="1501"/>
        <v>2802372.6429726616</v>
      </c>
      <c r="Y1304" s="346">
        <f t="shared" si="1501"/>
        <v>4571736.9997996846</v>
      </c>
      <c r="Z1304" s="325">
        <f t="shared" si="1501"/>
        <v>158</v>
      </c>
      <c r="AA1304" s="51">
        <f t="shared" si="1501"/>
        <v>1047.5882932146262</v>
      </c>
      <c r="AB1304" s="62">
        <f t="shared" si="1501"/>
        <v>1769364.3568270216</v>
      </c>
      <c r="AC1304" s="62">
        <f t="shared" si="1501"/>
        <v>3706521.1433957736</v>
      </c>
      <c r="AD1304" s="346">
        <f t="shared" si="1501"/>
        <v>5475885.5002227947</v>
      </c>
      <c r="AE1304" s="335">
        <f t="shared" si="1501"/>
        <v>157</v>
      </c>
      <c r="AF1304" s="214">
        <f t="shared" si="1501"/>
        <v>157</v>
      </c>
      <c r="AG1304" s="214">
        <f t="shared" si="1501"/>
        <v>947.34681291445838</v>
      </c>
      <c r="AH1304" s="40">
        <f t="shared" si="1501"/>
        <v>1671574.6388888892</v>
      </c>
      <c r="AI1304" s="40">
        <f t="shared" si="1501"/>
        <v>3294955.2337455177</v>
      </c>
      <c r="AJ1304" s="336">
        <f t="shared" si="1501"/>
        <v>0</v>
      </c>
      <c r="AK1304" s="335">
        <f t="shared" si="1501"/>
        <v>144</v>
      </c>
      <c r="AL1304" s="108">
        <v>144</v>
      </c>
      <c r="AM1304" s="214">
        <f t="shared" si="1501"/>
        <v>800.87122573030945</v>
      </c>
      <c r="AN1304" s="40">
        <f t="shared" si="1501"/>
        <v>1533164</v>
      </c>
      <c r="AO1304" s="40">
        <f t="shared" si="1501"/>
        <v>2771265.9968533805</v>
      </c>
      <c r="AP1304" s="336">
        <f t="shared" si="1501"/>
        <v>4304429.9968533795</v>
      </c>
      <c r="AQ1304" s="485">
        <f t="shared" si="1501"/>
        <v>146.73913043478262</v>
      </c>
      <c r="AR1304" s="485">
        <f t="shared" si="1501"/>
        <v>146.73913043478262</v>
      </c>
      <c r="AS1304" s="215">
        <f t="shared" si="1501"/>
        <v>899.20106811294272</v>
      </c>
      <c r="AT1304" s="40">
        <f t="shared" si="1501"/>
        <v>1697558.4642428018</v>
      </c>
      <c r="AU1304" s="40">
        <f t="shared" si="1501"/>
        <v>2928854.2417179025</v>
      </c>
      <c r="AV1304" s="336">
        <f t="shared" si="1501"/>
        <v>4626412.705960704</v>
      </c>
      <c r="AW1304" s="485">
        <f t="shared" si="1501"/>
        <v>161.26086956521715</v>
      </c>
      <c r="AX1304" s="492">
        <f t="shared" si="1501"/>
        <v>161.26086956521715</v>
      </c>
      <c r="AY1304" s="215">
        <f t="shared" si="1501"/>
        <v>1364.0229658023263</v>
      </c>
      <c r="AZ1304" s="40">
        <f t="shared" si="1501"/>
        <v>1865553.8796671235</v>
      </c>
      <c r="BA1304" s="40">
        <f t="shared" si="1501"/>
        <v>4573640.5019144174</v>
      </c>
      <c r="BB1304" s="336">
        <f t="shared" si="1501"/>
        <v>6439194.3815815421</v>
      </c>
      <c r="BC1304" s="335">
        <f t="shared" si="1501"/>
        <v>0</v>
      </c>
      <c r="BD1304" s="8">
        <f t="shared" si="1501"/>
        <v>0</v>
      </c>
      <c r="BE1304" s="40">
        <f t="shared" si="1501"/>
        <v>0</v>
      </c>
      <c r="BF1304" s="40">
        <f t="shared" si="1501"/>
        <v>0</v>
      </c>
      <c r="BG1304" s="336">
        <f t="shared" si="1501"/>
        <v>0</v>
      </c>
      <c r="BH1304" s="325">
        <f t="shared" si="1501"/>
        <v>0</v>
      </c>
      <c r="BI1304" s="230">
        <f t="shared" si="1501"/>
        <v>0</v>
      </c>
      <c r="BJ1304" s="62">
        <f t="shared" si="1501"/>
        <v>0</v>
      </c>
      <c r="BK1304" s="62">
        <f t="shared" si="1501"/>
        <v>0</v>
      </c>
      <c r="BL1304" s="346">
        <f t="shared" si="1501"/>
        <v>0</v>
      </c>
      <c r="BM1304" s="325">
        <f>SUM(BM1274:BM1303)</f>
        <v>0</v>
      </c>
      <c r="BN1304" s="230">
        <f t="shared" ref="BN1304:BQ1304" si="1502">SUM(BN1274:BN1303)</f>
        <v>0</v>
      </c>
      <c r="BO1304" s="62">
        <f t="shared" si="1502"/>
        <v>0</v>
      </c>
      <c r="BP1304" s="62">
        <f t="shared" si="1502"/>
        <v>0</v>
      </c>
      <c r="BQ1304" s="346">
        <f t="shared" si="1502"/>
        <v>0</v>
      </c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7"/>
      <c r="DW1304" s="7"/>
      <c r="DX1304" s="7"/>
      <c r="DY1304" s="7"/>
      <c r="DZ1304" s="7"/>
      <c r="EA1304" s="7"/>
      <c r="EB1304" s="7"/>
      <c r="EC1304" s="7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  <c r="EQ1304" s="7"/>
    </row>
    <row r="1305" spans="1:147" ht="18.600000000000001" thickTop="1" x14ac:dyDescent="0.35">
      <c r="C1305" s="22"/>
      <c r="F1305" s="42"/>
      <c r="G1305" s="42"/>
      <c r="H1305" s="23"/>
      <c r="I1305" s="22"/>
      <c r="L1305" s="42"/>
      <c r="M1305" s="42"/>
      <c r="N1305" s="23"/>
      <c r="O1305" s="22"/>
      <c r="R1305" s="42"/>
      <c r="T1305" s="23"/>
      <c r="U1305" s="22"/>
      <c r="W1305" s="42"/>
      <c r="X1305" s="42"/>
      <c r="Y1305" s="23"/>
      <c r="Z1305" s="22"/>
      <c r="AB1305" s="42"/>
      <c r="AC1305" s="42"/>
      <c r="AD1305" s="23"/>
      <c r="AE1305" s="22"/>
      <c r="AH1305" s="42"/>
      <c r="AI1305" s="42"/>
      <c r="AJ1305" s="23"/>
      <c r="AK1305" s="22"/>
      <c r="AN1305" s="42"/>
      <c r="AO1305" s="42"/>
      <c r="AP1305" s="23"/>
      <c r="AQ1305" s="22"/>
      <c r="AT1305" s="42"/>
      <c r="AU1305" s="42"/>
      <c r="AV1305" s="23"/>
      <c r="AW1305" s="22"/>
      <c r="AZ1305" s="42"/>
      <c r="BA1305" s="42"/>
      <c r="BB1305" s="23"/>
      <c r="BC1305" s="22"/>
      <c r="BE1305" s="42"/>
      <c r="BF1305" s="42"/>
      <c r="BG1305" s="23"/>
      <c r="BH1305" s="22"/>
      <c r="BJ1305" s="42"/>
      <c r="BK1305" s="42"/>
      <c r="BL1305" s="23"/>
      <c r="BM1305" s="22"/>
      <c r="BO1305" s="42"/>
      <c r="BP1305" s="42"/>
      <c r="BQ1305" s="23"/>
      <c r="BS1305" s="415"/>
      <c r="BT1305" s="415"/>
      <c r="BU1305" s="416"/>
      <c r="BV1305" s="415"/>
    </row>
    <row r="1306" spans="1:147" ht="18" x14ac:dyDescent="0.35">
      <c r="C1306" s="327"/>
      <c r="D1306" s="7"/>
      <c r="E1306" s="7"/>
      <c r="F1306" s="7"/>
      <c r="G1306" s="7"/>
      <c r="H1306" s="328"/>
      <c r="I1306" s="327"/>
      <c r="J1306" s="7"/>
      <c r="K1306" s="7"/>
      <c r="L1306" s="7"/>
      <c r="M1306" s="7"/>
      <c r="N1306" s="328"/>
      <c r="O1306" s="327"/>
      <c r="P1306" s="7"/>
      <c r="Q1306" s="7"/>
      <c r="R1306" s="7"/>
      <c r="S1306" s="421"/>
      <c r="T1306" s="328"/>
      <c r="U1306" s="327"/>
      <c r="V1306" s="7"/>
      <c r="W1306" s="7" t="s">
        <v>44</v>
      </c>
      <c r="X1306" s="7" t="s">
        <v>45</v>
      </c>
      <c r="Y1306" s="328"/>
      <c r="Z1306" s="327"/>
      <c r="AA1306" s="7"/>
      <c r="AB1306" s="7" t="s">
        <v>44</v>
      </c>
      <c r="AC1306" s="7" t="s">
        <v>45</v>
      </c>
      <c r="AD1306" s="328"/>
      <c r="AE1306" s="327"/>
      <c r="AF1306" s="7"/>
      <c r="AG1306" s="7"/>
      <c r="AH1306" s="7" t="s">
        <v>44</v>
      </c>
      <c r="AI1306" s="7" t="s">
        <v>45</v>
      </c>
      <c r="AJ1306" s="328"/>
      <c r="AK1306" s="327"/>
      <c r="AL1306" s="7"/>
      <c r="AM1306" s="7"/>
      <c r="AN1306" s="7" t="s">
        <v>44</v>
      </c>
      <c r="AO1306" s="7" t="s">
        <v>45</v>
      </c>
      <c r="AP1306" s="328"/>
      <c r="AQ1306" s="327"/>
      <c r="AR1306" s="7"/>
      <c r="AS1306" s="7"/>
      <c r="AT1306" s="7" t="s">
        <v>44</v>
      </c>
      <c r="AU1306" s="7" t="s">
        <v>45</v>
      </c>
      <c r="AV1306" s="328"/>
      <c r="AW1306" s="327"/>
      <c r="AX1306" s="7"/>
      <c r="AY1306" s="7"/>
      <c r="AZ1306" s="7" t="s">
        <v>44</v>
      </c>
      <c r="BA1306" s="7" t="s">
        <v>45</v>
      </c>
      <c r="BB1306" s="328"/>
      <c r="BC1306" s="327"/>
      <c r="BD1306" s="7"/>
      <c r="BE1306" s="7" t="s">
        <v>44</v>
      </c>
      <c r="BF1306" s="7" t="s">
        <v>45</v>
      </c>
      <c r="BG1306" s="328"/>
      <c r="BH1306" s="327"/>
      <c r="BI1306" s="7"/>
      <c r="BJ1306" s="7" t="s">
        <v>44</v>
      </c>
      <c r="BK1306" s="7" t="s">
        <v>45</v>
      </c>
      <c r="BL1306" s="328"/>
      <c r="BM1306" s="327"/>
      <c r="BN1306" s="7"/>
      <c r="BO1306" s="7" t="s">
        <v>44</v>
      </c>
      <c r="BP1306" s="7" t="s">
        <v>45</v>
      </c>
      <c r="BQ1306" s="328"/>
      <c r="BS1306" s="415"/>
      <c r="BT1306" s="415"/>
      <c r="BU1306" s="416"/>
      <c r="BV1306" s="415"/>
    </row>
    <row r="1307" spans="1:147" ht="18" x14ac:dyDescent="0.35">
      <c r="C1307" s="343" t="s">
        <v>190</v>
      </c>
      <c r="D1307" s="102"/>
      <c r="E1307" s="102"/>
      <c r="F1307" s="102"/>
      <c r="G1307" s="466">
        <f>'DETERMINACIÓN M3 GAS'!AI370</f>
        <v>4.6784693877550962</v>
      </c>
      <c r="H1307" s="328"/>
      <c r="I1307" s="343" t="s">
        <v>190</v>
      </c>
      <c r="J1307" s="102"/>
      <c r="K1307" s="102"/>
      <c r="L1307" s="102"/>
      <c r="M1307" s="466">
        <f>'DETERMINACIÓN M3 GAS'!AI401</f>
        <v>5.546643162393158</v>
      </c>
      <c r="N1307" s="328"/>
      <c r="O1307" s="343" t="s">
        <v>190</v>
      </c>
      <c r="P1307" s="102"/>
      <c r="Q1307" s="102"/>
      <c r="R1307" s="102"/>
      <c r="S1307" s="466">
        <f>'DETERMINACIÓN M3 GAS'!AV29</f>
        <v>5.6209279291493255</v>
      </c>
      <c r="T1307" s="328"/>
      <c r="U1307" s="343" t="s">
        <v>190</v>
      </c>
      <c r="V1307" s="102"/>
      <c r="W1307" s="102"/>
      <c r="X1307" s="165">
        <f>+'DETERMINACIÓN M3 GAS'!AV57</f>
        <v>5.1959874713268235</v>
      </c>
      <c r="Y1307" s="328"/>
      <c r="Z1307" s="343" t="s">
        <v>470</v>
      </c>
      <c r="AA1307" s="102"/>
      <c r="AB1307" s="102"/>
      <c r="AC1307" s="165">
        <f>+'DETERMINACIÓN M3 GAS'!AV89</f>
        <v>6.6303056532571301</v>
      </c>
      <c r="AD1307" s="328"/>
      <c r="AE1307" s="343" t="s">
        <v>190</v>
      </c>
      <c r="AF1307" s="102"/>
      <c r="AG1307" s="102"/>
      <c r="AH1307" s="102"/>
      <c r="AI1307" s="165">
        <f>+'DETERMINACIÓN M3 GAS'!AV118</f>
        <v>6.0340561332131113</v>
      </c>
      <c r="AJ1307" s="328"/>
      <c r="AK1307" s="343" t="s">
        <v>190</v>
      </c>
      <c r="AL1307" s="102"/>
      <c r="AM1307" s="102"/>
      <c r="AN1307" s="102"/>
      <c r="AO1307" s="165">
        <f>+'DETERMINACIÓN M3 GAS'!AV146</f>
        <v>5.5616057342382605</v>
      </c>
      <c r="AP1307" s="328"/>
      <c r="AQ1307" s="343" t="s">
        <v>190</v>
      </c>
      <c r="AR1307" s="102"/>
      <c r="AS1307" s="102"/>
      <c r="AT1307" s="102"/>
      <c r="AU1307" s="165">
        <f>+'DETERMINACIÓN M3 GAS'!AV180</f>
        <v>6.1278887604733869</v>
      </c>
      <c r="AV1307" s="328"/>
      <c r="AW1307" s="343" t="s">
        <v>190</v>
      </c>
      <c r="AX1307" s="102"/>
      <c r="AY1307" s="102"/>
      <c r="AZ1307" s="102"/>
      <c r="BA1307" s="165">
        <f>+'DETERMINACIÓN M3 GAS'!AV208</f>
        <v>8.4584869812492727</v>
      </c>
      <c r="BB1307" s="328"/>
      <c r="BC1307" s="343" t="s">
        <v>190</v>
      </c>
      <c r="BD1307" s="102"/>
      <c r="BE1307" s="102"/>
      <c r="BF1307" s="165">
        <f>+'DETERMINACIÓN M3 GAS'!AI472</f>
        <v>0</v>
      </c>
      <c r="BG1307" s="328"/>
      <c r="BH1307" s="343" t="s">
        <v>190</v>
      </c>
      <c r="BI1307" s="102"/>
      <c r="BJ1307" s="102"/>
      <c r="BK1307" s="165">
        <f>+'DETERMINACIÓN M3 GAS'!AI501</f>
        <v>0</v>
      </c>
      <c r="BL1307" s="328"/>
      <c r="BM1307" s="343" t="s">
        <v>190</v>
      </c>
      <c r="BN1307" s="102"/>
      <c r="BO1307" s="102"/>
      <c r="BP1307" s="165">
        <f>+'DETERMINACIÓN M3 GAS'!AI536</f>
        <v>0</v>
      </c>
      <c r="BQ1307" s="328"/>
      <c r="BS1307" s="415"/>
      <c r="BT1307" s="415"/>
      <c r="BU1307" s="416"/>
      <c r="BV1307" s="415"/>
    </row>
    <row r="1308" spans="1:147" ht="28.8" x14ac:dyDescent="0.3">
      <c r="C1308" s="465" t="s">
        <v>157</v>
      </c>
      <c r="D1308" s="102"/>
      <c r="E1308" s="102"/>
      <c r="F1308" s="102"/>
      <c r="G1308" s="474">
        <v>1</v>
      </c>
      <c r="H1308" s="328"/>
      <c r="I1308" s="465" t="s">
        <v>157</v>
      </c>
      <c r="J1308" s="102"/>
      <c r="K1308" s="102"/>
      <c r="L1308" s="102"/>
      <c r="M1308" s="474">
        <v>1</v>
      </c>
      <c r="N1308" s="328"/>
      <c r="O1308" s="465" t="s">
        <v>157</v>
      </c>
      <c r="P1308" s="102"/>
      <c r="Q1308" s="102"/>
      <c r="R1308" s="102"/>
      <c r="S1308" s="473">
        <f>+Q1343</f>
        <v>0.62512334682861004</v>
      </c>
      <c r="T1308" s="328"/>
      <c r="U1308" s="343" t="s">
        <v>157</v>
      </c>
      <c r="V1308" s="102"/>
      <c r="W1308" s="102"/>
      <c r="X1308" s="441">
        <v>1</v>
      </c>
      <c r="Y1308" s="328"/>
      <c r="Z1308" s="465" t="s">
        <v>157</v>
      </c>
      <c r="AA1308" s="479"/>
      <c r="AB1308" s="479"/>
      <c r="AC1308" s="441">
        <v>1</v>
      </c>
      <c r="AD1308" s="328"/>
      <c r="AE1308" s="465" t="s">
        <v>157</v>
      </c>
      <c r="AF1308" s="479"/>
      <c r="AG1308" s="479"/>
      <c r="AH1308" s="479"/>
      <c r="AI1308" s="441">
        <v>1</v>
      </c>
      <c r="AJ1308" s="328"/>
      <c r="AK1308" s="465" t="s">
        <v>157</v>
      </c>
      <c r="AL1308" s="102"/>
      <c r="AM1308" s="102"/>
      <c r="AN1308" s="102"/>
      <c r="AO1308" s="441">
        <v>1</v>
      </c>
      <c r="AP1308" s="328"/>
      <c r="AQ1308" s="465" t="s">
        <v>157</v>
      </c>
      <c r="AR1308" s="479"/>
      <c r="AS1308" s="102"/>
      <c r="AT1308" s="102"/>
      <c r="AU1308" s="441">
        <v>1</v>
      </c>
      <c r="AV1308" s="328"/>
      <c r="AW1308" s="343" t="s">
        <v>157</v>
      </c>
      <c r="AX1308" s="102"/>
      <c r="AY1308" s="102"/>
      <c r="AZ1308" s="102"/>
      <c r="BA1308" s="441">
        <v>1</v>
      </c>
      <c r="BB1308" s="328"/>
      <c r="BC1308" s="343" t="s">
        <v>157</v>
      </c>
      <c r="BD1308" s="102"/>
      <c r="BE1308" s="102"/>
      <c r="BF1308" s="441">
        <v>1</v>
      </c>
      <c r="BG1308" s="328"/>
      <c r="BH1308" s="343" t="s">
        <v>157</v>
      </c>
      <c r="BI1308" s="102"/>
      <c r="BJ1308" s="102"/>
      <c r="BK1308" s="441">
        <v>1</v>
      </c>
      <c r="BL1308" s="328"/>
      <c r="BM1308" s="343" t="s">
        <v>157</v>
      </c>
      <c r="BN1308" s="102"/>
      <c r="BO1308" s="102"/>
      <c r="BP1308" s="441">
        <v>1</v>
      </c>
      <c r="BQ1308" s="328"/>
      <c r="BR1308" s="251" t="s">
        <v>365</v>
      </c>
      <c r="BS1308" s="251" t="s">
        <v>364</v>
      </c>
      <c r="BT1308" s="251" t="s">
        <v>392</v>
      </c>
      <c r="BU1308" s="392" t="s">
        <v>393</v>
      </c>
      <c r="BV1308" s="251" t="s">
        <v>363</v>
      </c>
    </row>
    <row r="1309" spans="1:147" ht="18" x14ac:dyDescent="0.35">
      <c r="C1309" s="350"/>
      <c r="D1309" s="351"/>
      <c r="E1309" s="351"/>
      <c r="F1309" s="7" t="s">
        <v>44</v>
      </c>
      <c r="G1309" s="7" t="s">
        <v>45</v>
      </c>
      <c r="H1309" s="328"/>
      <c r="I1309" s="327"/>
      <c r="J1309" s="7"/>
      <c r="K1309" s="7"/>
      <c r="L1309" s="7" t="s">
        <v>44</v>
      </c>
      <c r="M1309" s="7" t="s">
        <v>45</v>
      </c>
      <c r="N1309" s="328"/>
      <c r="O1309" s="327"/>
      <c r="P1309" s="7"/>
      <c r="Q1309" s="7"/>
      <c r="R1309" s="7" t="s">
        <v>44</v>
      </c>
      <c r="S1309" s="421" t="s">
        <v>45</v>
      </c>
      <c r="T1309" s="328"/>
      <c r="U1309" s="350"/>
      <c r="V1309" s="351"/>
      <c r="W1309" s="351" t="s">
        <v>44</v>
      </c>
      <c r="X1309" s="7" t="s">
        <v>45</v>
      </c>
      <c r="Y1309" s="328"/>
      <c r="Z1309" s="350"/>
      <c r="AA1309" s="351"/>
      <c r="AB1309" s="7" t="s">
        <v>44</v>
      </c>
      <c r="AC1309" s="7" t="s">
        <v>45</v>
      </c>
      <c r="AD1309" s="328"/>
      <c r="AE1309" s="350"/>
      <c r="AF1309" s="351"/>
      <c r="AG1309" s="7" t="s">
        <v>44</v>
      </c>
      <c r="AH1309" s="7" t="s">
        <v>45</v>
      </c>
      <c r="AI1309" s="7"/>
      <c r="AJ1309" s="328"/>
      <c r="AK1309" s="343"/>
      <c r="AL1309" s="102"/>
      <c r="AM1309" s="102"/>
      <c r="AN1309" s="102"/>
      <c r="AO1309" s="103"/>
      <c r="AP1309" s="328"/>
      <c r="AQ1309" s="343"/>
      <c r="AR1309" s="102"/>
      <c r="AS1309" s="102"/>
      <c r="AT1309" s="102"/>
      <c r="AU1309" s="103"/>
      <c r="AV1309" s="328"/>
      <c r="AW1309" s="343"/>
      <c r="AX1309" s="102"/>
      <c r="AY1309" s="102"/>
      <c r="AZ1309" s="102"/>
      <c r="BA1309" s="103"/>
      <c r="BB1309" s="328"/>
      <c r="BC1309" s="343"/>
      <c r="BD1309" s="102"/>
      <c r="BE1309" s="102"/>
      <c r="BF1309" s="103"/>
      <c r="BG1309" s="328"/>
      <c r="BH1309" s="343"/>
      <c r="BI1309" s="102"/>
      <c r="BJ1309" s="102"/>
      <c r="BK1309" s="103"/>
      <c r="BL1309" s="328"/>
      <c r="BM1309" s="343"/>
      <c r="BN1309" s="102"/>
      <c r="BO1309" s="102"/>
      <c r="BP1309" s="103"/>
      <c r="BQ1309" s="328"/>
      <c r="BS1309" s="415"/>
      <c r="BT1309" s="415"/>
      <c r="BU1309" s="416"/>
      <c r="BV1309" s="415"/>
    </row>
    <row r="1310" spans="1:147" ht="18" x14ac:dyDescent="0.35">
      <c r="A1310" t="s">
        <v>301</v>
      </c>
      <c r="C1310" s="338">
        <f t="shared" ref="C1310:AK1310" si="1503">+C1226</f>
        <v>109</v>
      </c>
      <c r="D1310" s="338">
        <f t="shared" ref="D1310" si="1504">+D1226</f>
        <v>109</v>
      </c>
      <c r="E1310" s="216">
        <f t="shared" si="1503"/>
        <v>612.68114427727653</v>
      </c>
      <c r="F1310" s="34">
        <f t="shared" si="1503"/>
        <v>1207228.7298420612</v>
      </c>
      <c r="G1310" s="34">
        <f t="shared" si="1503"/>
        <v>1739889.6182883247</v>
      </c>
      <c r="H1310" s="339">
        <f t="shared" si="1503"/>
        <v>2947118.3481303868</v>
      </c>
      <c r="I1310" s="338">
        <f t="shared" si="1503"/>
        <v>105</v>
      </c>
      <c r="J1310" s="338">
        <f t="shared" ref="J1310" si="1505">+J1226</f>
        <v>105</v>
      </c>
      <c r="K1310" s="216">
        <f t="shared" si="1503"/>
        <v>590.19743256067943</v>
      </c>
      <c r="L1310" s="34">
        <f t="shared" si="1503"/>
        <v>1171388.8061604581</v>
      </c>
      <c r="M1310" s="34">
        <f t="shared" si="1503"/>
        <v>1759109.1537029014</v>
      </c>
      <c r="N1310" s="339">
        <f t="shared" si="1503"/>
        <v>2930497.9598633596</v>
      </c>
      <c r="O1310" s="338">
        <f t="shared" si="1503"/>
        <v>206</v>
      </c>
      <c r="P1310" s="459">
        <f t="shared" ref="P1310" si="1506">+P1226</f>
        <v>128.77540944669369</v>
      </c>
      <c r="Q1310" s="216">
        <f t="shared" si="1503"/>
        <v>723.83729554656031</v>
      </c>
      <c r="R1310" s="34">
        <f t="shared" si="1503"/>
        <v>1436629.2679484447</v>
      </c>
      <c r="S1310" s="432">
        <f t="shared" si="1503"/>
        <v>2931291.6086963159</v>
      </c>
      <c r="T1310" s="339">
        <f t="shared" si="1503"/>
        <v>4367920.8766447604</v>
      </c>
      <c r="U1310" s="338">
        <f t="shared" si="1503"/>
        <v>122</v>
      </c>
      <c r="V1310" s="216">
        <f t="shared" si="1503"/>
        <v>633.91047150187228</v>
      </c>
      <c r="W1310" s="34">
        <f t="shared" si="1503"/>
        <v>1366218.0476765605</v>
      </c>
      <c r="X1310" s="34">
        <f t="shared" si="1503"/>
        <v>2163857.3572320552</v>
      </c>
      <c r="Y1310" s="339">
        <f t="shared" si="1503"/>
        <v>3530075.404908617</v>
      </c>
      <c r="Z1310" s="338">
        <f t="shared" si="1503"/>
        <v>107</v>
      </c>
      <c r="AA1310" s="224">
        <f t="shared" si="1503"/>
        <v>709.44270489851283</v>
      </c>
      <c r="AB1310" s="34">
        <f t="shared" si="1503"/>
        <v>1198240.418863869</v>
      </c>
      <c r="AC1310" s="34">
        <f t="shared" si="1503"/>
        <v>2510112.4198946063</v>
      </c>
      <c r="AD1310" s="339">
        <f t="shared" si="1503"/>
        <v>3708352.8387584747</v>
      </c>
      <c r="AE1310" s="338">
        <f t="shared" si="1503"/>
        <v>111</v>
      </c>
      <c r="AF1310" s="216">
        <f t="shared" si="1503"/>
        <v>111</v>
      </c>
      <c r="AG1310" s="33">
        <f t="shared" si="1503"/>
        <v>669.78023078665524</v>
      </c>
      <c r="AH1310" s="34">
        <f t="shared" si="1503"/>
        <v>1181813.916666667</v>
      </c>
      <c r="AI1310" s="34">
        <f t="shared" si="1503"/>
        <v>2329554.3372340919</v>
      </c>
      <c r="AJ1310" s="339">
        <f t="shared" si="1503"/>
        <v>0</v>
      </c>
      <c r="AK1310" s="338">
        <f t="shared" si="1503"/>
        <v>110</v>
      </c>
      <c r="AL1310" s="452">
        <f t="shared" ref="AL1310" si="1507">+AL1226</f>
        <v>110</v>
      </c>
      <c r="AM1310" s="224">
        <f t="shared" ref="AM1310:BQ1310" si="1508">+AM1226</f>
        <v>611.77663076620877</v>
      </c>
      <c r="AN1310" s="34">
        <f t="shared" si="1508"/>
        <v>1171166.9444444447</v>
      </c>
      <c r="AO1310" s="34">
        <f t="shared" si="1508"/>
        <v>2116939.3031518878</v>
      </c>
      <c r="AP1310" s="339">
        <f t="shared" si="1508"/>
        <v>3288106.2475963319</v>
      </c>
      <c r="AQ1310" s="459">
        <f t="shared" si="1508"/>
        <v>113.47826086956522</v>
      </c>
      <c r="AR1310" s="487">
        <f t="shared" si="1508"/>
        <v>113.47826086956522</v>
      </c>
      <c r="AS1310" s="216">
        <f t="shared" si="1508"/>
        <v>695.38215934067557</v>
      </c>
      <c r="AT1310" s="34">
        <f t="shared" si="1508"/>
        <v>1312778.5456810996</v>
      </c>
      <c r="AU1310" s="34">
        <f t="shared" si="1508"/>
        <v>2264980.6135951779</v>
      </c>
      <c r="AV1310" s="339">
        <f t="shared" si="1508"/>
        <v>3577759.1592762768</v>
      </c>
      <c r="AW1310" s="459">
        <f t="shared" si="1508"/>
        <v>129.52173913043501</v>
      </c>
      <c r="AX1310" s="459">
        <f t="shared" ref="AX1310" si="1509">+AX1226</f>
        <v>129.52173913043501</v>
      </c>
      <c r="AY1310" s="216">
        <f t="shared" si="1508"/>
        <v>1095.5579442235489</v>
      </c>
      <c r="AZ1310" s="34">
        <f t="shared" si="1508"/>
        <v>1498378.2711049821</v>
      </c>
      <c r="BA1310" s="34">
        <f t="shared" si="1508"/>
        <v>3673463.2125109448</v>
      </c>
      <c r="BB1310" s="339">
        <f t="shared" si="1508"/>
        <v>5171841.4836159274</v>
      </c>
      <c r="BC1310" s="338">
        <f t="shared" si="1508"/>
        <v>0</v>
      </c>
      <c r="BD1310" s="224">
        <f t="shared" si="1508"/>
        <v>0</v>
      </c>
      <c r="BE1310" s="34">
        <f t="shared" si="1508"/>
        <v>0</v>
      </c>
      <c r="BF1310" s="34">
        <f t="shared" si="1508"/>
        <v>0</v>
      </c>
      <c r="BG1310" s="339">
        <f t="shared" si="1508"/>
        <v>0</v>
      </c>
      <c r="BH1310" s="338">
        <f t="shared" si="1508"/>
        <v>0</v>
      </c>
      <c r="BI1310" s="224">
        <f t="shared" si="1508"/>
        <v>0</v>
      </c>
      <c r="BJ1310" s="34">
        <f t="shared" si="1508"/>
        <v>0</v>
      </c>
      <c r="BK1310" s="34">
        <f t="shared" si="1508"/>
        <v>0</v>
      </c>
      <c r="BL1310" s="339">
        <f t="shared" si="1508"/>
        <v>0</v>
      </c>
      <c r="BM1310" s="338">
        <f t="shared" si="1508"/>
        <v>0</v>
      </c>
      <c r="BN1310" s="224">
        <f t="shared" si="1508"/>
        <v>0</v>
      </c>
      <c r="BO1310" s="34">
        <f t="shared" si="1508"/>
        <v>0</v>
      </c>
      <c r="BP1310" s="34">
        <f t="shared" si="1508"/>
        <v>0</v>
      </c>
      <c r="BQ1310" s="339">
        <f t="shared" si="1508"/>
        <v>0</v>
      </c>
      <c r="BS1310" s="415"/>
      <c r="BT1310" s="415"/>
      <c r="BU1310" s="416"/>
      <c r="BV1310" s="415"/>
    </row>
    <row r="1311" spans="1:147" ht="18" x14ac:dyDescent="0.35">
      <c r="A1311" t="s">
        <v>302</v>
      </c>
      <c r="C1311" s="338">
        <f t="shared" ref="C1311:AK1311" si="1510">+C1268</f>
        <v>150</v>
      </c>
      <c r="D1311" s="338">
        <f t="shared" ref="D1311" si="1511">+D1268</f>
        <v>150</v>
      </c>
      <c r="E1311" s="216">
        <f t="shared" si="1510"/>
        <v>843.13918937239885</v>
      </c>
      <c r="F1311" s="34">
        <f t="shared" si="1510"/>
        <v>1661323.9401496255</v>
      </c>
      <c r="G1311" s="34">
        <f t="shared" si="1510"/>
        <v>2394343.5114059513</v>
      </c>
      <c r="H1311" s="339">
        <f t="shared" si="1510"/>
        <v>4055667.4515555776</v>
      </c>
      <c r="I1311" s="338">
        <f t="shared" si="1510"/>
        <v>127</v>
      </c>
      <c r="J1311" s="338">
        <f t="shared" ref="J1311" si="1512">+J1268</f>
        <v>127</v>
      </c>
      <c r="K1311" s="216">
        <f t="shared" si="1510"/>
        <v>713.8578470019645</v>
      </c>
      <c r="L1311" s="34">
        <f t="shared" si="1510"/>
        <v>1416822.6512607445</v>
      </c>
      <c r="M1311" s="34">
        <f t="shared" si="1510"/>
        <v>2127684.4049549378</v>
      </c>
      <c r="N1311" s="339">
        <f t="shared" si="1510"/>
        <v>3544507.0562156825</v>
      </c>
      <c r="O1311" s="338">
        <f t="shared" si="1510"/>
        <v>265</v>
      </c>
      <c r="P1311" s="459">
        <f t="shared" ref="P1311" si="1513">+P1268</f>
        <v>165.65768690958166</v>
      </c>
      <c r="Q1311" s="216">
        <f t="shared" si="1510"/>
        <v>931.14991902834208</v>
      </c>
      <c r="R1311" s="34">
        <f t="shared" si="1510"/>
        <v>1848091.0485744555</v>
      </c>
      <c r="S1311" s="432">
        <f t="shared" si="1510"/>
        <v>3770836.2927404069</v>
      </c>
      <c r="T1311" s="339">
        <f t="shared" si="1510"/>
        <v>5618927.3413148625</v>
      </c>
      <c r="U1311" s="338">
        <f t="shared" si="1510"/>
        <v>160</v>
      </c>
      <c r="V1311" s="216">
        <f t="shared" si="1510"/>
        <v>831.35799541229164</v>
      </c>
      <c r="W1311" s="34">
        <f t="shared" si="1510"/>
        <v>1791761.3740020471</v>
      </c>
      <c r="X1311" s="34">
        <f t="shared" si="1510"/>
        <v>2837845.7144026952</v>
      </c>
      <c r="Y1311" s="339">
        <f t="shared" si="1510"/>
        <v>4629607.088404743</v>
      </c>
      <c r="Z1311" s="338">
        <f t="shared" si="1510"/>
        <v>160</v>
      </c>
      <c r="AA1311" s="224">
        <f t="shared" si="1510"/>
        <v>1060.8489045211409</v>
      </c>
      <c r="AB1311" s="34">
        <f t="shared" si="1510"/>
        <v>1791761.3740020469</v>
      </c>
      <c r="AC1311" s="34">
        <f t="shared" si="1510"/>
        <v>3753439.1325526829</v>
      </c>
      <c r="AD1311" s="339">
        <f t="shared" si="1510"/>
        <v>5545200.5065547293</v>
      </c>
      <c r="AE1311" s="338">
        <f t="shared" si="1510"/>
        <v>166</v>
      </c>
      <c r="AF1311" s="216">
        <f t="shared" si="1510"/>
        <v>166</v>
      </c>
      <c r="AG1311" s="33">
        <f t="shared" si="1510"/>
        <v>1001.6533181133765</v>
      </c>
      <c r="AH1311" s="34">
        <f t="shared" si="1510"/>
        <v>1767397.3888888892</v>
      </c>
      <c r="AI1311" s="34">
        <f t="shared" si="1510"/>
        <v>3483838.0178455785</v>
      </c>
      <c r="AJ1311" s="339">
        <f t="shared" si="1510"/>
        <v>0</v>
      </c>
      <c r="AK1311" s="338">
        <f t="shared" si="1510"/>
        <v>161</v>
      </c>
      <c r="AL1311" s="452">
        <f t="shared" ref="AL1311" si="1514">+AL1268</f>
        <v>161</v>
      </c>
      <c r="AM1311" s="224">
        <f t="shared" ref="AM1311:BQ1311" si="1515">+AM1268</f>
        <v>895.41852321236001</v>
      </c>
      <c r="AN1311" s="34">
        <f t="shared" si="1515"/>
        <v>1714162.527777778</v>
      </c>
      <c r="AO1311" s="34">
        <f t="shared" si="1515"/>
        <v>3098429.3437041268</v>
      </c>
      <c r="AP1311" s="339">
        <f t="shared" si="1515"/>
        <v>4812591.8714819048</v>
      </c>
      <c r="AQ1311" s="459">
        <f t="shared" si="1515"/>
        <v>147.86956521739131</v>
      </c>
      <c r="AR1311" s="487">
        <f t="shared" si="1515"/>
        <v>147.86956521739131</v>
      </c>
      <c r="AS1311" s="216">
        <f t="shared" si="1515"/>
        <v>906.1282467117386</v>
      </c>
      <c r="AT1311" s="34">
        <f t="shared" si="1515"/>
        <v>1710635.9516710425</v>
      </c>
      <c r="AU1311" s="34">
        <f t="shared" si="1515"/>
        <v>2951417.2669874327</v>
      </c>
      <c r="AV1311" s="339">
        <f t="shared" si="1515"/>
        <v>4662053.2186584743</v>
      </c>
      <c r="AW1311" s="459">
        <f t="shared" si="1515"/>
        <v>161.7826086956519</v>
      </c>
      <c r="AX1311" s="459">
        <f t="shared" ref="AX1311" si="1516">+AX1268</f>
        <v>161.7826086956519</v>
      </c>
      <c r="AY1311" s="216">
        <f t="shared" si="1515"/>
        <v>1368.4360894447168</v>
      </c>
      <c r="AZ1311" s="34">
        <f t="shared" si="1515"/>
        <v>1871589.6430955422</v>
      </c>
      <c r="BA1311" s="34">
        <f t="shared" si="1515"/>
        <v>4588437.9368087221</v>
      </c>
      <c r="BB1311" s="339">
        <f t="shared" si="1515"/>
        <v>6460027.5799042629</v>
      </c>
      <c r="BC1311" s="338">
        <f t="shared" si="1515"/>
        <v>0</v>
      </c>
      <c r="BD1311" s="224">
        <f t="shared" si="1515"/>
        <v>0</v>
      </c>
      <c r="BE1311" s="34">
        <f t="shared" si="1515"/>
        <v>0</v>
      </c>
      <c r="BF1311" s="34">
        <f t="shared" si="1515"/>
        <v>0</v>
      </c>
      <c r="BG1311" s="339">
        <f t="shared" si="1515"/>
        <v>0</v>
      </c>
      <c r="BH1311" s="338">
        <f t="shared" si="1515"/>
        <v>0</v>
      </c>
      <c r="BI1311" s="224">
        <f t="shared" si="1515"/>
        <v>0</v>
      </c>
      <c r="BJ1311" s="34">
        <f t="shared" si="1515"/>
        <v>0</v>
      </c>
      <c r="BK1311" s="34">
        <f t="shared" si="1515"/>
        <v>0</v>
      </c>
      <c r="BL1311" s="339">
        <f t="shared" si="1515"/>
        <v>0</v>
      </c>
      <c r="BM1311" s="338">
        <f t="shared" si="1515"/>
        <v>0</v>
      </c>
      <c r="BN1311" s="224">
        <f t="shared" si="1515"/>
        <v>0</v>
      </c>
      <c r="BO1311" s="34">
        <f t="shared" si="1515"/>
        <v>0</v>
      </c>
      <c r="BP1311" s="34">
        <f t="shared" si="1515"/>
        <v>0</v>
      </c>
      <c r="BQ1311" s="339">
        <f t="shared" si="1515"/>
        <v>0</v>
      </c>
      <c r="BS1311" s="415"/>
      <c r="BT1311" s="415"/>
      <c r="BU1311" s="416"/>
      <c r="BV1311" s="415"/>
    </row>
    <row r="1312" spans="1:147" ht="18" x14ac:dyDescent="0.35">
      <c r="A1312" t="s">
        <v>303</v>
      </c>
      <c r="C1312" s="338">
        <f t="shared" ref="C1312:AK1312" si="1517">+C1304</f>
        <v>139</v>
      </c>
      <c r="D1312" s="338">
        <f t="shared" ref="D1312" si="1518">+D1304</f>
        <v>139</v>
      </c>
      <c r="E1312" s="216">
        <f t="shared" si="1517"/>
        <v>781.30898215175625</v>
      </c>
      <c r="F1312" s="34">
        <f t="shared" si="1517"/>
        <v>1539493.5178719861</v>
      </c>
      <c r="G1312" s="34">
        <f t="shared" si="1517"/>
        <v>2218758.3205695148</v>
      </c>
      <c r="H1312" s="339">
        <f t="shared" si="1517"/>
        <v>3758251.8384415009</v>
      </c>
      <c r="I1312" s="338">
        <f t="shared" si="1517"/>
        <v>141</v>
      </c>
      <c r="J1312" s="338">
        <f t="shared" ref="J1312" si="1519">+J1304</f>
        <v>141</v>
      </c>
      <c r="K1312" s="216">
        <f t="shared" si="1517"/>
        <v>792.55083801005503</v>
      </c>
      <c r="L1312" s="34">
        <f t="shared" si="1517"/>
        <v>1573007.8254154723</v>
      </c>
      <c r="M1312" s="34">
        <f t="shared" si="1517"/>
        <v>2362232.2921153246</v>
      </c>
      <c r="N1312" s="339">
        <f t="shared" si="1517"/>
        <v>3935240.1175307971</v>
      </c>
      <c r="O1312" s="338">
        <f t="shared" si="1517"/>
        <v>270</v>
      </c>
      <c r="P1312" s="459">
        <f t="shared" ref="P1312" si="1520">+P1304</f>
        <v>168.78330364372471</v>
      </c>
      <c r="Q1312" s="216">
        <f t="shared" si="1517"/>
        <v>948.71878542510319</v>
      </c>
      <c r="R1312" s="34">
        <f t="shared" si="1517"/>
        <v>1882960.6910003885</v>
      </c>
      <c r="S1312" s="432">
        <f t="shared" si="1517"/>
        <v>3841984.1473204154</v>
      </c>
      <c r="T1312" s="339">
        <f t="shared" si="1517"/>
        <v>5724944.8383208048</v>
      </c>
      <c r="U1312" s="338">
        <f t="shared" si="1517"/>
        <v>158</v>
      </c>
      <c r="V1312" s="216">
        <f t="shared" si="1517"/>
        <v>820.9660204696379</v>
      </c>
      <c r="W1312" s="34">
        <f t="shared" si="1517"/>
        <v>1769364.3568270213</v>
      </c>
      <c r="X1312" s="34">
        <f t="shared" si="1517"/>
        <v>2802372.6429726616</v>
      </c>
      <c r="Y1312" s="339">
        <f t="shared" si="1517"/>
        <v>4571736.9997996846</v>
      </c>
      <c r="Z1312" s="338">
        <f t="shared" si="1517"/>
        <v>158</v>
      </c>
      <c r="AA1312" s="224">
        <f t="shared" si="1517"/>
        <v>1047.5882932146262</v>
      </c>
      <c r="AB1312" s="34">
        <f t="shared" si="1517"/>
        <v>1769364.3568270216</v>
      </c>
      <c r="AC1312" s="34">
        <f t="shared" si="1517"/>
        <v>3706521.1433957736</v>
      </c>
      <c r="AD1312" s="339">
        <f t="shared" si="1517"/>
        <v>5475885.5002227947</v>
      </c>
      <c r="AE1312" s="338">
        <f t="shared" si="1517"/>
        <v>157</v>
      </c>
      <c r="AF1312" s="216">
        <f t="shared" si="1517"/>
        <v>157</v>
      </c>
      <c r="AG1312" s="33">
        <f t="shared" si="1517"/>
        <v>947.34681291445838</v>
      </c>
      <c r="AH1312" s="34">
        <f t="shared" si="1517"/>
        <v>1671574.6388888892</v>
      </c>
      <c r="AI1312" s="34">
        <f t="shared" si="1517"/>
        <v>3294955.2337455177</v>
      </c>
      <c r="AJ1312" s="339">
        <f t="shared" si="1517"/>
        <v>0</v>
      </c>
      <c r="AK1312" s="338">
        <f t="shared" si="1517"/>
        <v>144</v>
      </c>
      <c r="AL1312" s="452">
        <f t="shared" ref="AL1312" si="1521">+AL1304</f>
        <v>144</v>
      </c>
      <c r="AM1312" s="224">
        <f t="shared" ref="AM1312:BQ1312" si="1522">+AM1304</f>
        <v>800.87122573030945</v>
      </c>
      <c r="AN1312" s="34">
        <f t="shared" si="1522"/>
        <v>1533164</v>
      </c>
      <c r="AO1312" s="34">
        <f t="shared" si="1522"/>
        <v>2771265.9968533805</v>
      </c>
      <c r="AP1312" s="339">
        <f t="shared" si="1522"/>
        <v>4304429.9968533795</v>
      </c>
      <c r="AQ1312" s="459">
        <f t="shared" si="1522"/>
        <v>146.73913043478262</v>
      </c>
      <c r="AR1312" s="487">
        <f t="shared" si="1522"/>
        <v>146.73913043478262</v>
      </c>
      <c r="AS1312" s="216">
        <f t="shared" si="1522"/>
        <v>899.20106811294272</v>
      </c>
      <c r="AT1312" s="34">
        <f t="shared" si="1522"/>
        <v>1697558.4642428018</v>
      </c>
      <c r="AU1312" s="34">
        <f t="shared" si="1522"/>
        <v>2928854.2417179025</v>
      </c>
      <c r="AV1312" s="339">
        <f t="shared" si="1522"/>
        <v>4626412.705960704</v>
      </c>
      <c r="AW1312" s="459">
        <f t="shared" si="1522"/>
        <v>161.26086956521715</v>
      </c>
      <c r="AX1312" s="459">
        <f t="shared" ref="AX1312" si="1523">+AX1304</f>
        <v>161.26086956521715</v>
      </c>
      <c r="AY1312" s="216">
        <f t="shared" si="1522"/>
        <v>1364.0229658023263</v>
      </c>
      <c r="AZ1312" s="34">
        <f t="shared" si="1522"/>
        <v>1865553.8796671235</v>
      </c>
      <c r="BA1312" s="34">
        <f t="shared" si="1522"/>
        <v>4573640.5019144174</v>
      </c>
      <c r="BB1312" s="339">
        <f t="shared" si="1522"/>
        <v>6439194.3815815421</v>
      </c>
      <c r="BC1312" s="338">
        <f t="shared" si="1522"/>
        <v>0</v>
      </c>
      <c r="BD1312" s="224">
        <f t="shared" si="1522"/>
        <v>0</v>
      </c>
      <c r="BE1312" s="34">
        <f t="shared" si="1522"/>
        <v>0</v>
      </c>
      <c r="BF1312" s="34">
        <f t="shared" si="1522"/>
        <v>0</v>
      </c>
      <c r="BG1312" s="339">
        <f t="shared" si="1522"/>
        <v>0</v>
      </c>
      <c r="BH1312" s="338">
        <f t="shared" si="1522"/>
        <v>0</v>
      </c>
      <c r="BI1312" s="224">
        <f t="shared" si="1522"/>
        <v>0</v>
      </c>
      <c r="BJ1312" s="34">
        <f t="shared" si="1522"/>
        <v>0</v>
      </c>
      <c r="BK1312" s="34">
        <f t="shared" si="1522"/>
        <v>0</v>
      </c>
      <c r="BL1312" s="339">
        <f t="shared" si="1522"/>
        <v>0</v>
      </c>
      <c r="BM1312" s="338">
        <f t="shared" si="1522"/>
        <v>0</v>
      </c>
      <c r="BN1312" s="224">
        <f t="shared" si="1522"/>
        <v>0</v>
      </c>
      <c r="BO1312" s="34">
        <f t="shared" si="1522"/>
        <v>0</v>
      </c>
      <c r="BP1312" s="34">
        <f t="shared" si="1522"/>
        <v>0</v>
      </c>
      <c r="BQ1312" s="339">
        <f t="shared" si="1522"/>
        <v>0</v>
      </c>
      <c r="BS1312" s="415"/>
      <c r="BT1312" s="415"/>
      <c r="BU1312" s="416"/>
      <c r="BV1312" s="415"/>
    </row>
    <row r="1313" spans="1:74" ht="18" x14ac:dyDescent="0.35">
      <c r="A1313" s="84" t="s">
        <v>443</v>
      </c>
      <c r="C1313" s="340">
        <f>SUM(C1310:C1312)</f>
        <v>398</v>
      </c>
      <c r="D1313" s="340">
        <f>SUM(D1310:D1312)</f>
        <v>398</v>
      </c>
      <c r="E1313" s="217">
        <f t="shared" ref="E1313:BD1313" si="1524">SUM(E1310:E1312)</f>
        <v>2237.1293158014314</v>
      </c>
      <c r="F1313" s="36">
        <f t="shared" si="1524"/>
        <v>4408046.1878636731</v>
      </c>
      <c r="G1313" s="36">
        <f t="shared" si="1524"/>
        <v>6352991.4502637908</v>
      </c>
      <c r="H1313" s="341">
        <f t="shared" si="1524"/>
        <v>10761037.638127465</v>
      </c>
      <c r="I1313" s="340">
        <f t="shared" si="1524"/>
        <v>373</v>
      </c>
      <c r="J1313" s="340">
        <f t="shared" ref="J1313" si="1525">SUM(J1310:J1312)</f>
        <v>373</v>
      </c>
      <c r="K1313" s="217">
        <f t="shared" si="1524"/>
        <v>2096.6061175726991</v>
      </c>
      <c r="L1313" s="36">
        <f t="shared" si="1524"/>
        <v>4161219.2828366747</v>
      </c>
      <c r="M1313" s="36">
        <f t="shared" si="1524"/>
        <v>6249025.8507731631</v>
      </c>
      <c r="N1313" s="341">
        <f t="shared" si="1524"/>
        <v>10410245.133609839</v>
      </c>
      <c r="O1313" s="470">
        <f t="shared" si="1524"/>
        <v>741</v>
      </c>
      <c r="P1313" s="460">
        <f t="shared" ref="P1313" si="1526">SUM(P1310:P1312)</f>
        <v>463.21640000000002</v>
      </c>
      <c r="Q1313" s="217">
        <f t="shared" si="1524"/>
        <v>2603.7060000000056</v>
      </c>
      <c r="R1313" s="36">
        <f t="shared" si="1524"/>
        <v>5167681.007523289</v>
      </c>
      <c r="S1313" s="433">
        <f>SUM(S1310:S1312)</f>
        <v>10544112.048757138</v>
      </c>
      <c r="T1313" s="341">
        <f t="shared" si="1524"/>
        <v>15711793.056280429</v>
      </c>
      <c r="U1313" s="340">
        <f t="shared" si="1524"/>
        <v>440</v>
      </c>
      <c r="V1313" s="217">
        <f>SUM(V1310:V1312)</f>
        <v>2286.2344873838019</v>
      </c>
      <c r="W1313" s="36">
        <f t="shared" si="1524"/>
        <v>4927343.7785056289</v>
      </c>
      <c r="X1313" s="36">
        <f t="shared" si="1524"/>
        <v>7804075.714607412</v>
      </c>
      <c r="Y1313" s="341">
        <f t="shared" si="1524"/>
        <v>12731419.493113045</v>
      </c>
      <c r="Z1313" s="340">
        <f t="shared" si="1524"/>
        <v>425</v>
      </c>
      <c r="AA1313" s="35">
        <f t="shared" si="1524"/>
        <v>2817.8799026342799</v>
      </c>
      <c r="AB1313" s="36">
        <f t="shared" si="1524"/>
        <v>4759366.1496929377</v>
      </c>
      <c r="AC1313" s="36">
        <f t="shared" si="1524"/>
        <v>9970072.6958430633</v>
      </c>
      <c r="AD1313" s="341">
        <f t="shared" si="1524"/>
        <v>14729438.845535999</v>
      </c>
      <c r="AE1313" s="340">
        <f t="shared" si="1524"/>
        <v>434</v>
      </c>
      <c r="AF1313" s="223">
        <f t="shared" si="1524"/>
        <v>434</v>
      </c>
      <c r="AG1313" s="35">
        <f t="shared" si="1524"/>
        <v>2618.7803618144903</v>
      </c>
      <c r="AH1313" s="36">
        <f t="shared" si="1524"/>
        <v>4620785.944444445</v>
      </c>
      <c r="AI1313" s="36">
        <f t="shared" si="1524"/>
        <v>9108347.5888251886</v>
      </c>
      <c r="AJ1313" s="341">
        <f t="shared" si="1524"/>
        <v>0</v>
      </c>
      <c r="AK1313" s="340">
        <f t="shared" si="1524"/>
        <v>415</v>
      </c>
      <c r="AL1313" s="340">
        <f t="shared" si="1524"/>
        <v>415</v>
      </c>
      <c r="AM1313" s="223">
        <f t="shared" si="1524"/>
        <v>2308.0663797088782</v>
      </c>
      <c r="AN1313" s="36">
        <f t="shared" si="1524"/>
        <v>4418493.4722222229</v>
      </c>
      <c r="AO1313" s="36">
        <f t="shared" si="1524"/>
        <v>7986634.6437093951</v>
      </c>
      <c r="AP1313" s="341">
        <f t="shared" si="1524"/>
        <v>12405128.115931615</v>
      </c>
      <c r="AQ1313" s="460">
        <f t="shared" si="1524"/>
        <v>408.08695652173913</v>
      </c>
      <c r="AR1313" s="488">
        <f t="shared" si="1524"/>
        <v>408.08695652173913</v>
      </c>
      <c r="AS1313" s="217">
        <f t="shared" si="1524"/>
        <v>2500.7114741653568</v>
      </c>
      <c r="AT1313" s="36">
        <f t="shared" si="1524"/>
        <v>4720972.9615949439</v>
      </c>
      <c r="AU1313" s="36">
        <f t="shared" si="1524"/>
        <v>8145252.1223005131</v>
      </c>
      <c r="AV1313" s="341">
        <f t="shared" si="1524"/>
        <v>12866225.083895456</v>
      </c>
      <c r="AW1313" s="460">
        <f t="shared" si="1524"/>
        <v>452.56521739130403</v>
      </c>
      <c r="AX1313" s="460">
        <f t="shared" si="1524"/>
        <v>452.56521739130403</v>
      </c>
      <c r="AY1313" s="223">
        <f t="shared" si="1524"/>
        <v>3828.0169994705921</v>
      </c>
      <c r="AZ1313" s="36">
        <f t="shared" si="1524"/>
        <v>5235521.7938676476</v>
      </c>
      <c r="BA1313" s="36">
        <f t="shared" si="1524"/>
        <v>12835541.651234085</v>
      </c>
      <c r="BB1313" s="341">
        <f t="shared" si="1524"/>
        <v>18071063.445101731</v>
      </c>
      <c r="BC1313" s="340">
        <f t="shared" si="1524"/>
        <v>0</v>
      </c>
      <c r="BD1313" s="223">
        <f t="shared" si="1524"/>
        <v>0</v>
      </c>
      <c r="BE1313" s="36">
        <f>SUM(BE1310:BE1312)</f>
        <v>0</v>
      </c>
      <c r="BF1313" s="36">
        <f t="shared" ref="BF1313:BQ1313" si="1527">SUM(BF1310:BF1312)</f>
        <v>0</v>
      </c>
      <c r="BG1313" s="341">
        <f t="shared" si="1527"/>
        <v>0</v>
      </c>
      <c r="BH1313" s="340">
        <f t="shared" si="1527"/>
        <v>0</v>
      </c>
      <c r="BI1313" s="223">
        <f t="shared" si="1527"/>
        <v>0</v>
      </c>
      <c r="BJ1313" s="36">
        <f t="shared" si="1527"/>
        <v>0</v>
      </c>
      <c r="BK1313" s="36">
        <f t="shared" si="1527"/>
        <v>0</v>
      </c>
      <c r="BL1313" s="341">
        <f t="shared" si="1527"/>
        <v>0</v>
      </c>
      <c r="BM1313" s="340">
        <f t="shared" si="1527"/>
        <v>0</v>
      </c>
      <c r="BN1313" s="223">
        <f t="shared" si="1527"/>
        <v>0</v>
      </c>
      <c r="BO1313" s="36">
        <f t="shared" si="1527"/>
        <v>0</v>
      </c>
      <c r="BP1313" s="36">
        <f t="shared" si="1527"/>
        <v>0</v>
      </c>
      <c r="BQ1313" s="341">
        <f t="shared" si="1527"/>
        <v>0</v>
      </c>
      <c r="BR1313" s="406">
        <f>BM1313+BH1313+BC1313+AW1313+AQ1313+AK1313+AE1313+Z1313+U1313+O1313+I1313+C1313</f>
        <v>4086.652173913043</v>
      </c>
      <c r="BS1313" s="478">
        <f>+BR1313/6</f>
        <v>681.10869565217388</v>
      </c>
      <c r="BT1313" s="477">
        <f>+AK1313-AE1313</f>
        <v>-19</v>
      </c>
      <c r="BU1313" s="476">
        <f>Z1313/U1313-100%</f>
        <v>-3.4090909090909061E-2</v>
      </c>
      <c r="BV1313" s="417">
        <f>(+Z1313-BS1313)/Z1313</f>
        <v>-0.60260869565217379</v>
      </c>
    </row>
    <row r="1314" spans="1:74" ht="18" x14ac:dyDescent="0.35">
      <c r="C1314" s="22"/>
      <c r="F1314" s="42"/>
      <c r="G1314" s="42"/>
      <c r="H1314" s="23"/>
      <c r="I1314" s="22"/>
      <c r="L1314" s="42"/>
      <c r="M1314" s="42"/>
      <c r="N1314" s="23"/>
      <c r="O1314" s="22"/>
      <c r="R1314" s="42"/>
      <c r="T1314" s="23"/>
      <c r="U1314" s="22"/>
      <c r="W1314" s="42"/>
      <c r="X1314" s="42"/>
      <c r="Y1314" s="23"/>
      <c r="Z1314" s="22"/>
      <c r="AB1314" s="42"/>
      <c r="AC1314" s="42"/>
      <c r="AD1314" s="23"/>
      <c r="AE1314" s="22"/>
      <c r="AH1314" s="42"/>
      <c r="AI1314" s="42"/>
      <c r="AJ1314" s="23"/>
      <c r="AK1314" s="22"/>
      <c r="AN1314" s="42"/>
      <c r="AO1314" s="42"/>
      <c r="AP1314" s="23"/>
      <c r="AQ1314" s="22"/>
      <c r="AT1314" s="42"/>
      <c r="AU1314" s="42"/>
      <c r="AV1314" s="23"/>
      <c r="AW1314" s="22"/>
      <c r="AZ1314" s="42"/>
      <c r="BA1314" s="42"/>
      <c r="BB1314" s="23"/>
      <c r="BC1314" s="22"/>
      <c r="BE1314" s="42"/>
      <c r="BF1314" s="42"/>
      <c r="BG1314" s="23"/>
      <c r="BH1314" s="22"/>
      <c r="BJ1314" s="42"/>
      <c r="BK1314" s="42"/>
      <c r="BL1314" s="23"/>
      <c r="BM1314" s="22"/>
      <c r="BO1314" s="42"/>
      <c r="BP1314" s="42"/>
      <c r="BQ1314" s="23"/>
      <c r="BS1314" s="415"/>
      <c r="BT1314" s="415"/>
      <c r="BU1314" s="416"/>
      <c r="BV1314" s="415"/>
    </row>
    <row r="1315" spans="1:74" ht="18" x14ac:dyDescent="0.35">
      <c r="C1315" s="22" t="s">
        <v>318</v>
      </c>
      <c r="F1315" s="42"/>
      <c r="G1315" s="42">
        <f>+'Vr M3 DE GAS'!BQ18+'Vr M3 DE GAS'!BQ36+'Vr M3 DE GAS'!BQ54</f>
        <v>9520160</v>
      </c>
      <c r="H1315" s="23"/>
      <c r="I1315" s="22" t="s">
        <v>318</v>
      </c>
      <c r="L1315" s="42"/>
      <c r="M1315" s="42">
        <f>+'Vr M3 DE GAS'!BY7+'Vr M3 DE GAS'!BY25+'Vr M3 DE GAS'!BY43</f>
        <v>11322990</v>
      </c>
      <c r="N1315" s="23"/>
      <c r="O1315" s="22" t="s">
        <v>318</v>
      </c>
      <c r="R1315" s="42"/>
      <c r="S1315" s="399">
        <f>+'Vr M3 DE GAS'!BY8+'Vr M3 DE GAS'!BY26+'Vr M3 DE GAS'!BY44</f>
        <v>14924630</v>
      </c>
      <c r="T1315" s="23"/>
      <c r="U1315" s="22" t="s">
        <v>318</v>
      </c>
      <c r="W1315" s="42"/>
      <c r="X1315" s="42">
        <f>+'Vr M3 DE GAS'!BY9+'Vr M3 DE GAS'!BY27+'Vr M3 DE GAS'!BY45</f>
        <v>11822900</v>
      </c>
      <c r="Y1315" s="23"/>
      <c r="Z1315" s="22" t="s">
        <v>318</v>
      </c>
      <c r="AB1315" s="42"/>
      <c r="AC1315" s="42">
        <f>+'Vr M3 DE GAS'!BY10+'Vr M3 DE GAS'!BY28+'Vr M3 DE GAS'!BY46</f>
        <v>14232880</v>
      </c>
      <c r="AD1315" s="23"/>
      <c r="AE1315" s="22" t="s">
        <v>318</v>
      </c>
      <c r="AH1315" s="42"/>
      <c r="AI1315" s="42">
        <f>+'Vr M3 DE GAS'!BY11+'Vr M3 DE GAS'!BY29+'Vr M3 DE GAS'!BY47</f>
        <v>12863910</v>
      </c>
      <c r="AJ1315" s="23"/>
      <c r="AK1315" s="22" t="s">
        <v>318</v>
      </c>
      <c r="AN1315" s="42"/>
      <c r="AO1315" s="42">
        <f>+'Vr M3 DE GAS'!BY12+'Vr M3 DE GAS'!BY48+132880</f>
        <v>9842210</v>
      </c>
      <c r="AP1315" s="23"/>
      <c r="AQ1315" s="22" t="s">
        <v>318</v>
      </c>
      <c r="AU1315" s="42">
        <f>+'Vr M3 DE GAS'!BY13+'Vr M3 DE GAS'!BY31+'Vr M3 DE GAS'!BY49</f>
        <v>10915860</v>
      </c>
      <c r="AV1315" s="23"/>
      <c r="AW1315" s="22" t="s">
        <v>318</v>
      </c>
      <c r="BA1315" s="42">
        <f>+'Vr M3 DE GAS'!BY14+'Vr M3 DE GAS'!BY32+'Vr M3 DE GAS'!BY50</f>
        <v>18936380</v>
      </c>
      <c r="BB1315" s="23"/>
      <c r="BC1315" s="22" t="s">
        <v>318</v>
      </c>
      <c r="BE1315" s="42"/>
      <c r="BF1315" s="42">
        <f>+'Vr M3 DE GAS'!BQ216+'Vr M3 DE GAS'!BQ234+'Vr M3 DE GAS'!BQ252</f>
        <v>0</v>
      </c>
      <c r="BG1315" s="23"/>
      <c r="BH1315" s="22" t="s">
        <v>318</v>
      </c>
      <c r="BJ1315" s="42"/>
      <c r="BK1315" s="42">
        <f>+'Vr M3 DE GAS'!BQ217+'Vr M3 DE GAS'!BQ235+'Vr M3 DE GAS'!BQ253</f>
        <v>0</v>
      </c>
      <c r="BL1315" s="23"/>
      <c r="BM1315" s="22" t="s">
        <v>318</v>
      </c>
      <c r="BO1315" s="42"/>
      <c r="BP1315" s="42">
        <f>+'Vr M3 DE GAS'!BQ218+'Vr M3 DE GAS'!BQ236+'Vr M3 DE GAS'!BQ254</f>
        <v>0</v>
      </c>
      <c r="BQ1315" s="23"/>
      <c r="BS1315" s="415"/>
      <c r="BT1315" s="415"/>
      <c r="BU1315" s="416"/>
      <c r="BV1315" s="415"/>
    </row>
    <row r="1316" spans="1:74" ht="18" x14ac:dyDescent="0.35">
      <c r="C1316" s="22" t="s">
        <v>319</v>
      </c>
      <c r="F1316" s="42"/>
      <c r="G1316" s="42">
        <f>+G1315-G1313</f>
        <v>3167168.5497362092</v>
      </c>
      <c r="H1316" s="23"/>
      <c r="I1316" s="22" t="s">
        <v>319</v>
      </c>
      <c r="L1316" s="42"/>
      <c r="M1316" s="42">
        <f>+M1315-M1313</f>
        <v>5073964.1492268369</v>
      </c>
      <c r="N1316" s="23"/>
      <c r="O1316" s="22" t="s">
        <v>319</v>
      </c>
      <c r="R1316" s="42"/>
      <c r="S1316" s="399">
        <f>+S1315-S1313</f>
        <v>4380517.9512428623</v>
      </c>
      <c r="T1316" s="23"/>
      <c r="U1316" s="22" t="s">
        <v>319</v>
      </c>
      <c r="W1316" s="42"/>
      <c r="X1316" s="42">
        <f>+X1315-X1313</f>
        <v>4018824.285392588</v>
      </c>
      <c r="Y1316" s="23"/>
      <c r="Z1316" s="22" t="s">
        <v>319</v>
      </c>
      <c r="AB1316" s="42"/>
      <c r="AC1316" s="42">
        <f>+AC1315-AC1313</f>
        <v>4262807.3041569367</v>
      </c>
      <c r="AD1316" s="23"/>
      <c r="AE1316" s="22" t="s">
        <v>319</v>
      </c>
      <c r="AH1316" s="42"/>
      <c r="AI1316" s="399">
        <f>+AI1315-AI1313</f>
        <v>3755562.4111748114</v>
      </c>
      <c r="AJ1316" s="23"/>
      <c r="AK1316" s="22" t="s">
        <v>319</v>
      </c>
      <c r="AN1316" s="42"/>
      <c r="AO1316" s="42">
        <f>+AO1315-AO1313+132880</f>
        <v>1988455.3562906049</v>
      </c>
      <c r="AP1316" s="23"/>
      <c r="AQ1316" s="22" t="s">
        <v>319</v>
      </c>
      <c r="AU1316" s="42">
        <f>+AU1315-AU1313</f>
        <v>2770607.8776994869</v>
      </c>
      <c r="AV1316" s="344"/>
      <c r="AW1316" s="22" t="s">
        <v>319</v>
      </c>
      <c r="BA1316" s="42">
        <f>+BA1315-BA1313</f>
        <v>6100838.3487659153</v>
      </c>
      <c r="BB1316" s="344"/>
      <c r="BC1316" s="22" t="s">
        <v>319</v>
      </c>
      <c r="BE1316" s="42"/>
      <c r="BF1316" s="42">
        <f>+BF1315-BF1313</f>
        <v>0</v>
      </c>
      <c r="BG1316" s="23"/>
      <c r="BH1316" s="22" t="s">
        <v>319</v>
      </c>
      <c r="BJ1316" s="42"/>
      <c r="BK1316" s="42">
        <f>+BK1315-BK1313</f>
        <v>0</v>
      </c>
      <c r="BL1316" s="23"/>
      <c r="BM1316" s="22" t="s">
        <v>319</v>
      </c>
      <c r="BO1316" s="42"/>
      <c r="BP1316" s="42">
        <f>+BP1315-BP1313</f>
        <v>0</v>
      </c>
      <c r="BQ1316" s="23"/>
      <c r="BS1316" s="415"/>
      <c r="BT1316" s="415"/>
      <c r="BU1316" s="416"/>
      <c r="BV1316" s="415"/>
    </row>
    <row r="1317" spans="1:74" ht="18" x14ac:dyDescent="0.35">
      <c r="C1317" s="22"/>
      <c r="F1317" s="42"/>
      <c r="G1317" s="42"/>
      <c r="H1317" s="23"/>
      <c r="I1317" s="22"/>
      <c r="L1317" s="42"/>
      <c r="M1317" s="42"/>
      <c r="N1317" s="23"/>
      <c r="O1317" s="22"/>
      <c r="R1317" s="42"/>
      <c r="T1317" s="23"/>
      <c r="U1317" s="22"/>
      <c r="W1317" s="42"/>
      <c r="X1317" s="317"/>
      <c r="Y1317" s="23"/>
      <c r="Z1317" s="348"/>
      <c r="AB1317" s="42"/>
      <c r="AC1317" s="317"/>
      <c r="AD1317" s="349"/>
      <c r="AE1317" s="22"/>
      <c r="AH1317" s="42"/>
      <c r="AI1317" s="42"/>
      <c r="AJ1317" s="344"/>
      <c r="AK1317" s="22"/>
      <c r="AN1317" s="42"/>
      <c r="AO1317" s="317"/>
      <c r="AP1317" s="23"/>
      <c r="AQ1317" s="22"/>
      <c r="AT1317" s="42"/>
      <c r="AU1317" s="42"/>
      <c r="AV1317" s="23"/>
      <c r="AW1317" s="22"/>
      <c r="AZ1317" s="42"/>
      <c r="BA1317" s="42"/>
      <c r="BB1317" s="23"/>
      <c r="BC1317" s="22"/>
      <c r="BE1317" s="42"/>
      <c r="BF1317" s="42"/>
      <c r="BG1317" s="23"/>
      <c r="BH1317" s="22"/>
      <c r="BJ1317" s="42"/>
      <c r="BK1317" s="42"/>
      <c r="BL1317" s="23"/>
      <c r="BM1317" s="22"/>
      <c r="BO1317" s="42"/>
      <c r="BP1317" s="42"/>
      <c r="BQ1317" s="23"/>
      <c r="BS1317" s="415"/>
      <c r="BT1317" s="415"/>
      <c r="BU1317" s="416"/>
      <c r="BV1317" s="415"/>
    </row>
    <row r="1318" spans="1:74" ht="15" thickBot="1" x14ac:dyDescent="0.35">
      <c r="C1318" s="308"/>
      <c r="D1318" s="309"/>
      <c r="E1318" s="309"/>
      <c r="F1318" s="309"/>
      <c r="G1318" s="309"/>
      <c r="H1318" s="310"/>
      <c r="I1318" s="308"/>
      <c r="J1318" s="309"/>
      <c r="K1318" s="309"/>
      <c r="L1318" s="309"/>
      <c r="M1318" s="309"/>
      <c r="N1318" s="310"/>
      <c r="O1318" s="308"/>
      <c r="P1318" s="309"/>
      <c r="Q1318" s="309"/>
      <c r="R1318" s="309"/>
      <c r="S1318" s="436"/>
      <c r="T1318" s="310"/>
      <c r="U1318" s="308"/>
      <c r="V1318" s="309"/>
      <c r="W1318" s="309"/>
      <c r="X1318" s="309"/>
      <c r="Y1318" s="310"/>
      <c r="Z1318" s="308"/>
      <c r="AA1318" s="309"/>
      <c r="AB1318" s="309"/>
      <c r="AC1318" s="309"/>
      <c r="AD1318" s="310"/>
      <c r="AE1318" s="22"/>
      <c r="AJ1318" s="23"/>
      <c r="AK1318" s="308"/>
      <c r="AL1318" s="309"/>
      <c r="AM1318" s="309"/>
      <c r="AN1318" s="309"/>
      <c r="AO1318" s="309"/>
      <c r="AP1318" s="310"/>
      <c r="AQ1318" s="308"/>
      <c r="AR1318" s="309"/>
      <c r="AS1318" s="309"/>
      <c r="AT1318" s="309"/>
      <c r="AU1318" s="309"/>
      <c r="AV1318" s="310"/>
      <c r="AW1318" s="308"/>
      <c r="AX1318" s="309"/>
      <c r="AY1318" s="309"/>
      <c r="AZ1318" s="309"/>
      <c r="BA1318" s="309"/>
      <c r="BB1318" s="310"/>
      <c r="BC1318" s="308"/>
      <c r="BD1318" s="355"/>
      <c r="BE1318" s="309"/>
      <c r="BF1318" s="309"/>
      <c r="BG1318" s="310"/>
      <c r="BH1318" s="308"/>
      <c r="BI1318" s="309"/>
      <c r="BJ1318" s="309"/>
      <c r="BK1318" s="309"/>
      <c r="BL1318" s="310"/>
      <c r="BM1318" s="308"/>
      <c r="BN1318" s="309"/>
      <c r="BO1318" s="309"/>
      <c r="BP1318" s="309"/>
      <c r="BQ1318" s="310"/>
    </row>
    <row r="1319" spans="1:74" x14ac:dyDescent="0.3">
      <c r="C1319" s="393"/>
      <c r="D1319" s="394"/>
      <c r="E1319" s="394"/>
      <c r="F1319" s="394"/>
      <c r="G1319" s="394"/>
      <c r="H1319" s="395"/>
      <c r="I1319" s="393"/>
      <c r="J1319" s="394"/>
      <c r="K1319" s="394"/>
      <c r="L1319" s="394"/>
      <c r="M1319" s="394"/>
      <c r="N1319" s="395"/>
      <c r="O1319" s="393"/>
      <c r="P1319" s="394"/>
      <c r="Q1319" s="394"/>
      <c r="R1319" s="394"/>
      <c r="S1319" s="437"/>
      <c r="T1319" s="395"/>
      <c r="U1319" s="393"/>
      <c r="V1319" s="394"/>
      <c r="W1319" s="394"/>
      <c r="X1319" s="394"/>
      <c r="Y1319" s="395"/>
      <c r="Z1319" s="393"/>
      <c r="AA1319" s="394"/>
      <c r="AB1319" s="394"/>
      <c r="AC1319" s="394"/>
      <c r="AD1319" s="395"/>
      <c r="AE1319" s="393"/>
      <c r="AF1319" s="394"/>
      <c r="AG1319" s="394"/>
      <c r="AH1319" s="394"/>
      <c r="AI1319" s="394"/>
      <c r="AJ1319" s="395"/>
      <c r="AK1319" s="393"/>
      <c r="AL1319" s="394"/>
      <c r="AM1319" s="394"/>
      <c r="AN1319" s="394"/>
      <c r="AO1319" s="394"/>
      <c r="AP1319" s="395"/>
      <c r="AQ1319" s="393"/>
      <c r="AR1319" s="394"/>
      <c r="AS1319" s="394"/>
      <c r="AT1319" s="394"/>
      <c r="AU1319" s="394"/>
      <c r="AV1319" s="395"/>
      <c r="AW1319" s="393"/>
      <c r="AX1319" s="394"/>
      <c r="AY1319" s="394"/>
      <c r="AZ1319" s="394"/>
      <c r="BA1319" s="394"/>
      <c r="BB1319" s="395"/>
      <c r="BC1319" s="393"/>
      <c r="BD1319" s="394"/>
      <c r="BE1319" s="394"/>
      <c r="BF1319" s="394"/>
      <c r="BG1319" s="395"/>
      <c r="BH1319" s="393"/>
      <c r="BI1319" s="394"/>
      <c r="BJ1319" s="394"/>
      <c r="BK1319" s="394"/>
      <c r="BL1319" s="395"/>
      <c r="BM1319" s="393"/>
      <c r="BN1319" s="394"/>
      <c r="BO1319" s="394"/>
      <c r="BP1319" s="394"/>
      <c r="BQ1319" s="395"/>
    </row>
    <row r="1320" spans="1:74" x14ac:dyDescent="0.3">
      <c r="C1320" s="22"/>
      <c r="E1320" s="512" t="s">
        <v>398</v>
      </c>
      <c r="F1320" s="512"/>
      <c r="G1320" s="512"/>
      <c r="H1320" s="23"/>
      <c r="I1320" s="22"/>
      <c r="K1320" s="512" t="s">
        <v>398</v>
      </c>
      <c r="L1320" s="512"/>
      <c r="M1320" s="512"/>
      <c r="N1320" s="23"/>
      <c r="O1320" s="22"/>
      <c r="Q1320" s="512" t="s">
        <v>398</v>
      </c>
      <c r="R1320" s="512"/>
      <c r="S1320" s="512"/>
      <c r="T1320" s="23"/>
      <c r="U1320" s="22"/>
      <c r="V1320" s="512" t="s">
        <v>398</v>
      </c>
      <c r="W1320" s="512"/>
      <c r="X1320" s="512"/>
      <c r="Y1320" s="23"/>
      <c r="Z1320" s="22"/>
      <c r="AA1320" s="512" t="s">
        <v>398</v>
      </c>
      <c r="AB1320" s="512"/>
      <c r="AC1320" s="512"/>
      <c r="AD1320" s="23"/>
      <c r="AE1320" s="22"/>
      <c r="AF1320" s="512" t="s">
        <v>398</v>
      </c>
      <c r="AG1320" s="512"/>
      <c r="AH1320" s="512"/>
      <c r="AI1320" s="512"/>
      <c r="AJ1320" s="23"/>
      <c r="AK1320" s="22"/>
      <c r="AM1320" s="512" t="s">
        <v>398</v>
      </c>
      <c r="AN1320" s="512"/>
      <c r="AO1320" s="512"/>
      <c r="AP1320" s="23"/>
      <c r="AQ1320" s="22"/>
      <c r="AS1320" s="512" t="s">
        <v>398</v>
      </c>
      <c r="AT1320" s="512"/>
      <c r="AU1320" s="512"/>
      <c r="AV1320" s="23"/>
      <c r="AW1320" s="22"/>
      <c r="AY1320" s="512" t="s">
        <v>398</v>
      </c>
      <c r="AZ1320" s="512"/>
      <c r="BA1320" s="512"/>
      <c r="BB1320" s="23"/>
      <c r="BC1320" s="22"/>
      <c r="BD1320" s="512" t="s">
        <v>398</v>
      </c>
      <c r="BE1320" s="512"/>
      <c r="BF1320" s="512"/>
      <c r="BG1320" s="23"/>
      <c r="BH1320" s="22"/>
      <c r="BI1320" s="512" t="s">
        <v>398</v>
      </c>
      <c r="BJ1320" s="512"/>
      <c r="BK1320" s="512"/>
      <c r="BL1320" s="23"/>
      <c r="BM1320" s="22"/>
      <c r="BN1320" s="512" t="s">
        <v>398</v>
      </c>
      <c r="BO1320" s="512"/>
      <c r="BP1320" s="512"/>
      <c r="BQ1320" s="23"/>
    </row>
    <row r="1321" spans="1:74" x14ac:dyDescent="0.3">
      <c r="C1321" s="22"/>
      <c r="E1321" s="10"/>
      <c r="F1321" s="10"/>
      <c r="G1321" s="10"/>
      <c r="H1321" s="23"/>
      <c r="I1321" s="22"/>
      <c r="K1321" s="10"/>
      <c r="L1321" s="10"/>
      <c r="M1321" s="10"/>
      <c r="N1321" s="23"/>
      <c r="O1321" s="22"/>
      <c r="Q1321" s="10"/>
      <c r="R1321" s="10"/>
      <c r="S1321" s="438"/>
      <c r="T1321" s="23"/>
      <c r="U1321" s="22"/>
      <c r="V1321" s="10"/>
      <c r="W1321" s="10"/>
      <c r="X1321" s="10"/>
      <c r="Y1321" s="23"/>
      <c r="Z1321" s="22"/>
      <c r="AA1321" s="10"/>
      <c r="AB1321" s="10"/>
      <c r="AC1321" s="10"/>
      <c r="AD1321" s="23"/>
      <c r="AE1321" s="22"/>
      <c r="AF1321" s="10"/>
      <c r="AG1321" s="10"/>
      <c r="AH1321" s="10"/>
      <c r="AJ1321" s="23"/>
      <c r="AK1321" s="22"/>
      <c r="AM1321" s="10"/>
      <c r="AN1321" s="10"/>
      <c r="AO1321" s="10"/>
      <c r="AP1321" s="23"/>
      <c r="AQ1321" s="22"/>
      <c r="AS1321" s="10"/>
      <c r="AT1321" s="10"/>
      <c r="AU1321" s="10"/>
      <c r="AV1321" s="23"/>
      <c r="AW1321" s="22"/>
      <c r="AY1321" s="10"/>
      <c r="AZ1321" s="10"/>
      <c r="BA1321" s="10"/>
      <c r="BB1321" s="23"/>
      <c r="BC1321" s="22"/>
      <c r="BD1321" s="10"/>
      <c r="BE1321" s="10"/>
      <c r="BF1321" s="10"/>
      <c r="BG1321" s="23"/>
      <c r="BH1321" s="22"/>
      <c r="BI1321" s="10"/>
      <c r="BJ1321" s="10"/>
      <c r="BK1321" s="10"/>
      <c r="BL1321" s="23"/>
      <c r="BM1321" s="22"/>
      <c r="BN1321" s="10"/>
      <c r="BO1321" s="10"/>
      <c r="BP1321" s="10"/>
      <c r="BQ1321" s="23"/>
    </row>
    <row r="1322" spans="1:74" ht="33" customHeight="1" x14ac:dyDescent="0.3">
      <c r="C1322" s="22"/>
      <c r="E1322" s="27" t="s">
        <v>441</v>
      </c>
      <c r="F1322" s="27" t="s">
        <v>442</v>
      </c>
      <c r="G1322" s="468" t="s">
        <v>397</v>
      </c>
      <c r="H1322" s="467" t="s">
        <v>402</v>
      </c>
      <c r="I1322" s="22"/>
      <c r="K1322" s="469" t="s">
        <v>399</v>
      </c>
      <c r="L1322" s="469" t="s">
        <v>446</v>
      </c>
      <c r="M1322" s="468" t="s">
        <v>397</v>
      </c>
      <c r="N1322" s="28" t="s">
        <v>402</v>
      </c>
      <c r="O1322" s="22"/>
      <c r="Q1322" s="27" t="s">
        <v>452</v>
      </c>
      <c r="R1322" s="27" t="s">
        <v>453</v>
      </c>
      <c r="S1322" s="468" t="s">
        <v>397</v>
      </c>
      <c r="T1322" s="467" t="s">
        <v>402</v>
      </c>
      <c r="U1322" s="22"/>
      <c r="V1322" s="20" t="s">
        <v>466</v>
      </c>
      <c r="W1322" s="20" t="s">
        <v>465</v>
      </c>
      <c r="X1322" s="20" t="s">
        <v>397</v>
      </c>
      <c r="Y1322" s="330" t="s">
        <v>402</v>
      </c>
      <c r="Z1322" s="22"/>
      <c r="AA1322" s="20" t="s">
        <v>468</v>
      </c>
      <c r="AB1322" s="20" t="s">
        <v>469</v>
      </c>
      <c r="AC1322" s="20" t="s">
        <v>397</v>
      </c>
      <c r="AD1322" s="330" t="s">
        <v>402</v>
      </c>
      <c r="AE1322" s="22"/>
      <c r="AF1322" s="20"/>
      <c r="AG1322" s="20"/>
      <c r="AH1322" s="20"/>
      <c r="AI1322" s="20" t="s">
        <v>397</v>
      </c>
      <c r="AJ1322" s="480" t="s">
        <v>402</v>
      </c>
      <c r="AK1322" s="22"/>
      <c r="AM1322" s="20"/>
      <c r="AN1322" s="20"/>
      <c r="AO1322" s="20" t="s">
        <v>397</v>
      </c>
      <c r="AP1322" s="330" t="s">
        <v>402</v>
      </c>
      <c r="AQ1322" s="22"/>
      <c r="AS1322" s="20"/>
      <c r="AT1322" s="20"/>
      <c r="AU1322" s="20" t="s">
        <v>397</v>
      </c>
      <c r="AV1322" s="330" t="s">
        <v>402</v>
      </c>
      <c r="AW1322" s="29"/>
      <c r="AY1322" s="20"/>
      <c r="AZ1322" s="20"/>
      <c r="BA1322" s="20" t="s">
        <v>397</v>
      </c>
      <c r="BB1322" s="330" t="s">
        <v>402</v>
      </c>
      <c r="BC1322" s="22"/>
      <c r="BD1322" s="20"/>
      <c r="BE1322" s="20"/>
      <c r="BF1322" s="20" t="s">
        <v>397</v>
      </c>
      <c r="BG1322" s="330" t="s">
        <v>402</v>
      </c>
      <c r="BH1322" s="22"/>
      <c r="BI1322" s="20"/>
      <c r="BJ1322" s="20"/>
      <c r="BK1322" s="20" t="s">
        <v>397</v>
      </c>
      <c r="BL1322" s="330" t="s">
        <v>402</v>
      </c>
      <c r="BM1322" s="22"/>
      <c r="BN1322" s="20"/>
      <c r="BO1322" s="20"/>
      <c r="BP1322" s="20" t="s">
        <v>397</v>
      </c>
      <c r="BQ1322" s="330" t="s">
        <v>402</v>
      </c>
    </row>
    <row r="1323" spans="1:74" x14ac:dyDescent="0.3">
      <c r="C1323" s="29" t="s">
        <v>13</v>
      </c>
      <c r="D1323" s="17"/>
      <c r="E1323" s="10">
        <v>1381</v>
      </c>
      <c r="F1323" s="10">
        <v>1490</v>
      </c>
      <c r="G1323" s="10">
        <f>F1323-E1323</f>
        <v>109</v>
      </c>
      <c r="H1323" s="359">
        <f>G1323-C1310</f>
        <v>0</v>
      </c>
      <c r="I1323" s="29" t="s">
        <v>13</v>
      </c>
      <c r="J1323" s="17"/>
      <c r="K1323" s="10">
        <v>1490</v>
      </c>
      <c r="L1323" s="10">
        <v>1597</v>
      </c>
      <c r="M1323" s="10">
        <f>L1323-K1323</f>
        <v>107</v>
      </c>
      <c r="N1323" s="359">
        <f>M1323-I1310</f>
        <v>2</v>
      </c>
      <c r="O1323" s="29" t="s">
        <v>13</v>
      </c>
      <c r="P1323" s="17"/>
      <c r="Q1323" s="10">
        <v>1597</v>
      </c>
      <c r="R1323" s="10">
        <v>1712</v>
      </c>
      <c r="S1323" s="438">
        <f>R1323-Q1323</f>
        <v>115</v>
      </c>
      <c r="T1323" s="458">
        <f>S1323-P1310</f>
        <v>-13.775409446693686</v>
      </c>
      <c r="U1323" s="29" t="s">
        <v>13</v>
      </c>
      <c r="V1323" s="10">
        <v>1712</v>
      </c>
      <c r="W1323" s="10">
        <v>1821</v>
      </c>
      <c r="X1323" s="10">
        <f>W1323-V1323</f>
        <v>109</v>
      </c>
      <c r="Y1323" s="359">
        <f>X1323-U1310</f>
        <v>-13</v>
      </c>
      <c r="Z1323" s="29" t="s">
        <v>13</v>
      </c>
      <c r="AA1323" s="10">
        <v>1821</v>
      </c>
      <c r="AB1323" s="10">
        <v>1936</v>
      </c>
      <c r="AC1323" s="10">
        <f>AB1323-AA1323</f>
        <v>115</v>
      </c>
      <c r="AD1323" s="359">
        <f>AC1323-Z1310</f>
        <v>8</v>
      </c>
      <c r="AE1323" s="29" t="s">
        <v>13</v>
      </c>
      <c r="AF1323" s="10">
        <v>1936</v>
      </c>
      <c r="AG1323" s="10">
        <v>2052</v>
      </c>
      <c r="AH1323" s="10"/>
      <c r="AI1323" s="10">
        <f>+AG1323-AF1323</f>
        <v>116</v>
      </c>
      <c r="AJ1323" s="359">
        <f>AI1323-AE1310</f>
        <v>5</v>
      </c>
      <c r="AK1323" s="29" t="s">
        <v>13</v>
      </c>
      <c r="AL1323" s="17">
        <v>1821</v>
      </c>
      <c r="AM1323" s="10">
        <v>2166</v>
      </c>
      <c r="AN1323" s="10"/>
      <c r="AO1323" s="10">
        <f>+AM1323-AL1323</f>
        <v>345</v>
      </c>
      <c r="AP1323" s="359">
        <f>AO1323-AK1310</f>
        <v>235</v>
      </c>
      <c r="AQ1323" s="29" t="s">
        <v>13</v>
      </c>
      <c r="AR1323" s="17">
        <f>+AM1323</f>
        <v>2166</v>
      </c>
      <c r="AS1323" s="380">
        <v>2283.391304347826</v>
      </c>
      <c r="AT1323" s="10"/>
      <c r="AU1323" s="380">
        <f>+AS1323-AR1323</f>
        <v>117.39130434782601</v>
      </c>
      <c r="AV1323" s="458">
        <f>AU1323-AR1310</f>
        <v>3.9130434782607892</v>
      </c>
      <c r="AW1323" s="29" t="s">
        <v>13</v>
      </c>
      <c r="AX1323" s="494">
        <f>+AS1323</f>
        <v>2283.391304347826</v>
      </c>
      <c r="AY1323" s="10">
        <v>2407</v>
      </c>
      <c r="AZ1323" s="10"/>
      <c r="BA1323" s="380">
        <f>+AY1323-AX1323</f>
        <v>123.60869565217399</v>
      </c>
      <c r="BB1323" s="458">
        <f>BA1323-AW1310</f>
        <v>-5.9130434782610166</v>
      </c>
      <c r="BC1323" s="29" t="s">
        <v>13</v>
      </c>
      <c r="BD1323" s="10"/>
      <c r="BE1323" s="10"/>
      <c r="BF1323" s="10">
        <f>BE1323-BD1323</f>
        <v>0</v>
      </c>
      <c r="BG1323" s="359">
        <f>BF1323-BC1310</f>
        <v>0</v>
      </c>
      <c r="BH1323" s="29" t="s">
        <v>13</v>
      </c>
      <c r="BI1323" s="10"/>
      <c r="BJ1323" s="10"/>
      <c r="BK1323" s="10">
        <f>BJ1323-BI1323</f>
        <v>0</v>
      </c>
      <c r="BL1323" s="359">
        <f>BK1323-BH1310</f>
        <v>0</v>
      </c>
      <c r="BM1323" s="29" t="s">
        <v>13</v>
      </c>
      <c r="BN1323" s="10"/>
      <c r="BO1323" s="10"/>
      <c r="BP1323" s="10">
        <f>BO1323-BN1323</f>
        <v>0</v>
      </c>
      <c r="BQ1323" s="359">
        <f>BP1323-BM1310</f>
        <v>0</v>
      </c>
    </row>
    <row r="1324" spans="1:74" x14ac:dyDescent="0.3">
      <c r="C1324" s="29" t="s">
        <v>15</v>
      </c>
      <c r="D1324" s="17"/>
      <c r="E1324" s="10">
        <v>1742</v>
      </c>
      <c r="F1324" s="10">
        <v>1872</v>
      </c>
      <c r="G1324" s="10">
        <f>F1324-E1324</f>
        <v>130</v>
      </c>
      <c r="H1324" s="359">
        <f>G1324-C1311</f>
        <v>-20</v>
      </c>
      <c r="I1324" s="29" t="s">
        <v>15</v>
      </c>
      <c r="J1324" s="17"/>
      <c r="K1324" s="10">
        <v>1872</v>
      </c>
      <c r="L1324" s="10">
        <v>1999</v>
      </c>
      <c r="M1324" s="10">
        <f>L1324-K1324</f>
        <v>127</v>
      </c>
      <c r="N1324" s="359">
        <f>M1324-I1311</f>
        <v>0</v>
      </c>
      <c r="O1324" s="29" t="s">
        <v>15</v>
      </c>
      <c r="P1324" s="17"/>
      <c r="Q1324" s="10">
        <v>1999</v>
      </c>
      <c r="R1324" s="10">
        <v>2130</v>
      </c>
      <c r="S1324" s="438">
        <f t="shared" ref="S1324:S1325" si="1528">R1324-Q1324</f>
        <v>131</v>
      </c>
      <c r="T1324" s="458">
        <f t="shared" ref="T1324:T1325" si="1529">S1324-P1311</f>
        <v>-34.657686909581656</v>
      </c>
      <c r="U1324" s="29" t="s">
        <v>15</v>
      </c>
      <c r="V1324" s="10">
        <v>2130</v>
      </c>
      <c r="W1324" s="10">
        <v>2266</v>
      </c>
      <c r="X1324" s="10">
        <f t="shared" ref="X1324:X1325" si="1530">W1324-V1324</f>
        <v>136</v>
      </c>
      <c r="Y1324" s="359">
        <f>X1324-U1311</f>
        <v>-24</v>
      </c>
      <c r="Z1324" s="29" t="s">
        <v>15</v>
      </c>
      <c r="AA1324" s="10">
        <v>2266</v>
      </c>
      <c r="AB1324" s="10">
        <v>2411</v>
      </c>
      <c r="AC1324" s="10">
        <f t="shared" ref="AC1324:AC1325" si="1531">AB1324-AA1324</f>
        <v>145</v>
      </c>
      <c r="AD1324" s="359">
        <f>AC1324-Z1311</f>
        <v>-15</v>
      </c>
      <c r="AE1324" s="29" t="s">
        <v>15</v>
      </c>
      <c r="AF1324" s="10">
        <v>2411</v>
      </c>
      <c r="AG1324" s="10">
        <v>2569</v>
      </c>
      <c r="AH1324" s="10"/>
      <c r="AI1324" s="10">
        <f t="shared" ref="AI1324:AI1325" si="1532">+AG1324-AF1324</f>
        <v>158</v>
      </c>
      <c r="AJ1324" s="359">
        <f>AI1324-AE1311</f>
        <v>-8</v>
      </c>
      <c r="AK1324" s="29" t="s">
        <v>15</v>
      </c>
      <c r="AL1324" s="17">
        <v>2130</v>
      </c>
      <c r="AM1324" s="10">
        <v>2641</v>
      </c>
      <c r="AN1324" s="10"/>
      <c r="AO1324" s="10">
        <f>+AM1324-AL1324</f>
        <v>511</v>
      </c>
      <c r="AP1324" s="359">
        <f>AO1324-AK1311</f>
        <v>350</v>
      </c>
      <c r="AQ1324" s="29" t="s">
        <v>15</v>
      </c>
      <c r="AR1324" s="17">
        <f t="shared" ref="AR1324:AR1325" si="1533">+AM1324</f>
        <v>2641</v>
      </c>
      <c r="AS1324" s="380">
        <v>2825.5652173913045</v>
      </c>
      <c r="AT1324" s="10"/>
      <c r="AU1324" s="380">
        <f>+AS1324-AR1324</f>
        <v>184.56521739130449</v>
      </c>
      <c r="AV1324" s="458">
        <f>AU1324-AR1311</f>
        <v>36.695652173913174</v>
      </c>
      <c r="AW1324" s="29" t="s">
        <v>15</v>
      </c>
      <c r="AX1324" s="494">
        <f t="shared" ref="AX1324:AX1325" si="1534">+AS1324</f>
        <v>2825.5652173913045</v>
      </c>
      <c r="AY1324" s="10">
        <v>3001</v>
      </c>
      <c r="AZ1324" s="10"/>
      <c r="BA1324" s="380">
        <f>+AY1324-AX1324</f>
        <v>175.43478260869551</v>
      </c>
      <c r="BB1324" s="458">
        <f>BA1324-AW1311</f>
        <v>13.652173913043612</v>
      </c>
      <c r="BC1324" s="29" t="s">
        <v>15</v>
      </c>
      <c r="BD1324" s="10"/>
      <c r="BE1324" s="10"/>
      <c r="BF1324" s="10">
        <f t="shared" ref="BF1324:BF1325" si="1535">BE1324-BD1324</f>
        <v>0</v>
      </c>
      <c r="BG1324" s="359">
        <f>BF1324-BC1311</f>
        <v>0</v>
      </c>
      <c r="BH1324" s="29" t="s">
        <v>15</v>
      </c>
      <c r="BI1324" s="10"/>
      <c r="BJ1324" s="10"/>
      <c r="BK1324" s="10">
        <f t="shared" ref="BK1324:BK1325" si="1536">BJ1324-BI1324</f>
        <v>0</v>
      </c>
      <c r="BL1324" s="359">
        <f>BK1324-BH1311</f>
        <v>0</v>
      </c>
      <c r="BM1324" s="29" t="s">
        <v>15</v>
      </c>
      <c r="BN1324" s="10"/>
      <c r="BO1324" s="10"/>
      <c r="BP1324" s="10">
        <f t="shared" ref="BP1324:BP1325" si="1537">BO1324-BN1324</f>
        <v>0</v>
      </c>
      <c r="BQ1324" s="359">
        <f>BP1324-BM1311</f>
        <v>0</v>
      </c>
    </row>
    <row r="1325" spans="1:74" x14ac:dyDescent="0.3">
      <c r="C1325" s="29" t="s">
        <v>16</v>
      </c>
      <c r="D1325" s="17"/>
      <c r="E1325" s="10">
        <v>1580</v>
      </c>
      <c r="F1325" s="10">
        <v>1706</v>
      </c>
      <c r="G1325" s="10">
        <f t="shared" ref="G1325" si="1538">F1325-E1325</f>
        <v>126</v>
      </c>
      <c r="H1325" s="359">
        <f>G1325-C1312</f>
        <v>-13</v>
      </c>
      <c r="I1325" s="29" t="s">
        <v>16</v>
      </c>
      <c r="J1325" s="17"/>
      <c r="K1325" s="10">
        <v>1706</v>
      </c>
      <c r="L1325" s="10">
        <v>1854</v>
      </c>
      <c r="M1325" s="10">
        <f t="shared" ref="M1325" si="1539">L1325-K1325</f>
        <v>148</v>
      </c>
      <c r="N1325" s="359">
        <f>M1325-I1312</f>
        <v>7</v>
      </c>
      <c r="O1325" s="29" t="s">
        <v>16</v>
      </c>
      <c r="P1325" s="17"/>
      <c r="Q1325" s="10">
        <v>1854</v>
      </c>
      <c r="R1325" s="10">
        <v>1991</v>
      </c>
      <c r="S1325" s="438">
        <f t="shared" si="1528"/>
        <v>137</v>
      </c>
      <c r="T1325" s="458">
        <f t="shared" si="1529"/>
        <v>-31.783303643724707</v>
      </c>
      <c r="U1325" s="29" t="s">
        <v>16</v>
      </c>
      <c r="V1325" s="10">
        <v>1991</v>
      </c>
      <c r="W1325" s="10">
        <v>2139</v>
      </c>
      <c r="X1325" s="10">
        <f t="shared" si="1530"/>
        <v>148</v>
      </c>
      <c r="Y1325" s="359">
        <f>X1325-U1312</f>
        <v>-10</v>
      </c>
      <c r="Z1325" s="29" t="s">
        <v>16</v>
      </c>
      <c r="AA1325" s="10">
        <v>2139</v>
      </c>
      <c r="AB1325" s="10">
        <v>2294</v>
      </c>
      <c r="AC1325" s="10">
        <f t="shared" si="1531"/>
        <v>155</v>
      </c>
      <c r="AD1325" s="359">
        <f>AC1325-Z1312</f>
        <v>-3</v>
      </c>
      <c r="AE1325" s="29" t="s">
        <v>16</v>
      </c>
      <c r="AF1325" s="10">
        <v>2294</v>
      </c>
      <c r="AG1325" s="10">
        <v>2447</v>
      </c>
      <c r="AH1325" s="10"/>
      <c r="AI1325" s="10">
        <f t="shared" si="1532"/>
        <v>153</v>
      </c>
      <c r="AJ1325" s="359">
        <f>AI1325-AE1312</f>
        <v>-4</v>
      </c>
      <c r="AK1325" s="29" t="s">
        <v>16</v>
      </c>
      <c r="AL1325" s="17">
        <v>2511</v>
      </c>
      <c r="AM1325" s="10">
        <v>2591</v>
      </c>
      <c r="AN1325" s="10"/>
      <c r="AO1325" s="10">
        <f>+AM1325-AL1325</f>
        <v>80</v>
      </c>
      <c r="AP1325" s="359">
        <f>AO1325-AK1312</f>
        <v>-64</v>
      </c>
      <c r="AQ1325" s="29" t="s">
        <v>16</v>
      </c>
      <c r="AR1325" s="17">
        <f t="shared" si="1533"/>
        <v>2591</v>
      </c>
      <c r="AS1325" s="380">
        <v>2734.478260869565</v>
      </c>
      <c r="AT1325" s="10"/>
      <c r="AU1325" s="380">
        <f>+AS1325-AR1325</f>
        <v>143.47826086956502</v>
      </c>
      <c r="AV1325" s="458">
        <f>AU1325-AR1312</f>
        <v>-3.2608695652176038</v>
      </c>
      <c r="AW1325" s="29" t="s">
        <v>16</v>
      </c>
      <c r="AX1325" s="494">
        <f t="shared" si="1534"/>
        <v>2734.478260869565</v>
      </c>
      <c r="AY1325" s="10">
        <v>2895</v>
      </c>
      <c r="AZ1325" s="10"/>
      <c r="BA1325" s="380">
        <f>+AY1325-AX1325</f>
        <v>160.52173913043498</v>
      </c>
      <c r="BB1325" s="458">
        <f>BA1325-AW1312</f>
        <v>-0.73913043478216878</v>
      </c>
      <c r="BC1325" s="29" t="s">
        <v>16</v>
      </c>
      <c r="BD1325" s="10"/>
      <c r="BE1325" s="10"/>
      <c r="BF1325" s="10">
        <f t="shared" si="1535"/>
        <v>0</v>
      </c>
      <c r="BG1325" s="359">
        <f>BF1325-BC1312</f>
        <v>0</v>
      </c>
      <c r="BH1325" s="29" t="s">
        <v>16</v>
      </c>
      <c r="BI1325" s="10"/>
      <c r="BJ1325" s="10"/>
      <c r="BK1325" s="10">
        <f t="shared" si="1536"/>
        <v>0</v>
      </c>
      <c r="BL1325" s="359">
        <f>BK1325-BH1312</f>
        <v>0</v>
      </c>
      <c r="BM1325" s="29" t="s">
        <v>16</v>
      </c>
      <c r="BN1325" s="10"/>
      <c r="BO1325" s="10"/>
      <c r="BP1325" s="10">
        <f t="shared" si="1537"/>
        <v>0</v>
      </c>
      <c r="BQ1325" s="359">
        <f>BP1325-BM1312</f>
        <v>0</v>
      </c>
    </row>
    <row r="1326" spans="1:74" x14ac:dyDescent="0.3">
      <c r="C1326" s="29" t="s">
        <v>41</v>
      </c>
      <c r="D1326" s="17"/>
      <c r="E1326" s="20">
        <f>SUM(E1323:E1325)</f>
        <v>4703</v>
      </c>
      <c r="F1326" s="20">
        <f t="shared" ref="F1326:H1326" si="1540">SUM(F1323:F1325)</f>
        <v>5068</v>
      </c>
      <c r="G1326" s="20">
        <f t="shared" si="1540"/>
        <v>365</v>
      </c>
      <c r="H1326" s="20">
        <f t="shared" si="1540"/>
        <v>-33</v>
      </c>
      <c r="I1326" s="29" t="s">
        <v>41</v>
      </c>
      <c r="J1326" s="17"/>
      <c r="K1326" s="20">
        <f>SUM(K1323:K1325)</f>
        <v>5068</v>
      </c>
      <c r="L1326" s="20">
        <f t="shared" ref="L1326:N1326" si="1541">SUM(L1323:L1325)</f>
        <v>5450</v>
      </c>
      <c r="M1326" s="20">
        <f t="shared" si="1541"/>
        <v>382</v>
      </c>
      <c r="N1326" s="20">
        <f t="shared" si="1541"/>
        <v>9</v>
      </c>
      <c r="O1326" s="29" t="s">
        <v>41</v>
      </c>
      <c r="P1326" s="17"/>
      <c r="Q1326" s="20">
        <f>SUM(Q1323:Q1325)</f>
        <v>5450</v>
      </c>
      <c r="R1326" s="20">
        <f t="shared" ref="R1326:T1326" si="1542">SUM(R1323:R1325)</f>
        <v>5833</v>
      </c>
      <c r="S1326" s="439">
        <f t="shared" si="1542"/>
        <v>383</v>
      </c>
      <c r="T1326" s="461">
        <f t="shared" si="1542"/>
        <v>-80.21640000000005</v>
      </c>
      <c r="U1326" s="29" t="s">
        <v>41</v>
      </c>
      <c r="V1326" s="20">
        <f>SUM(V1323:V1325)</f>
        <v>5833</v>
      </c>
      <c r="W1326" s="20">
        <f t="shared" ref="W1326:Y1326" si="1543">SUM(W1323:W1325)</f>
        <v>6226</v>
      </c>
      <c r="X1326" s="20">
        <f t="shared" si="1543"/>
        <v>393</v>
      </c>
      <c r="Y1326" s="363">
        <f t="shared" si="1543"/>
        <v>-47</v>
      </c>
      <c r="Z1326" s="29" t="s">
        <v>41</v>
      </c>
      <c r="AA1326" s="20">
        <f>SUM(AA1323:AA1325)</f>
        <v>6226</v>
      </c>
      <c r="AB1326" s="20">
        <f t="shared" ref="AB1326:AD1326" si="1544">SUM(AB1323:AB1325)</f>
        <v>6641</v>
      </c>
      <c r="AC1326" s="20">
        <f t="shared" si="1544"/>
        <v>415</v>
      </c>
      <c r="AD1326" s="363">
        <f t="shared" si="1544"/>
        <v>-10</v>
      </c>
      <c r="AE1326" s="29" t="s">
        <v>41</v>
      </c>
      <c r="AF1326" s="20">
        <v>1846</v>
      </c>
      <c r="AG1326" s="20">
        <v>1846</v>
      </c>
      <c r="AH1326" s="20">
        <f>SUM(AH1323:AH1325)</f>
        <v>0</v>
      </c>
      <c r="AI1326" s="20">
        <f t="shared" ref="AI1326" si="1545">SUM(AI1323:AI1325)</f>
        <v>427</v>
      </c>
      <c r="AJ1326" s="363">
        <f>SUM(AJ1323:AJ1325)</f>
        <v>-7</v>
      </c>
      <c r="AK1326" s="29" t="s">
        <v>41</v>
      </c>
      <c r="AL1326" s="17"/>
      <c r="AM1326" s="20">
        <f>SUM(AM1323:AM1325)</f>
        <v>7398</v>
      </c>
      <c r="AN1326" s="20">
        <f t="shared" ref="AN1326:AP1326" si="1546">SUM(AN1323:AN1325)</f>
        <v>0</v>
      </c>
      <c r="AO1326" s="20">
        <f t="shared" si="1546"/>
        <v>936</v>
      </c>
      <c r="AP1326" s="363">
        <f t="shared" si="1546"/>
        <v>521</v>
      </c>
      <c r="AQ1326" s="29" t="s">
        <v>41</v>
      </c>
      <c r="AR1326" s="17">
        <f>SUM(AR1323:AR1325)</f>
        <v>7398</v>
      </c>
      <c r="AS1326" s="491">
        <f>SUM(AS1323:AS1325)</f>
        <v>7843.4347826086951</v>
      </c>
      <c r="AT1326" s="20"/>
      <c r="AU1326" s="491">
        <f t="shared" ref="AU1326:AV1326" si="1547">SUM(AU1323:AU1325)</f>
        <v>445.43478260869551</v>
      </c>
      <c r="AV1326" s="461">
        <f t="shared" si="1547"/>
        <v>37.34782608695636</v>
      </c>
      <c r="AW1326" s="29" t="s">
        <v>41</v>
      </c>
      <c r="AX1326" s="17"/>
      <c r="AY1326" s="20">
        <f>SUM(AY1323:AY1325)</f>
        <v>8303</v>
      </c>
      <c r="AZ1326" s="20">
        <f t="shared" ref="AZ1326:BB1326" si="1548">SUM(AZ1323:AZ1325)</f>
        <v>0</v>
      </c>
      <c r="BA1326" s="491">
        <f t="shared" si="1548"/>
        <v>459.56521739130449</v>
      </c>
      <c r="BB1326" s="363">
        <f t="shared" si="1548"/>
        <v>7.0000000000004263</v>
      </c>
      <c r="BC1326" s="29" t="s">
        <v>41</v>
      </c>
      <c r="BD1326" s="20">
        <f>SUM(BD1323:BD1325)</f>
        <v>0</v>
      </c>
      <c r="BE1326" s="20">
        <f t="shared" ref="BE1326:BG1326" si="1549">SUM(BE1323:BE1325)</f>
        <v>0</v>
      </c>
      <c r="BF1326" s="20">
        <f t="shared" si="1549"/>
        <v>0</v>
      </c>
      <c r="BG1326" s="363">
        <f t="shared" si="1549"/>
        <v>0</v>
      </c>
      <c r="BH1326" s="29" t="s">
        <v>41</v>
      </c>
      <c r="BI1326" s="20">
        <f>SUM(BI1323:BI1325)</f>
        <v>0</v>
      </c>
      <c r="BJ1326" s="20">
        <f t="shared" ref="BJ1326:BL1326" si="1550">SUM(BJ1323:BJ1325)</f>
        <v>0</v>
      </c>
      <c r="BK1326" s="20">
        <f t="shared" si="1550"/>
        <v>0</v>
      </c>
      <c r="BL1326" s="363">
        <f t="shared" si="1550"/>
        <v>0</v>
      </c>
      <c r="BM1326" s="29" t="s">
        <v>41</v>
      </c>
      <c r="BN1326" s="20">
        <f>SUM(BN1323:BN1325)</f>
        <v>0</v>
      </c>
      <c r="BO1326" s="20">
        <f t="shared" ref="BO1326:BQ1326" si="1551">SUM(BO1323:BO1325)</f>
        <v>0</v>
      </c>
      <c r="BP1326" s="20">
        <f t="shared" si="1551"/>
        <v>0</v>
      </c>
      <c r="BQ1326" s="363">
        <f t="shared" si="1551"/>
        <v>0</v>
      </c>
    </row>
    <row r="1327" spans="1:74" ht="15" thickBot="1" x14ac:dyDescent="0.35">
      <c r="C1327" s="29"/>
      <c r="D1327" s="17"/>
      <c r="H1327" s="23"/>
      <c r="I1327" s="29"/>
      <c r="J1327" s="17"/>
      <c r="N1327" s="23"/>
      <c r="O1327" s="29"/>
      <c r="P1327" s="17"/>
      <c r="T1327" s="23"/>
      <c r="U1327" s="29"/>
      <c r="Y1327" s="23"/>
      <c r="Z1327" s="29"/>
      <c r="AD1327" s="23"/>
      <c r="AE1327" s="29"/>
      <c r="AJ1327" s="23"/>
      <c r="AK1327" s="29"/>
      <c r="AL1327" s="17"/>
      <c r="AP1327" s="23"/>
      <c r="AQ1327" s="29"/>
      <c r="AR1327" s="17"/>
      <c r="AV1327" s="23"/>
      <c r="AW1327" s="29"/>
      <c r="AX1327" s="17"/>
      <c r="BB1327" s="23"/>
      <c r="BC1327" s="29"/>
      <c r="BG1327" s="23"/>
      <c r="BH1327" s="29"/>
      <c r="BL1327" s="23"/>
      <c r="BM1327" s="29"/>
      <c r="BQ1327" s="23"/>
    </row>
    <row r="1328" spans="1:74" ht="15" thickBot="1" x14ac:dyDescent="0.35">
      <c r="C1328" s="22"/>
      <c r="E1328" s="498" t="s">
        <v>401</v>
      </c>
      <c r="F1328" s="499"/>
      <c r="G1328" s="396">
        <f>G1326-C1313</f>
        <v>-33</v>
      </c>
      <c r="H1328" s="23"/>
      <c r="I1328" s="22"/>
      <c r="K1328" s="498" t="s">
        <v>401</v>
      </c>
      <c r="L1328" s="499"/>
      <c r="M1328" s="396">
        <f>M1326-I1313</f>
        <v>9</v>
      </c>
      <c r="N1328" s="23"/>
      <c r="O1328" s="22"/>
      <c r="Q1328" s="498" t="s">
        <v>401</v>
      </c>
      <c r="R1328" s="499"/>
      <c r="S1328" s="440">
        <f>S1326-P1313</f>
        <v>-80.216400000000021</v>
      </c>
      <c r="T1328" s="23"/>
      <c r="U1328" s="22"/>
      <c r="V1328" s="498" t="s">
        <v>401</v>
      </c>
      <c r="W1328" s="499"/>
      <c r="X1328" s="396">
        <f>X1326-U1313</f>
        <v>-47</v>
      </c>
      <c r="Y1328" s="23"/>
      <c r="Z1328" s="22"/>
      <c r="AA1328" s="498" t="s">
        <v>401</v>
      </c>
      <c r="AB1328" s="499"/>
      <c r="AC1328" s="396">
        <f>AC1326-Z1313</f>
        <v>-10</v>
      </c>
      <c r="AD1328" s="23"/>
      <c r="AE1328" s="22"/>
      <c r="AG1328" s="400" t="s">
        <v>401</v>
      </c>
      <c r="AH1328" s="401"/>
      <c r="AI1328" s="396">
        <f>AI1326-AE1313</f>
        <v>-7</v>
      </c>
      <c r="AJ1328" s="23"/>
      <c r="AK1328" s="22"/>
      <c r="AM1328" s="498" t="s">
        <v>401</v>
      </c>
      <c r="AN1328" s="499"/>
      <c r="AO1328" s="396">
        <f>AO1326-AK1313</f>
        <v>521</v>
      </c>
      <c r="AP1328" s="23"/>
      <c r="AQ1328" s="22"/>
      <c r="AS1328" s="498" t="s">
        <v>401</v>
      </c>
      <c r="AT1328" s="499"/>
      <c r="AU1328" s="495">
        <f>AU1326-AQ1313</f>
        <v>37.347826086956388</v>
      </c>
      <c r="AV1328" s="23"/>
      <c r="AW1328" s="22"/>
      <c r="AY1328" s="498" t="s">
        <v>401</v>
      </c>
      <c r="AZ1328" s="499"/>
      <c r="BA1328" s="495">
        <f>BA1326-AW1313</f>
        <v>7.0000000000004547</v>
      </c>
      <c r="BB1328" s="23"/>
      <c r="BC1328" s="22"/>
      <c r="BD1328" s="498" t="s">
        <v>401</v>
      </c>
      <c r="BE1328" s="499"/>
      <c r="BF1328" s="396">
        <f>BF1326-BC1313</f>
        <v>0</v>
      </c>
      <c r="BG1328" s="23"/>
      <c r="BH1328" s="22"/>
      <c r="BI1328" s="498" t="s">
        <v>401</v>
      </c>
      <c r="BJ1328" s="499"/>
      <c r="BK1328" s="396">
        <f>BK1326-BH1313</f>
        <v>0</v>
      </c>
      <c r="BL1328" s="23"/>
      <c r="BM1328" s="22"/>
      <c r="BN1328" s="498" t="s">
        <v>401</v>
      </c>
      <c r="BO1328" s="499"/>
      <c r="BP1328" s="396">
        <f>BP1326-BM1313</f>
        <v>0</v>
      </c>
      <c r="BQ1328" s="23"/>
    </row>
    <row r="1329" spans="3:73" ht="15" thickBot="1" x14ac:dyDescent="0.35">
      <c r="C1329" s="308"/>
      <c r="D1329" s="309"/>
      <c r="E1329" s="309"/>
      <c r="F1329" s="309"/>
      <c r="G1329" s="309"/>
      <c r="H1329" s="310"/>
      <c r="I1329" s="308"/>
      <c r="J1329" s="309"/>
      <c r="K1329" s="309"/>
      <c r="L1329" s="309"/>
      <c r="M1329" s="309"/>
      <c r="N1329" s="310"/>
      <c r="O1329" s="308"/>
      <c r="P1329" s="309"/>
      <c r="Q1329" s="309"/>
      <c r="R1329" s="309"/>
      <c r="S1329" s="436"/>
      <c r="T1329" s="310"/>
      <c r="U1329" s="308"/>
      <c r="V1329" s="309"/>
      <c r="W1329" s="309"/>
      <c r="X1329" s="309"/>
      <c r="Y1329" s="310"/>
      <c r="Z1329" s="308"/>
      <c r="AA1329" s="309"/>
      <c r="AB1329" s="309"/>
      <c r="AC1329" s="309"/>
      <c r="AD1329" s="310"/>
      <c r="AE1329" s="308"/>
      <c r="AF1329" s="309"/>
      <c r="AG1329" s="309"/>
      <c r="AH1329" s="309"/>
      <c r="AI1329" s="309"/>
      <c r="AJ1329" s="310"/>
      <c r="AK1329" s="308"/>
      <c r="AL1329" s="309"/>
      <c r="AM1329" s="309"/>
      <c r="AN1329" s="309"/>
      <c r="AO1329" s="309"/>
      <c r="AP1329" s="310"/>
      <c r="AQ1329" s="308"/>
      <c r="AR1329" s="309"/>
      <c r="AS1329" s="309"/>
      <c r="AT1329" s="309"/>
      <c r="AU1329" s="309"/>
      <c r="AV1329" s="310"/>
      <c r="AW1329" s="308"/>
      <c r="AX1329" s="309"/>
      <c r="AY1329" s="309"/>
      <c r="AZ1329" s="309"/>
      <c r="BA1329" s="309"/>
      <c r="BB1329" s="310"/>
      <c r="BC1329" s="308"/>
      <c r="BD1329" s="309"/>
      <c r="BE1329" s="309"/>
      <c r="BF1329" s="309"/>
      <c r="BG1329" s="310"/>
      <c r="BH1329" s="308"/>
      <c r="BI1329" s="309"/>
      <c r="BJ1329" s="309"/>
      <c r="BK1329" s="309"/>
      <c r="BL1329" s="310"/>
      <c r="BM1329" s="308"/>
      <c r="BN1329" s="309"/>
      <c r="BO1329" s="309"/>
      <c r="BP1329" s="309"/>
      <c r="BQ1329" s="310"/>
    </row>
    <row r="1333" spans="3:73" x14ac:dyDescent="0.3">
      <c r="AR1333" t="s">
        <v>485</v>
      </c>
      <c r="AS1333" t="s">
        <v>486</v>
      </c>
      <c r="AT1333" t="s">
        <v>487</v>
      </c>
      <c r="AU1333" t="s">
        <v>488</v>
      </c>
      <c r="BM1333" t="s">
        <v>13</v>
      </c>
      <c r="BU1333" s="442"/>
    </row>
    <row r="1334" spans="3:73" x14ac:dyDescent="0.3">
      <c r="AQ1334" t="s">
        <v>13</v>
      </c>
      <c r="AR1334">
        <v>2346</v>
      </c>
      <c r="AS1334">
        <f>+AR1334-AR1323</f>
        <v>180</v>
      </c>
      <c r="AT1334" s="134">
        <f>(+AS1334/46)*30</f>
        <v>117.39130434782609</v>
      </c>
      <c r="AU1334" s="134">
        <f>+AR1323+AT1334</f>
        <v>2283.391304347826</v>
      </c>
      <c r="BU1334" s="442"/>
    </row>
    <row r="1335" spans="3:73" x14ac:dyDescent="0.3">
      <c r="Q1335" s="20" t="s">
        <v>260</v>
      </c>
      <c r="AG1335" s="20" t="s">
        <v>260</v>
      </c>
      <c r="AQ1335" t="s">
        <v>15</v>
      </c>
      <c r="AR1335">
        <v>2924</v>
      </c>
      <c r="AS1335">
        <f>+AR1335-AR1324</f>
        <v>283</v>
      </c>
      <c r="AT1335" s="134">
        <f>(+AS1335/46)*30</f>
        <v>184.56521739130434</v>
      </c>
      <c r="AU1335" s="134">
        <f>+AR1324+AT1335</f>
        <v>2825.5652173913045</v>
      </c>
      <c r="BU1335" s="442"/>
    </row>
    <row r="1336" spans="3:73" x14ac:dyDescent="0.3">
      <c r="AQ1336" t="s">
        <v>16</v>
      </c>
      <c r="AR1336">
        <v>2811</v>
      </c>
      <c r="AS1336">
        <f>+AR1336-AR1325</f>
        <v>220</v>
      </c>
      <c r="AT1336" s="134">
        <f>(+AS1336/46)*30</f>
        <v>143.47826086956522</v>
      </c>
      <c r="AU1336" s="134">
        <f>+AR1325+AT1336</f>
        <v>2734.478260869565</v>
      </c>
    </row>
    <row r="1337" spans="3:73" x14ac:dyDescent="0.3">
      <c r="D1337" s="462" t="s">
        <v>458</v>
      </c>
      <c r="E1337" s="462"/>
      <c r="F1337" s="134">
        <f>+'DETERMINACIÓN M3 GAS'!AI361</f>
        <v>490</v>
      </c>
      <c r="J1337" s="462" t="s">
        <v>458</v>
      </c>
      <c r="K1337" s="462"/>
      <c r="L1337" s="134">
        <f>+'DETERMINACIÓN M3 GAS'!AI392</f>
        <v>468</v>
      </c>
      <c r="O1337" s="462" t="s">
        <v>458</v>
      </c>
      <c r="P1337" s="462"/>
      <c r="Q1337" s="134">
        <f>+'DETERMINACIÓN M3 GAS'!AV20</f>
        <v>511</v>
      </c>
      <c r="AE1337" s="462" t="s">
        <v>458</v>
      </c>
      <c r="AF1337" s="462"/>
      <c r="AG1337" s="134">
        <f>+'DETERMINACIÓN M3 GAS'!AV109</f>
        <v>502</v>
      </c>
    </row>
    <row r="1338" spans="3:73" x14ac:dyDescent="0.3">
      <c r="D1338" s="462" t="s">
        <v>459</v>
      </c>
      <c r="E1338" s="462"/>
      <c r="F1338" s="134">
        <f>+'DETERMINACIÓN M3 GAS'!AI362</f>
        <v>45.517500000000155</v>
      </c>
      <c r="J1338" s="462" t="s">
        <v>459</v>
      </c>
      <c r="K1338" s="462"/>
      <c r="L1338" s="134">
        <f>+'DETERMINACIÓN M3 GAS'!AI393</f>
        <v>45.908799999999928</v>
      </c>
      <c r="O1338" s="462" t="s">
        <v>459</v>
      </c>
      <c r="P1338" s="462"/>
      <c r="Q1338" s="134">
        <f>+'DETERMINACIÓN M3 GAS'!AV21</f>
        <v>47.783599999999979</v>
      </c>
      <c r="AE1338" s="462" t="s">
        <v>459</v>
      </c>
      <c r="AF1338" s="462"/>
      <c r="AG1338" s="134">
        <f>+'DETERMINACIÓN M3 GAS'!AV110</f>
        <v>51.713999999999942</v>
      </c>
    </row>
    <row r="1339" spans="3:73" x14ac:dyDescent="0.3">
      <c r="D1339" s="462" t="s">
        <v>460</v>
      </c>
      <c r="E1339" s="462"/>
      <c r="F1339" s="134">
        <f>+F1337-F1338</f>
        <v>444.48249999999985</v>
      </c>
      <c r="J1339" s="462" t="s">
        <v>460</v>
      </c>
      <c r="K1339" s="462"/>
      <c r="L1339" s="134">
        <f>+L1337-L1338</f>
        <v>422.09120000000007</v>
      </c>
      <c r="O1339" s="462" t="s">
        <v>460</v>
      </c>
      <c r="P1339" s="462"/>
      <c r="Q1339" s="134">
        <f>+Q1337-Q1338</f>
        <v>463.21640000000002</v>
      </c>
      <c r="AE1339" s="462" t="s">
        <v>460</v>
      </c>
      <c r="AF1339" s="462"/>
      <c r="AG1339" s="134">
        <f>+AG1337-AG1338</f>
        <v>450.28600000000006</v>
      </c>
    </row>
    <row r="1341" spans="3:73" x14ac:dyDescent="0.3">
      <c r="D1341" s="462" t="s">
        <v>461</v>
      </c>
      <c r="F1341">
        <f>+D1313</f>
        <v>398</v>
      </c>
      <c r="G1341" s="136">
        <v>1</v>
      </c>
      <c r="J1341" s="462" t="s">
        <v>461</v>
      </c>
      <c r="L1341">
        <f>+J1313</f>
        <v>373</v>
      </c>
      <c r="M1341" s="136">
        <v>1</v>
      </c>
      <c r="O1341" s="462" t="s">
        <v>461</v>
      </c>
      <c r="Q1341">
        <f>+O1313</f>
        <v>741</v>
      </c>
      <c r="R1341" s="136">
        <v>1</v>
      </c>
      <c r="AE1341" s="462" t="s">
        <v>461</v>
      </c>
      <c r="AG1341" s="133">
        <f>+AF1313</f>
        <v>434</v>
      </c>
      <c r="AH1341" s="136">
        <v>1</v>
      </c>
    </row>
    <row r="1342" spans="3:73" x14ac:dyDescent="0.3">
      <c r="D1342" s="462" t="s">
        <v>460</v>
      </c>
      <c r="F1342" s="134">
        <f>+F1339</f>
        <v>444.48249999999985</v>
      </c>
      <c r="J1342" s="462" t="s">
        <v>460</v>
      </c>
      <c r="L1342" s="134">
        <f>+L1339</f>
        <v>422.09120000000007</v>
      </c>
      <c r="O1342" s="462" t="s">
        <v>460</v>
      </c>
      <c r="Q1342" s="134">
        <f>+Q1339</f>
        <v>463.21640000000002</v>
      </c>
      <c r="AE1342" s="462" t="s">
        <v>460</v>
      </c>
      <c r="AG1342" s="134">
        <f>+AG1339</f>
        <v>450.28600000000006</v>
      </c>
    </row>
    <row r="1343" spans="3:73" x14ac:dyDescent="0.3">
      <c r="D1343" s="463" t="s">
        <v>462</v>
      </c>
      <c r="E1343" s="17"/>
      <c r="F1343" s="464">
        <f>+F1342*G1341/F1341</f>
        <v>1.1167902010050248</v>
      </c>
      <c r="J1343" s="463" t="s">
        <v>462</v>
      </c>
      <c r="K1343" s="17"/>
      <c r="L1343" s="464">
        <f>+L1342*M1341/L1341</f>
        <v>1.131611796246649</v>
      </c>
      <c r="O1343" s="463" t="s">
        <v>462</v>
      </c>
      <c r="P1343" s="17"/>
      <c r="Q1343" s="464">
        <f>+Q1342*R1341/Q1341</f>
        <v>0.62512334682861004</v>
      </c>
      <c r="AE1343" s="463" t="s">
        <v>462</v>
      </c>
      <c r="AF1343" s="17"/>
      <c r="AG1343" s="464">
        <f>+AG1342*AH1341/AG1341</f>
        <v>1.0375253456221198</v>
      </c>
    </row>
  </sheetData>
  <mergeCells count="68">
    <mergeCell ref="BD1169:BF1169"/>
    <mergeCell ref="BD1177:BE1177"/>
    <mergeCell ref="BI1169:BK1169"/>
    <mergeCell ref="BI1177:BJ1177"/>
    <mergeCell ref="BN1169:BP1169"/>
    <mergeCell ref="BN1177:BO1177"/>
    <mergeCell ref="AM1169:AO1169"/>
    <mergeCell ref="AM1177:AN1177"/>
    <mergeCell ref="AS1169:AU1169"/>
    <mergeCell ref="AS1177:AT1177"/>
    <mergeCell ref="AY1169:BA1169"/>
    <mergeCell ref="AY1177:AZ1177"/>
    <mergeCell ref="V1169:X1169"/>
    <mergeCell ref="V1177:W1177"/>
    <mergeCell ref="AA1169:AC1169"/>
    <mergeCell ref="AA1177:AB1177"/>
    <mergeCell ref="AF1169:AI1169"/>
    <mergeCell ref="Q1177:R1177"/>
    <mergeCell ref="A980:B983"/>
    <mergeCell ref="C984:H984"/>
    <mergeCell ref="C1031:H1031"/>
    <mergeCell ref="C1069:H1069"/>
    <mergeCell ref="Q1169:S1169"/>
    <mergeCell ref="K1169:M1169"/>
    <mergeCell ref="E1169:G1169"/>
    <mergeCell ref="A1181:B1185"/>
    <mergeCell ref="E1320:G1320"/>
    <mergeCell ref="C1186:H1187"/>
    <mergeCell ref="C1233:H1234"/>
    <mergeCell ref="K1177:L1177"/>
    <mergeCell ref="K1320:M1320"/>
    <mergeCell ref="BN1320:BP1320"/>
    <mergeCell ref="K1328:L1328"/>
    <mergeCell ref="Q1328:R1328"/>
    <mergeCell ref="V1328:W1328"/>
    <mergeCell ref="AA1328:AB1328"/>
    <mergeCell ref="AM1328:AN1328"/>
    <mergeCell ref="AS1328:AT1328"/>
    <mergeCell ref="AY1328:AZ1328"/>
    <mergeCell ref="BD1328:BE1328"/>
    <mergeCell ref="BI1328:BJ1328"/>
    <mergeCell ref="BN1328:BO1328"/>
    <mergeCell ref="AM1320:AO1320"/>
    <mergeCell ref="AS1320:AU1320"/>
    <mergeCell ref="AY1320:BA1320"/>
    <mergeCell ref="BD1320:BF1320"/>
    <mergeCell ref="BI1320:BK1320"/>
    <mergeCell ref="BC1186:BG1187"/>
    <mergeCell ref="BH1186:BL1187"/>
    <mergeCell ref="BM1186:BQ1187"/>
    <mergeCell ref="U1186:Y1186"/>
    <mergeCell ref="Z1186:AD1186"/>
    <mergeCell ref="AW1186:BB1187"/>
    <mergeCell ref="E1328:F1328"/>
    <mergeCell ref="AE1186:AJ1187"/>
    <mergeCell ref="AK1186:AP1187"/>
    <mergeCell ref="AQ1186:AV1187"/>
    <mergeCell ref="C1271:H1272"/>
    <mergeCell ref="Q1320:S1320"/>
    <mergeCell ref="V1320:X1320"/>
    <mergeCell ref="AA1320:AC1320"/>
    <mergeCell ref="AF1320:AI1320"/>
    <mergeCell ref="I1186:N1187"/>
    <mergeCell ref="O1186:T1187"/>
    <mergeCell ref="I1233:N1234"/>
    <mergeCell ref="O1233:T1234"/>
    <mergeCell ref="I1271:N1272"/>
    <mergeCell ref="O1271:T127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7F7A-A040-4D2C-98FB-8125291E5555}">
  <dimension ref="A1:CG775"/>
  <sheetViews>
    <sheetView showGridLines="0" topLeftCell="AK1" zoomScale="90" zoomScaleNormal="90" workbookViewId="0">
      <pane ySplit="6" topLeftCell="A17" activePane="bottomLeft" state="frozen"/>
      <selection pane="bottomLeft" activeCell="AV71" sqref="AV71"/>
    </sheetView>
  </sheetViews>
  <sheetFormatPr baseColWidth="10" defaultColWidth="10.5546875" defaultRowHeight="14.4" x14ac:dyDescent="0.3"/>
  <cols>
    <col min="1" max="3" width="10.5546875" hidden="1" customWidth="1"/>
    <col min="4" max="4" width="13.88671875" hidden="1" customWidth="1"/>
    <col min="5" max="7" width="10.5546875" hidden="1" customWidth="1"/>
    <col min="8" max="8" width="21" hidden="1" customWidth="1"/>
    <col min="9" max="9" width="15.44140625" hidden="1" customWidth="1"/>
    <col min="10" max="12" width="11.5546875" hidden="1" customWidth="1"/>
    <col min="13" max="13" width="5.44140625" hidden="1" customWidth="1"/>
    <col min="14" max="14" width="6" hidden="1" customWidth="1"/>
    <col min="15" max="19" width="11.5546875" style="252" hidden="1" customWidth="1"/>
    <col min="20" max="21" width="11.5546875" hidden="1" customWidth="1"/>
    <col min="22" max="26" width="11.5546875" style="10" hidden="1" customWidth="1"/>
    <col min="27" max="27" width="11.5546875" customWidth="1"/>
    <col min="28" max="32" width="11.5546875" style="252" customWidth="1"/>
    <col min="33" max="33" width="11.5546875" customWidth="1"/>
    <col min="34" max="34" width="16.33203125" customWidth="1"/>
    <col min="35" max="35" width="13.88671875" customWidth="1"/>
    <col min="36" max="40" width="11.5546875" customWidth="1"/>
    <col min="41" max="45" width="11.5546875" style="252" customWidth="1"/>
    <col min="46" max="46" width="11.5546875" customWidth="1"/>
    <col min="47" max="47" width="17.109375" customWidth="1"/>
    <col min="48" max="48" width="13.88671875" customWidth="1"/>
    <col min="49" max="51" width="11.5546875" customWidth="1"/>
    <col min="52" max="52" width="19.44140625" customWidth="1"/>
    <col min="56" max="56" width="17.5546875" customWidth="1"/>
    <col min="57" max="57" width="14.44140625" customWidth="1"/>
    <col min="63" max="63" width="20" customWidth="1"/>
    <col min="67" max="67" width="16.44140625" customWidth="1"/>
    <col min="70" max="70" width="17.88671875" customWidth="1"/>
    <col min="71" max="71" width="13.5546875" customWidth="1"/>
    <col min="77" max="77" width="17.44140625" customWidth="1"/>
    <col min="78" max="78" width="15.44140625" customWidth="1"/>
    <col min="84" max="84" width="17.44140625" customWidth="1"/>
  </cols>
  <sheetData>
    <row r="1" spans="1:52" ht="15" thickBot="1" x14ac:dyDescent="0.35"/>
    <row r="2" spans="1:52" ht="46.2" x14ac:dyDescent="0.3">
      <c r="A2" s="523">
        <v>2022</v>
      </c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5"/>
      <c r="N2" s="523">
        <v>2023</v>
      </c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524"/>
      <c r="Z2" s="525"/>
      <c r="AA2" s="523">
        <v>2024</v>
      </c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  <c r="AM2" s="525"/>
      <c r="AN2" s="523">
        <v>2025</v>
      </c>
      <c r="AO2" s="524"/>
      <c r="AP2" s="524"/>
      <c r="AQ2" s="524"/>
      <c r="AR2" s="524"/>
      <c r="AS2" s="524"/>
      <c r="AT2" s="524"/>
      <c r="AU2" s="524"/>
      <c r="AV2" s="524"/>
      <c r="AW2" s="524"/>
      <c r="AX2" s="524"/>
      <c r="AY2" s="524"/>
      <c r="AZ2" s="525"/>
    </row>
    <row r="3" spans="1:52" x14ac:dyDescent="0.3">
      <c r="A3" s="22"/>
      <c r="M3" s="23"/>
      <c r="N3" s="22"/>
      <c r="Z3" s="359"/>
      <c r="AA3" s="22"/>
      <c r="AM3" s="23"/>
      <c r="AN3" s="22"/>
      <c r="AZ3" s="23"/>
    </row>
    <row r="4" spans="1:52" ht="15" thickBot="1" x14ac:dyDescent="0.35">
      <c r="A4" s="22"/>
      <c r="M4" s="23"/>
      <c r="N4" s="22"/>
      <c r="Z4" s="359"/>
      <c r="AA4" s="22"/>
      <c r="AM4" s="23"/>
      <c r="AN4" s="22"/>
      <c r="AZ4" s="23"/>
    </row>
    <row r="5" spans="1:52" ht="15" thickBot="1" x14ac:dyDescent="0.35">
      <c r="A5" s="22"/>
      <c r="B5" s="529" t="s">
        <v>234</v>
      </c>
      <c r="C5" s="530"/>
      <c r="D5" s="530"/>
      <c r="E5" s="530"/>
      <c r="F5" s="531"/>
      <c r="M5" s="23"/>
      <c r="N5" s="22"/>
      <c r="O5" s="526" t="s">
        <v>234</v>
      </c>
      <c r="P5" s="527"/>
      <c r="Q5" s="527"/>
      <c r="R5" s="527"/>
      <c r="S5" s="528"/>
      <c r="Z5" s="359"/>
      <c r="AA5" s="22"/>
      <c r="AB5" s="526" t="s">
        <v>234</v>
      </c>
      <c r="AC5" s="527"/>
      <c r="AD5" s="527"/>
      <c r="AE5" s="527"/>
      <c r="AF5" s="528"/>
      <c r="AM5" s="23"/>
      <c r="AN5" s="22"/>
      <c r="AO5" s="526" t="s">
        <v>234</v>
      </c>
      <c r="AP5" s="527"/>
      <c r="AQ5" s="527"/>
      <c r="AR5" s="527"/>
      <c r="AS5" s="528"/>
      <c r="AZ5" s="23"/>
    </row>
    <row r="6" spans="1:52" ht="87" thickBot="1" x14ac:dyDescent="0.35">
      <c r="A6" s="22"/>
      <c r="B6" s="130" t="s">
        <v>235</v>
      </c>
      <c r="C6" s="131" t="s">
        <v>236</v>
      </c>
      <c r="D6" s="130" t="s">
        <v>237</v>
      </c>
      <c r="E6" s="130" t="s">
        <v>238</v>
      </c>
      <c r="F6" s="130" t="s">
        <v>239</v>
      </c>
      <c r="M6" s="23"/>
      <c r="N6" s="22"/>
      <c r="O6" s="130" t="s">
        <v>235</v>
      </c>
      <c r="P6" s="130" t="s">
        <v>236</v>
      </c>
      <c r="Q6" s="130" t="s">
        <v>237</v>
      </c>
      <c r="R6" s="130" t="s">
        <v>238</v>
      </c>
      <c r="S6" s="130" t="s">
        <v>239</v>
      </c>
      <c r="Z6" s="359"/>
      <c r="AA6" s="22"/>
      <c r="AB6" s="386" t="s">
        <v>235</v>
      </c>
      <c r="AC6" s="386" t="s">
        <v>236</v>
      </c>
      <c r="AD6" s="386" t="s">
        <v>237</v>
      </c>
      <c r="AE6" s="386" t="s">
        <v>238</v>
      </c>
      <c r="AF6" s="386" t="s">
        <v>239</v>
      </c>
      <c r="AM6" s="23"/>
      <c r="AN6" s="22"/>
      <c r="AO6" s="386" t="s">
        <v>235</v>
      </c>
      <c r="AP6" s="386" t="s">
        <v>236</v>
      </c>
      <c r="AQ6" s="386" t="s">
        <v>237</v>
      </c>
      <c r="AR6" s="386" t="s">
        <v>238</v>
      </c>
      <c r="AS6" s="386" t="s">
        <v>239</v>
      </c>
      <c r="AZ6" s="23"/>
    </row>
    <row r="7" spans="1:52" x14ac:dyDescent="0.3">
      <c r="A7" s="22"/>
      <c r="B7" s="212">
        <v>44541</v>
      </c>
      <c r="C7" s="1">
        <v>118462</v>
      </c>
      <c r="D7" s="210">
        <v>2.4226999999999999</v>
      </c>
      <c r="E7" s="211">
        <v>0</v>
      </c>
      <c r="F7" s="213">
        <v>45.011000000000003</v>
      </c>
      <c r="M7" s="23"/>
      <c r="N7" s="22"/>
      <c r="O7" s="253">
        <v>44886</v>
      </c>
      <c r="P7" s="254">
        <v>125187</v>
      </c>
      <c r="Q7" s="255">
        <v>601.37549999999999</v>
      </c>
      <c r="R7" s="256">
        <v>63</v>
      </c>
      <c r="S7" s="257">
        <v>10446.907999999999</v>
      </c>
      <c r="T7" s="365"/>
      <c r="Z7" s="359"/>
      <c r="AA7" s="22"/>
      <c r="AB7" s="387">
        <v>45279</v>
      </c>
      <c r="AC7" s="388">
        <v>132044</v>
      </c>
      <c r="AD7" s="389">
        <v>1317.03</v>
      </c>
      <c r="AE7" s="390">
        <v>131</v>
      </c>
      <c r="AF7" s="391">
        <v>22604.797999999999</v>
      </c>
      <c r="AG7" s="365"/>
      <c r="AM7" s="23"/>
      <c r="AN7" s="22"/>
      <c r="AO7" s="387">
        <v>45678</v>
      </c>
      <c r="AP7" s="388">
        <v>139194</v>
      </c>
      <c r="AQ7" s="389">
        <v>1960.4629</v>
      </c>
      <c r="AR7" s="390">
        <v>183</v>
      </c>
      <c r="AS7" s="391">
        <v>36363.821000000004</v>
      </c>
      <c r="AT7" s="365"/>
      <c r="AZ7" s="23"/>
    </row>
    <row r="8" spans="1:52" ht="15" thickBot="1" x14ac:dyDescent="0.35">
      <c r="A8" s="22"/>
      <c r="B8" s="212">
        <v>44542</v>
      </c>
      <c r="C8" s="1">
        <v>118481</v>
      </c>
      <c r="D8" s="210">
        <v>3.0339999999999998</v>
      </c>
      <c r="E8" s="211">
        <v>0</v>
      </c>
      <c r="F8" s="213">
        <v>79.153000000000006</v>
      </c>
      <c r="M8" s="23"/>
      <c r="N8" s="22"/>
      <c r="O8" s="258">
        <v>44887</v>
      </c>
      <c r="P8" s="259">
        <v>125210</v>
      </c>
      <c r="Q8" s="260">
        <v>602.67859999999996</v>
      </c>
      <c r="R8" s="261">
        <v>63</v>
      </c>
      <c r="S8" s="262">
        <v>10485.825999999999</v>
      </c>
      <c r="Z8" s="359"/>
      <c r="AA8" s="22"/>
      <c r="AB8" s="258">
        <v>45280</v>
      </c>
      <c r="AC8" s="259">
        <v>132063</v>
      </c>
      <c r="AD8" s="260">
        <v>1318.58</v>
      </c>
      <c r="AE8" s="261">
        <v>131</v>
      </c>
      <c r="AF8" s="262">
        <v>22630.994999999999</v>
      </c>
      <c r="AM8" s="23"/>
      <c r="AN8" s="22"/>
      <c r="AO8" s="258">
        <v>45679</v>
      </c>
      <c r="AP8" s="259">
        <v>139212</v>
      </c>
      <c r="AQ8" s="260">
        <v>1961.7773999999999</v>
      </c>
      <c r="AR8" s="261">
        <v>183</v>
      </c>
      <c r="AS8" s="262">
        <v>36416.302000000003</v>
      </c>
      <c r="AZ8" s="23"/>
    </row>
    <row r="9" spans="1:52" ht="18.600000000000001" thickBot="1" x14ac:dyDescent="0.4">
      <c r="A9" s="22"/>
      <c r="B9" s="212">
        <v>44543</v>
      </c>
      <c r="C9" s="1">
        <v>118506</v>
      </c>
      <c r="D9" s="210">
        <v>5.0895000000000001</v>
      </c>
      <c r="E9" s="211">
        <v>0</v>
      </c>
      <c r="F9" s="213">
        <v>85.001999999999995</v>
      </c>
      <c r="M9" s="23"/>
      <c r="N9" s="22"/>
      <c r="O9" s="258">
        <v>44888</v>
      </c>
      <c r="P9" s="259">
        <v>125218</v>
      </c>
      <c r="Q9" s="260">
        <v>603.90890000000002</v>
      </c>
      <c r="R9" s="261">
        <v>63</v>
      </c>
      <c r="S9" s="262">
        <v>10513.251</v>
      </c>
      <c r="U9" s="522" t="s">
        <v>317</v>
      </c>
      <c r="V9" s="522"/>
      <c r="W9" s="522"/>
      <c r="X9" s="522"/>
      <c r="Z9" s="359"/>
      <c r="AA9" s="22"/>
      <c r="AB9" s="258">
        <v>45281</v>
      </c>
      <c r="AC9" s="259">
        <v>132083</v>
      </c>
      <c r="AD9" s="260">
        <v>1319.95</v>
      </c>
      <c r="AE9" s="261">
        <v>131</v>
      </c>
      <c r="AF9" s="262">
        <v>22684.374</v>
      </c>
      <c r="AH9" s="519" t="s">
        <v>378</v>
      </c>
      <c r="AI9" s="520"/>
      <c r="AJ9" s="520"/>
      <c r="AK9" s="520"/>
      <c r="AL9" s="521"/>
      <c r="AM9" s="23"/>
      <c r="AN9" s="22"/>
      <c r="AO9" s="258">
        <v>45680</v>
      </c>
      <c r="AP9" s="259">
        <v>139231</v>
      </c>
      <c r="AQ9" s="260">
        <v>1964.0417</v>
      </c>
      <c r="AR9" s="261">
        <v>183</v>
      </c>
      <c r="AS9" s="262">
        <v>36416.311999999998</v>
      </c>
      <c r="AU9" s="519" t="s">
        <v>454</v>
      </c>
      <c r="AV9" s="520"/>
      <c r="AW9" s="520"/>
      <c r="AX9" s="520"/>
      <c r="AY9" s="521"/>
      <c r="AZ9" s="23"/>
    </row>
    <row r="10" spans="1:52" ht="28.8" x14ac:dyDescent="0.3">
      <c r="A10" s="22"/>
      <c r="B10" s="212">
        <v>44544</v>
      </c>
      <c r="C10" s="1">
        <v>118531</v>
      </c>
      <c r="D10" s="210">
        <v>6.8829000000000002</v>
      </c>
      <c r="E10" s="211">
        <v>0</v>
      </c>
      <c r="F10" s="213">
        <v>139.14099999999999</v>
      </c>
      <c r="M10" s="23"/>
      <c r="N10" s="22"/>
      <c r="O10" s="258">
        <v>44889</v>
      </c>
      <c r="P10" s="259">
        <v>125243</v>
      </c>
      <c r="Q10" s="260">
        <v>604.88289999999995</v>
      </c>
      <c r="R10" s="261">
        <v>63</v>
      </c>
      <c r="S10" s="262">
        <v>10552.575000000001</v>
      </c>
      <c r="U10" s="27" t="s">
        <v>246</v>
      </c>
      <c r="V10" s="27" t="s">
        <v>246</v>
      </c>
      <c r="W10" s="27" t="s">
        <v>247</v>
      </c>
      <c r="X10" s="27" t="s">
        <v>287</v>
      </c>
      <c r="Z10" s="359"/>
      <c r="AA10" s="22"/>
      <c r="AB10" s="258">
        <v>45282</v>
      </c>
      <c r="AC10" s="259">
        <v>132101</v>
      </c>
      <c r="AD10" s="260">
        <v>1322</v>
      </c>
      <c r="AE10" s="261">
        <v>131</v>
      </c>
      <c r="AF10" s="262">
        <v>22740.362000000001</v>
      </c>
      <c r="AH10" s="27" t="s">
        <v>246</v>
      </c>
      <c r="AI10" s="27" t="s">
        <v>246</v>
      </c>
      <c r="AJ10" s="27" t="s">
        <v>247</v>
      </c>
      <c r="AK10" s="27" t="s">
        <v>287</v>
      </c>
      <c r="AM10" s="23"/>
      <c r="AN10" s="22"/>
      <c r="AO10" s="258">
        <v>45681</v>
      </c>
      <c r="AP10" s="259">
        <v>139249</v>
      </c>
      <c r="AQ10" s="260">
        <v>1965.2826</v>
      </c>
      <c r="AR10" s="261">
        <v>183</v>
      </c>
      <c r="AS10" s="262">
        <v>36487.641000000003</v>
      </c>
      <c r="AU10" s="27" t="s">
        <v>246</v>
      </c>
      <c r="AV10" s="27" t="s">
        <v>246</v>
      </c>
      <c r="AW10" s="27" t="s">
        <v>247</v>
      </c>
      <c r="AX10" s="27" t="s">
        <v>287</v>
      </c>
      <c r="AZ10" s="23"/>
    </row>
    <row r="11" spans="1:52" x14ac:dyDescent="0.3">
      <c r="A11" s="22"/>
      <c r="B11" s="212">
        <v>44545</v>
      </c>
      <c r="C11" s="1">
        <v>118555</v>
      </c>
      <c r="D11" s="210">
        <v>8.4556000000000004</v>
      </c>
      <c r="E11" s="211">
        <v>0</v>
      </c>
      <c r="F11" s="213">
        <v>178.32900000000001</v>
      </c>
      <c r="M11" s="23"/>
      <c r="N11" s="22"/>
      <c r="O11" s="258">
        <v>44890</v>
      </c>
      <c r="P11" s="259">
        <v>125272</v>
      </c>
      <c r="Q11" s="260">
        <v>607.57740000000001</v>
      </c>
      <c r="R11" s="261">
        <v>64</v>
      </c>
      <c r="S11" s="262">
        <v>10587.837</v>
      </c>
      <c r="U11" t="s">
        <v>279</v>
      </c>
      <c r="V11" s="10">
        <f>+'Vr M3 DE GAS'!AV18</f>
        <v>2122</v>
      </c>
      <c r="W11" s="377">
        <f>+S35-S7</f>
        <v>1031.7110000000011</v>
      </c>
      <c r="X11" s="377">
        <f>+V11-W11</f>
        <v>1090.2889999999989</v>
      </c>
      <c r="Y11" s="377">
        <f>+X11-K324</f>
        <v>-229.13600000000224</v>
      </c>
      <c r="Z11" s="378">
        <f>+Y11/K324</f>
        <v>-0.17366352767304094</v>
      </c>
      <c r="AA11" s="22"/>
      <c r="AB11" s="258">
        <v>45283</v>
      </c>
      <c r="AC11" s="259">
        <v>132117</v>
      </c>
      <c r="AD11" s="260">
        <v>1323.23</v>
      </c>
      <c r="AE11" s="261">
        <v>131</v>
      </c>
      <c r="AF11" s="262">
        <v>22751.152999999998</v>
      </c>
      <c r="AH11" t="s">
        <v>279</v>
      </c>
      <c r="AI11">
        <f>'Vr M3 DE GAS'!BN7</f>
        <v>1729</v>
      </c>
      <c r="AJ11" s="133">
        <f>+AF39-AF7</f>
        <v>849.13100000000122</v>
      </c>
      <c r="AK11" s="133">
        <f>+AI11-AJ11</f>
        <v>879.86899999999878</v>
      </c>
      <c r="AL11" s="133">
        <f>+AK11-Z324</f>
        <v>879.86899999999878</v>
      </c>
      <c r="AM11" s="366">
        <f>+AL11/Y383</f>
        <v>1.0482979897084663</v>
      </c>
      <c r="AN11" s="22"/>
      <c r="AO11" s="258">
        <v>45682</v>
      </c>
      <c r="AP11" s="259">
        <v>139263</v>
      </c>
      <c r="AQ11" s="260">
        <v>1966.2089000000001</v>
      </c>
      <c r="AR11" s="261">
        <v>183</v>
      </c>
      <c r="AS11" s="262">
        <v>36540.855000000003</v>
      </c>
      <c r="AU11" t="s">
        <v>279</v>
      </c>
      <c r="AV11">
        <f>'Vr M3 DE GAS'!BV8</f>
        <v>1968</v>
      </c>
      <c r="AW11" s="133">
        <f>+AS36-AS7</f>
        <v>1082.2939999999944</v>
      </c>
      <c r="AX11" s="133">
        <f>+AV11-AW11</f>
        <v>885.70600000000559</v>
      </c>
      <c r="AY11" s="133">
        <f>+AX11-AM324</f>
        <v>885.70600000000559</v>
      </c>
      <c r="AZ11" s="378">
        <f>+AY11/AL383</f>
        <v>0.95152385669119421</v>
      </c>
    </row>
    <row r="12" spans="1:52" x14ac:dyDescent="0.3">
      <c r="A12" s="22"/>
      <c r="B12" s="212">
        <v>44546</v>
      </c>
      <c r="C12" s="1">
        <v>118575</v>
      </c>
      <c r="D12" s="210">
        <v>9.9400999999999993</v>
      </c>
      <c r="E12" s="211">
        <v>0</v>
      </c>
      <c r="F12" s="213">
        <v>219.45099999999999</v>
      </c>
      <c r="M12" s="23"/>
      <c r="N12" s="22"/>
      <c r="O12" s="258">
        <v>44891</v>
      </c>
      <c r="P12" s="259">
        <v>125294</v>
      </c>
      <c r="Q12" s="260">
        <v>608.69830000000002</v>
      </c>
      <c r="R12" s="261">
        <v>64</v>
      </c>
      <c r="S12" s="262">
        <v>10622.268</v>
      </c>
      <c r="U12" t="s">
        <v>281</v>
      </c>
      <c r="V12" s="10">
        <f>+'Vr M3 DE GAS'!AV36</f>
        <v>1383</v>
      </c>
      <c r="W12" s="377"/>
      <c r="X12" s="377">
        <f t="shared" ref="X12:X13" si="0">+V12-W12</f>
        <v>1383</v>
      </c>
      <c r="Y12" s="377">
        <f>+X12-K325</f>
        <v>-172</v>
      </c>
      <c r="Z12" s="378">
        <f>+Y12/K325</f>
        <v>-0.11061093247588424</v>
      </c>
      <c r="AA12" s="22"/>
      <c r="AB12" s="258">
        <v>45284</v>
      </c>
      <c r="AC12" s="259">
        <v>132130</v>
      </c>
      <c r="AD12" s="260">
        <v>1323.81</v>
      </c>
      <c r="AE12" s="261">
        <v>131</v>
      </c>
      <c r="AF12" s="262">
        <v>22765.59</v>
      </c>
      <c r="AH12" t="s">
        <v>281</v>
      </c>
      <c r="AI12">
        <f>'Vr M3 DE GAS'!BN25</f>
        <v>1077</v>
      </c>
      <c r="AJ12" s="133"/>
      <c r="AK12" s="133">
        <f t="shared" ref="AK12:AK13" si="1">+AI12-AJ12</f>
        <v>1077</v>
      </c>
      <c r="AL12" s="133">
        <f>+AK12-Z325</f>
        <v>1077</v>
      </c>
      <c r="AM12" s="366">
        <f>+AL12/Y384</f>
        <v>1.038572806171649</v>
      </c>
      <c r="AN12" s="22"/>
      <c r="AO12" s="258">
        <v>45683</v>
      </c>
      <c r="AP12" s="259">
        <v>139276</v>
      </c>
      <c r="AQ12" s="260">
        <v>1967.0829000000001</v>
      </c>
      <c r="AR12" s="261">
        <v>184</v>
      </c>
      <c r="AS12" s="262">
        <v>36576.872000000003</v>
      </c>
      <c r="AU12" t="s">
        <v>281</v>
      </c>
      <c r="AV12">
        <f>'Vr M3 DE GAS'!BV26</f>
        <v>908</v>
      </c>
      <c r="AW12" s="133"/>
      <c r="AX12" s="133">
        <f t="shared" ref="AX12:AX13" si="2">+AV12-AW12</f>
        <v>908</v>
      </c>
      <c r="AY12" s="133">
        <f>+AX12-AM325</f>
        <v>908</v>
      </c>
      <c r="AZ12" s="378">
        <f>+AY12/AL384</f>
        <v>1.0835322195704058</v>
      </c>
    </row>
    <row r="13" spans="1:52" x14ac:dyDescent="0.3">
      <c r="A13" s="22"/>
      <c r="B13" s="212">
        <v>44547</v>
      </c>
      <c r="C13" s="1">
        <v>118597</v>
      </c>
      <c r="D13" s="210">
        <v>10.615399999999999</v>
      </c>
      <c r="E13" s="211">
        <v>0</v>
      </c>
      <c r="F13" s="213">
        <v>244.96600000000001</v>
      </c>
      <c r="M13" s="23"/>
      <c r="N13" s="22"/>
      <c r="O13" s="258">
        <v>44892</v>
      </c>
      <c r="P13" s="259">
        <v>125314</v>
      </c>
      <c r="Q13" s="260">
        <v>609.77769999999998</v>
      </c>
      <c r="R13" s="261">
        <v>64</v>
      </c>
      <c r="S13" s="262">
        <v>10662.611999999999</v>
      </c>
      <c r="U13" t="s">
        <v>280</v>
      </c>
      <c r="V13" s="10">
        <f>+'Vr M3 DE GAS'!AV54</f>
        <v>1371</v>
      </c>
      <c r="W13" s="377"/>
      <c r="X13" s="377">
        <f t="shared" si="0"/>
        <v>1371</v>
      </c>
      <c r="Y13" s="377">
        <f>+X13-K326</f>
        <v>-205</v>
      </c>
      <c r="Z13" s="378">
        <f>+Y13/K326</f>
        <v>-0.13007614213197968</v>
      </c>
      <c r="AA13" s="22"/>
      <c r="AB13" s="258">
        <v>45285</v>
      </c>
      <c r="AC13" s="259">
        <v>132140</v>
      </c>
      <c r="AD13" s="260">
        <v>1324.29</v>
      </c>
      <c r="AE13" s="261">
        <v>131</v>
      </c>
      <c r="AF13" s="262">
        <v>22787.967000000001</v>
      </c>
      <c r="AH13" t="s">
        <v>280</v>
      </c>
      <c r="AI13">
        <f>'Vr M3 DE GAS'!BN43</f>
        <v>1221</v>
      </c>
      <c r="AJ13" s="133"/>
      <c r="AK13" s="133">
        <f t="shared" si="1"/>
        <v>1221</v>
      </c>
      <c r="AL13" s="133">
        <f>+AK13-Z326</f>
        <v>1221</v>
      </c>
      <c r="AM13" s="366">
        <f>+AL13/Y385</f>
        <v>1.1009918845807034</v>
      </c>
      <c r="AN13" s="22"/>
      <c r="AO13" s="258">
        <v>45684</v>
      </c>
      <c r="AP13" s="259">
        <v>139295</v>
      </c>
      <c r="AQ13" s="260">
        <v>1970.0808999999999</v>
      </c>
      <c r="AR13" s="261">
        <v>184</v>
      </c>
      <c r="AS13" s="262">
        <v>36585.624000000003</v>
      </c>
      <c r="AU13" t="s">
        <v>280</v>
      </c>
      <c r="AV13">
        <f>'Vr M3 DE GAS'!BV44</f>
        <v>810</v>
      </c>
      <c r="AW13" s="133"/>
      <c r="AX13" s="133">
        <f t="shared" si="2"/>
        <v>810</v>
      </c>
      <c r="AY13" s="133">
        <f>+AX13-AM326</f>
        <v>810</v>
      </c>
      <c r="AZ13" s="378">
        <f>+AY13/AL385</f>
        <v>0.97944377267230953</v>
      </c>
    </row>
    <row r="14" spans="1:52" ht="15" thickBot="1" x14ac:dyDescent="0.35">
      <c r="A14" s="22"/>
      <c r="B14" s="241">
        <v>44548</v>
      </c>
      <c r="C14" s="220">
        <v>118621</v>
      </c>
      <c r="D14" s="242">
        <v>13.326700000000001</v>
      </c>
      <c r="E14" s="221">
        <v>0</v>
      </c>
      <c r="F14" s="240">
        <v>292.63799999999998</v>
      </c>
      <c r="M14" s="23"/>
      <c r="N14" s="22"/>
      <c r="O14" s="258">
        <v>44893</v>
      </c>
      <c r="P14" s="259">
        <v>125343</v>
      </c>
      <c r="Q14" s="260">
        <v>612.25</v>
      </c>
      <c r="R14" s="261">
        <v>64</v>
      </c>
      <c r="S14" s="262">
        <v>10685.358</v>
      </c>
      <c r="W14" s="377"/>
      <c r="X14" s="377"/>
      <c r="Z14" s="359"/>
      <c r="AA14" s="22"/>
      <c r="AB14" s="258">
        <v>45286</v>
      </c>
      <c r="AC14" s="259">
        <v>132155</v>
      </c>
      <c r="AD14" s="260">
        <v>1326.08</v>
      </c>
      <c r="AE14" s="261">
        <v>131</v>
      </c>
      <c r="AF14" s="262">
        <v>22827.756000000001</v>
      </c>
      <c r="AJ14" s="133"/>
      <c r="AK14" s="133"/>
      <c r="AM14" s="23"/>
      <c r="AN14" s="22"/>
      <c r="AO14" s="258">
        <v>45685</v>
      </c>
      <c r="AP14" s="259">
        <v>139313</v>
      </c>
      <c r="AQ14" s="260">
        <v>1971.6420000000001</v>
      </c>
      <c r="AR14" s="261">
        <v>184</v>
      </c>
      <c r="AS14" s="262">
        <v>36612.483</v>
      </c>
      <c r="AW14" s="133"/>
      <c r="AX14" s="133"/>
      <c r="AZ14" s="359"/>
    </row>
    <row r="15" spans="1:52" ht="15" thickBot="1" x14ac:dyDescent="0.35">
      <c r="A15" s="22"/>
      <c r="B15" s="212">
        <v>44549</v>
      </c>
      <c r="C15" s="1">
        <v>118635</v>
      </c>
      <c r="D15" s="210">
        <v>14.1891</v>
      </c>
      <c r="E15" s="211">
        <v>0</v>
      </c>
      <c r="F15" s="213">
        <v>348.91399999999999</v>
      </c>
      <c r="M15" s="23"/>
      <c r="N15" s="22"/>
      <c r="O15" s="258">
        <v>44894</v>
      </c>
      <c r="P15" s="259">
        <v>125367</v>
      </c>
      <c r="Q15" s="260">
        <v>613.68949999999995</v>
      </c>
      <c r="R15" s="261">
        <v>64</v>
      </c>
      <c r="S15" s="262">
        <v>10715.619000000001</v>
      </c>
      <c r="U15" t="s">
        <v>240</v>
      </c>
      <c r="V15" s="10">
        <f>SUM(V11:V14)</f>
        <v>4876</v>
      </c>
      <c r="W15" s="377">
        <f>+W11</f>
        <v>1031.7110000000011</v>
      </c>
      <c r="X15" s="379">
        <f>SUM(X11:X14)</f>
        <v>3844.2889999999989</v>
      </c>
      <c r="Y15" s="380">
        <f>+X15-K328</f>
        <v>-606.13600000000224</v>
      </c>
      <c r="Z15" s="378">
        <f>+Y15/K328</f>
        <v>-0.13619732946853438</v>
      </c>
      <c r="AA15" s="22"/>
      <c r="AB15" s="258">
        <v>45287</v>
      </c>
      <c r="AC15" s="259">
        <v>132169</v>
      </c>
      <c r="AD15" s="260">
        <v>1328.59</v>
      </c>
      <c r="AE15" s="261">
        <v>131</v>
      </c>
      <c r="AF15" s="262">
        <v>22869.339</v>
      </c>
      <c r="AH15" t="s">
        <v>240</v>
      </c>
      <c r="AI15">
        <f>SUM(AI11:AI14)</f>
        <v>4027</v>
      </c>
      <c r="AJ15" s="133">
        <f>+AJ11</f>
        <v>849.13100000000122</v>
      </c>
      <c r="AK15" s="367">
        <f>SUM(AK11:AK14)</f>
        <v>3177.8689999999988</v>
      </c>
      <c r="AL15" s="134">
        <f>+AK15-Z328</f>
        <v>3177.8689999999988</v>
      </c>
      <c r="AM15" s="366">
        <f>+AL15/X387</f>
        <v>1.0644946908734731</v>
      </c>
      <c r="AN15" s="22"/>
      <c r="AO15" s="258">
        <v>45686</v>
      </c>
      <c r="AP15" s="259">
        <v>139332</v>
      </c>
      <c r="AQ15" s="260">
        <v>1974.3662999999999</v>
      </c>
      <c r="AR15" s="261">
        <v>184</v>
      </c>
      <c r="AS15" s="262">
        <v>36685.713000000003</v>
      </c>
      <c r="AU15" t="s">
        <v>240</v>
      </c>
      <c r="AV15">
        <f>SUM(AV11:AV14)</f>
        <v>3686</v>
      </c>
      <c r="AW15" s="133">
        <f>+AW11</f>
        <v>1082.2939999999944</v>
      </c>
      <c r="AX15" s="445">
        <f>SUM(AX11:AX14)</f>
        <v>2603.7060000000056</v>
      </c>
      <c r="AY15" s="134">
        <f>+AX1-AM328</f>
        <v>0</v>
      </c>
      <c r="AZ15" s="378">
        <f>+AY15/AK387</f>
        <v>0</v>
      </c>
    </row>
    <row r="16" spans="1:52" x14ac:dyDescent="0.3">
      <c r="A16" s="22"/>
      <c r="B16" s="212">
        <v>44550</v>
      </c>
      <c r="C16" s="1">
        <v>118655</v>
      </c>
      <c r="D16" s="210">
        <v>16.641300000000001</v>
      </c>
      <c r="E16" s="211">
        <v>0</v>
      </c>
      <c r="F16" s="213">
        <v>354.54199999999997</v>
      </c>
      <c r="H16" s="532" t="s">
        <v>242</v>
      </c>
      <c r="I16" s="532"/>
      <c r="J16" s="532"/>
      <c r="K16" s="532"/>
      <c r="M16" s="23"/>
      <c r="N16" s="22"/>
      <c r="O16" s="258">
        <v>44895</v>
      </c>
      <c r="P16" s="259">
        <v>125392</v>
      </c>
      <c r="Q16" s="260">
        <v>614.96979999999996</v>
      </c>
      <c r="R16" s="261">
        <v>64</v>
      </c>
      <c r="S16" s="262">
        <v>10752.460999999999</v>
      </c>
      <c r="Z16" s="359"/>
      <c r="AA16" s="22"/>
      <c r="AB16" s="258">
        <v>45288</v>
      </c>
      <c r="AC16" s="259">
        <v>132182</v>
      </c>
      <c r="AD16" s="260">
        <v>1329.54</v>
      </c>
      <c r="AE16" s="261">
        <v>131</v>
      </c>
      <c r="AF16" s="262">
        <v>22884.108</v>
      </c>
      <c r="AM16" s="23"/>
      <c r="AN16" s="22"/>
      <c r="AO16" s="258">
        <v>45687</v>
      </c>
      <c r="AP16" s="259">
        <v>139348</v>
      </c>
      <c r="AQ16" s="260">
        <v>1975.4131</v>
      </c>
      <c r="AR16" s="261">
        <v>184</v>
      </c>
      <c r="AS16" s="262">
        <v>36708.913999999997</v>
      </c>
      <c r="AZ16" s="23"/>
    </row>
    <row r="17" spans="1:52" ht="18" x14ac:dyDescent="0.35">
      <c r="A17" s="22"/>
      <c r="B17" s="212">
        <v>44551</v>
      </c>
      <c r="C17" s="1">
        <v>118676</v>
      </c>
      <c r="D17" s="210">
        <v>18.661000000000001</v>
      </c>
      <c r="E17" s="211">
        <v>0</v>
      </c>
      <c r="F17" s="213">
        <v>396.05700000000002</v>
      </c>
      <c r="H17" s="533" t="s">
        <v>244</v>
      </c>
      <c r="I17" s="533"/>
      <c r="J17" s="533"/>
      <c r="K17" s="533"/>
      <c r="M17" s="23"/>
      <c r="N17" s="22"/>
      <c r="O17" s="258">
        <v>44896</v>
      </c>
      <c r="P17" s="259">
        <v>125420</v>
      </c>
      <c r="Q17" s="260">
        <v>615.96799999999996</v>
      </c>
      <c r="R17" s="261">
        <v>64</v>
      </c>
      <c r="S17" s="262">
        <v>10785.894</v>
      </c>
      <c r="X17" s="380"/>
      <c r="Z17" s="359"/>
      <c r="AA17" s="22"/>
      <c r="AB17" s="258">
        <v>45289</v>
      </c>
      <c r="AC17" s="259">
        <v>132194</v>
      </c>
      <c r="AD17" s="260">
        <v>1330.26</v>
      </c>
      <c r="AE17" s="261">
        <v>131</v>
      </c>
      <c r="AF17" s="262">
        <v>22909.595000000001</v>
      </c>
      <c r="AK17" s="134"/>
      <c r="AM17" s="23"/>
      <c r="AN17" s="22"/>
      <c r="AO17" s="258">
        <v>45688</v>
      </c>
      <c r="AP17" s="259">
        <v>139367</v>
      </c>
      <c r="AQ17" s="260">
        <v>1977.5527</v>
      </c>
      <c r="AR17" s="261">
        <v>185</v>
      </c>
      <c r="AS17" s="262">
        <v>36714.815999999999</v>
      </c>
      <c r="AX17" s="134"/>
      <c r="AZ17" s="23"/>
    </row>
    <row r="18" spans="1:52" ht="28.8" x14ac:dyDescent="0.3">
      <c r="A18" s="22"/>
      <c r="B18" s="212">
        <v>44552</v>
      </c>
      <c r="C18" s="1">
        <v>118695</v>
      </c>
      <c r="D18" s="210">
        <v>20.208100000000002</v>
      </c>
      <c r="E18" s="211">
        <v>0</v>
      </c>
      <c r="F18" s="213">
        <v>432.577</v>
      </c>
      <c r="I18" s="27" t="s">
        <v>246</v>
      </c>
      <c r="J18" s="27" t="s">
        <v>247</v>
      </c>
      <c r="K18" s="27" t="s">
        <v>246</v>
      </c>
      <c r="M18" s="23"/>
      <c r="N18" s="22"/>
      <c r="O18" s="258">
        <v>44897</v>
      </c>
      <c r="P18" s="259">
        <v>125470</v>
      </c>
      <c r="Q18" s="260">
        <v>620.21130000000005</v>
      </c>
      <c r="R18" s="261">
        <v>64</v>
      </c>
      <c r="S18" s="262">
        <v>10906.983</v>
      </c>
      <c r="U18" t="s">
        <v>44</v>
      </c>
      <c r="Z18" s="359"/>
      <c r="AA18" s="22"/>
      <c r="AB18" s="258">
        <v>45290</v>
      </c>
      <c r="AC18" s="259">
        <v>132204</v>
      </c>
      <c r="AD18" s="260">
        <v>1331.91</v>
      </c>
      <c r="AE18" s="261">
        <v>131</v>
      </c>
      <c r="AF18" s="262">
        <v>22925.323</v>
      </c>
      <c r="AH18" t="s">
        <v>44</v>
      </c>
      <c r="AM18" s="23"/>
      <c r="AN18" s="22"/>
      <c r="AO18" s="258">
        <v>45689</v>
      </c>
      <c r="AP18" s="259">
        <v>139383</v>
      </c>
      <c r="AQ18" s="260">
        <v>1978.444</v>
      </c>
      <c r="AR18" s="261">
        <v>185</v>
      </c>
      <c r="AS18" s="262">
        <v>36746.749000000003</v>
      </c>
      <c r="AU18" s="446" t="s">
        <v>44</v>
      </c>
      <c r="AZ18" s="23"/>
    </row>
    <row r="19" spans="1:52" x14ac:dyDescent="0.3">
      <c r="A19" s="22"/>
      <c r="B19" s="212">
        <v>44553</v>
      </c>
      <c r="C19" s="1">
        <v>118710</v>
      </c>
      <c r="D19" s="210">
        <v>21.731300000000001</v>
      </c>
      <c r="E19" s="211">
        <v>1</v>
      </c>
      <c r="F19" s="213">
        <v>460.22399999999999</v>
      </c>
      <c r="H19" t="s">
        <v>13</v>
      </c>
      <c r="I19">
        <f>+'Vr M3 DE GAS'!AV7</f>
        <v>2307</v>
      </c>
      <c r="J19" s="133">
        <f>+F48-F14</f>
        <v>1284.202</v>
      </c>
      <c r="K19" s="134">
        <f>+I19-J19</f>
        <v>1022.798</v>
      </c>
      <c r="M19" s="23"/>
      <c r="N19" s="22"/>
      <c r="O19" s="258">
        <v>44898</v>
      </c>
      <c r="P19" s="259">
        <v>125475</v>
      </c>
      <c r="Q19" s="260">
        <v>620.59429999999998</v>
      </c>
      <c r="R19" s="261">
        <v>65</v>
      </c>
      <c r="S19" s="262">
        <v>10906.985000000001</v>
      </c>
      <c r="Z19" s="359"/>
      <c r="AA19" s="22"/>
      <c r="AB19" s="258">
        <v>45291</v>
      </c>
      <c r="AC19" s="259">
        <v>132213</v>
      </c>
      <c r="AD19" s="260">
        <v>1332.5</v>
      </c>
      <c r="AE19" s="261">
        <v>131</v>
      </c>
      <c r="AF19" s="262">
        <v>22925.368999999999</v>
      </c>
      <c r="AM19" s="23"/>
      <c r="AN19" s="22"/>
      <c r="AO19" s="258">
        <v>45690</v>
      </c>
      <c r="AP19" s="259">
        <v>139397</v>
      </c>
      <c r="AQ19" s="260">
        <v>1978.8266000000001</v>
      </c>
      <c r="AR19" s="261">
        <v>185</v>
      </c>
      <c r="AS19" s="262">
        <v>39779.466</v>
      </c>
      <c r="AZ19" s="23"/>
    </row>
    <row r="20" spans="1:52" x14ac:dyDescent="0.3">
      <c r="A20" s="22"/>
      <c r="B20" s="212">
        <v>44554</v>
      </c>
      <c r="C20" s="1">
        <v>118725</v>
      </c>
      <c r="D20" s="210">
        <v>22.273299999999999</v>
      </c>
      <c r="E20" s="211">
        <v>1</v>
      </c>
      <c r="F20" s="213">
        <v>493.06400000000002</v>
      </c>
      <c r="H20" t="s">
        <v>15</v>
      </c>
      <c r="I20">
        <f>+'Vr M3 DE GAS'!AV25</f>
        <v>1079</v>
      </c>
      <c r="K20" s="134">
        <f t="shared" ref="K20:K21" si="3">+I20-J20</f>
        <v>1079</v>
      </c>
      <c r="M20" s="23"/>
      <c r="N20" s="22"/>
      <c r="O20" s="258">
        <v>44899</v>
      </c>
      <c r="P20" s="259">
        <v>125491</v>
      </c>
      <c r="Q20" s="260">
        <v>621.84839999999997</v>
      </c>
      <c r="R20" s="261">
        <v>65</v>
      </c>
      <c r="S20" s="262">
        <v>10949.421</v>
      </c>
      <c r="U20" t="s">
        <v>249</v>
      </c>
      <c r="V20" s="380">
        <f>+P35-P7</f>
        <v>654</v>
      </c>
      <c r="Z20" s="359"/>
      <c r="AA20" s="22"/>
      <c r="AB20" s="258">
        <v>45292</v>
      </c>
      <c r="AC20" s="259">
        <v>132218</v>
      </c>
      <c r="AD20" s="260">
        <v>1332.6608000000001</v>
      </c>
      <c r="AE20" s="261">
        <v>131</v>
      </c>
      <c r="AF20" s="262">
        <v>22925.371999999999</v>
      </c>
      <c r="AH20" t="s">
        <v>249</v>
      </c>
      <c r="AI20" s="134">
        <f>+AC39-AC7</f>
        <v>456</v>
      </c>
      <c r="AM20" s="23"/>
      <c r="AN20" s="22"/>
      <c r="AO20" s="258">
        <v>45691</v>
      </c>
      <c r="AP20" s="259">
        <v>139419</v>
      </c>
      <c r="AQ20" s="260">
        <v>1982.5028</v>
      </c>
      <c r="AR20" s="261">
        <v>185</v>
      </c>
      <c r="AS20" s="262">
        <v>36779.485999999997</v>
      </c>
      <c r="AU20" t="s">
        <v>249</v>
      </c>
      <c r="AV20" s="134">
        <f>+AP36-AP7</f>
        <v>511</v>
      </c>
      <c r="AZ20" s="23"/>
    </row>
    <row r="21" spans="1:52" x14ac:dyDescent="0.3">
      <c r="A21" s="22"/>
      <c r="B21" s="212">
        <v>44555</v>
      </c>
      <c r="C21" s="1">
        <v>118734</v>
      </c>
      <c r="D21" s="210">
        <v>22.690300000000001</v>
      </c>
      <c r="E21" s="211">
        <v>1</v>
      </c>
      <c r="F21" s="213">
        <v>521.04999999999995</v>
      </c>
      <c r="H21" t="s">
        <v>16</v>
      </c>
      <c r="I21">
        <f>+'Vr M3 DE GAS'!AV43</f>
        <v>1339</v>
      </c>
      <c r="K21" s="134">
        <f t="shared" si="3"/>
        <v>1339</v>
      </c>
      <c r="M21" s="23"/>
      <c r="N21" s="22"/>
      <c r="O21" s="258">
        <v>44900</v>
      </c>
      <c r="P21" s="259">
        <v>125519</v>
      </c>
      <c r="Q21" s="260">
        <v>624.14620000000002</v>
      </c>
      <c r="R21" s="261">
        <v>65</v>
      </c>
      <c r="S21" s="262">
        <v>10984.678</v>
      </c>
      <c r="U21" t="s">
        <v>247</v>
      </c>
      <c r="V21" s="380">
        <f>+Q35-Q7</f>
        <v>43.066699999999969</v>
      </c>
      <c r="Z21" s="359"/>
      <c r="AA21" s="22"/>
      <c r="AB21" s="258">
        <v>45293</v>
      </c>
      <c r="AC21" s="259">
        <v>132227</v>
      </c>
      <c r="AD21" s="260">
        <v>1333.9340999999999</v>
      </c>
      <c r="AE21" s="261">
        <v>131</v>
      </c>
      <c r="AF21" s="262">
        <v>22978.77</v>
      </c>
      <c r="AH21" t="s">
        <v>247</v>
      </c>
      <c r="AI21" s="134">
        <f>+AD39-AD7</f>
        <v>40.094700000000103</v>
      </c>
      <c r="AM21" s="23"/>
      <c r="AN21" s="22"/>
      <c r="AO21" s="258">
        <v>45692</v>
      </c>
      <c r="AP21" s="259">
        <v>139431</v>
      </c>
      <c r="AQ21" s="260">
        <v>1983.9739999999999</v>
      </c>
      <c r="AR21" s="261">
        <v>185</v>
      </c>
      <c r="AS21" s="262">
        <v>36836.739000000001</v>
      </c>
      <c r="AU21" t="s">
        <v>247</v>
      </c>
      <c r="AV21" s="134">
        <f>+AQ36-AQ7</f>
        <v>47.783599999999979</v>
      </c>
      <c r="AZ21" s="23"/>
    </row>
    <row r="22" spans="1:52" x14ac:dyDescent="0.3">
      <c r="A22" s="22"/>
      <c r="B22" s="212">
        <v>44556</v>
      </c>
      <c r="C22" s="1">
        <v>118745</v>
      </c>
      <c r="D22" s="210">
        <v>24.157599999999999</v>
      </c>
      <c r="E22" s="211">
        <v>1</v>
      </c>
      <c r="F22" s="213">
        <v>579.15300000000002</v>
      </c>
      <c r="M22" s="23"/>
      <c r="N22" s="22"/>
      <c r="O22" s="258">
        <v>44901</v>
      </c>
      <c r="P22" s="259">
        <v>125543</v>
      </c>
      <c r="Q22" s="260">
        <v>625.25220000000002</v>
      </c>
      <c r="R22" s="261">
        <v>65</v>
      </c>
      <c r="S22" s="262">
        <v>11010.496999999999</v>
      </c>
      <c r="U22" t="s">
        <v>250</v>
      </c>
      <c r="V22" s="380">
        <f>+V20-V21</f>
        <v>610.93330000000003</v>
      </c>
      <c r="Z22" s="359"/>
      <c r="AA22" s="22"/>
      <c r="AB22" s="258">
        <v>45294</v>
      </c>
      <c r="AC22" s="259">
        <v>132237</v>
      </c>
      <c r="AD22" s="260">
        <v>1334.5337999999999</v>
      </c>
      <c r="AE22" s="261">
        <v>131</v>
      </c>
      <c r="AF22" s="262">
        <v>23012.847000000002</v>
      </c>
      <c r="AH22" t="s">
        <v>250</v>
      </c>
      <c r="AI22" s="134">
        <f>+AI20-AI21</f>
        <v>415.9052999999999</v>
      </c>
      <c r="AM22" s="23"/>
      <c r="AN22" s="22"/>
      <c r="AO22" s="258">
        <v>45693</v>
      </c>
      <c r="AP22" s="259">
        <v>139459</v>
      </c>
      <c r="AQ22" s="260">
        <v>1986.5423000000001</v>
      </c>
      <c r="AR22" s="261">
        <v>185</v>
      </c>
      <c r="AS22" s="262">
        <v>36877.205000000002</v>
      </c>
      <c r="AU22" t="s">
        <v>250</v>
      </c>
      <c r="AV22" s="134">
        <f>+AV20-AV21</f>
        <v>463.21640000000002</v>
      </c>
      <c r="AZ22" s="23"/>
    </row>
    <row r="23" spans="1:52" x14ac:dyDescent="0.3">
      <c r="A23" s="22"/>
      <c r="B23" s="212">
        <v>44557</v>
      </c>
      <c r="C23" s="1">
        <v>118762</v>
      </c>
      <c r="D23" s="210">
        <v>27.132999999999999</v>
      </c>
      <c r="E23" s="211">
        <v>2</v>
      </c>
      <c r="F23" s="213">
        <v>580.41399999999999</v>
      </c>
      <c r="I23">
        <f>SUM(I19:I22)</f>
        <v>4725</v>
      </c>
      <c r="K23" s="134">
        <f>+K19+K20+K21</f>
        <v>3440.7979999999998</v>
      </c>
      <c r="M23" s="23"/>
      <c r="N23" s="22"/>
      <c r="O23" s="258">
        <v>44902</v>
      </c>
      <c r="P23" s="259">
        <v>125569</v>
      </c>
      <c r="Q23" s="260">
        <v>626.94169999999997</v>
      </c>
      <c r="R23" s="261">
        <v>65</v>
      </c>
      <c r="S23" s="262">
        <v>11051.8</v>
      </c>
      <c r="Z23" s="359"/>
      <c r="AA23" s="22"/>
      <c r="AB23" s="258">
        <v>45295</v>
      </c>
      <c r="AC23" s="259">
        <v>132247</v>
      </c>
      <c r="AD23" s="260">
        <v>1335.2617</v>
      </c>
      <c r="AE23" s="261">
        <v>131</v>
      </c>
      <c r="AF23" s="262">
        <v>23049.065999999999</v>
      </c>
      <c r="AM23" s="23"/>
      <c r="AN23" s="22"/>
      <c r="AO23" s="258">
        <v>45694</v>
      </c>
      <c r="AP23" s="259">
        <v>139476</v>
      </c>
      <c r="AQ23" s="260">
        <v>1987.74</v>
      </c>
      <c r="AR23" s="261">
        <v>185</v>
      </c>
      <c r="AS23" s="262">
        <v>36894.36</v>
      </c>
      <c r="AZ23" s="23"/>
    </row>
    <row r="24" spans="1:52" x14ac:dyDescent="0.3">
      <c r="A24" s="22"/>
      <c r="B24" s="212">
        <v>44558</v>
      </c>
      <c r="C24" s="1">
        <v>118777</v>
      </c>
      <c r="D24" s="210">
        <v>29.751200000000001</v>
      </c>
      <c r="E24" s="211">
        <v>2</v>
      </c>
      <c r="F24" s="213">
        <v>644.27200000000005</v>
      </c>
      <c r="M24" s="23"/>
      <c r="N24" s="22"/>
      <c r="O24" s="258">
        <v>44903</v>
      </c>
      <c r="P24" s="259">
        <v>125586</v>
      </c>
      <c r="Q24" s="260">
        <v>627.57119999999998</v>
      </c>
      <c r="R24" s="261">
        <v>66</v>
      </c>
      <c r="S24" s="262">
        <v>11095.041999999999</v>
      </c>
      <c r="Z24" s="359"/>
      <c r="AA24" s="22"/>
      <c r="AB24" s="258">
        <v>45296</v>
      </c>
      <c r="AC24" s="259">
        <v>132259</v>
      </c>
      <c r="AD24" s="260">
        <v>1337.0141000000001</v>
      </c>
      <c r="AE24" s="261">
        <v>131</v>
      </c>
      <c r="AF24" s="262">
        <v>23070.797999999999</v>
      </c>
      <c r="AM24" s="23"/>
      <c r="AN24" s="22"/>
      <c r="AO24" s="258">
        <v>45695</v>
      </c>
      <c r="AP24" s="259">
        <v>139496</v>
      </c>
      <c r="AQ24" s="260">
        <v>1989.7745</v>
      </c>
      <c r="AR24" s="261">
        <v>185</v>
      </c>
      <c r="AS24" s="262">
        <v>36921.906000000003</v>
      </c>
      <c r="AZ24" s="23"/>
    </row>
    <row r="25" spans="1:52" ht="18" x14ac:dyDescent="0.35">
      <c r="A25" s="22"/>
      <c r="B25" s="212">
        <v>44559</v>
      </c>
      <c r="C25" s="1">
        <v>118789</v>
      </c>
      <c r="D25" s="210">
        <v>30.544699999999999</v>
      </c>
      <c r="E25" s="211">
        <v>2</v>
      </c>
      <c r="F25" s="213">
        <v>682.62099999999998</v>
      </c>
      <c r="M25" s="23"/>
      <c r="N25" s="22"/>
      <c r="O25" s="258">
        <v>44904</v>
      </c>
      <c r="P25" s="259">
        <v>125609</v>
      </c>
      <c r="Q25" s="260">
        <v>629.24670000000003</v>
      </c>
      <c r="R25" s="261">
        <v>66</v>
      </c>
      <c r="S25" s="262">
        <v>11133.708000000001</v>
      </c>
      <c r="U25" t="s">
        <v>251</v>
      </c>
      <c r="V25" s="380">
        <f>+V22</f>
        <v>610.93330000000003</v>
      </c>
      <c r="W25" s="10" t="s">
        <v>252</v>
      </c>
      <c r="Y25" s="380">
        <f>+V25-I338</f>
        <v>58.219900000000052</v>
      </c>
      <c r="Z25" s="378">
        <f>+Y25/I338</f>
        <v>0.10533469968341649</v>
      </c>
      <c r="AA25" s="22"/>
      <c r="AB25" s="258">
        <v>45297</v>
      </c>
      <c r="AC25" s="259">
        <v>132268</v>
      </c>
      <c r="AD25" s="260">
        <v>1337.6614</v>
      </c>
      <c r="AE25" s="261">
        <v>131</v>
      </c>
      <c r="AF25" s="262">
        <v>23090.685000000001</v>
      </c>
      <c r="AH25" t="s">
        <v>251</v>
      </c>
      <c r="AI25" s="134">
        <f>+AI22</f>
        <v>415.9052999999999</v>
      </c>
      <c r="AJ25" t="s">
        <v>252</v>
      </c>
      <c r="AL25" s="136">
        <f>AI25/V397-100%</f>
        <v>-0.1715033864541835</v>
      </c>
      <c r="AM25" s="366"/>
      <c r="AN25" s="22"/>
      <c r="AO25" s="258">
        <v>45696</v>
      </c>
      <c r="AP25" s="259">
        <v>139511</v>
      </c>
      <c r="AQ25" s="260">
        <v>1990.5360000000001</v>
      </c>
      <c r="AR25" s="261">
        <v>186</v>
      </c>
      <c r="AS25" s="262">
        <v>36982.803</v>
      </c>
      <c r="AU25" t="s">
        <v>251</v>
      </c>
      <c r="AV25" s="374">
        <f>+AV22</f>
        <v>463.21640000000002</v>
      </c>
      <c r="AW25" t="s">
        <v>252</v>
      </c>
      <c r="AY25" s="136">
        <f>AV25/AI397-1</f>
        <v>-1.0221367521367486E-2</v>
      </c>
      <c r="AZ25" s="366"/>
    </row>
    <row r="26" spans="1:52" ht="18" x14ac:dyDescent="0.35">
      <c r="A26" s="22"/>
      <c r="B26" s="212">
        <v>44560</v>
      </c>
      <c r="C26" s="1">
        <v>118801</v>
      </c>
      <c r="D26" s="210">
        <v>31.425999999999998</v>
      </c>
      <c r="E26" s="211">
        <v>3</v>
      </c>
      <c r="F26" s="213">
        <v>727.28</v>
      </c>
      <c r="H26" t="s">
        <v>248</v>
      </c>
      <c r="M26" s="23"/>
      <c r="N26" s="22"/>
      <c r="O26" s="258">
        <v>44905</v>
      </c>
      <c r="P26" s="259">
        <v>125628</v>
      </c>
      <c r="Q26" s="260">
        <v>630.25329999999997</v>
      </c>
      <c r="R26" s="261">
        <v>66</v>
      </c>
      <c r="S26" s="262">
        <v>11167.212</v>
      </c>
      <c r="V26" s="380"/>
      <c r="Z26" s="359"/>
      <c r="AA26" s="22"/>
      <c r="AB26" s="258">
        <v>45298</v>
      </c>
      <c r="AC26" s="259">
        <v>132279</v>
      </c>
      <c r="AD26" s="260">
        <v>1338.0929000000001</v>
      </c>
      <c r="AE26" s="261">
        <v>131</v>
      </c>
      <c r="AF26" s="262">
        <v>23090.772000000001</v>
      </c>
      <c r="AI26" s="134"/>
      <c r="AM26" s="23"/>
      <c r="AN26" s="22"/>
      <c r="AO26" s="258">
        <v>45697</v>
      </c>
      <c r="AP26" s="259">
        <v>139525</v>
      </c>
      <c r="AQ26" s="260">
        <v>1990.6968999999999</v>
      </c>
      <c r="AR26" s="261">
        <v>186</v>
      </c>
      <c r="AS26" s="262">
        <v>37040.125</v>
      </c>
      <c r="AV26" s="374"/>
      <c r="AZ26" s="23"/>
    </row>
    <row r="27" spans="1:52" ht="18" x14ac:dyDescent="0.35">
      <c r="A27" s="22"/>
      <c r="B27" s="212">
        <v>44561</v>
      </c>
      <c r="C27" s="1">
        <v>118809</v>
      </c>
      <c r="D27" s="210">
        <v>34.290900000000001</v>
      </c>
      <c r="E27" s="211">
        <v>3</v>
      </c>
      <c r="F27" s="213">
        <v>747.08199999999999</v>
      </c>
      <c r="M27" s="23"/>
      <c r="N27" s="22"/>
      <c r="O27" s="258">
        <v>44906</v>
      </c>
      <c r="P27" s="259">
        <v>125646</v>
      </c>
      <c r="Q27" s="260">
        <v>630.97879999999998</v>
      </c>
      <c r="R27" s="261">
        <v>66</v>
      </c>
      <c r="S27" s="262">
        <v>11231.902</v>
      </c>
      <c r="U27" t="s">
        <v>253</v>
      </c>
      <c r="V27" s="380">
        <f>+X15</f>
        <v>3844.2889999999989</v>
      </c>
      <c r="W27" s="10" t="s">
        <v>270</v>
      </c>
      <c r="Y27" s="380">
        <f>+V27-I340</f>
        <v>-606.13600000000224</v>
      </c>
      <c r="Z27" s="378">
        <f>+Y27/I340</f>
        <v>-0.13619732946853438</v>
      </c>
      <c r="AA27" s="22"/>
      <c r="AB27" s="258">
        <v>45299</v>
      </c>
      <c r="AC27" s="259">
        <v>132293</v>
      </c>
      <c r="AD27" s="260">
        <v>1338.3377</v>
      </c>
      <c r="AE27" s="261">
        <v>131</v>
      </c>
      <c r="AF27" s="262">
        <v>23152.989000000001</v>
      </c>
      <c r="AH27" t="s">
        <v>253</v>
      </c>
      <c r="AI27" s="134">
        <f>+AK15</f>
        <v>3177.8689999999988</v>
      </c>
      <c r="AJ27" t="s">
        <v>270</v>
      </c>
      <c r="AL27" s="136">
        <f>AI27/V399-100%</f>
        <v>6.4494690873473148E-2</v>
      </c>
      <c r="AM27" s="366"/>
      <c r="AN27" s="22"/>
      <c r="AO27" s="258">
        <v>45698</v>
      </c>
      <c r="AP27" s="259">
        <v>139545</v>
      </c>
      <c r="AQ27" s="260">
        <v>1993.5853999999999</v>
      </c>
      <c r="AR27" s="261">
        <v>186</v>
      </c>
      <c r="AS27" s="262">
        <v>37050.288</v>
      </c>
      <c r="AU27" t="s">
        <v>253</v>
      </c>
      <c r="AV27" s="374">
        <f>+AX15</f>
        <v>2603.7060000000056</v>
      </c>
      <c r="AW27" t="s">
        <v>270</v>
      </c>
      <c r="AY27" s="136">
        <f>AV27/AI399-1</f>
        <v>3.0344833962512308E-3</v>
      </c>
      <c r="AZ27" s="366"/>
    </row>
    <row r="28" spans="1:52" x14ac:dyDescent="0.3">
      <c r="A28" s="22"/>
      <c r="B28" s="212">
        <v>44562</v>
      </c>
      <c r="C28" s="1">
        <v>118824</v>
      </c>
      <c r="D28" s="210">
        <v>34.880099999999999</v>
      </c>
      <c r="E28" s="211">
        <v>3</v>
      </c>
      <c r="F28" s="213">
        <v>792.93399999999997</v>
      </c>
      <c r="H28" t="s">
        <v>249</v>
      </c>
      <c r="I28" s="134">
        <f>+C48-C14</f>
        <v>577</v>
      </c>
      <c r="M28" s="23"/>
      <c r="N28" s="22"/>
      <c r="O28" s="258">
        <v>44907</v>
      </c>
      <c r="P28" s="259">
        <v>125673</v>
      </c>
      <c r="Q28" s="260">
        <v>633.49559999999997</v>
      </c>
      <c r="R28" s="261">
        <v>66</v>
      </c>
      <c r="S28" s="262">
        <v>11264.519</v>
      </c>
      <c r="Z28" s="359"/>
      <c r="AA28" s="22"/>
      <c r="AB28" s="258">
        <v>45300</v>
      </c>
      <c r="AC28" s="259">
        <v>132307</v>
      </c>
      <c r="AD28" s="260">
        <v>1340.2743</v>
      </c>
      <c r="AE28" s="261">
        <v>131</v>
      </c>
      <c r="AF28" s="262">
        <v>23157.448</v>
      </c>
      <c r="AM28" s="23"/>
      <c r="AN28" s="22"/>
      <c r="AO28" s="258">
        <v>45699</v>
      </c>
      <c r="AP28" s="259">
        <v>139562</v>
      </c>
      <c r="AQ28" s="260">
        <v>1994.4858999999999</v>
      </c>
      <c r="AR28" s="261">
        <v>186</v>
      </c>
      <c r="AS28" s="262">
        <v>37064.815999999999</v>
      </c>
      <c r="AZ28" s="23"/>
    </row>
    <row r="29" spans="1:52" ht="18" x14ac:dyDescent="0.35">
      <c r="A29" s="22"/>
      <c r="B29" s="212">
        <v>44563</v>
      </c>
      <c r="C29" s="1">
        <v>118836</v>
      </c>
      <c r="D29" s="210">
        <v>38.487299999999998</v>
      </c>
      <c r="E29" s="211">
        <v>3</v>
      </c>
      <c r="F29" s="213">
        <v>812.75300000000004</v>
      </c>
      <c r="H29" t="s">
        <v>247</v>
      </c>
      <c r="I29" s="134">
        <f>+D48-D14</f>
        <v>75.828299999999999</v>
      </c>
      <c r="M29" s="23"/>
      <c r="N29" s="22"/>
      <c r="O29" s="258">
        <v>44908</v>
      </c>
      <c r="P29" s="259">
        <v>125700</v>
      </c>
      <c r="Q29" s="260">
        <v>635.12519999999995</v>
      </c>
      <c r="R29" s="261">
        <v>67</v>
      </c>
      <c r="S29" s="262">
        <v>11281.02</v>
      </c>
      <c r="U29" t="s">
        <v>255</v>
      </c>
      <c r="V29" s="135">
        <f>+V27/V25</f>
        <v>6.2924856117680914</v>
      </c>
      <c r="W29" s="10" t="s">
        <v>288</v>
      </c>
      <c r="Z29" s="359"/>
      <c r="AA29" s="22"/>
      <c r="AB29" s="258">
        <v>45301</v>
      </c>
      <c r="AC29" s="259">
        <v>132323</v>
      </c>
      <c r="AD29" s="260">
        <v>1341.1288</v>
      </c>
      <c r="AE29" s="261">
        <v>131</v>
      </c>
      <c r="AF29" s="262">
        <v>23203.473000000002</v>
      </c>
      <c r="AH29" t="s">
        <v>255</v>
      </c>
      <c r="AI29" s="135">
        <f>+AI27/AI25</f>
        <v>7.6408475679439514</v>
      </c>
      <c r="AJ29" t="s">
        <v>288</v>
      </c>
      <c r="AM29" s="23"/>
      <c r="AN29" s="22"/>
      <c r="AO29" s="258">
        <v>45700</v>
      </c>
      <c r="AP29" s="259">
        <v>139581</v>
      </c>
      <c r="AQ29" s="260">
        <v>1996.47</v>
      </c>
      <c r="AR29" s="261">
        <v>186</v>
      </c>
      <c r="AS29" s="262">
        <v>37147.822</v>
      </c>
      <c r="AU29" t="s">
        <v>255</v>
      </c>
      <c r="AV29" s="135">
        <f>+AV27/AV25</f>
        <v>5.6209279291493255</v>
      </c>
      <c r="AW29" t="s">
        <v>288</v>
      </c>
      <c r="AZ29" s="23"/>
    </row>
    <row r="30" spans="1:52" x14ac:dyDescent="0.3">
      <c r="A30" s="22"/>
      <c r="B30" s="212">
        <v>44564</v>
      </c>
      <c r="C30" s="1">
        <v>118849</v>
      </c>
      <c r="D30" s="210">
        <v>39.511600000000001</v>
      </c>
      <c r="E30" s="211">
        <v>3</v>
      </c>
      <c r="F30" s="213">
        <v>843.10299999999995</v>
      </c>
      <c r="H30" t="s">
        <v>250</v>
      </c>
      <c r="I30" s="134">
        <f>+I28-I29</f>
        <v>501.17169999999999</v>
      </c>
      <c r="M30" s="23"/>
      <c r="N30" s="22"/>
      <c r="O30" s="258">
        <v>44909</v>
      </c>
      <c r="P30" s="259">
        <v>125725</v>
      </c>
      <c r="Q30" s="260">
        <v>636.73839999999996</v>
      </c>
      <c r="R30" s="261">
        <v>67</v>
      </c>
      <c r="S30" s="262">
        <v>11323.808000000001</v>
      </c>
      <c r="Z30" s="359"/>
      <c r="AA30" s="22"/>
      <c r="AB30" s="258">
        <v>45302</v>
      </c>
      <c r="AC30" s="259">
        <v>132342</v>
      </c>
      <c r="AD30" s="260">
        <v>1342.4597000000001</v>
      </c>
      <c r="AE30" s="261">
        <v>131</v>
      </c>
      <c r="AF30" s="262">
        <v>23245.002</v>
      </c>
      <c r="AM30" s="23"/>
      <c r="AN30" s="22"/>
      <c r="AO30" s="258">
        <v>45701</v>
      </c>
      <c r="AP30" s="259">
        <v>139599</v>
      </c>
      <c r="AQ30" s="260">
        <v>1997.8749</v>
      </c>
      <c r="AR30" s="261">
        <v>186</v>
      </c>
      <c r="AS30" s="262">
        <v>37193.720999999998</v>
      </c>
      <c r="AZ30" s="23"/>
    </row>
    <row r="31" spans="1:52" x14ac:dyDescent="0.3">
      <c r="A31" s="22"/>
      <c r="B31" s="212">
        <v>44565</v>
      </c>
      <c r="C31" s="1">
        <v>118862</v>
      </c>
      <c r="D31" s="210">
        <v>41.433</v>
      </c>
      <c r="E31" s="211">
        <v>3</v>
      </c>
      <c r="F31" s="213">
        <v>877</v>
      </c>
      <c r="M31" s="23"/>
      <c r="N31" s="22"/>
      <c r="O31" s="258">
        <v>44910</v>
      </c>
      <c r="P31" s="259">
        <v>125751</v>
      </c>
      <c r="Q31" s="260">
        <v>638.44190000000003</v>
      </c>
      <c r="R31" s="261">
        <v>67</v>
      </c>
      <c r="S31" s="262">
        <v>11370.328</v>
      </c>
      <c r="Z31" s="359"/>
      <c r="AA31" s="22"/>
      <c r="AB31" s="258">
        <v>45303</v>
      </c>
      <c r="AC31" s="259">
        <v>132361</v>
      </c>
      <c r="AD31" s="260">
        <v>1345.4893</v>
      </c>
      <c r="AE31" s="261">
        <v>132</v>
      </c>
      <c r="AF31" s="262">
        <v>23265.322</v>
      </c>
      <c r="AM31" s="23"/>
      <c r="AN31" s="22"/>
      <c r="AO31" s="258">
        <v>45702</v>
      </c>
      <c r="AP31" s="259">
        <v>139621</v>
      </c>
      <c r="AQ31" s="260">
        <v>2001.4149</v>
      </c>
      <c r="AR31" s="261">
        <v>187</v>
      </c>
      <c r="AS31" s="262">
        <v>37288.911999999997</v>
      </c>
      <c r="AZ31" s="23"/>
    </row>
    <row r="32" spans="1:52" x14ac:dyDescent="0.3">
      <c r="A32" s="22"/>
      <c r="B32" s="212">
        <v>44566</v>
      </c>
      <c r="C32" s="1">
        <v>118891</v>
      </c>
      <c r="D32" s="210">
        <v>54.800699999999999</v>
      </c>
      <c r="E32" s="211">
        <v>3</v>
      </c>
      <c r="F32" s="213">
        <v>925.548</v>
      </c>
      <c r="M32" s="23"/>
      <c r="N32" s="22"/>
      <c r="O32" s="258">
        <v>44911</v>
      </c>
      <c r="P32" s="259">
        <v>125778</v>
      </c>
      <c r="Q32" s="260">
        <v>640.40329999999994</v>
      </c>
      <c r="R32" s="261">
        <v>67</v>
      </c>
      <c r="S32" s="262">
        <v>11400.502</v>
      </c>
      <c r="Z32" s="359"/>
      <c r="AA32" s="22"/>
      <c r="AB32" s="258">
        <v>45304</v>
      </c>
      <c r="AC32" s="259">
        <v>132376</v>
      </c>
      <c r="AD32" s="260">
        <v>1345.8289</v>
      </c>
      <c r="AE32" s="261">
        <v>132</v>
      </c>
      <c r="AF32" s="262">
        <v>23297.635999999999</v>
      </c>
      <c r="AM32" s="23"/>
      <c r="AN32" s="22"/>
      <c r="AO32" s="258">
        <v>45703</v>
      </c>
      <c r="AP32" s="259">
        <v>139636</v>
      </c>
      <c r="AQ32" s="260">
        <v>2002.3015</v>
      </c>
      <c r="AR32" s="261">
        <v>187</v>
      </c>
      <c r="AS32" s="262">
        <v>37335.396999999997</v>
      </c>
      <c r="AZ32" s="23"/>
    </row>
    <row r="33" spans="1:52" x14ac:dyDescent="0.3">
      <c r="A33" s="22"/>
      <c r="B33" s="212">
        <v>44567</v>
      </c>
      <c r="C33" s="1">
        <v>118907</v>
      </c>
      <c r="D33" s="210">
        <v>57.775199999999998</v>
      </c>
      <c r="E33" s="211">
        <v>3</v>
      </c>
      <c r="F33" s="213">
        <v>964.96699999999998</v>
      </c>
      <c r="H33" t="s">
        <v>251</v>
      </c>
      <c r="I33" s="134">
        <f>+I30</f>
        <v>501.17169999999999</v>
      </c>
      <c r="J33" t="s">
        <v>252</v>
      </c>
      <c r="M33" s="23"/>
      <c r="N33" s="22"/>
      <c r="O33" s="258">
        <v>44912</v>
      </c>
      <c r="P33" s="259">
        <v>125801</v>
      </c>
      <c r="Q33" s="260">
        <v>641.76310000000001</v>
      </c>
      <c r="R33" s="261">
        <v>68</v>
      </c>
      <c r="S33" s="262">
        <v>11437.736000000001</v>
      </c>
      <c r="Z33" s="359"/>
      <c r="AA33" s="22"/>
      <c r="AB33" s="258">
        <v>45305</v>
      </c>
      <c r="AC33" s="259">
        <v>132390</v>
      </c>
      <c r="AD33" s="260">
        <v>1346.2573</v>
      </c>
      <c r="AE33" s="261">
        <v>132</v>
      </c>
      <c r="AF33" s="262">
        <v>23325.355</v>
      </c>
      <c r="AM33" s="23"/>
      <c r="AN33" s="22"/>
      <c r="AO33" s="258">
        <v>45704</v>
      </c>
      <c r="AP33" s="259">
        <v>139650</v>
      </c>
      <c r="AQ33" s="260">
        <v>2003.2219</v>
      </c>
      <c r="AR33" s="261">
        <v>187</v>
      </c>
      <c r="AS33" s="262">
        <v>37353.338000000003</v>
      </c>
      <c r="AZ33" s="23"/>
    </row>
    <row r="34" spans="1:52" x14ac:dyDescent="0.3">
      <c r="A34" s="22"/>
      <c r="B34" s="212">
        <v>44568</v>
      </c>
      <c r="C34" s="1">
        <v>118922</v>
      </c>
      <c r="D34" s="210">
        <v>58.9161</v>
      </c>
      <c r="E34" s="211">
        <v>3</v>
      </c>
      <c r="F34" s="213">
        <v>992.41300000000001</v>
      </c>
      <c r="I34" s="134"/>
      <c r="M34" s="23"/>
      <c r="N34" s="22"/>
      <c r="O34" s="258">
        <v>44913</v>
      </c>
      <c r="P34" s="259">
        <v>125816</v>
      </c>
      <c r="Q34" s="260">
        <v>642.65650000000005</v>
      </c>
      <c r="R34" s="261">
        <v>68</v>
      </c>
      <c r="S34" s="262">
        <v>11464.316999999999</v>
      </c>
      <c r="Z34" s="359"/>
      <c r="AA34" s="22"/>
      <c r="AB34" s="258">
        <v>45306</v>
      </c>
      <c r="AC34" s="259">
        <v>132409</v>
      </c>
      <c r="AD34" s="260">
        <v>1348.2403999999999</v>
      </c>
      <c r="AE34" s="261">
        <v>132</v>
      </c>
      <c r="AF34" s="262">
        <v>23335.712</v>
      </c>
      <c r="AM34" s="23"/>
      <c r="AN34" s="22"/>
      <c r="AO34" s="258">
        <v>45705</v>
      </c>
      <c r="AP34" s="259">
        <v>139670</v>
      </c>
      <c r="AQ34" s="260">
        <v>2004.7356</v>
      </c>
      <c r="AR34" s="261">
        <v>187</v>
      </c>
      <c r="AS34" s="262">
        <v>37353.345000000001</v>
      </c>
      <c r="AZ34" s="23"/>
    </row>
    <row r="35" spans="1:52" x14ac:dyDescent="0.3">
      <c r="A35" s="22"/>
      <c r="B35" s="212">
        <v>44569</v>
      </c>
      <c r="C35" s="1">
        <v>118935</v>
      </c>
      <c r="D35" s="210">
        <v>60.639699999999998</v>
      </c>
      <c r="E35" s="211">
        <v>4</v>
      </c>
      <c r="F35" s="213">
        <v>1060.098</v>
      </c>
      <c r="H35" t="s">
        <v>253</v>
      </c>
      <c r="I35" s="134">
        <f>+K23</f>
        <v>3440.7979999999998</v>
      </c>
      <c r="J35" t="s">
        <v>254</v>
      </c>
      <c r="M35" s="23"/>
      <c r="N35" s="22"/>
      <c r="O35" s="253">
        <v>44914</v>
      </c>
      <c r="P35" s="254">
        <v>125841</v>
      </c>
      <c r="Q35" s="255">
        <v>644.44219999999996</v>
      </c>
      <c r="R35" s="256">
        <v>68</v>
      </c>
      <c r="S35" s="257">
        <v>11478.619000000001</v>
      </c>
      <c r="Z35" s="359"/>
      <c r="AA35" s="22"/>
      <c r="AB35" s="258">
        <v>45307</v>
      </c>
      <c r="AC35" s="259">
        <v>132426</v>
      </c>
      <c r="AD35" s="260">
        <v>1349.2911999999999</v>
      </c>
      <c r="AE35" s="261">
        <v>132</v>
      </c>
      <c r="AF35" s="262">
        <v>23373.278999999999</v>
      </c>
      <c r="AM35" s="23"/>
      <c r="AN35" s="22"/>
      <c r="AO35" s="258">
        <v>45706</v>
      </c>
      <c r="AP35" s="259">
        <v>139688</v>
      </c>
      <c r="AQ35" s="260">
        <v>2006.7369000000001</v>
      </c>
      <c r="AR35" s="261">
        <v>187</v>
      </c>
      <c r="AS35" s="262">
        <v>37442.281999999999</v>
      </c>
      <c r="AZ35" s="23"/>
    </row>
    <row r="36" spans="1:52" ht="15" thickBot="1" x14ac:dyDescent="0.35">
      <c r="A36" s="22"/>
      <c r="B36" s="212">
        <v>44570</v>
      </c>
      <c r="C36" s="1">
        <v>118948</v>
      </c>
      <c r="D36" s="210">
        <v>62.6325</v>
      </c>
      <c r="E36" s="211">
        <v>4</v>
      </c>
      <c r="F36" s="213">
        <v>1093.259</v>
      </c>
      <c r="M36" s="23"/>
      <c r="N36" s="22"/>
      <c r="O36" s="258">
        <v>44915</v>
      </c>
      <c r="P36" s="259">
        <v>125865</v>
      </c>
      <c r="Q36" s="260">
        <v>646.91049999999996</v>
      </c>
      <c r="R36" s="261">
        <v>68</v>
      </c>
      <c r="S36" s="262">
        <v>11520.85</v>
      </c>
      <c r="Z36" s="359"/>
      <c r="AA36" s="22"/>
      <c r="AB36" s="258">
        <v>45308</v>
      </c>
      <c r="AC36" s="259">
        <v>132444</v>
      </c>
      <c r="AD36" s="260">
        <v>1351.7347</v>
      </c>
      <c r="AE36" s="261">
        <v>132</v>
      </c>
      <c r="AF36" s="262">
        <v>23403.902999999998</v>
      </c>
      <c r="AM36" s="23"/>
      <c r="AN36" s="22"/>
      <c r="AO36" s="253">
        <v>45707</v>
      </c>
      <c r="AP36" s="254">
        <v>139705</v>
      </c>
      <c r="AQ36" s="255">
        <v>2008.2465</v>
      </c>
      <c r="AR36" s="256">
        <v>187</v>
      </c>
      <c r="AS36" s="257">
        <v>37446.114999999998</v>
      </c>
      <c r="AZ36" s="23"/>
    </row>
    <row r="37" spans="1:52" ht="18.600000000000001" thickBot="1" x14ac:dyDescent="0.4">
      <c r="A37" s="22"/>
      <c r="B37" s="212">
        <v>44571</v>
      </c>
      <c r="C37" s="1">
        <v>118966</v>
      </c>
      <c r="D37" s="210">
        <v>62.7136</v>
      </c>
      <c r="E37" s="211">
        <v>4</v>
      </c>
      <c r="F37" s="213">
        <v>1175.2260000000001</v>
      </c>
      <c r="H37" t="s">
        <v>255</v>
      </c>
      <c r="I37" s="168">
        <f>+I35/I33</f>
        <v>6.8655073700290732</v>
      </c>
      <c r="J37" t="s">
        <v>256</v>
      </c>
      <c r="M37" s="23"/>
      <c r="N37" s="22"/>
      <c r="O37" s="258">
        <v>44916</v>
      </c>
      <c r="P37" s="259">
        <v>125888</v>
      </c>
      <c r="Q37" s="260">
        <v>647.8818</v>
      </c>
      <c r="R37" s="261">
        <v>68</v>
      </c>
      <c r="S37" s="262">
        <v>11544.808999999999</v>
      </c>
      <c r="U37" s="522" t="s">
        <v>326</v>
      </c>
      <c r="V37" s="522"/>
      <c r="W37" s="522"/>
      <c r="X37" s="522"/>
      <c r="Z37" s="359"/>
      <c r="AA37" s="22"/>
      <c r="AB37" s="258">
        <v>45309</v>
      </c>
      <c r="AC37" s="259">
        <v>132462</v>
      </c>
      <c r="AD37" s="260">
        <v>1353.2787000000001</v>
      </c>
      <c r="AE37" s="261">
        <v>132</v>
      </c>
      <c r="AF37" s="262">
        <v>23423.817999999999</v>
      </c>
      <c r="AH37" s="519" t="s">
        <v>394</v>
      </c>
      <c r="AI37" s="520"/>
      <c r="AJ37" s="520"/>
      <c r="AK37" s="520"/>
      <c r="AL37" s="521"/>
      <c r="AM37" s="23"/>
      <c r="AN37" s="22"/>
      <c r="AO37" s="258">
        <v>45708</v>
      </c>
      <c r="AP37" s="259">
        <v>139723</v>
      </c>
      <c r="AQ37" s="260">
        <v>2009.6489999999999</v>
      </c>
      <c r="AR37" s="261">
        <v>188</v>
      </c>
      <c r="AS37" s="262">
        <v>37538.974000000002</v>
      </c>
      <c r="AU37" s="519" t="s">
        <v>463</v>
      </c>
      <c r="AV37" s="520"/>
      <c r="AW37" s="520"/>
      <c r="AX37" s="520"/>
      <c r="AY37" s="521"/>
      <c r="AZ37" s="23"/>
    </row>
    <row r="38" spans="1:52" ht="28.8" x14ac:dyDescent="0.3">
      <c r="A38" s="22"/>
      <c r="B38" s="212">
        <v>44572</v>
      </c>
      <c r="C38" s="1">
        <v>118990</v>
      </c>
      <c r="D38" s="210">
        <v>68.345799999999997</v>
      </c>
      <c r="E38" s="211">
        <v>5</v>
      </c>
      <c r="F38" s="213">
        <v>1196.5550000000001</v>
      </c>
      <c r="M38" s="23"/>
      <c r="N38" s="22"/>
      <c r="O38" s="258">
        <v>44917</v>
      </c>
      <c r="P38" s="259">
        <v>125909</v>
      </c>
      <c r="Q38" s="260">
        <v>648.83749999999998</v>
      </c>
      <c r="R38" s="261">
        <v>69</v>
      </c>
      <c r="S38" s="262">
        <v>11574.544</v>
      </c>
      <c r="U38" s="27" t="s">
        <v>246</v>
      </c>
      <c r="V38" s="27" t="s">
        <v>246</v>
      </c>
      <c r="W38" s="27" t="s">
        <v>247</v>
      </c>
      <c r="X38" s="27" t="s">
        <v>287</v>
      </c>
      <c r="Z38" s="359"/>
      <c r="AA38" s="22"/>
      <c r="AB38" s="258">
        <v>45310</v>
      </c>
      <c r="AC38" s="259">
        <v>132481</v>
      </c>
      <c r="AD38" s="260">
        <v>1355.4263000000001</v>
      </c>
      <c r="AE38" s="261">
        <v>132</v>
      </c>
      <c r="AF38" s="262">
        <v>23453.710999999999</v>
      </c>
      <c r="AH38" s="27" t="s">
        <v>246</v>
      </c>
      <c r="AI38" s="27" t="s">
        <v>246</v>
      </c>
      <c r="AJ38" s="27" t="s">
        <v>247</v>
      </c>
      <c r="AK38" s="27" t="s">
        <v>287</v>
      </c>
      <c r="AM38" s="23"/>
      <c r="AN38" s="22"/>
      <c r="AO38" s="258">
        <v>45709</v>
      </c>
      <c r="AP38" s="259">
        <v>139747</v>
      </c>
      <c r="AQ38" s="260">
        <v>2014.7247</v>
      </c>
      <c r="AR38" s="261">
        <v>188</v>
      </c>
      <c r="AS38" s="262">
        <v>37566.752</v>
      </c>
      <c r="AU38" s="27" t="s">
        <v>246</v>
      </c>
      <c r="AV38" s="27" t="s">
        <v>246</v>
      </c>
      <c r="AW38" s="27" t="s">
        <v>493</v>
      </c>
      <c r="AX38" s="27" t="s">
        <v>287</v>
      </c>
      <c r="AZ38" s="23"/>
    </row>
    <row r="39" spans="1:52" x14ac:dyDescent="0.3">
      <c r="A39" s="22"/>
      <c r="B39" s="212">
        <v>44573</v>
      </c>
      <c r="C39" s="1">
        <v>119010</v>
      </c>
      <c r="D39" s="210">
        <v>69.894300000000001</v>
      </c>
      <c r="E39" s="211">
        <v>5</v>
      </c>
      <c r="F39" s="213">
        <v>1233.961</v>
      </c>
      <c r="M39" s="23"/>
      <c r="N39" s="22"/>
      <c r="O39" s="258">
        <v>44918</v>
      </c>
      <c r="P39" s="259">
        <v>125932</v>
      </c>
      <c r="Q39" s="260">
        <v>650.02670000000001</v>
      </c>
      <c r="R39" s="261">
        <v>69</v>
      </c>
      <c r="S39" s="262">
        <v>11610.155000000001</v>
      </c>
      <c r="U39" t="s">
        <v>279</v>
      </c>
      <c r="V39" s="10">
        <f>+'Vr M3 DE GAS'!BE7</f>
        <v>1912</v>
      </c>
      <c r="W39" s="377">
        <f>+S67-S35</f>
        <v>956.13500000000022</v>
      </c>
      <c r="X39" s="377">
        <f>+V39-W39</f>
        <v>955.86499999999978</v>
      </c>
      <c r="Y39" s="377">
        <f>+X39-X11</f>
        <v>-134.42399999999907</v>
      </c>
      <c r="Z39" s="359"/>
      <c r="AA39" s="22"/>
      <c r="AB39" s="253">
        <v>45311</v>
      </c>
      <c r="AC39" s="254">
        <v>132500</v>
      </c>
      <c r="AD39" s="255">
        <v>1357.1247000000001</v>
      </c>
      <c r="AE39" s="256">
        <v>132</v>
      </c>
      <c r="AF39" s="257">
        <v>23453.929</v>
      </c>
      <c r="AH39" t="s">
        <v>279</v>
      </c>
      <c r="AI39">
        <f>+'Vr M3 DE GAS'!BN8</f>
        <v>1738</v>
      </c>
      <c r="AJ39" s="133">
        <f>+AF70-AF39</f>
        <v>776.48700000000099</v>
      </c>
      <c r="AK39" s="133">
        <f>+AI39-AJ39</f>
        <v>961.51299999999901</v>
      </c>
      <c r="AL39" s="133">
        <f>+AK39-AK11</f>
        <v>81.644000000000233</v>
      </c>
      <c r="AM39" s="23"/>
      <c r="AN39" s="22"/>
      <c r="AO39" s="258">
        <v>45710</v>
      </c>
      <c r="AP39" s="259">
        <v>139766</v>
      </c>
      <c r="AQ39" s="260">
        <v>2016.5342000000001</v>
      </c>
      <c r="AR39" s="261">
        <v>188</v>
      </c>
      <c r="AS39" s="262">
        <v>37585.241000000002</v>
      </c>
      <c r="AU39" t="s">
        <v>279</v>
      </c>
      <c r="AV39">
        <f>+'Vr M3 DE GAS'!BV9</f>
        <v>1735</v>
      </c>
      <c r="AW39" s="133">
        <f>+AS70-AS39</f>
        <v>1062.5190000000002</v>
      </c>
      <c r="AX39" s="133">
        <f>+AV39-AW39</f>
        <v>672.48099999999977</v>
      </c>
      <c r="AY39" s="133">
        <f>+AX39-AX11</f>
        <v>-213.22500000000582</v>
      </c>
      <c r="AZ39" s="23"/>
    </row>
    <row r="40" spans="1:52" x14ac:dyDescent="0.3">
      <c r="A40" s="22"/>
      <c r="B40" s="212">
        <v>44574</v>
      </c>
      <c r="C40" s="1">
        <v>119020</v>
      </c>
      <c r="D40" s="210">
        <v>71.7333</v>
      </c>
      <c r="E40" s="211">
        <v>5</v>
      </c>
      <c r="F40" s="213">
        <v>1280.8</v>
      </c>
      <c r="M40" s="23"/>
      <c r="N40" s="22"/>
      <c r="O40" s="258">
        <v>44919</v>
      </c>
      <c r="P40" s="259">
        <v>125950</v>
      </c>
      <c r="Q40" s="260">
        <v>651.91279999999995</v>
      </c>
      <c r="R40" s="261">
        <v>69</v>
      </c>
      <c r="S40" s="262">
        <v>11642.975</v>
      </c>
      <c r="U40" t="s">
        <v>281</v>
      </c>
      <c r="V40" s="10">
        <f>+'Vr M3 DE GAS'!BE25</f>
        <v>1365</v>
      </c>
      <c r="W40" s="377"/>
      <c r="X40" s="377">
        <f t="shared" ref="X40:X41" si="4">+V40-W40</f>
        <v>1365</v>
      </c>
      <c r="Y40" s="377">
        <f>+X40-X12</f>
        <v>-18</v>
      </c>
      <c r="Z40" s="359"/>
      <c r="AA40" s="22"/>
      <c r="AB40" s="258">
        <v>45312</v>
      </c>
      <c r="AC40" s="259">
        <v>132511</v>
      </c>
      <c r="AD40" s="260">
        <v>1357.5114000000001</v>
      </c>
      <c r="AE40" s="261">
        <v>132</v>
      </c>
      <c r="AF40" s="262">
        <v>23511.654999999999</v>
      </c>
      <c r="AH40" t="s">
        <v>281</v>
      </c>
      <c r="AI40">
        <f>+'Vr M3 DE GAS'!BN26</f>
        <v>1327</v>
      </c>
      <c r="AJ40" s="133"/>
      <c r="AK40" s="133">
        <f t="shared" ref="AK40:AK41" si="5">+AI40-AJ40</f>
        <v>1327</v>
      </c>
      <c r="AL40" s="133">
        <f>+AK40-AK12</f>
        <v>250</v>
      </c>
      <c r="AM40" s="23"/>
      <c r="AN40" s="22"/>
      <c r="AO40" s="258">
        <v>45711</v>
      </c>
      <c r="AP40" s="259">
        <v>139780</v>
      </c>
      <c r="AQ40" s="260">
        <v>2017.1428000000001</v>
      </c>
      <c r="AR40" s="261">
        <v>188</v>
      </c>
      <c r="AS40" s="262">
        <v>37624.525000000001</v>
      </c>
      <c r="AU40" t="s">
        <v>281</v>
      </c>
      <c r="AV40">
        <f>+'Vr M3 DE GAS'!BV27</f>
        <v>897</v>
      </c>
      <c r="AW40" s="133"/>
      <c r="AX40" s="133">
        <f t="shared" ref="AX40:AX41" si="6">+AV40-AW40</f>
        <v>897</v>
      </c>
      <c r="AY40" s="133">
        <f>+AX40-AX12</f>
        <v>-11</v>
      </c>
      <c r="AZ40" s="23"/>
    </row>
    <row r="41" spans="1:52" x14ac:dyDescent="0.3">
      <c r="A41" s="22"/>
      <c r="B41" s="212">
        <v>44575</v>
      </c>
      <c r="C41" s="1">
        <v>119050</v>
      </c>
      <c r="D41" s="210">
        <v>74.367500000000007</v>
      </c>
      <c r="E41" s="211">
        <v>5</v>
      </c>
      <c r="F41" s="213">
        <v>1335.07</v>
      </c>
      <c r="M41" s="23"/>
      <c r="N41" s="22"/>
      <c r="O41" s="258">
        <v>44920</v>
      </c>
      <c r="P41" s="259">
        <v>125962</v>
      </c>
      <c r="Q41" s="260">
        <v>652.42759999999998</v>
      </c>
      <c r="R41" s="261">
        <v>69</v>
      </c>
      <c r="S41" s="262">
        <v>11666.977000000001</v>
      </c>
      <c r="U41" t="s">
        <v>280</v>
      </c>
      <c r="V41" s="10">
        <f>+'Vr M3 DE GAS'!BE43</f>
        <v>1361</v>
      </c>
      <c r="W41" s="377"/>
      <c r="X41" s="377">
        <f t="shared" si="4"/>
        <v>1361</v>
      </c>
      <c r="Y41" s="377">
        <f>+X41-X13</f>
        <v>-10</v>
      </c>
      <c r="Z41" s="359"/>
      <c r="AA41" s="22"/>
      <c r="AB41" s="258">
        <v>45313</v>
      </c>
      <c r="AC41" s="259">
        <v>132531</v>
      </c>
      <c r="AD41" s="260">
        <v>1359.848</v>
      </c>
      <c r="AE41" s="261">
        <v>132</v>
      </c>
      <c r="AF41" s="262">
        <v>23511.702000000001</v>
      </c>
      <c r="AH41" t="s">
        <v>280</v>
      </c>
      <c r="AI41">
        <f>+'Vr M3 DE GAS'!BN44</f>
        <v>1353</v>
      </c>
      <c r="AJ41" s="133"/>
      <c r="AK41" s="133">
        <f t="shared" si="5"/>
        <v>1353</v>
      </c>
      <c r="AL41" s="133">
        <f>+AK41-AK13</f>
        <v>132</v>
      </c>
      <c r="AM41" s="23"/>
      <c r="AN41" s="22"/>
      <c r="AO41" s="258">
        <v>45712</v>
      </c>
      <c r="AP41" s="259">
        <v>139801</v>
      </c>
      <c r="AQ41" s="260">
        <v>2019.9549999999999</v>
      </c>
      <c r="AR41" s="261">
        <v>188</v>
      </c>
      <c r="AS41" s="262">
        <v>37624.529000000002</v>
      </c>
      <c r="AU41" t="s">
        <v>280</v>
      </c>
      <c r="AV41">
        <f>+'Vr M3 DE GAS'!BV45</f>
        <v>823</v>
      </c>
      <c r="AW41" s="133"/>
      <c r="AX41" s="133">
        <f t="shared" si="6"/>
        <v>823</v>
      </c>
      <c r="AY41" s="133">
        <f>+AX41-AX13</f>
        <v>13</v>
      </c>
      <c r="AZ41" s="23"/>
    </row>
    <row r="42" spans="1:52" ht="15" thickBot="1" x14ac:dyDescent="0.35">
      <c r="A42" s="22"/>
      <c r="B42" s="212">
        <v>44576</v>
      </c>
      <c r="C42" s="1">
        <v>119069</v>
      </c>
      <c r="D42" s="210">
        <v>76.201999999999998</v>
      </c>
      <c r="E42" s="211">
        <v>6</v>
      </c>
      <c r="F42" s="213">
        <v>1384.0229999999999</v>
      </c>
      <c r="M42" s="23"/>
      <c r="N42" s="22"/>
      <c r="O42" s="258">
        <v>44921</v>
      </c>
      <c r="P42" s="259">
        <v>125980</v>
      </c>
      <c r="Q42" s="260">
        <v>654.33839999999998</v>
      </c>
      <c r="R42" s="261">
        <v>70</v>
      </c>
      <c r="S42" s="262">
        <v>11691.982</v>
      </c>
      <c r="W42" s="377"/>
      <c r="X42" s="377"/>
      <c r="Z42" s="359"/>
      <c r="AA42" s="22"/>
      <c r="AB42" s="258">
        <v>45314</v>
      </c>
      <c r="AC42" s="259">
        <v>132550</v>
      </c>
      <c r="AD42" s="260">
        <v>1361.5217</v>
      </c>
      <c r="AE42" s="261">
        <v>132</v>
      </c>
      <c r="AF42" s="262">
        <v>23571.848999999998</v>
      </c>
      <c r="AJ42" s="133"/>
      <c r="AK42" s="133"/>
      <c r="AM42" s="23"/>
      <c r="AN42" s="22"/>
      <c r="AO42" s="258">
        <v>45713</v>
      </c>
      <c r="AP42" s="259">
        <v>139819</v>
      </c>
      <c r="AQ42" s="260">
        <v>2021.2861</v>
      </c>
      <c r="AR42" s="261">
        <v>188</v>
      </c>
      <c r="AS42" s="262">
        <v>37630.053</v>
      </c>
      <c r="AW42" s="133"/>
      <c r="AX42" s="133"/>
      <c r="AZ42" s="23"/>
    </row>
    <row r="43" spans="1:52" ht="15" thickBot="1" x14ac:dyDescent="0.35">
      <c r="A43" s="22"/>
      <c r="B43" s="212">
        <v>44577</v>
      </c>
      <c r="C43" s="1">
        <v>119087</v>
      </c>
      <c r="D43" s="210">
        <v>77.502600000000001</v>
      </c>
      <c r="E43" s="211">
        <v>6</v>
      </c>
      <c r="F43" s="213">
        <v>1436.4469999999999</v>
      </c>
      <c r="M43" s="23"/>
      <c r="N43" s="22"/>
      <c r="O43" s="258">
        <v>44922</v>
      </c>
      <c r="P43" s="259">
        <v>125996</v>
      </c>
      <c r="Q43" s="260">
        <v>655.56970000000001</v>
      </c>
      <c r="R43" s="261">
        <v>70</v>
      </c>
      <c r="S43" s="262">
        <v>11724.591</v>
      </c>
      <c r="U43" t="s">
        <v>240</v>
      </c>
      <c r="V43" s="10">
        <f>SUM(V39:V42)</f>
        <v>4638</v>
      </c>
      <c r="W43" s="377">
        <f>+W39</f>
        <v>956.13500000000022</v>
      </c>
      <c r="X43" s="379">
        <f>SUM(X39:X42)</f>
        <v>3681.8649999999998</v>
      </c>
      <c r="Y43" s="380">
        <f>+X43-X15</f>
        <v>-162.42399999999907</v>
      </c>
      <c r="Z43" s="359"/>
      <c r="AA43" s="22"/>
      <c r="AB43" s="258">
        <v>45315</v>
      </c>
      <c r="AC43" s="259">
        <v>132569</v>
      </c>
      <c r="AD43" s="260">
        <v>1363.1216999999999</v>
      </c>
      <c r="AE43" s="261">
        <v>132</v>
      </c>
      <c r="AF43" s="262">
        <v>23572.237000000001</v>
      </c>
      <c r="AH43" t="s">
        <v>240</v>
      </c>
      <c r="AI43">
        <f>SUM(AI39:AI42)</f>
        <v>4418</v>
      </c>
      <c r="AJ43" s="133">
        <f>+AJ39</f>
        <v>776.48700000000099</v>
      </c>
      <c r="AK43" s="367">
        <f>SUM(AK39:AK42)</f>
        <v>3641.512999999999</v>
      </c>
      <c r="AL43" s="134">
        <f>+AK43-AK15</f>
        <v>463.64400000000023</v>
      </c>
      <c r="AM43" s="23"/>
      <c r="AN43" s="22"/>
      <c r="AO43" s="258">
        <v>45714</v>
      </c>
      <c r="AP43" s="259">
        <v>139837</v>
      </c>
      <c r="AQ43" s="260">
        <v>2023.0487000000001</v>
      </c>
      <c r="AR43" s="261">
        <v>188</v>
      </c>
      <c r="AS43" s="262">
        <v>37692.758000000002</v>
      </c>
      <c r="AU43" t="s">
        <v>240</v>
      </c>
      <c r="AV43">
        <f>SUM(AV39:AV42)</f>
        <v>3455</v>
      </c>
      <c r="AW43" s="133">
        <f>+AW39</f>
        <v>1062.5190000000002</v>
      </c>
      <c r="AX43" s="445">
        <f>SUM(AX39:AX42)</f>
        <v>2392.4809999999998</v>
      </c>
      <c r="AY43" s="134">
        <f>+AX43-AX15</f>
        <v>-211.22500000000582</v>
      </c>
      <c r="AZ43" s="23"/>
    </row>
    <row r="44" spans="1:52" x14ac:dyDescent="0.3">
      <c r="A44" s="22"/>
      <c r="B44" s="212">
        <v>44578</v>
      </c>
      <c r="C44" s="1">
        <v>119107</v>
      </c>
      <c r="D44" s="210">
        <v>78.659300000000002</v>
      </c>
      <c r="E44" s="211">
        <v>6</v>
      </c>
      <c r="F44" s="213">
        <v>1458.74</v>
      </c>
      <c r="M44" s="23"/>
      <c r="N44" s="22"/>
      <c r="O44" s="258">
        <v>44923</v>
      </c>
      <c r="P44" s="259">
        <v>126012</v>
      </c>
      <c r="Q44" s="260">
        <v>656.57420000000002</v>
      </c>
      <c r="R44" s="261">
        <v>70</v>
      </c>
      <c r="S44" s="262">
        <v>11750.29</v>
      </c>
      <c r="Z44" s="359"/>
      <c r="AA44" s="22"/>
      <c r="AB44" s="258">
        <v>45316</v>
      </c>
      <c r="AC44" s="259">
        <v>132596</v>
      </c>
      <c r="AD44" s="260">
        <v>1371.5939000000001</v>
      </c>
      <c r="AE44" s="261">
        <v>132</v>
      </c>
      <c r="AF44" s="262">
        <v>23617.166000000001</v>
      </c>
      <c r="AM44" s="23"/>
      <c r="AN44" s="22"/>
      <c r="AO44" s="258">
        <v>45715</v>
      </c>
      <c r="AP44" s="259">
        <v>139857</v>
      </c>
      <c r="AQ44" s="260">
        <v>2024.7719999999999</v>
      </c>
      <c r="AR44" s="261">
        <v>188</v>
      </c>
      <c r="AS44" s="262">
        <v>37727.881999999998</v>
      </c>
      <c r="AZ44" s="23"/>
    </row>
    <row r="45" spans="1:52" x14ac:dyDescent="0.3">
      <c r="A45" s="22"/>
      <c r="B45" s="212">
        <v>44579</v>
      </c>
      <c r="C45" s="1">
        <v>119116</v>
      </c>
      <c r="D45" s="210">
        <v>79.543199999999999</v>
      </c>
      <c r="E45" s="211">
        <v>6</v>
      </c>
      <c r="F45" s="213">
        <v>1464.21</v>
      </c>
      <c r="M45" s="23"/>
      <c r="N45" s="22"/>
      <c r="O45" s="258">
        <v>44924</v>
      </c>
      <c r="P45" s="259">
        <v>126026</v>
      </c>
      <c r="Q45" s="260">
        <v>657.60140000000001</v>
      </c>
      <c r="R45" s="261">
        <v>70</v>
      </c>
      <c r="S45" s="262">
        <v>11780.963</v>
      </c>
      <c r="X45" s="380"/>
      <c r="Z45" s="359"/>
      <c r="AA45" s="22"/>
      <c r="AB45" s="258">
        <v>45317</v>
      </c>
      <c r="AC45" s="259">
        <v>132623</v>
      </c>
      <c r="AD45" s="260">
        <v>1381.7230999999999</v>
      </c>
      <c r="AE45" s="261">
        <v>132</v>
      </c>
      <c r="AF45" s="262">
        <v>23629.37</v>
      </c>
      <c r="AK45" s="134"/>
      <c r="AM45" s="23"/>
      <c r="AN45" s="22"/>
      <c r="AO45" s="258">
        <v>45716</v>
      </c>
      <c r="AP45" s="259">
        <f>AP44+20</f>
        <v>139877</v>
      </c>
      <c r="AQ45" s="260">
        <v>2026.4953</v>
      </c>
      <c r="AR45" s="261">
        <v>188</v>
      </c>
      <c r="AS45" s="262">
        <v>37763.006000000001</v>
      </c>
      <c r="AX45" s="134"/>
      <c r="AZ45" s="23"/>
    </row>
    <row r="46" spans="1:52" x14ac:dyDescent="0.3">
      <c r="A46" s="22"/>
      <c r="B46" s="212">
        <v>44580</v>
      </c>
      <c r="C46" s="1">
        <v>119149</v>
      </c>
      <c r="D46" s="210">
        <v>80.776200000000003</v>
      </c>
      <c r="E46" s="211">
        <v>6</v>
      </c>
      <c r="F46" s="213">
        <v>1517.615</v>
      </c>
      <c r="M46" s="23"/>
      <c r="N46" s="22"/>
      <c r="O46" s="258">
        <v>44925</v>
      </c>
      <c r="P46" s="259">
        <v>126038</v>
      </c>
      <c r="Q46" s="260">
        <v>660.09349999999995</v>
      </c>
      <c r="R46" s="261">
        <v>71</v>
      </c>
      <c r="S46" s="262">
        <v>11819.755999999999</v>
      </c>
      <c r="U46" t="s">
        <v>44</v>
      </c>
      <c r="Z46" s="359"/>
      <c r="AA46" s="22"/>
      <c r="AB46" s="258">
        <v>45318</v>
      </c>
      <c r="AC46" s="259">
        <v>132643</v>
      </c>
      <c r="AD46" s="260">
        <v>1385.3073999999999</v>
      </c>
      <c r="AE46" s="261">
        <v>132</v>
      </c>
      <c r="AF46" s="262">
        <v>23657.288</v>
      </c>
      <c r="AH46" t="s">
        <v>44</v>
      </c>
      <c r="AM46" s="23"/>
      <c r="AN46" s="22"/>
      <c r="AO46" s="258">
        <v>45717</v>
      </c>
      <c r="AP46" s="259">
        <v>139894</v>
      </c>
      <c r="AQ46" s="260">
        <v>2027.8471</v>
      </c>
      <c r="AR46" s="261">
        <v>188</v>
      </c>
      <c r="AS46" s="262">
        <v>37773.203000000001</v>
      </c>
      <c r="AU46" t="s">
        <v>44</v>
      </c>
      <c r="AZ46" s="23"/>
    </row>
    <row r="47" spans="1:52" x14ac:dyDescent="0.3">
      <c r="A47" s="22"/>
      <c r="B47" s="212">
        <v>44581</v>
      </c>
      <c r="C47" s="1">
        <v>119171</v>
      </c>
      <c r="D47" s="210">
        <v>82.861199999999997</v>
      </c>
      <c r="E47" s="211">
        <v>6</v>
      </c>
      <c r="F47" s="213">
        <v>1545.201</v>
      </c>
      <c r="M47" s="23"/>
      <c r="N47" s="22"/>
      <c r="O47" s="258">
        <v>44926</v>
      </c>
      <c r="P47" s="259">
        <v>126048</v>
      </c>
      <c r="Q47" s="260">
        <v>660.61310000000003</v>
      </c>
      <c r="R47" s="261">
        <v>71</v>
      </c>
      <c r="S47" s="262">
        <v>11836.808999999999</v>
      </c>
      <c r="Z47" s="359"/>
      <c r="AA47" s="22"/>
      <c r="AB47" s="258">
        <v>45319</v>
      </c>
      <c r="AC47" s="259">
        <v>132662</v>
      </c>
      <c r="AD47" s="260">
        <v>1390.1186</v>
      </c>
      <c r="AE47" s="261">
        <v>134</v>
      </c>
      <c r="AF47" s="262">
        <v>23657.644</v>
      </c>
      <c r="AM47" s="23"/>
      <c r="AN47" s="22"/>
      <c r="AO47" s="258">
        <v>45718</v>
      </c>
      <c r="AP47" s="259">
        <v>139909</v>
      </c>
      <c r="AQ47" s="260">
        <v>2028.5021999999999</v>
      </c>
      <c r="AR47" s="261">
        <v>188</v>
      </c>
      <c r="AS47" s="262">
        <v>37773.216</v>
      </c>
      <c r="AZ47" s="23"/>
    </row>
    <row r="48" spans="1:52" x14ac:dyDescent="0.3">
      <c r="A48" s="22"/>
      <c r="B48" s="241">
        <v>44582</v>
      </c>
      <c r="C48" s="220">
        <v>119198</v>
      </c>
      <c r="D48" s="242">
        <v>89.155000000000001</v>
      </c>
      <c r="E48" s="221">
        <v>6</v>
      </c>
      <c r="F48" s="240">
        <v>1576.84</v>
      </c>
      <c r="M48" s="23"/>
      <c r="N48" s="22"/>
      <c r="O48" s="258">
        <v>44927</v>
      </c>
      <c r="P48" s="259">
        <v>126052</v>
      </c>
      <c r="Q48" s="260">
        <v>660.93669999999997</v>
      </c>
      <c r="R48" s="261">
        <v>71</v>
      </c>
      <c r="S48" s="262">
        <v>11860.752</v>
      </c>
      <c r="U48" t="s">
        <v>249</v>
      </c>
      <c r="V48" s="380">
        <f>+P67-P35</f>
        <v>561</v>
      </c>
      <c r="Z48" s="359"/>
      <c r="AA48" s="22"/>
      <c r="AB48" s="258">
        <v>45320</v>
      </c>
      <c r="AC48" s="259">
        <v>132681</v>
      </c>
      <c r="AD48" s="260">
        <v>1393.2034000000001</v>
      </c>
      <c r="AE48" s="261">
        <v>134</v>
      </c>
      <c r="AF48" s="262">
        <v>23657.766</v>
      </c>
      <c r="AH48" t="s">
        <v>249</v>
      </c>
      <c r="AI48" s="134">
        <f>+AC70-AC39</f>
        <v>559</v>
      </c>
      <c r="AM48" s="23"/>
      <c r="AN48" s="22"/>
      <c r="AO48" s="258">
        <v>45719</v>
      </c>
      <c r="AP48" s="259">
        <v>139929</v>
      </c>
      <c r="AQ48" s="260">
        <v>2030.5016000000001</v>
      </c>
      <c r="AR48" s="261">
        <v>188</v>
      </c>
      <c r="AS48" s="262">
        <v>37825.373</v>
      </c>
      <c r="AU48" t="s">
        <v>249</v>
      </c>
      <c r="AV48" s="134">
        <f>+AP64-AP36</f>
        <v>516</v>
      </c>
      <c r="AZ48" s="23"/>
    </row>
    <row r="49" spans="1:52" x14ac:dyDescent="0.3">
      <c r="A49" s="22"/>
      <c r="B49" s="212">
        <v>44583</v>
      </c>
      <c r="C49" s="1">
        <v>119219</v>
      </c>
      <c r="D49" s="210">
        <v>92.703999999999994</v>
      </c>
      <c r="E49" s="211">
        <v>6</v>
      </c>
      <c r="F49" s="213">
        <v>1601.7170000000001</v>
      </c>
      <c r="M49" s="23"/>
      <c r="N49" s="22"/>
      <c r="O49" s="258">
        <v>44928</v>
      </c>
      <c r="P49" s="259">
        <v>126060</v>
      </c>
      <c r="Q49" s="260">
        <v>661.54060000000004</v>
      </c>
      <c r="R49" s="261">
        <v>71</v>
      </c>
      <c r="S49" s="262">
        <v>11874.957</v>
      </c>
      <c r="U49" t="s">
        <v>247</v>
      </c>
      <c r="V49" s="380">
        <f>+Q67-Q35</f>
        <v>43.907700000000091</v>
      </c>
      <c r="Z49" s="359"/>
      <c r="AA49" s="22"/>
      <c r="AB49" s="258">
        <v>45321</v>
      </c>
      <c r="AC49" s="259">
        <v>132698</v>
      </c>
      <c r="AD49" s="260">
        <v>1395.0959</v>
      </c>
      <c r="AE49" s="261">
        <v>135</v>
      </c>
      <c r="AF49" s="262">
        <v>23713.037</v>
      </c>
      <c r="AH49" t="s">
        <v>247</v>
      </c>
      <c r="AI49" s="134">
        <f>+AD70-AD39</f>
        <v>72.523099999999886</v>
      </c>
      <c r="AM49" s="23"/>
      <c r="AN49" s="22"/>
      <c r="AO49" s="258">
        <v>45720</v>
      </c>
      <c r="AP49" s="259">
        <v>139951</v>
      </c>
      <c r="AQ49" s="260">
        <v>2033.1155000000001</v>
      </c>
      <c r="AR49" s="261">
        <v>188</v>
      </c>
      <c r="AS49" s="262">
        <v>37861.777000000002</v>
      </c>
      <c r="AU49" t="s">
        <v>247</v>
      </c>
      <c r="AV49" s="134">
        <f>+AQ64-AQ36</f>
        <v>55.552199999999857</v>
      </c>
      <c r="AZ49" s="23"/>
    </row>
    <row r="50" spans="1:52" x14ac:dyDescent="0.3">
      <c r="A50" s="22"/>
      <c r="B50" s="212">
        <v>44584</v>
      </c>
      <c r="C50" s="1">
        <v>119224</v>
      </c>
      <c r="D50" s="210">
        <v>93.049099999999996</v>
      </c>
      <c r="E50" s="211">
        <v>7</v>
      </c>
      <c r="F50" s="213">
        <v>1610.654</v>
      </c>
      <c r="H50" s="512" t="s">
        <v>243</v>
      </c>
      <c r="I50" s="512"/>
      <c r="J50" s="512"/>
      <c r="K50" s="512"/>
      <c r="M50" s="23"/>
      <c r="N50" s="22"/>
      <c r="O50" s="258">
        <v>44929</v>
      </c>
      <c r="P50" s="259">
        <v>126076</v>
      </c>
      <c r="Q50" s="260">
        <v>662.67349999999999</v>
      </c>
      <c r="R50" s="261">
        <v>71</v>
      </c>
      <c r="S50" s="262">
        <v>11913.556</v>
      </c>
      <c r="U50" t="s">
        <v>250</v>
      </c>
      <c r="V50" s="380">
        <f>+V48-V49</f>
        <v>517.09229999999991</v>
      </c>
      <c r="Z50" s="359"/>
      <c r="AA50" s="22"/>
      <c r="AB50" s="258">
        <v>45322</v>
      </c>
      <c r="AC50" s="259">
        <v>132724</v>
      </c>
      <c r="AD50" s="260">
        <v>1403.8818000000001</v>
      </c>
      <c r="AE50" s="261">
        <v>135</v>
      </c>
      <c r="AF50" s="262">
        <v>23724.027999999998</v>
      </c>
      <c r="AH50" t="s">
        <v>250</v>
      </c>
      <c r="AI50" s="134">
        <f>+AI48-AI49</f>
        <v>486.47690000000011</v>
      </c>
      <c r="AM50" s="23"/>
      <c r="AN50" s="22"/>
      <c r="AO50" s="258">
        <v>45721</v>
      </c>
      <c r="AP50" s="259">
        <v>139972</v>
      </c>
      <c r="AQ50" s="260">
        <v>2035.0782999999999</v>
      </c>
      <c r="AR50" s="261">
        <v>188</v>
      </c>
      <c r="AS50" s="262">
        <v>37913.192000000003</v>
      </c>
      <c r="AU50" t="s">
        <v>250</v>
      </c>
      <c r="AV50" s="134">
        <f>+AV48-AV49</f>
        <v>460.44780000000014</v>
      </c>
      <c r="AZ50" s="23"/>
    </row>
    <row r="51" spans="1:52" ht="18" x14ac:dyDescent="0.35">
      <c r="A51" s="22"/>
      <c r="B51" s="212">
        <v>44585</v>
      </c>
      <c r="C51" s="1">
        <v>119229</v>
      </c>
      <c r="D51" s="210">
        <v>93.570099999999996</v>
      </c>
      <c r="E51" s="211">
        <v>7</v>
      </c>
      <c r="F51" s="213">
        <v>1618.432</v>
      </c>
      <c r="H51" s="522" t="s">
        <v>245</v>
      </c>
      <c r="I51" s="522"/>
      <c r="J51" s="522"/>
      <c r="K51" s="522"/>
      <c r="M51" s="23"/>
      <c r="N51" s="22"/>
      <c r="O51" s="258">
        <v>44930</v>
      </c>
      <c r="P51" s="259">
        <v>126088</v>
      </c>
      <c r="Q51" s="260">
        <v>663.62159999999994</v>
      </c>
      <c r="R51" s="261">
        <v>71</v>
      </c>
      <c r="S51" s="262">
        <v>11938.986999999999</v>
      </c>
      <c r="Z51" s="359"/>
      <c r="AA51" s="22"/>
      <c r="AB51" s="258">
        <v>45323</v>
      </c>
      <c r="AC51" s="259">
        <v>132741</v>
      </c>
      <c r="AD51" s="260">
        <v>1405.4016999999999</v>
      </c>
      <c r="AE51" s="261">
        <v>135</v>
      </c>
      <c r="AF51" s="262">
        <v>23750.850999999999</v>
      </c>
      <c r="AM51" s="23"/>
      <c r="AN51" s="22"/>
      <c r="AO51" s="258">
        <v>45722</v>
      </c>
      <c r="AP51" s="259">
        <v>139994</v>
      </c>
      <c r="AQ51" s="260">
        <v>2041.2465</v>
      </c>
      <c r="AR51" s="261">
        <v>188</v>
      </c>
      <c r="AS51" s="262">
        <v>37954.978000000003</v>
      </c>
      <c r="AZ51" s="23"/>
    </row>
    <row r="52" spans="1:52" ht="28.8" x14ac:dyDescent="0.3">
      <c r="A52" s="22"/>
      <c r="B52" s="212">
        <v>44586</v>
      </c>
      <c r="C52" s="1">
        <v>119232</v>
      </c>
      <c r="D52" s="210">
        <v>93.610500000000002</v>
      </c>
      <c r="E52" s="211">
        <v>7</v>
      </c>
      <c r="F52" s="213">
        <v>1625.654</v>
      </c>
      <c r="I52" s="27" t="s">
        <v>246</v>
      </c>
      <c r="J52" s="27" t="s">
        <v>247</v>
      </c>
      <c r="K52" s="27" t="s">
        <v>246</v>
      </c>
      <c r="M52" s="23"/>
      <c r="N52" s="22"/>
      <c r="O52" s="258">
        <v>44931</v>
      </c>
      <c r="P52" s="259">
        <v>126100</v>
      </c>
      <c r="Q52" s="260">
        <v>664.50229999999999</v>
      </c>
      <c r="R52" s="261">
        <v>72</v>
      </c>
      <c r="S52" s="262">
        <v>11973.611000000001</v>
      </c>
      <c r="Z52" s="359"/>
      <c r="AA52" s="22"/>
      <c r="AB52" s="258">
        <v>45324</v>
      </c>
      <c r="AC52" s="259">
        <v>132757</v>
      </c>
      <c r="AD52" s="260">
        <v>1406.1823999999999</v>
      </c>
      <c r="AE52" s="261">
        <v>135</v>
      </c>
      <c r="AF52" s="262">
        <v>23750.859</v>
      </c>
      <c r="AM52" s="23"/>
      <c r="AN52" s="22"/>
      <c r="AO52" s="258">
        <v>45723</v>
      </c>
      <c r="AP52" s="259">
        <v>140016</v>
      </c>
      <c r="AQ52" s="260">
        <v>2042.9899</v>
      </c>
      <c r="AR52" s="261">
        <v>188</v>
      </c>
      <c r="AS52" s="262">
        <v>37986.016000000003</v>
      </c>
      <c r="AZ52" s="23"/>
    </row>
    <row r="53" spans="1:52" ht="18" x14ac:dyDescent="0.35">
      <c r="A53" s="22"/>
      <c r="B53" s="212">
        <v>44587</v>
      </c>
      <c r="C53" s="1">
        <v>119236</v>
      </c>
      <c r="D53" s="210">
        <v>93.715000000000003</v>
      </c>
      <c r="E53" s="211">
        <v>7</v>
      </c>
      <c r="F53" s="213">
        <v>1630.472</v>
      </c>
      <c r="H53" t="s">
        <v>13</v>
      </c>
      <c r="I53">
        <v>1669</v>
      </c>
      <c r="J53" s="132">
        <f>+F76-F48</f>
        <v>721.62000000000012</v>
      </c>
      <c r="K53" s="368">
        <f>+I53-J53</f>
        <v>947.37999999999988</v>
      </c>
      <c r="M53" s="23"/>
      <c r="N53" s="22"/>
      <c r="O53" s="258">
        <v>44932</v>
      </c>
      <c r="P53" s="259">
        <v>126114</v>
      </c>
      <c r="Q53" s="260">
        <v>665.88080000000002</v>
      </c>
      <c r="R53" s="261">
        <v>72</v>
      </c>
      <c r="S53" s="262">
        <v>12006.197</v>
      </c>
      <c r="U53" t="s">
        <v>251</v>
      </c>
      <c r="V53" s="380">
        <f>+V50</f>
        <v>517.09229999999991</v>
      </c>
      <c r="W53" s="10" t="s">
        <v>252</v>
      </c>
      <c r="Y53" s="380">
        <f>+V53-V25</f>
        <v>-93.841000000000122</v>
      </c>
      <c r="Z53" s="359"/>
      <c r="AA53" s="22"/>
      <c r="AB53" s="258">
        <v>45325</v>
      </c>
      <c r="AC53" s="259">
        <v>132773</v>
      </c>
      <c r="AD53" s="260">
        <v>1407.2375999999999</v>
      </c>
      <c r="AE53" s="261">
        <v>135</v>
      </c>
      <c r="AF53" s="262">
        <v>23750.866000000002</v>
      </c>
      <c r="AH53" t="s">
        <v>251</v>
      </c>
      <c r="AI53" s="134">
        <f>+AI50</f>
        <v>486.47690000000011</v>
      </c>
      <c r="AJ53" t="s">
        <v>252</v>
      </c>
      <c r="AL53" s="134">
        <f>+AI53-AI25</f>
        <v>70.571600000000217</v>
      </c>
      <c r="AM53" s="23"/>
      <c r="AN53" s="22"/>
      <c r="AO53" s="258">
        <v>45724</v>
      </c>
      <c r="AP53" s="259">
        <v>140032</v>
      </c>
      <c r="AQ53" s="260">
        <v>2044.7319</v>
      </c>
      <c r="AR53" s="261">
        <v>190</v>
      </c>
      <c r="AS53" s="262">
        <v>38026.75</v>
      </c>
      <c r="AU53" t="s">
        <v>251</v>
      </c>
      <c r="AV53" s="374">
        <f>+AV50</f>
        <v>460.44780000000014</v>
      </c>
      <c r="AW53" t="s">
        <v>252</v>
      </c>
      <c r="AY53" s="134">
        <f>+AV53-AV25</f>
        <v>-2.7685999999998785</v>
      </c>
      <c r="AZ53" s="23"/>
    </row>
    <row r="54" spans="1:52" ht="18" x14ac:dyDescent="0.35">
      <c r="A54" s="22"/>
      <c r="B54" s="212">
        <v>44588</v>
      </c>
      <c r="C54" s="1">
        <v>119324</v>
      </c>
      <c r="D54" s="210">
        <v>102.2591</v>
      </c>
      <c r="E54" s="211">
        <v>8</v>
      </c>
      <c r="F54" s="213">
        <v>1753.181</v>
      </c>
      <c r="H54" t="s">
        <v>15</v>
      </c>
      <c r="I54">
        <v>1259</v>
      </c>
      <c r="K54" s="368">
        <f>+I54-J54</f>
        <v>1259</v>
      </c>
      <c r="M54" s="23"/>
      <c r="N54" s="22"/>
      <c r="O54" s="258">
        <v>44933</v>
      </c>
      <c r="P54" s="259">
        <v>126127</v>
      </c>
      <c r="Q54" s="260">
        <v>667.17179999999996</v>
      </c>
      <c r="R54" s="261">
        <v>72</v>
      </c>
      <c r="S54" s="262">
        <v>12045.216</v>
      </c>
      <c r="V54" s="380"/>
      <c r="Z54" s="359"/>
      <c r="AA54" s="22"/>
      <c r="AB54" s="258">
        <v>45326</v>
      </c>
      <c r="AC54" s="259">
        <v>132787</v>
      </c>
      <c r="AD54" s="260">
        <v>1407.8886</v>
      </c>
      <c r="AE54" s="261">
        <v>135</v>
      </c>
      <c r="AF54" s="262">
        <v>23750.873</v>
      </c>
      <c r="AI54" s="134"/>
      <c r="AM54" s="23"/>
      <c r="AN54" s="22"/>
      <c r="AO54" s="258">
        <v>45725</v>
      </c>
      <c r="AP54" s="259">
        <v>140044</v>
      </c>
      <c r="AQ54" s="260">
        <v>2045.0893000000001</v>
      </c>
      <c r="AR54" s="261">
        <v>190</v>
      </c>
      <c r="AS54" s="262">
        <v>38051.680999999997</v>
      </c>
      <c r="AV54" s="374"/>
      <c r="AZ54" s="23"/>
    </row>
    <row r="55" spans="1:52" ht="18" x14ac:dyDescent="0.35">
      <c r="A55" s="22"/>
      <c r="B55" s="212">
        <v>44589</v>
      </c>
      <c r="C55" s="1">
        <v>119345</v>
      </c>
      <c r="D55" s="210">
        <v>103.62390000000001</v>
      </c>
      <c r="E55" s="211">
        <v>8</v>
      </c>
      <c r="F55" s="213">
        <v>1776.2439999999999</v>
      </c>
      <c r="H55" t="s">
        <v>16</v>
      </c>
      <c r="I55">
        <v>1058</v>
      </c>
      <c r="K55" s="368">
        <f>+I55-J55</f>
        <v>1058</v>
      </c>
      <c r="M55" s="23"/>
      <c r="N55" s="22"/>
      <c r="O55" s="258">
        <v>44934</v>
      </c>
      <c r="P55" s="259">
        <v>126139</v>
      </c>
      <c r="Q55" s="260">
        <v>667.93510000000003</v>
      </c>
      <c r="R55" s="261">
        <v>72</v>
      </c>
      <c r="S55" s="262">
        <v>12098.324000000001</v>
      </c>
      <c r="U55" t="s">
        <v>253</v>
      </c>
      <c r="V55" s="380">
        <f>+X43</f>
        <v>3681.8649999999998</v>
      </c>
      <c r="W55" s="10" t="s">
        <v>270</v>
      </c>
      <c r="Y55" s="380">
        <f>+V55-V27</f>
        <v>-162.42399999999907</v>
      </c>
      <c r="Z55" s="359"/>
      <c r="AA55" s="22"/>
      <c r="AB55" s="258">
        <v>45327</v>
      </c>
      <c r="AC55" s="259">
        <v>132806</v>
      </c>
      <c r="AD55" s="260">
        <v>1408.8803</v>
      </c>
      <c r="AE55" s="261">
        <v>135</v>
      </c>
      <c r="AF55" s="262">
        <v>23750.881000000001</v>
      </c>
      <c r="AH55" t="s">
        <v>253</v>
      </c>
      <c r="AI55" s="134">
        <f>+AK43</f>
        <v>3641.512999999999</v>
      </c>
      <c r="AJ55" t="s">
        <v>270</v>
      </c>
      <c r="AL55" s="134">
        <f>+AI55-AI27</f>
        <v>463.64400000000023</v>
      </c>
      <c r="AM55" s="23"/>
      <c r="AN55" s="22"/>
      <c r="AO55" s="258">
        <v>45726</v>
      </c>
      <c r="AP55" s="259">
        <v>140062</v>
      </c>
      <c r="AQ55" s="260">
        <v>2046.7927999999999</v>
      </c>
      <c r="AR55" s="261">
        <v>190</v>
      </c>
      <c r="AS55" s="262">
        <v>38086.682999999997</v>
      </c>
      <c r="AU55" t="s">
        <v>253</v>
      </c>
      <c r="AV55" s="374">
        <f>+AX43</f>
        <v>2392.4809999999998</v>
      </c>
      <c r="AW55" t="s">
        <v>270</v>
      </c>
      <c r="AY55" s="134">
        <f>+AV55-AV27</f>
        <v>-211.22500000000582</v>
      </c>
      <c r="AZ55" s="23"/>
    </row>
    <row r="56" spans="1:52" x14ac:dyDescent="0.3">
      <c r="A56" s="22"/>
      <c r="B56" s="212">
        <v>44590</v>
      </c>
      <c r="C56" s="1">
        <v>119366</v>
      </c>
      <c r="D56" s="210">
        <v>106.2379</v>
      </c>
      <c r="E56" s="211">
        <v>8</v>
      </c>
      <c r="F56" s="213">
        <v>1803.807</v>
      </c>
      <c r="M56" s="23"/>
      <c r="N56" s="22"/>
      <c r="O56" s="258">
        <v>44935</v>
      </c>
      <c r="P56" s="259">
        <v>126152</v>
      </c>
      <c r="Q56" s="260">
        <v>669.16129999999998</v>
      </c>
      <c r="R56" s="261">
        <v>72</v>
      </c>
      <c r="S56" s="262">
        <v>12135.914000000001</v>
      </c>
      <c r="Z56" s="359"/>
      <c r="AA56" s="22"/>
      <c r="AB56" s="258">
        <v>45328</v>
      </c>
      <c r="AC56" s="259">
        <v>132825</v>
      </c>
      <c r="AD56" s="260">
        <v>1409.954</v>
      </c>
      <c r="AE56" s="261">
        <v>135</v>
      </c>
      <c r="AF56" s="262">
        <v>23750.888999999999</v>
      </c>
      <c r="AM56" s="23"/>
      <c r="AN56" s="22"/>
      <c r="AO56" s="258">
        <v>45727</v>
      </c>
      <c r="AP56" s="259">
        <v>140082</v>
      </c>
      <c r="AQ56" s="260">
        <v>2048.8998999999999</v>
      </c>
      <c r="AR56" s="261">
        <v>190</v>
      </c>
      <c r="AS56" s="262">
        <v>38131.152000000002</v>
      </c>
      <c r="AZ56" s="23"/>
    </row>
    <row r="57" spans="1:52" ht="18" x14ac:dyDescent="0.35">
      <c r="A57" s="22"/>
      <c r="B57" s="212">
        <v>44591</v>
      </c>
      <c r="C57" s="1">
        <v>119399</v>
      </c>
      <c r="D57" s="210">
        <v>109.61920000000001</v>
      </c>
      <c r="E57" s="211">
        <v>9</v>
      </c>
      <c r="F57" s="213">
        <v>1847.893</v>
      </c>
      <c r="H57" t="s">
        <v>240</v>
      </c>
      <c r="K57" s="133">
        <f>SUM(K53:K56)</f>
        <v>3264.38</v>
      </c>
      <c r="M57" s="23"/>
      <c r="N57" s="22"/>
      <c r="O57" s="258">
        <v>44936</v>
      </c>
      <c r="P57" s="259">
        <v>126174</v>
      </c>
      <c r="Q57" s="260">
        <v>672.92989999999998</v>
      </c>
      <c r="R57" s="261">
        <v>72</v>
      </c>
      <c r="S57" s="262">
        <v>12157.312</v>
      </c>
      <c r="U57" t="s">
        <v>255</v>
      </c>
      <c r="V57" s="135">
        <f>+V55/V53</f>
        <v>7.1203245532760793</v>
      </c>
      <c r="W57" s="10" t="s">
        <v>288</v>
      </c>
      <c r="Z57" s="359"/>
      <c r="AA57" s="22"/>
      <c r="AB57" s="258">
        <v>45329</v>
      </c>
      <c r="AC57" s="259">
        <v>132842</v>
      </c>
      <c r="AD57" s="260">
        <v>1410.6783</v>
      </c>
      <c r="AE57" s="261">
        <v>135</v>
      </c>
      <c r="AF57" s="262">
        <v>23787.948</v>
      </c>
      <c r="AH57" t="s">
        <v>255</v>
      </c>
      <c r="AI57" s="135">
        <f>+AI55/AI53</f>
        <v>7.4854797833155038</v>
      </c>
      <c r="AJ57" t="s">
        <v>288</v>
      </c>
      <c r="AM57" s="23"/>
      <c r="AN57" s="22"/>
      <c r="AO57" s="258">
        <v>45728</v>
      </c>
      <c r="AP57" s="259">
        <v>140100</v>
      </c>
      <c r="AQ57" s="260">
        <v>2050.9625000000001</v>
      </c>
      <c r="AR57" s="261">
        <v>190</v>
      </c>
      <c r="AS57" s="262">
        <v>38165.601000000002</v>
      </c>
      <c r="AU57" t="s">
        <v>255</v>
      </c>
      <c r="AV57" s="135">
        <f>+AV55/AV53</f>
        <v>5.1959874713268235</v>
      </c>
      <c r="AW57" t="s">
        <v>288</v>
      </c>
      <c r="AZ57" s="23"/>
    </row>
    <row r="58" spans="1:52" x14ac:dyDescent="0.3">
      <c r="A58" s="22"/>
      <c r="B58" s="212">
        <v>44592</v>
      </c>
      <c r="C58" s="1">
        <v>119405</v>
      </c>
      <c r="D58" s="210">
        <v>111.0299</v>
      </c>
      <c r="E58" s="211">
        <v>9</v>
      </c>
      <c r="F58" s="213">
        <v>1851.2170000000001</v>
      </c>
      <c r="I58">
        <f>SUM(I53:I57)</f>
        <v>3986</v>
      </c>
      <c r="M58" s="23"/>
      <c r="N58" s="22"/>
      <c r="O58" s="258">
        <v>44937</v>
      </c>
      <c r="P58" s="259">
        <v>126194</v>
      </c>
      <c r="Q58" s="260">
        <v>673.78660000000002</v>
      </c>
      <c r="R58" s="261">
        <v>72</v>
      </c>
      <c r="S58" s="262">
        <v>12196.870999999999</v>
      </c>
      <c r="Z58" s="359"/>
      <c r="AA58" s="22"/>
      <c r="AB58" s="258">
        <v>45330</v>
      </c>
      <c r="AC58" s="259">
        <v>132862</v>
      </c>
      <c r="AD58" s="260">
        <v>1413.9518</v>
      </c>
      <c r="AE58" s="261">
        <v>135</v>
      </c>
      <c r="AF58" s="262">
        <v>23864.673999999999</v>
      </c>
      <c r="AM58" s="23"/>
      <c r="AN58" s="22"/>
      <c r="AO58" s="258">
        <v>45729</v>
      </c>
      <c r="AP58" s="259">
        <v>140119</v>
      </c>
      <c r="AQ58" s="260">
        <v>2052.3622</v>
      </c>
      <c r="AR58" s="261">
        <v>190</v>
      </c>
      <c r="AS58" s="262">
        <v>38190.423000000003</v>
      </c>
      <c r="AZ58" s="23"/>
    </row>
    <row r="59" spans="1:52" x14ac:dyDescent="0.3">
      <c r="A59" s="22"/>
      <c r="B59" s="212">
        <v>44593</v>
      </c>
      <c r="C59" s="1">
        <v>119429</v>
      </c>
      <c r="D59" s="210">
        <v>113.1275</v>
      </c>
      <c r="E59" s="211">
        <v>9</v>
      </c>
      <c r="F59" s="213">
        <v>1876.011</v>
      </c>
      <c r="M59" s="23"/>
      <c r="N59" s="22"/>
      <c r="O59" s="258">
        <v>44938</v>
      </c>
      <c r="P59" s="259">
        <v>126216</v>
      </c>
      <c r="Q59" s="260">
        <v>674.92060000000004</v>
      </c>
      <c r="R59" s="261">
        <v>72</v>
      </c>
      <c r="S59" s="262">
        <v>12230.968999999999</v>
      </c>
      <c r="Z59" s="359"/>
      <c r="AA59" s="22"/>
      <c r="AB59" s="258">
        <v>45331</v>
      </c>
      <c r="AC59" s="259">
        <v>132880</v>
      </c>
      <c r="AD59" s="260">
        <v>1415.0168000000001</v>
      </c>
      <c r="AE59" s="261">
        <v>135</v>
      </c>
      <c r="AF59" s="262">
        <v>23909.919000000002</v>
      </c>
      <c r="AM59" s="23"/>
      <c r="AN59" s="22"/>
      <c r="AO59" s="258">
        <v>45730</v>
      </c>
      <c r="AP59" s="259">
        <v>140140</v>
      </c>
      <c r="AQ59" s="260">
        <v>2055.8168999999998</v>
      </c>
      <c r="AR59" s="261">
        <v>191</v>
      </c>
      <c r="AS59" s="262">
        <v>38227.849000000002</v>
      </c>
      <c r="AZ59" s="23"/>
    </row>
    <row r="60" spans="1:52" x14ac:dyDescent="0.3">
      <c r="A60" s="22"/>
      <c r="B60" s="212">
        <v>44594</v>
      </c>
      <c r="C60" s="1">
        <v>119451</v>
      </c>
      <c r="D60" s="210">
        <v>114.08369999999999</v>
      </c>
      <c r="E60" s="211">
        <v>9</v>
      </c>
      <c r="F60" s="213">
        <v>1895.9359999999999</v>
      </c>
      <c r="H60" t="s">
        <v>248</v>
      </c>
      <c r="M60" s="23"/>
      <c r="N60" s="22"/>
      <c r="O60" s="258">
        <v>44939</v>
      </c>
      <c r="P60" s="259">
        <v>126235</v>
      </c>
      <c r="Q60" s="260">
        <v>676.1499</v>
      </c>
      <c r="R60" s="261">
        <v>72</v>
      </c>
      <c r="S60" s="262">
        <v>12235.67</v>
      </c>
      <c r="Z60" s="359"/>
      <c r="AA60" s="22"/>
      <c r="AB60" s="258">
        <v>45332</v>
      </c>
      <c r="AC60" s="259">
        <v>132895</v>
      </c>
      <c r="AD60" s="260">
        <v>1416.001</v>
      </c>
      <c r="AE60" s="261">
        <v>135</v>
      </c>
      <c r="AF60" s="262">
        <v>23925.249</v>
      </c>
      <c r="AM60" s="23"/>
      <c r="AN60" s="22"/>
      <c r="AO60" s="258">
        <v>45731</v>
      </c>
      <c r="AP60" s="259">
        <v>140156</v>
      </c>
      <c r="AQ60" s="260">
        <v>2057.7601</v>
      </c>
      <c r="AR60" s="261">
        <v>191</v>
      </c>
      <c r="AS60" s="262">
        <v>38271.216999999997</v>
      </c>
      <c r="AZ60" s="23"/>
    </row>
    <row r="61" spans="1:52" x14ac:dyDescent="0.3">
      <c r="A61" s="22"/>
      <c r="B61" s="212">
        <v>44595</v>
      </c>
      <c r="C61" s="1">
        <v>119474</v>
      </c>
      <c r="D61" s="210">
        <v>116.7684</v>
      </c>
      <c r="E61" s="211">
        <v>9</v>
      </c>
      <c r="F61" s="213">
        <v>1919.4829999999999</v>
      </c>
      <c r="M61" s="23"/>
      <c r="N61" s="22"/>
      <c r="O61" s="258">
        <v>44940</v>
      </c>
      <c r="P61" s="259">
        <v>126255</v>
      </c>
      <c r="Q61" s="260">
        <v>678.69929999999999</v>
      </c>
      <c r="R61" s="261">
        <v>72</v>
      </c>
      <c r="S61" s="262">
        <v>12296.966</v>
      </c>
      <c r="Z61" s="359"/>
      <c r="AA61" s="22"/>
      <c r="AB61" s="258">
        <v>45333</v>
      </c>
      <c r="AC61" s="259">
        <v>132907</v>
      </c>
      <c r="AD61" s="260">
        <v>1416.4695999999999</v>
      </c>
      <c r="AE61" s="261">
        <v>135</v>
      </c>
      <c r="AF61" s="262">
        <v>23943.346000000001</v>
      </c>
      <c r="AM61" s="23"/>
      <c r="AN61" s="22"/>
      <c r="AO61" s="258">
        <v>45732</v>
      </c>
      <c r="AP61" s="259">
        <v>140168</v>
      </c>
      <c r="AQ61" s="260">
        <v>2058.8269</v>
      </c>
      <c r="AR61" s="261">
        <v>191</v>
      </c>
      <c r="AS61" s="262">
        <v>38314.250999999997</v>
      </c>
      <c r="AZ61" s="23"/>
    </row>
    <row r="62" spans="1:52" x14ac:dyDescent="0.3">
      <c r="A62" s="22"/>
      <c r="B62" s="212">
        <v>44596</v>
      </c>
      <c r="C62" s="1">
        <v>119495</v>
      </c>
      <c r="D62" s="210">
        <v>118.6347</v>
      </c>
      <c r="E62" s="211">
        <v>9</v>
      </c>
      <c r="F62" s="213">
        <v>1953.703</v>
      </c>
      <c r="H62" t="s">
        <v>249</v>
      </c>
      <c r="I62" s="134">
        <f>+C76-C48</f>
        <v>569</v>
      </c>
      <c r="M62" s="23"/>
      <c r="N62" s="22"/>
      <c r="O62" s="258">
        <v>44941</v>
      </c>
      <c r="P62" s="259">
        <v>126273</v>
      </c>
      <c r="Q62" s="260">
        <v>679.50879999999995</v>
      </c>
      <c r="R62" s="261">
        <v>72</v>
      </c>
      <c r="S62" s="262">
        <v>12367.796</v>
      </c>
      <c r="Z62" s="359"/>
      <c r="AA62" s="22"/>
      <c r="AB62" s="258">
        <v>45334</v>
      </c>
      <c r="AC62" s="259">
        <v>132927</v>
      </c>
      <c r="AD62" s="260">
        <v>1418.3041000000001</v>
      </c>
      <c r="AE62" s="261">
        <v>135</v>
      </c>
      <c r="AF62" s="262">
        <v>23967.044000000002</v>
      </c>
      <c r="AM62" s="23"/>
      <c r="AN62" s="22"/>
      <c r="AO62" s="258">
        <v>45733</v>
      </c>
      <c r="AP62" s="259">
        <v>140188</v>
      </c>
      <c r="AQ62" s="260">
        <v>2060.4899999999998</v>
      </c>
      <c r="AR62" s="261">
        <v>191</v>
      </c>
      <c r="AS62" s="262">
        <v>38320.97</v>
      </c>
      <c r="AZ62" s="23"/>
    </row>
    <row r="63" spans="1:52" x14ac:dyDescent="0.3">
      <c r="A63" s="22"/>
      <c r="B63" s="212">
        <v>44597</v>
      </c>
      <c r="C63" s="1">
        <v>119514</v>
      </c>
      <c r="D63" s="210">
        <v>119.76990000000001</v>
      </c>
      <c r="E63" s="211">
        <v>10</v>
      </c>
      <c r="F63" s="213">
        <v>1977.6279999999999</v>
      </c>
      <c r="H63" t="s">
        <v>247</v>
      </c>
      <c r="I63" s="134">
        <f>+D76-D48</f>
        <v>48.532900000000012</v>
      </c>
      <c r="M63" s="23"/>
      <c r="N63" s="22"/>
      <c r="O63" s="258">
        <v>44942</v>
      </c>
      <c r="P63" s="259">
        <v>126300</v>
      </c>
      <c r="Q63" s="260">
        <v>682.46029999999996</v>
      </c>
      <c r="R63" s="261">
        <v>73</v>
      </c>
      <c r="S63" s="262">
        <v>12368.127</v>
      </c>
      <c r="Z63" s="359"/>
      <c r="AA63" s="22"/>
      <c r="AB63" s="258">
        <v>45335</v>
      </c>
      <c r="AC63" s="259">
        <v>132943</v>
      </c>
      <c r="AD63" s="260">
        <v>1420.164</v>
      </c>
      <c r="AE63" s="261">
        <v>135</v>
      </c>
      <c r="AF63" s="262">
        <v>24016.7</v>
      </c>
      <c r="AM63" s="23"/>
      <c r="AN63" s="22"/>
      <c r="AO63" s="258">
        <v>45734</v>
      </c>
      <c r="AP63" s="259">
        <f>AP62+20</f>
        <v>140208</v>
      </c>
      <c r="AQ63" s="260">
        <v>2061.3254000000002</v>
      </c>
      <c r="AR63" s="261">
        <v>191</v>
      </c>
      <c r="AS63" s="262">
        <v>38332.141000000003</v>
      </c>
      <c r="AZ63" s="23"/>
    </row>
    <row r="64" spans="1:52" x14ac:dyDescent="0.3">
      <c r="A64" s="22"/>
      <c r="B64" s="212">
        <v>44598</v>
      </c>
      <c r="C64" s="1">
        <v>119529</v>
      </c>
      <c r="D64" s="210">
        <v>120.1965</v>
      </c>
      <c r="E64" s="211">
        <v>10</v>
      </c>
      <c r="F64" s="213">
        <v>2003.586</v>
      </c>
      <c r="H64" t="s">
        <v>250</v>
      </c>
      <c r="I64" s="134">
        <f>+I62-I63</f>
        <v>520.46709999999996</v>
      </c>
      <c r="M64" s="23"/>
      <c r="N64" s="22"/>
      <c r="O64" s="258">
        <v>44943</v>
      </c>
      <c r="P64" s="259">
        <v>126325</v>
      </c>
      <c r="Q64" s="260">
        <v>684.05560000000003</v>
      </c>
      <c r="R64" s="261">
        <v>73</v>
      </c>
      <c r="S64" s="262">
        <v>12408.64</v>
      </c>
      <c r="Z64" s="359"/>
      <c r="AA64" s="22"/>
      <c r="AB64" s="258">
        <v>45336</v>
      </c>
      <c r="AC64" s="259">
        <v>132960</v>
      </c>
      <c r="AD64" s="260">
        <v>1421.1477</v>
      </c>
      <c r="AE64" s="261">
        <v>135</v>
      </c>
      <c r="AF64" s="262">
        <v>24059.335999999999</v>
      </c>
      <c r="AM64" s="23"/>
      <c r="AN64" s="22"/>
      <c r="AO64" s="253">
        <v>45735</v>
      </c>
      <c r="AP64" s="254">
        <v>140221</v>
      </c>
      <c r="AQ64" s="255">
        <v>2063.7986999999998</v>
      </c>
      <c r="AR64" s="256">
        <v>191</v>
      </c>
      <c r="AS64" s="257">
        <v>38410.584999999999</v>
      </c>
      <c r="AZ64" s="23"/>
    </row>
    <row r="65" spans="1:52" x14ac:dyDescent="0.3">
      <c r="A65" s="22"/>
      <c r="B65" s="212">
        <v>44599</v>
      </c>
      <c r="C65" s="1">
        <v>119550</v>
      </c>
      <c r="D65" s="210">
        <v>121.3723</v>
      </c>
      <c r="E65" s="211">
        <v>10</v>
      </c>
      <c r="F65" s="213">
        <v>2024.144</v>
      </c>
      <c r="M65" s="23"/>
      <c r="N65" s="22"/>
      <c r="O65" s="258">
        <v>44944</v>
      </c>
      <c r="P65" s="259">
        <v>126351</v>
      </c>
      <c r="Q65" s="260">
        <v>686.08960000000002</v>
      </c>
      <c r="R65" s="261">
        <v>73</v>
      </c>
      <c r="S65" s="262">
        <v>12434.725</v>
      </c>
      <c r="Z65" s="359"/>
      <c r="AA65" s="22"/>
      <c r="AB65" s="258">
        <v>45337</v>
      </c>
      <c r="AC65" s="259">
        <v>132978</v>
      </c>
      <c r="AD65" s="260">
        <v>1423.7855</v>
      </c>
      <c r="AE65" s="261">
        <v>135</v>
      </c>
      <c r="AF65" s="262">
        <v>24096.578000000001</v>
      </c>
      <c r="AM65" s="23"/>
      <c r="AN65" s="22"/>
      <c r="AO65" s="258">
        <v>45736</v>
      </c>
      <c r="AP65" s="259">
        <v>140240</v>
      </c>
      <c r="AQ65" s="260">
        <v>2066.1583999999998</v>
      </c>
      <c r="AR65" s="261">
        <v>191</v>
      </c>
      <c r="AS65" s="262">
        <v>38466.243000000002</v>
      </c>
      <c r="AZ65" s="23"/>
    </row>
    <row r="66" spans="1:52" x14ac:dyDescent="0.3">
      <c r="A66" s="22"/>
      <c r="B66" s="212">
        <v>44600</v>
      </c>
      <c r="C66" s="1">
        <v>119571</v>
      </c>
      <c r="D66" s="210">
        <v>122.49639999999999</v>
      </c>
      <c r="E66" s="211">
        <v>10</v>
      </c>
      <c r="F66" s="213">
        <v>2047.201</v>
      </c>
      <c r="M66" s="23"/>
      <c r="N66" s="22"/>
      <c r="O66" s="258">
        <v>44945</v>
      </c>
      <c r="P66" s="259">
        <v>126376</v>
      </c>
      <c r="Q66" s="260">
        <v>687.45</v>
      </c>
      <c r="R66" s="261">
        <v>73</v>
      </c>
      <c r="S66" s="262">
        <v>12434.739</v>
      </c>
      <c r="Z66" s="359"/>
      <c r="AA66" s="22"/>
      <c r="AB66" s="258">
        <v>45338</v>
      </c>
      <c r="AC66" s="259">
        <v>132994</v>
      </c>
      <c r="AD66" s="260">
        <v>1424.4482</v>
      </c>
      <c r="AE66" s="261">
        <v>136</v>
      </c>
      <c r="AF66" s="262">
        <v>24150.414000000001</v>
      </c>
      <c r="AM66" s="23"/>
      <c r="AN66" s="22"/>
      <c r="AO66" s="258">
        <v>45737</v>
      </c>
      <c r="AP66" s="259">
        <v>140258</v>
      </c>
      <c r="AQ66" s="260">
        <v>2068.846</v>
      </c>
      <c r="AR66" s="261">
        <v>192</v>
      </c>
      <c r="AS66" s="262">
        <v>38504.987000000001</v>
      </c>
      <c r="AZ66" s="23"/>
    </row>
    <row r="67" spans="1:52" x14ac:dyDescent="0.3">
      <c r="A67" s="22"/>
      <c r="B67" s="212">
        <v>44601</v>
      </c>
      <c r="C67" s="1">
        <v>119592</v>
      </c>
      <c r="D67" s="210">
        <v>123.4528</v>
      </c>
      <c r="E67" s="211">
        <v>11</v>
      </c>
      <c r="F67" s="213">
        <v>2061.3980000000001</v>
      </c>
      <c r="H67" t="s">
        <v>251</v>
      </c>
      <c r="I67" s="134">
        <f>+I64</f>
        <v>520.46709999999996</v>
      </c>
      <c r="J67" t="s">
        <v>252</v>
      </c>
      <c r="M67" s="23"/>
      <c r="N67" s="22"/>
      <c r="O67" s="253">
        <v>44946</v>
      </c>
      <c r="P67" s="254">
        <v>126402</v>
      </c>
      <c r="Q67" s="255">
        <v>688.34990000000005</v>
      </c>
      <c r="R67" s="256">
        <v>73</v>
      </c>
      <c r="S67" s="257">
        <v>12434.754000000001</v>
      </c>
      <c r="Z67" s="359"/>
      <c r="AA67" s="22"/>
      <c r="AB67" s="258">
        <v>45339</v>
      </c>
      <c r="AC67" s="259">
        <v>133012</v>
      </c>
      <c r="AD67" s="260">
        <v>1425.9111</v>
      </c>
      <c r="AE67" s="261">
        <v>136</v>
      </c>
      <c r="AF67" s="262">
        <v>24170.838</v>
      </c>
      <c r="AM67" s="23"/>
      <c r="AN67" s="22"/>
      <c r="AO67" s="258">
        <v>45738</v>
      </c>
      <c r="AP67" s="259">
        <v>140270</v>
      </c>
      <c r="AQ67" s="260">
        <v>2071.1190999999999</v>
      </c>
      <c r="AR67" s="261">
        <v>193</v>
      </c>
      <c r="AS67" s="262">
        <v>38545.83</v>
      </c>
      <c r="AZ67" s="23"/>
    </row>
    <row r="68" spans="1:52" ht="15" thickBot="1" x14ac:dyDescent="0.35">
      <c r="A68" s="22"/>
      <c r="B68" s="212">
        <v>44602</v>
      </c>
      <c r="C68" s="1">
        <v>119613</v>
      </c>
      <c r="D68" s="210">
        <v>124.8703</v>
      </c>
      <c r="E68" s="211">
        <v>11</v>
      </c>
      <c r="F68" s="213">
        <v>2095.6010000000001</v>
      </c>
      <c r="I68" s="134"/>
      <c r="M68" s="23"/>
      <c r="N68" s="22"/>
      <c r="O68" s="258">
        <v>44947</v>
      </c>
      <c r="P68" s="259">
        <v>126424</v>
      </c>
      <c r="Q68" s="260">
        <v>689.41210000000001</v>
      </c>
      <c r="R68" s="261">
        <v>73</v>
      </c>
      <c r="S68" s="262">
        <v>12443.251</v>
      </c>
      <c r="Z68" s="359"/>
      <c r="AA68" s="22"/>
      <c r="AB68" s="258">
        <v>45340</v>
      </c>
      <c r="AC68" s="259">
        <v>133026</v>
      </c>
      <c r="AD68" s="260">
        <v>1426.4086</v>
      </c>
      <c r="AE68" s="261">
        <v>136</v>
      </c>
      <c r="AF68" s="262">
        <v>24191.936000000002</v>
      </c>
      <c r="AM68" s="23"/>
      <c r="AN68" s="22"/>
      <c r="AO68" s="258">
        <v>45739</v>
      </c>
      <c r="AP68" s="259">
        <v>140275</v>
      </c>
      <c r="AQ68" s="260">
        <v>2073.1873000000001</v>
      </c>
      <c r="AR68" s="261">
        <v>193</v>
      </c>
      <c r="AS68" s="262">
        <v>38596.053999999996</v>
      </c>
      <c r="AZ68" s="23"/>
    </row>
    <row r="69" spans="1:52" ht="18.600000000000001" thickBot="1" x14ac:dyDescent="0.4">
      <c r="A69" s="22"/>
      <c r="B69" s="212">
        <v>44603</v>
      </c>
      <c r="C69" s="1">
        <v>119631</v>
      </c>
      <c r="D69" s="210">
        <v>125.5398</v>
      </c>
      <c r="E69" s="211">
        <v>11</v>
      </c>
      <c r="F69" s="213">
        <v>2123.2579999999998</v>
      </c>
      <c r="H69" t="s">
        <v>253</v>
      </c>
      <c r="I69" s="134">
        <f>+K57</f>
        <v>3264.38</v>
      </c>
      <c r="J69" t="s">
        <v>254</v>
      </c>
      <c r="M69" s="23"/>
      <c r="N69" s="22"/>
      <c r="O69" s="258">
        <v>44948</v>
      </c>
      <c r="P69" s="259">
        <v>126444</v>
      </c>
      <c r="Q69" s="260">
        <v>690.24120000000005</v>
      </c>
      <c r="R69" s="261">
        <v>73</v>
      </c>
      <c r="S69" s="262">
        <v>12460.208000000001</v>
      </c>
      <c r="U69" s="522" t="s">
        <v>327</v>
      </c>
      <c r="V69" s="522"/>
      <c r="W69" s="522"/>
      <c r="X69" s="522"/>
      <c r="Z69" s="359"/>
      <c r="AA69" s="22"/>
      <c r="AB69" s="258">
        <v>45341</v>
      </c>
      <c r="AC69" s="259">
        <v>133041</v>
      </c>
      <c r="AD69" s="260">
        <v>1428.6568</v>
      </c>
      <c r="AE69" s="261">
        <v>136</v>
      </c>
      <c r="AF69" s="262">
        <v>24191.944</v>
      </c>
      <c r="AH69" s="519" t="s">
        <v>405</v>
      </c>
      <c r="AI69" s="520"/>
      <c r="AJ69" s="520"/>
      <c r="AK69" s="520"/>
      <c r="AL69" s="521"/>
      <c r="AM69" s="23"/>
      <c r="AN69" s="22"/>
      <c r="AO69" s="258">
        <v>45740</v>
      </c>
      <c r="AP69" s="259">
        <v>140287</v>
      </c>
      <c r="AQ69" s="260">
        <v>2073.1583999999998</v>
      </c>
      <c r="AR69" s="261">
        <v>193</v>
      </c>
      <c r="AS69" s="262">
        <v>38647.756999999998</v>
      </c>
      <c r="AU69" s="519" t="s">
        <v>467</v>
      </c>
      <c r="AV69" s="520"/>
      <c r="AW69" s="520"/>
      <c r="AX69" s="520"/>
      <c r="AY69" s="521"/>
      <c r="AZ69" s="23"/>
    </row>
    <row r="70" spans="1:52" ht="28.8" x14ac:dyDescent="0.3">
      <c r="A70" s="22"/>
      <c r="B70" s="212">
        <v>44604</v>
      </c>
      <c r="C70" s="1">
        <v>119649</v>
      </c>
      <c r="D70" s="210">
        <v>127.8704</v>
      </c>
      <c r="E70" s="211">
        <v>11</v>
      </c>
      <c r="F70" s="213">
        <v>2148.2469999999998</v>
      </c>
      <c r="M70" s="23"/>
      <c r="N70" s="22"/>
      <c r="O70" s="258">
        <v>44949</v>
      </c>
      <c r="P70" s="259">
        <v>126470</v>
      </c>
      <c r="Q70" s="260">
        <v>691.65499999999997</v>
      </c>
      <c r="R70" s="261">
        <v>73</v>
      </c>
      <c r="S70" s="262">
        <v>12503.591</v>
      </c>
      <c r="U70" s="27" t="s">
        <v>246</v>
      </c>
      <c r="V70" s="27" t="s">
        <v>246</v>
      </c>
      <c r="W70" s="27" t="s">
        <v>247</v>
      </c>
      <c r="X70" s="27" t="s">
        <v>287</v>
      </c>
      <c r="Z70" s="359"/>
      <c r="AA70" s="22"/>
      <c r="AB70" s="253">
        <v>45342</v>
      </c>
      <c r="AC70" s="254">
        <v>133059</v>
      </c>
      <c r="AD70" s="255">
        <v>1429.6478</v>
      </c>
      <c r="AE70" s="256">
        <v>136</v>
      </c>
      <c r="AF70" s="257">
        <v>24230.416000000001</v>
      </c>
      <c r="AH70" s="27" t="s">
        <v>246</v>
      </c>
      <c r="AI70" s="27" t="s">
        <v>246</v>
      </c>
      <c r="AJ70" s="27" t="s">
        <v>247</v>
      </c>
      <c r="AK70" s="27" t="s">
        <v>287</v>
      </c>
      <c r="AM70" s="23"/>
      <c r="AN70" s="22"/>
      <c r="AO70" s="258">
        <v>45741</v>
      </c>
      <c r="AP70" s="259">
        <v>140305</v>
      </c>
      <c r="AQ70" s="260">
        <v>2074.1120999999998</v>
      </c>
      <c r="AR70" s="261">
        <v>193</v>
      </c>
      <c r="AS70" s="262">
        <v>38647.760000000002</v>
      </c>
      <c r="AU70" s="27" t="s">
        <v>246</v>
      </c>
      <c r="AV70" s="27" t="s">
        <v>246</v>
      </c>
      <c r="AW70" s="27" t="s">
        <v>247</v>
      </c>
      <c r="AX70" s="27" t="s">
        <v>287</v>
      </c>
      <c r="AZ70" s="23"/>
    </row>
    <row r="71" spans="1:52" ht="18" x14ac:dyDescent="0.35">
      <c r="A71" s="22"/>
      <c r="B71" s="212">
        <v>44605</v>
      </c>
      <c r="C71" s="1">
        <v>119666</v>
      </c>
      <c r="D71" s="210">
        <v>129.75389999999999</v>
      </c>
      <c r="E71" s="211">
        <v>11</v>
      </c>
      <c r="F71" s="213">
        <v>2176.0140000000001</v>
      </c>
      <c r="H71" t="s">
        <v>255</v>
      </c>
      <c r="I71" s="168">
        <f>+I69/I67</f>
        <v>6.2720198836775669</v>
      </c>
      <c r="J71" t="s">
        <v>256</v>
      </c>
      <c r="M71" s="23"/>
      <c r="N71" s="22"/>
      <c r="O71" s="258">
        <v>44950</v>
      </c>
      <c r="P71" s="259">
        <v>126497</v>
      </c>
      <c r="Q71" s="260">
        <v>692.69680000000005</v>
      </c>
      <c r="R71" s="261">
        <v>73</v>
      </c>
      <c r="S71" s="262">
        <v>12538.134</v>
      </c>
      <c r="U71" t="s">
        <v>279</v>
      </c>
      <c r="V71" s="10">
        <f>+'Vr M3 DE GAS'!BE8</f>
        <v>2357</v>
      </c>
      <c r="W71" s="377">
        <f>+S96-S67</f>
        <v>972.93399999999929</v>
      </c>
      <c r="X71" s="377">
        <f>+V71-W71</f>
        <v>1384.0660000000007</v>
      </c>
      <c r="Y71" s="377" t="e">
        <f>+X71-#REF!</f>
        <v>#REF!</v>
      </c>
      <c r="Z71" s="359"/>
      <c r="AA71" s="22"/>
      <c r="AB71" s="258">
        <v>45343</v>
      </c>
      <c r="AC71" s="259">
        <v>133076</v>
      </c>
      <c r="AD71" s="260">
        <v>1430.55</v>
      </c>
      <c r="AE71" s="261">
        <v>136</v>
      </c>
      <c r="AF71" s="262">
        <v>24265.169000000002</v>
      </c>
      <c r="AH71" t="s">
        <v>279</v>
      </c>
      <c r="AI71">
        <f>+'Vr M3 DE GAS'!BN9</f>
        <v>1533</v>
      </c>
      <c r="AJ71" s="133">
        <f>+AF97-AF70</f>
        <v>708.11799999999857</v>
      </c>
      <c r="AK71" s="133">
        <f>+AI71-AJ71</f>
        <v>824.88200000000143</v>
      </c>
      <c r="AL71" s="133">
        <f>+AK71-AK39</f>
        <v>-136.63099999999758</v>
      </c>
      <c r="AM71" s="23"/>
      <c r="AN71" s="22"/>
      <c r="AO71" s="258">
        <v>45742</v>
      </c>
      <c r="AP71" s="259">
        <v>140323</v>
      </c>
      <c r="AQ71" s="260">
        <v>2076.7914000000001</v>
      </c>
      <c r="AR71" s="261">
        <v>193</v>
      </c>
      <c r="AS71" s="262">
        <v>38699.654000000002</v>
      </c>
      <c r="AU71" t="s">
        <v>279</v>
      </c>
      <c r="AV71">
        <f>+'Vr M3 DE GAS'!BV10</f>
        <v>2077</v>
      </c>
      <c r="AW71" s="133">
        <f>+AS97-AS64</f>
        <v>1127.5190000000002</v>
      </c>
      <c r="AX71" s="134">
        <f>+AV71-AW71</f>
        <v>949.48099999999977</v>
      </c>
      <c r="AY71" s="134">
        <f>+AX71-AX39</f>
        <v>277</v>
      </c>
      <c r="AZ71" s="23"/>
    </row>
    <row r="72" spans="1:52" x14ac:dyDescent="0.3">
      <c r="A72" s="22"/>
      <c r="B72" s="212">
        <v>44606</v>
      </c>
      <c r="C72" s="1">
        <v>119688</v>
      </c>
      <c r="D72" s="210">
        <v>133.1653</v>
      </c>
      <c r="E72" s="211">
        <v>12</v>
      </c>
      <c r="F72" s="213">
        <v>2198.5010000000002</v>
      </c>
      <c r="M72" s="23"/>
      <c r="N72" s="22"/>
      <c r="O72" s="258">
        <v>44951</v>
      </c>
      <c r="P72" s="259">
        <v>126522</v>
      </c>
      <c r="Q72" s="260">
        <v>693.86609999999996</v>
      </c>
      <c r="R72" s="261">
        <v>74</v>
      </c>
      <c r="S72" s="262">
        <v>12576.687</v>
      </c>
      <c r="U72" t="s">
        <v>281</v>
      </c>
      <c r="V72" s="10">
        <f>+'Vr M3 DE GAS'!BE26</f>
        <v>1282</v>
      </c>
      <c r="W72" s="377"/>
      <c r="X72" s="377">
        <f t="shared" ref="X72:X73" si="7">+V72-W72</f>
        <v>1282</v>
      </c>
      <c r="Y72" s="377" t="e">
        <f>+X72-#REF!</f>
        <v>#REF!</v>
      </c>
      <c r="Z72" s="359"/>
      <c r="AA72" s="22"/>
      <c r="AB72" s="258">
        <v>45344</v>
      </c>
      <c r="AC72" s="259">
        <v>133096</v>
      </c>
      <c r="AD72" s="260">
        <v>1434.7529999999999</v>
      </c>
      <c r="AE72" s="261">
        <v>136</v>
      </c>
      <c r="AF72" s="262">
        <v>24296.214</v>
      </c>
      <c r="AH72" t="s">
        <v>281</v>
      </c>
      <c r="AI72">
        <f>+'Vr M3 DE GAS'!BN27</f>
        <v>1122</v>
      </c>
      <c r="AJ72" s="133"/>
      <c r="AK72" s="133">
        <f t="shared" ref="AK72:AK73" si="8">+AI72-AJ72</f>
        <v>1122</v>
      </c>
      <c r="AL72" s="133">
        <f>+AK72-AK40</f>
        <v>-205</v>
      </c>
      <c r="AM72" s="23"/>
      <c r="AN72" s="22"/>
      <c r="AO72" s="258">
        <v>45743</v>
      </c>
      <c r="AP72" s="259">
        <v>140339</v>
      </c>
      <c r="AQ72" s="260">
        <v>2078.9533999999999</v>
      </c>
      <c r="AR72" s="261">
        <v>193</v>
      </c>
      <c r="AS72" s="262">
        <v>38719.004999999997</v>
      </c>
      <c r="AU72" t="s">
        <v>281</v>
      </c>
      <c r="AV72">
        <f>+'Vr M3 DE GAS'!BV28</f>
        <v>1039</v>
      </c>
      <c r="AW72" s="133"/>
      <c r="AX72" s="134">
        <f t="shared" ref="AX72:AX73" si="9">+AV72-AW72</f>
        <v>1039</v>
      </c>
      <c r="AY72" s="134">
        <f>+AX72-AX40</f>
        <v>142</v>
      </c>
      <c r="AZ72" s="23"/>
    </row>
    <row r="73" spans="1:52" x14ac:dyDescent="0.3">
      <c r="A73" s="22"/>
      <c r="B73" s="212">
        <v>44607</v>
      </c>
      <c r="C73" s="1">
        <v>119708</v>
      </c>
      <c r="D73" s="210">
        <v>134.38229999999999</v>
      </c>
      <c r="E73" s="211">
        <v>12</v>
      </c>
      <c r="F73" s="213">
        <v>2223.4209999999998</v>
      </c>
      <c r="M73" s="23"/>
      <c r="N73" s="22"/>
      <c r="O73" s="258">
        <v>44952</v>
      </c>
      <c r="P73" s="259">
        <v>126549</v>
      </c>
      <c r="Q73" s="260">
        <v>696.38610000000006</v>
      </c>
      <c r="R73" s="261">
        <v>74</v>
      </c>
      <c r="S73" s="262">
        <v>12630.31</v>
      </c>
      <c r="U73" t="s">
        <v>280</v>
      </c>
      <c r="V73" s="10">
        <f>+'Vr M3 DE GAS'!BE44</f>
        <v>1439</v>
      </c>
      <c r="W73" s="377"/>
      <c r="X73" s="377">
        <f t="shared" si="7"/>
        <v>1439</v>
      </c>
      <c r="Y73" s="377" t="e">
        <f>+X73-#REF!</f>
        <v>#REF!</v>
      </c>
      <c r="Z73" s="359"/>
      <c r="AA73" s="22"/>
      <c r="AB73" s="258">
        <v>45345</v>
      </c>
      <c r="AC73" s="259">
        <v>133115</v>
      </c>
      <c r="AD73" s="260">
        <v>1437.9085</v>
      </c>
      <c r="AE73" s="261">
        <v>137</v>
      </c>
      <c r="AF73" s="262">
        <v>24312.097000000002</v>
      </c>
      <c r="AH73" t="s">
        <v>280</v>
      </c>
      <c r="AI73">
        <f>+'Vr M3 DE GAS'!BN45</f>
        <v>1149</v>
      </c>
      <c r="AJ73" s="133"/>
      <c r="AK73" s="133">
        <f t="shared" si="8"/>
        <v>1149</v>
      </c>
      <c r="AL73" s="133">
        <f>+AK73-AK41</f>
        <v>-204</v>
      </c>
      <c r="AM73" s="23"/>
      <c r="AN73" s="22"/>
      <c r="AO73" s="258">
        <v>45744</v>
      </c>
      <c r="AP73" s="259">
        <v>140359</v>
      </c>
      <c r="AQ73" s="260">
        <v>2080.9169000000002</v>
      </c>
      <c r="AR73" s="261">
        <v>193</v>
      </c>
      <c r="AS73" s="262">
        <v>38773.317000000003</v>
      </c>
      <c r="AU73" t="s">
        <v>280</v>
      </c>
      <c r="AV73">
        <f>+'Vr M3 DE GAS'!BV46</f>
        <v>907</v>
      </c>
      <c r="AW73" s="133"/>
      <c r="AX73" s="134">
        <f t="shared" si="9"/>
        <v>907</v>
      </c>
      <c r="AY73" s="134">
        <f>+AX73-AX41</f>
        <v>84</v>
      </c>
      <c r="AZ73" s="23"/>
    </row>
    <row r="74" spans="1:52" x14ac:dyDescent="0.3">
      <c r="A74" s="22"/>
      <c r="B74" s="212">
        <v>44608</v>
      </c>
      <c r="C74" s="1">
        <v>119727</v>
      </c>
      <c r="D74" s="210">
        <v>135.5076</v>
      </c>
      <c r="E74" s="211">
        <v>12</v>
      </c>
      <c r="F74" s="213">
        <v>2248.4070000000002</v>
      </c>
      <c r="M74" s="23"/>
      <c r="N74" s="22"/>
      <c r="O74" s="258">
        <v>44953</v>
      </c>
      <c r="P74" s="259">
        <v>126574</v>
      </c>
      <c r="Q74" s="260">
        <v>697.75170000000003</v>
      </c>
      <c r="R74" s="261">
        <v>74</v>
      </c>
      <c r="S74" s="262">
        <v>12668.129000000001</v>
      </c>
      <c r="W74" s="377"/>
      <c r="X74" s="377"/>
      <c r="Z74" s="359"/>
      <c r="AA74" s="22"/>
      <c r="AB74" s="258">
        <v>45346</v>
      </c>
      <c r="AC74" s="259">
        <v>133130</v>
      </c>
      <c r="AD74" s="260">
        <v>1438.4487999999999</v>
      </c>
      <c r="AE74" s="261">
        <v>137</v>
      </c>
      <c r="AF74" s="262">
        <v>24349.907999999999</v>
      </c>
      <c r="AJ74" s="133"/>
      <c r="AK74" s="133"/>
      <c r="AM74" s="23"/>
      <c r="AN74" s="22"/>
      <c r="AO74" s="258">
        <v>45745</v>
      </c>
      <c r="AP74" s="259">
        <v>140374</v>
      </c>
      <c r="AQ74" s="260">
        <v>2082.3011999999999</v>
      </c>
      <c r="AR74" s="261">
        <v>194</v>
      </c>
      <c r="AS74" s="262">
        <v>38815.330999999998</v>
      </c>
      <c r="AW74" s="133"/>
      <c r="AX74" s="133"/>
      <c r="AY74" s="134"/>
      <c r="AZ74" s="23"/>
    </row>
    <row r="75" spans="1:52" x14ac:dyDescent="0.3">
      <c r="A75" s="22"/>
      <c r="B75" s="212">
        <v>44609</v>
      </c>
      <c r="C75" s="1">
        <v>119748</v>
      </c>
      <c r="D75" s="210">
        <v>136.88650000000001</v>
      </c>
      <c r="E75" s="211">
        <v>12</v>
      </c>
      <c r="F75" s="213">
        <v>2274.6170000000002</v>
      </c>
      <c r="M75" s="23"/>
      <c r="N75" s="22"/>
      <c r="O75" s="258">
        <v>44954</v>
      </c>
      <c r="P75" s="259">
        <v>126597</v>
      </c>
      <c r="Q75" s="260">
        <v>699.87649999999996</v>
      </c>
      <c r="R75" s="261">
        <v>74</v>
      </c>
      <c r="S75" s="262">
        <v>12704.370999999999</v>
      </c>
      <c r="U75" t="s">
        <v>240</v>
      </c>
      <c r="V75" s="10">
        <f>SUM(V71:V74)</f>
        <v>5078</v>
      </c>
      <c r="W75" s="377">
        <f>+W71</f>
        <v>972.93399999999929</v>
      </c>
      <c r="X75" s="379">
        <f>SUM(X71:X74)</f>
        <v>4105.0660000000007</v>
      </c>
      <c r="Y75" s="380" t="e">
        <f>+X75-#REF!</f>
        <v>#REF!</v>
      </c>
      <c r="Z75" s="359"/>
      <c r="AA75" s="22"/>
      <c r="AB75" s="258">
        <v>45347</v>
      </c>
      <c r="AC75" s="259">
        <v>133140</v>
      </c>
      <c r="AD75" s="260">
        <v>1438.7026000000001</v>
      </c>
      <c r="AE75" s="261">
        <v>137</v>
      </c>
      <c r="AF75" s="262">
        <v>24350.343000000001</v>
      </c>
      <c r="AH75" t="s">
        <v>240</v>
      </c>
      <c r="AI75">
        <f>SUM(AI71:AI74)</f>
        <v>3804</v>
      </c>
      <c r="AJ75" s="133">
        <f>+AJ71</f>
        <v>708.11799999999857</v>
      </c>
      <c r="AK75" s="367">
        <f>SUM(AK71:AK74)</f>
        <v>3095.8820000000014</v>
      </c>
      <c r="AL75" s="134">
        <f>+AK75-AK43</f>
        <v>-545.63099999999758</v>
      </c>
      <c r="AM75" s="23"/>
      <c r="AN75" s="22"/>
      <c r="AO75" s="258">
        <v>45746</v>
      </c>
      <c r="AP75" s="259">
        <v>140387</v>
      </c>
      <c r="AQ75" s="260">
        <v>2083.2784999999999</v>
      </c>
      <c r="AR75" s="261">
        <v>194</v>
      </c>
      <c r="AS75" s="262">
        <v>38865.828000000001</v>
      </c>
      <c r="AU75" t="s">
        <v>240</v>
      </c>
      <c r="AV75">
        <f>SUM(AV71:AV74)</f>
        <v>4023</v>
      </c>
      <c r="AW75" s="133">
        <f>+AW71</f>
        <v>1127.5190000000002</v>
      </c>
      <c r="AX75" s="367">
        <f>SUM(AX71:AX74)</f>
        <v>2895.4809999999998</v>
      </c>
      <c r="AY75" s="134">
        <f>+AX75-AX43</f>
        <v>503</v>
      </c>
      <c r="AZ75" s="23"/>
    </row>
    <row r="76" spans="1:52" x14ac:dyDescent="0.3">
      <c r="A76" s="22"/>
      <c r="B76" s="241">
        <v>44610</v>
      </c>
      <c r="C76" s="220">
        <v>119767</v>
      </c>
      <c r="D76" s="242">
        <v>137.68790000000001</v>
      </c>
      <c r="E76" s="221">
        <v>13</v>
      </c>
      <c r="F76" s="240">
        <v>2298.46</v>
      </c>
      <c r="M76" s="23"/>
      <c r="N76" s="22"/>
      <c r="O76" s="258">
        <v>44955</v>
      </c>
      <c r="P76" s="259">
        <v>126617</v>
      </c>
      <c r="Q76" s="260">
        <v>700.46339999999998</v>
      </c>
      <c r="R76" s="261">
        <v>74</v>
      </c>
      <c r="S76" s="262">
        <v>12740.880999999999</v>
      </c>
      <c r="Z76" s="359"/>
      <c r="AA76" s="22"/>
      <c r="AB76" s="258">
        <v>45348</v>
      </c>
      <c r="AC76" s="259">
        <v>133169</v>
      </c>
      <c r="AD76" s="260">
        <v>1441.2230999999999</v>
      </c>
      <c r="AE76" s="261">
        <v>137</v>
      </c>
      <c r="AF76" s="262">
        <v>24350.960999999999</v>
      </c>
      <c r="AM76" s="23"/>
      <c r="AN76" s="22"/>
      <c r="AO76" s="258">
        <v>45747</v>
      </c>
      <c r="AP76" s="259">
        <v>140406</v>
      </c>
      <c r="AQ76" s="260">
        <v>2085.0479</v>
      </c>
      <c r="AR76" s="261">
        <v>194</v>
      </c>
      <c r="AS76" s="262">
        <v>38881.203999999998</v>
      </c>
      <c r="AZ76" s="23"/>
    </row>
    <row r="77" spans="1:52" x14ac:dyDescent="0.3">
      <c r="A77" s="22"/>
      <c r="B77" s="212">
        <v>44611</v>
      </c>
      <c r="C77" s="1">
        <v>119784</v>
      </c>
      <c r="D77" s="210">
        <v>138.74719999999999</v>
      </c>
      <c r="E77" s="211">
        <v>13</v>
      </c>
      <c r="F77" s="213">
        <v>2323.4899999999998</v>
      </c>
      <c r="M77" s="23"/>
      <c r="N77" s="22"/>
      <c r="O77" s="258">
        <v>44956</v>
      </c>
      <c r="P77" s="259">
        <v>126638</v>
      </c>
      <c r="Q77" s="260">
        <v>702.63419999999996</v>
      </c>
      <c r="R77" s="261">
        <v>74</v>
      </c>
      <c r="S77" s="262">
        <v>12762.853999999999</v>
      </c>
      <c r="X77" s="380"/>
      <c r="Z77" s="359"/>
      <c r="AA77" s="22"/>
      <c r="AB77" s="258">
        <v>45349</v>
      </c>
      <c r="AC77" s="259">
        <v>133175</v>
      </c>
      <c r="AD77" s="260">
        <v>1442.1632999999999</v>
      </c>
      <c r="AE77" s="261">
        <v>137</v>
      </c>
      <c r="AF77" s="262">
        <v>24404.596000000001</v>
      </c>
      <c r="AK77" s="134"/>
      <c r="AM77" s="23"/>
      <c r="AN77" s="22"/>
      <c r="AO77" s="258">
        <v>45748</v>
      </c>
      <c r="AP77" s="259">
        <v>140424</v>
      </c>
      <c r="AQ77" s="260">
        <v>2087.83</v>
      </c>
      <c r="AR77" s="261">
        <v>194</v>
      </c>
      <c r="AS77" s="262">
        <v>38907.731</v>
      </c>
      <c r="AX77" s="134"/>
      <c r="AZ77" s="23"/>
    </row>
    <row r="78" spans="1:52" x14ac:dyDescent="0.3">
      <c r="A78" s="22"/>
      <c r="B78" s="212">
        <v>44612</v>
      </c>
      <c r="C78" s="1">
        <v>119798</v>
      </c>
      <c r="D78" s="210">
        <v>139.49279999999999</v>
      </c>
      <c r="E78" s="211">
        <v>14.000000000000002</v>
      </c>
      <c r="F78" s="213">
        <v>2350.9760000000001</v>
      </c>
      <c r="M78" s="23"/>
      <c r="N78" s="22"/>
      <c r="O78" s="258">
        <v>44957</v>
      </c>
      <c r="P78" s="259">
        <v>126669</v>
      </c>
      <c r="Q78" s="260">
        <v>704.81650000000002</v>
      </c>
      <c r="R78" s="261">
        <v>74</v>
      </c>
      <c r="S78" s="262">
        <v>12804.879000000001</v>
      </c>
      <c r="U78" t="s">
        <v>44</v>
      </c>
      <c r="Z78" s="359"/>
      <c r="AA78" s="22"/>
      <c r="AB78" s="258">
        <v>45350</v>
      </c>
      <c r="AC78" s="259">
        <v>133190</v>
      </c>
      <c r="AD78" s="260">
        <v>1442.8577</v>
      </c>
      <c r="AE78" s="261">
        <v>137</v>
      </c>
      <c r="AF78" s="262">
        <v>24444.77</v>
      </c>
      <c r="AH78" t="s">
        <v>44</v>
      </c>
      <c r="AM78" s="23"/>
      <c r="AN78" s="22"/>
      <c r="AO78" s="258">
        <v>45749</v>
      </c>
      <c r="AP78" s="259">
        <v>140442</v>
      </c>
      <c r="AQ78" s="260">
        <v>2089.5605</v>
      </c>
      <c r="AR78" s="261">
        <v>194</v>
      </c>
      <c r="AS78" s="262">
        <v>38952.997000000003</v>
      </c>
      <c r="AU78" t="s">
        <v>44</v>
      </c>
      <c r="AZ78" s="23"/>
    </row>
    <row r="79" spans="1:52" x14ac:dyDescent="0.3">
      <c r="A79" s="22"/>
      <c r="B79" s="212">
        <v>44613</v>
      </c>
      <c r="C79" s="1">
        <v>119818</v>
      </c>
      <c r="D79" s="210">
        <v>141.4007</v>
      </c>
      <c r="E79" s="211">
        <v>14.000000000000002</v>
      </c>
      <c r="F79" s="213">
        <v>2370.0250000000001</v>
      </c>
      <c r="H79" s="512" t="s">
        <v>243</v>
      </c>
      <c r="I79" s="512"/>
      <c r="J79" s="512"/>
      <c r="K79" s="512"/>
      <c r="M79" s="23"/>
      <c r="N79" s="22"/>
      <c r="O79" s="258">
        <v>44958</v>
      </c>
      <c r="P79" s="259">
        <v>126692</v>
      </c>
      <c r="Q79" s="260">
        <v>706.38779999999997</v>
      </c>
      <c r="R79" s="261">
        <v>75</v>
      </c>
      <c r="S79" s="262">
        <v>12835.041999999999</v>
      </c>
      <c r="Z79" s="359"/>
      <c r="AA79" s="22"/>
      <c r="AB79" s="258">
        <v>45351</v>
      </c>
      <c r="AC79" s="259">
        <v>133207</v>
      </c>
      <c r="AD79" s="260">
        <v>1443.9644000000001</v>
      </c>
      <c r="AE79" s="261">
        <v>138</v>
      </c>
      <c r="AF79" s="262">
        <v>24481.901000000002</v>
      </c>
      <c r="AM79" s="23"/>
      <c r="AN79" s="22"/>
      <c r="AO79" s="258">
        <v>45750</v>
      </c>
      <c r="AP79" s="259">
        <v>140460</v>
      </c>
      <c r="AQ79" s="260">
        <v>2091.7494999999999</v>
      </c>
      <c r="AR79" s="261">
        <v>194</v>
      </c>
      <c r="AS79" s="262">
        <v>39002.411</v>
      </c>
      <c r="AZ79" s="23"/>
    </row>
    <row r="80" spans="1:52" ht="18" x14ac:dyDescent="0.35">
      <c r="A80" s="22"/>
      <c r="B80" s="212">
        <v>44614</v>
      </c>
      <c r="C80" s="1">
        <v>119839</v>
      </c>
      <c r="D80" s="210">
        <v>142.69589999999999</v>
      </c>
      <c r="E80" s="211">
        <v>14.000000000000002</v>
      </c>
      <c r="F80" s="213">
        <v>2392.4749999999999</v>
      </c>
      <c r="H80" s="522" t="s">
        <v>269</v>
      </c>
      <c r="I80" s="522"/>
      <c r="J80" s="522"/>
      <c r="K80" s="522"/>
      <c r="M80" s="23"/>
      <c r="N80" s="22"/>
      <c r="O80" s="258">
        <v>44959</v>
      </c>
      <c r="P80" s="259">
        <v>126717</v>
      </c>
      <c r="Q80" s="260">
        <v>707.94500000000005</v>
      </c>
      <c r="R80" s="261">
        <v>75</v>
      </c>
      <c r="S80" s="262">
        <v>12876.646000000001</v>
      </c>
      <c r="U80" t="s">
        <v>249</v>
      </c>
      <c r="V80" s="10">
        <f>+P96-P67</f>
        <v>679</v>
      </c>
      <c r="Z80" s="359"/>
      <c r="AA80" s="22"/>
      <c r="AB80" s="258">
        <v>45352</v>
      </c>
      <c r="AC80" s="259">
        <v>133225</v>
      </c>
      <c r="AD80" s="260">
        <v>1445.20253</v>
      </c>
      <c r="AE80" s="261">
        <v>138</v>
      </c>
      <c r="AF80" s="262">
        <v>24522.629000000001</v>
      </c>
      <c r="AH80" t="s">
        <v>249</v>
      </c>
      <c r="AI80">
        <f>+AC97-AC70</f>
        <v>454</v>
      </c>
      <c r="AM80" s="23"/>
      <c r="AN80" s="22"/>
      <c r="AO80" s="258">
        <v>45751</v>
      </c>
      <c r="AP80" s="259">
        <v>140480</v>
      </c>
      <c r="AQ80" s="260">
        <v>2094.6596</v>
      </c>
      <c r="AR80" s="261">
        <v>195</v>
      </c>
      <c r="AS80" s="262">
        <v>39021.321000000004</v>
      </c>
      <c r="AU80" t="s">
        <v>249</v>
      </c>
      <c r="AV80">
        <f>+AP97-AP64</f>
        <v>495</v>
      </c>
      <c r="AZ80" s="23"/>
    </row>
    <row r="81" spans="1:52" ht="15" customHeight="1" x14ac:dyDescent="0.3">
      <c r="A81" s="22"/>
      <c r="B81" s="212">
        <v>44615</v>
      </c>
      <c r="C81" s="1">
        <v>119858</v>
      </c>
      <c r="D81" s="210">
        <v>143.25290000000001</v>
      </c>
      <c r="E81" s="211">
        <v>15</v>
      </c>
      <c r="F81" s="213">
        <v>2416.9169999999999</v>
      </c>
      <c r="I81" s="27" t="s">
        <v>246</v>
      </c>
      <c r="J81" s="27" t="s">
        <v>247</v>
      </c>
      <c r="K81" s="27" t="s">
        <v>246</v>
      </c>
      <c r="M81" s="23"/>
      <c r="N81" s="22"/>
      <c r="O81" s="258">
        <v>44960</v>
      </c>
      <c r="P81" s="259">
        <v>126741</v>
      </c>
      <c r="Q81" s="260">
        <v>710.16549999999995</v>
      </c>
      <c r="R81" s="261">
        <v>75</v>
      </c>
      <c r="S81" s="262">
        <v>12902.441999999999</v>
      </c>
      <c r="U81" t="s">
        <v>247</v>
      </c>
      <c r="V81" s="380">
        <f>+Q96-Q67</f>
        <v>47.590399999999931</v>
      </c>
      <c r="Z81" s="359"/>
      <c r="AA81" s="22"/>
      <c r="AB81" s="258">
        <v>45353</v>
      </c>
      <c r="AC81" s="259">
        <v>133239</v>
      </c>
      <c r="AD81" s="260">
        <v>1446.4493</v>
      </c>
      <c r="AE81" s="261">
        <v>138</v>
      </c>
      <c r="AF81" s="262">
        <v>24534.953000000001</v>
      </c>
      <c r="AH81" t="s">
        <v>247</v>
      </c>
      <c r="AI81" s="134">
        <f>+AD97-AD70</f>
        <v>40.499299999999948</v>
      </c>
      <c r="AM81" s="23"/>
      <c r="AN81" s="22"/>
      <c r="AO81" s="258">
        <v>45752</v>
      </c>
      <c r="AP81" s="259">
        <v>140495</v>
      </c>
      <c r="AQ81" s="260">
        <v>2095.7051000000001</v>
      </c>
      <c r="AR81" s="261">
        <v>195</v>
      </c>
      <c r="AS81" s="262">
        <v>39036.324999999997</v>
      </c>
      <c r="AU81" t="s">
        <v>247</v>
      </c>
      <c r="AV81" s="134">
        <f>+AQ97-AQ64</f>
        <v>58.296000000000276</v>
      </c>
      <c r="AZ81" s="23"/>
    </row>
    <row r="82" spans="1:52" x14ac:dyDescent="0.3">
      <c r="A82" s="22"/>
      <c r="B82" s="212">
        <v>44616</v>
      </c>
      <c r="C82" s="1">
        <v>119875</v>
      </c>
      <c r="D82" s="210">
        <v>144.1454</v>
      </c>
      <c r="E82" s="211">
        <v>15</v>
      </c>
      <c r="F82" s="213">
        <v>2439.1350000000002</v>
      </c>
      <c r="H82" t="s">
        <v>13</v>
      </c>
      <c r="I82">
        <f>+'Vr M3 DE GAS'!AV9</f>
        <v>1668</v>
      </c>
      <c r="J82" s="132">
        <f>+F104-F76</f>
        <v>700.97800000000007</v>
      </c>
      <c r="K82" s="368">
        <f>+I82-J82</f>
        <v>967.02199999999993</v>
      </c>
      <c r="M82" s="23"/>
      <c r="N82" s="22"/>
      <c r="O82" s="258">
        <v>44961</v>
      </c>
      <c r="P82" s="259">
        <v>126752</v>
      </c>
      <c r="Q82" s="260">
        <v>711.05200000000002</v>
      </c>
      <c r="R82" s="261">
        <v>75</v>
      </c>
      <c r="S82" s="262">
        <v>12921.53</v>
      </c>
      <c r="U82" t="s">
        <v>250</v>
      </c>
      <c r="V82" s="380">
        <f>+V80-V81</f>
        <v>631.40960000000007</v>
      </c>
      <c r="Z82" s="359"/>
      <c r="AA82" s="22"/>
      <c r="AB82" s="258">
        <v>45354</v>
      </c>
      <c r="AC82" s="259">
        <v>133251</v>
      </c>
      <c r="AD82" s="260">
        <v>1446.7651000000001</v>
      </c>
      <c r="AE82" s="261">
        <v>138</v>
      </c>
      <c r="AF82" s="262">
        <v>24554.962</v>
      </c>
      <c r="AH82" t="s">
        <v>250</v>
      </c>
      <c r="AI82" s="134">
        <f>+AI80-AI81</f>
        <v>413.50070000000005</v>
      </c>
      <c r="AM82" s="23"/>
      <c r="AN82" s="22"/>
      <c r="AO82" s="258">
        <v>45753</v>
      </c>
      <c r="AP82" s="259">
        <v>140512</v>
      </c>
      <c r="AQ82" s="260">
        <v>2097.7159000000001</v>
      </c>
      <c r="AR82" s="261">
        <v>195</v>
      </c>
      <c r="AS82" s="262">
        <v>39061.764999999999</v>
      </c>
      <c r="AU82" t="s">
        <v>250</v>
      </c>
      <c r="AV82" s="134">
        <f>+AV80-AV81</f>
        <v>436.70399999999972</v>
      </c>
      <c r="AZ82" s="23"/>
    </row>
    <row r="83" spans="1:52" x14ac:dyDescent="0.3">
      <c r="A83" s="22"/>
      <c r="B83" s="212">
        <v>44617</v>
      </c>
      <c r="C83" s="1">
        <v>119896</v>
      </c>
      <c r="D83" s="210">
        <v>146.86009999999999</v>
      </c>
      <c r="E83" s="211">
        <v>15</v>
      </c>
      <c r="F83" s="213">
        <v>2463.9319999999998</v>
      </c>
      <c r="H83" t="s">
        <v>15</v>
      </c>
      <c r="I83">
        <f>+'Vr M3 DE GAS'!AV27</f>
        <v>1262</v>
      </c>
      <c r="K83" s="368">
        <f t="shared" ref="K83:K84" si="10">+I83-J83</f>
        <v>1262</v>
      </c>
      <c r="M83" s="23"/>
      <c r="N83" s="22"/>
      <c r="O83" s="258">
        <v>44962</v>
      </c>
      <c r="P83" s="259">
        <v>126764</v>
      </c>
      <c r="Q83" s="260">
        <v>711.46429999999998</v>
      </c>
      <c r="R83" s="261">
        <v>75</v>
      </c>
      <c r="S83" s="262">
        <v>12943.673000000001</v>
      </c>
      <c r="Z83" s="359"/>
      <c r="AA83" s="22"/>
      <c r="AB83" s="258">
        <v>45355</v>
      </c>
      <c r="AC83" s="259">
        <v>133270</v>
      </c>
      <c r="AD83" s="260">
        <v>1449.1031</v>
      </c>
      <c r="AE83" s="261">
        <v>138</v>
      </c>
      <c r="AF83" s="262">
        <v>24554.97</v>
      </c>
      <c r="AM83" s="23"/>
      <c r="AN83" s="22"/>
      <c r="AO83" s="258">
        <v>45754</v>
      </c>
      <c r="AP83" s="259">
        <v>140520</v>
      </c>
      <c r="AQ83" s="260">
        <v>2098.7244000000001</v>
      </c>
      <c r="AR83" s="261">
        <v>195</v>
      </c>
      <c r="AS83" s="262">
        <v>39086.864000000001</v>
      </c>
      <c r="AZ83" s="23"/>
    </row>
    <row r="84" spans="1:52" x14ac:dyDescent="0.3">
      <c r="A84" s="22"/>
      <c r="B84" s="212">
        <v>44618</v>
      </c>
      <c r="C84" s="1">
        <v>119916</v>
      </c>
      <c r="D84" s="210">
        <v>149.9924</v>
      </c>
      <c r="E84" s="211">
        <v>15</v>
      </c>
      <c r="F84" s="213">
        <v>2490.3380000000002</v>
      </c>
      <c r="H84" t="s">
        <v>16</v>
      </c>
      <c r="I84">
        <f>+'Vr M3 DE GAS'!AV45</f>
        <v>1019</v>
      </c>
      <c r="K84" s="368">
        <f t="shared" si="10"/>
        <v>1019</v>
      </c>
      <c r="M84" s="23"/>
      <c r="N84" s="22"/>
      <c r="O84" s="258">
        <v>44963</v>
      </c>
      <c r="P84" s="259">
        <v>126810</v>
      </c>
      <c r="Q84" s="260">
        <v>715.31470000000002</v>
      </c>
      <c r="R84" s="261">
        <v>75</v>
      </c>
      <c r="S84" s="262">
        <v>12991.678</v>
      </c>
      <c r="Z84" s="359"/>
      <c r="AA84" s="22"/>
      <c r="AB84" s="258">
        <v>45356</v>
      </c>
      <c r="AC84" s="259">
        <v>133286</v>
      </c>
      <c r="AD84" s="260">
        <v>1449.9229</v>
      </c>
      <c r="AE84" s="261">
        <v>138</v>
      </c>
      <c r="AF84" s="262">
        <v>24578.367999999999</v>
      </c>
      <c r="AM84" s="23"/>
      <c r="AN84" s="22"/>
      <c r="AO84" s="258">
        <v>45755</v>
      </c>
      <c r="AP84" s="259">
        <v>140591</v>
      </c>
      <c r="AQ84" s="260">
        <v>2101.1887999999999</v>
      </c>
      <c r="AR84" s="261">
        <v>196</v>
      </c>
      <c r="AS84" s="262">
        <v>39132.569000000003</v>
      </c>
      <c r="AZ84" s="23"/>
    </row>
    <row r="85" spans="1:52" ht="18" x14ac:dyDescent="0.35">
      <c r="A85" s="22"/>
      <c r="B85" s="212">
        <v>44619</v>
      </c>
      <c r="C85" s="1">
        <v>119933</v>
      </c>
      <c r="D85" s="210">
        <v>150.45670000000001</v>
      </c>
      <c r="E85" s="211">
        <v>16</v>
      </c>
      <c r="F85" s="213">
        <v>2514.9589999999998</v>
      </c>
      <c r="M85" s="23"/>
      <c r="N85" s="22"/>
      <c r="O85" s="258">
        <v>44964</v>
      </c>
      <c r="P85" s="259">
        <v>126833</v>
      </c>
      <c r="Q85" s="260">
        <v>716.79399999999998</v>
      </c>
      <c r="R85" s="261">
        <v>75</v>
      </c>
      <c r="S85" s="262">
        <v>13036.155000000001</v>
      </c>
      <c r="U85" t="s">
        <v>251</v>
      </c>
      <c r="V85" s="380">
        <f>+V82</f>
        <v>631.40960000000007</v>
      </c>
      <c r="W85" s="10" t="s">
        <v>252</v>
      </c>
      <c r="Y85" s="380">
        <f>+V85-CF268</f>
        <v>631.40960000000007</v>
      </c>
      <c r="Z85" s="359"/>
      <c r="AA85" s="22"/>
      <c r="AB85" s="258">
        <v>45357</v>
      </c>
      <c r="AC85" s="259">
        <v>133302</v>
      </c>
      <c r="AD85" s="260">
        <v>1450.7670000000001</v>
      </c>
      <c r="AE85" s="261">
        <v>138</v>
      </c>
      <c r="AF85" s="262">
        <v>24623.648000000001</v>
      </c>
      <c r="AH85" t="s">
        <v>251</v>
      </c>
      <c r="AI85" s="134">
        <f>+AI82</f>
        <v>413.50070000000005</v>
      </c>
      <c r="AJ85" t="s">
        <v>252</v>
      </c>
      <c r="AL85" s="134">
        <f>+AI85-AI53</f>
        <v>-72.976200000000063</v>
      </c>
      <c r="AM85" s="23"/>
      <c r="AN85" s="22"/>
      <c r="AO85" s="258">
        <v>45756</v>
      </c>
      <c r="AP85" s="259">
        <v>140564</v>
      </c>
      <c r="AQ85" s="260">
        <v>2102.9351000000001</v>
      </c>
      <c r="AR85" s="261">
        <v>196</v>
      </c>
      <c r="AS85" s="262">
        <v>39156.487000000001</v>
      </c>
      <c r="AU85" t="s">
        <v>251</v>
      </c>
      <c r="AV85" s="374">
        <f>+AV82</f>
        <v>436.70399999999972</v>
      </c>
      <c r="AW85" t="s">
        <v>252</v>
      </c>
      <c r="AY85" s="134">
        <f>+AV85-AV53</f>
        <v>-23.743800000000419</v>
      </c>
      <c r="AZ85" s="23"/>
    </row>
    <row r="86" spans="1:52" ht="18" x14ac:dyDescent="0.35">
      <c r="A86" s="22"/>
      <c r="B86" s="212">
        <v>44620</v>
      </c>
      <c r="C86" s="1">
        <v>119971</v>
      </c>
      <c r="D86" s="210">
        <v>152.36959999999999</v>
      </c>
      <c r="E86" s="211">
        <v>16</v>
      </c>
      <c r="F86" s="213">
        <v>2554.8380000000002</v>
      </c>
      <c r="H86" t="s">
        <v>240</v>
      </c>
      <c r="K86" s="133">
        <f>SUM(K82:K85)</f>
        <v>3248.0219999999999</v>
      </c>
      <c r="M86" s="23"/>
      <c r="N86" s="22"/>
      <c r="O86" s="258">
        <v>44965</v>
      </c>
      <c r="P86" s="259">
        <v>126858</v>
      </c>
      <c r="Q86" s="260">
        <v>717.89</v>
      </c>
      <c r="R86" s="261">
        <v>75</v>
      </c>
      <c r="S86" s="262">
        <v>13078.629000000001</v>
      </c>
      <c r="V86" s="380"/>
      <c r="Z86" s="359"/>
      <c r="AA86" s="22"/>
      <c r="AB86" s="258">
        <v>45358</v>
      </c>
      <c r="AC86" s="259">
        <v>133320</v>
      </c>
      <c r="AD86" s="260">
        <v>1451.8706999999999</v>
      </c>
      <c r="AE86" s="261">
        <v>138</v>
      </c>
      <c r="AF86" s="262">
        <v>24646.728999999999</v>
      </c>
      <c r="AI86" s="134"/>
      <c r="AM86" s="23"/>
      <c r="AN86" s="22"/>
      <c r="AO86" s="258">
        <v>45757</v>
      </c>
      <c r="AP86" s="259">
        <v>140581</v>
      </c>
      <c r="AQ86" s="260">
        <v>2104.8699000000001</v>
      </c>
      <c r="AR86" s="261">
        <v>196</v>
      </c>
      <c r="AS86" s="262">
        <v>39209.241999999998</v>
      </c>
      <c r="AV86" s="374"/>
      <c r="AZ86" s="23"/>
    </row>
    <row r="87" spans="1:52" ht="18" x14ac:dyDescent="0.35">
      <c r="A87" s="22"/>
      <c r="B87" s="212">
        <v>44621</v>
      </c>
      <c r="C87" s="1">
        <v>119977</v>
      </c>
      <c r="D87" s="210">
        <v>152.7062</v>
      </c>
      <c r="E87" s="211">
        <v>17</v>
      </c>
      <c r="F87" s="213">
        <v>2558.473</v>
      </c>
      <c r="I87">
        <f>SUM(I82:I86)</f>
        <v>3949</v>
      </c>
      <c r="M87" s="23"/>
      <c r="N87" s="22"/>
      <c r="O87" s="258">
        <v>44966</v>
      </c>
      <c r="P87" s="259">
        <v>126880</v>
      </c>
      <c r="Q87" s="260">
        <v>718.87760000000003</v>
      </c>
      <c r="R87" s="261">
        <v>76</v>
      </c>
      <c r="S87" s="262">
        <v>13114.233</v>
      </c>
      <c r="U87" t="s">
        <v>253</v>
      </c>
      <c r="V87" s="380">
        <f>+X75</f>
        <v>4105.0660000000007</v>
      </c>
      <c r="W87" s="10" t="s">
        <v>270</v>
      </c>
      <c r="Y87" s="380">
        <f>+V87-CF270</f>
        <v>4105.0660000000007</v>
      </c>
      <c r="Z87" s="359"/>
      <c r="AA87" s="22"/>
      <c r="AB87" s="258">
        <v>45359</v>
      </c>
      <c r="AC87" s="259">
        <v>133338</v>
      </c>
      <c r="AD87" s="260">
        <v>1452.8664000000001</v>
      </c>
      <c r="AE87" s="261">
        <v>138</v>
      </c>
      <c r="AF87" s="262">
        <v>24654.172999999999</v>
      </c>
      <c r="AH87" t="s">
        <v>253</v>
      </c>
      <c r="AI87" s="134">
        <f>+AK75</f>
        <v>3095.8820000000014</v>
      </c>
      <c r="AJ87" t="s">
        <v>270</v>
      </c>
      <c r="AL87" s="134">
        <f>+AI87-AI55</f>
        <v>-545.63099999999758</v>
      </c>
      <c r="AM87" s="23"/>
      <c r="AN87" s="22"/>
      <c r="AO87" s="258">
        <v>45758</v>
      </c>
      <c r="AP87" s="259">
        <v>140600</v>
      </c>
      <c r="AQ87" s="260">
        <v>2107.4841000000001</v>
      </c>
      <c r="AR87" s="261">
        <v>196</v>
      </c>
      <c r="AS87" s="262">
        <v>39237.627999999997</v>
      </c>
      <c r="AU87" t="s">
        <v>253</v>
      </c>
      <c r="AV87" s="374">
        <f>+AX75</f>
        <v>2895.4809999999998</v>
      </c>
      <c r="AW87" t="s">
        <v>270</v>
      </c>
      <c r="AY87" s="134">
        <f>+AV87-AV55</f>
        <v>503</v>
      </c>
      <c r="AZ87" s="23"/>
    </row>
    <row r="88" spans="1:52" x14ac:dyDescent="0.3">
      <c r="A88" s="22"/>
      <c r="B88" s="212">
        <v>44622</v>
      </c>
      <c r="C88" s="1">
        <v>119998</v>
      </c>
      <c r="D88" s="210">
        <v>153.59700000000001</v>
      </c>
      <c r="E88" s="211">
        <v>17</v>
      </c>
      <c r="F88" s="213">
        <v>2585.223</v>
      </c>
      <c r="M88" s="23"/>
      <c r="N88" s="22"/>
      <c r="O88" s="258">
        <v>44967</v>
      </c>
      <c r="P88" s="259">
        <v>126905</v>
      </c>
      <c r="Q88" s="260">
        <v>720.34159999999997</v>
      </c>
      <c r="R88" s="261">
        <v>76</v>
      </c>
      <c r="S88" s="262">
        <v>13153.55</v>
      </c>
      <c r="Z88" s="359"/>
      <c r="AA88" s="22"/>
      <c r="AB88" s="258">
        <v>45360</v>
      </c>
      <c r="AC88" s="259">
        <v>133353</v>
      </c>
      <c r="AD88" s="260">
        <v>1454.6062999999999</v>
      </c>
      <c r="AE88" s="261">
        <v>138</v>
      </c>
      <c r="AF88" s="262">
        <v>24662.863000000001</v>
      </c>
      <c r="AM88" s="23"/>
      <c r="AN88" s="22"/>
      <c r="AO88" s="258">
        <v>45759</v>
      </c>
      <c r="AP88" s="259">
        <v>140613</v>
      </c>
      <c r="AQ88" s="260">
        <v>2108.8078999999998</v>
      </c>
      <c r="AR88" s="261">
        <v>196</v>
      </c>
      <c r="AS88" s="262">
        <v>39281.050000000003</v>
      </c>
      <c r="AZ88" s="23"/>
    </row>
    <row r="89" spans="1:52" ht="18" x14ac:dyDescent="0.35">
      <c r="A89" s="22"/>
      <c r="B89" s="212">
        <v>44623</v>
      </c>
      <c r="C89" s="1">
        <v>120019</v>
      </c>
      <c r="D89" s="210">
        <v>155.65360000000001</v>
      </c>
      <c r="E89" s="211">
        <v>17</v>
      </c>
      <c r="F89" s="213">
        <v>2612.9459999999999</v>
      </c>
      <c r="H89" t="s">
        <v>248</v>
      </c>
      <c r="M89" s="23"/>
      <c r="N89" s="22"/>
      <c r="O89" s="258">
        <v>44968</v>
      </c>
      <c r="P89" s="259">
        <v>126928</v>
      </c>
      <c r="Q89" s="260">
        <v>723.41899999999998</v>
      </c>
      <c r="R89" s="261">
        <v>76</v>
      </c>
      <c r="S89" s="262">
        <v>13204.876</v>
      </c>
      <c r="U89" t="s">
        <v>255</v>
      </c>
      <c r="V89" s="135">
        <f>+V87/V85</f>
        <v>6.5014310837212488</v>
      </c>
      <c r="W89" s="10" t="s">
        <v>288</v>
      </c>
      <c r="Z89" s="359"/>
      <c r="AA89" s="22"/>
      <c r="AB89" s="258">
        <v>45361</v>
      </c>
      <c r="AC89" s="259">
        <v>133367</v>
      </c>
      <c r="AD89" s="260">
        <v>1455.1695999999999</v>
      </c>
      <c r="AE89" s="261">
        <v>138</v>
      </c>
      <c r="AF89" s="262">
        <v>24694.29</v>
      </c>
      <c r="AH89" t="s">
        <v>255</v>
      </c>
      <c r="AI89" s="135">
        <f>+AI87/AI85</f>
        <v>7.4870054633523013</v>
      </c>
      <c r="AJ89" t="s">
        <v>288</v>
      </c>
      <c r="AM89" s="23"/>
      <c r="AN89" s="22"/>
      <c r="AO89" s="258">
        <v>45760</v>
      </c>
      <c r="AP89" s="259">
        <v>140624</v>
      </c>
      <c r="AQ89" s="260">
        <v>2109.7489999999998</v>
      </c>
      <c r="AR89" s="261">
        <v>196</v>
      </c>
      <c r="AS89" s="262">
        <v>39310.031000000003</v>
      </c>
      <c r="AU89" t="s">
        <v>255</v>
      </c>
      <c r="AV89" s="135">
        <f>+AV87/AV85</f>
        <v>6.6303056532571301</v>
      </c>
      <c r="AW89" t="s">
        <v>288</v>
      </c>
      <c r="AZ89" s="23"/>
    </row>
    <row r="90" spans="1:52" ht="18" x14ac:dyDescent="0.35">
      <c r="A90" s="22"/>
      <c r="B90" s="212">
        <v>44624</v>
      </c>
      <c r="C90" s="1">
        <v>120039</v>
      </c>
      <c r="D90" s="210">
        <v>156.4222</v>
      </c>
      <c r="E90" s="211">
        <v>18</v>
      </c>
      <c r="F90" s="213">
        <v>2636.1089999999999</v>
      </c>
      <c r="M90" s="23"/>
      <c r="N90" s="22"/>
      <c r="O90" s="258">
        <v>44969</v>
      </c>
      <c r="P90" s="259">
        <v>126945</v>
      </c>
      <c r="Q90" s="260">
        <v>724.05539999999996</v>
      </c>
      <c r="R90" s="261">
        <v>76</v>
      </c>
      <c r="S90" s="262">
        <v>13235.977000000001</v>
      </c>
      <c r="Z90" s="359"/>
      <c r="AA90" s="22"/>
      <c r="AB90" s="258">
        <v>45362</v>
      </c>
      <c r="AC90" s="259">
        <v>133385</v>
      </c>
      <c r="AD90" s="260">
        <v>1456.2853</v>
      </c>
      <c r="AE90" s="261">
        <v>138</v>
      </c>
      <c r="AF90" s="262">
        <v>24694.296999999999</v>
      </c>
      <c r="AM90" s="23"/>
      <c r="AN90" s="22"/>
      <c r="AO90" s="258">
        <v>45761</v>
      </c>
      <c r="AP90" s="259">
        <v>140639</v>
      </c>
      <c r="AQ90" s="260">
        <v>2112.0990000000002</v>
      </c>
      <c r="AR90" s="261">
        <v>196</v>
      </c>
      <c r="AS90" s="262">
        <v>39326.764999999999</v>
      </c>
      <c r="AV90" s="374"/>
      <c r="AZ90" s="23"/>
    </row>
    <row r="91" spans="1:52" x14ac:dyDescent="0.3">
      <c r="A91" s="22"/>
      <c r="B91" s="212">
        <v>44625</v>
      </c>
      <c r="C91" s="1">
        <v>120057</v>
      </c>
      <c r="D91" s="210">
        <v>157.55350000000001</v>
      </c>
      <c r="E91" s="211">
        <v>18</v>
      </c>
      <c r="F91" s="213">
        <v>2662.9659999999999</v>
      </c>
      <c r="H91" t="s">
        <v>249</v>
      </c>
      <c r="I91" s="134">
        <f>+C104-C76</f>
        <v>558</v>
      </c>
      <c r="M91" s="23"/>
      <c r="N91" s="22"/>
      <c r="O91" s="258">
        <v>44970</v>
      </c>
      <c r="P91" s="259">
        <v>126968</v>
      </c>
      <c r="Q91" s="260">
        <v>726.83870000000002</v>
      </c>
      <c r="R91" s="261">
        <v>76</v>
      </c>
      <c r="S91" s="262">
        <v>13236.986000000001</v>
      </c>
      <c r="Z91" s="359"/>
      <c r="AA91" s="22"/>
      <c r="AB91" s="258">
        <v>45363</v>
      </c>
      <c r="AC91" s="259">
        <v>133403</v>
      </c>
      <c r="AD91" s="260">
        <v>1457.9983</v>
      </c>
      <c r="AE91" s="261">
        <v>138</v>
      </c>
      <c r="AF91" s="262">
        <v>24752.642</v>
      </c>
      <c r="AM91" s="23"/>
      <c r="AN91" s="22"/>
      <c r="AO91" s="258">
        <v>45762</v>
      </c>
      <c r="AP91" s="259">
        <v>140653</v>
      </c>
      <c r="AQ91" s="260">
        <v>2114.3209000000002</v>
      </c>
      <c r="AR91" s="261">
        <v>197</v>
      </c>
      <c r="AS91" s="262">
        <v>39359.74</v>
      </c>
      <c r="AZ91" s="23"/>
    </row>
    <row r="92" spans="1:52" x14ac:dyDescent="0.3">
      <c r="A92" s="22"/>
      <c r="B92" s="212">
        <v>44626</v>
      </c>
      <c r="C92" s="1">
        <v>120072</v>
      </c>
      <c r="D92" s="210">
        <v>158.10679999999999</v>
      </c>
      <c r="E92" s="211">
        <v>18</v>
      </c>
      <c r="F92" s="213">
        <v>2690.4670000000001</v>
      </c>
      <c r="H92" t="s">
        <v>247</v>
      </c>
      <c r="I92" s="134">
        <f>+D104-D76</f>
        <v>34.791999999999973</v>
      </c>
      <c r="M92" s="23"/>
      <c r="N92" s="22"/>
      <c r="O92" s="258">
        <v>44971</v>
      </c>
      <c r="P92" s="259">
        <v>126991</v>
      </c>
      <c r="Q92" s="260">
        <v>728.45939999999996</v>
      </c>
      <c r="R92" s="261">
        <v>77</v>
      </c>
      <c r="S92" s="262">
        <v>13268.727999999999</v>
      </c>
      <c r="Z92" s="359"/>
      <c r="AA92" s="22"/>
      <c r="AB92" s="258">
        <v>45364</v>
      </c>
      <c r="AC92" s="259">
        <v>133424</v>
      </c>
      <c r="AD92" s="260">
        <v>1461.0645</v>
      </c>
      <c r="AE92" s="261">
        <v>138</v>
      </c>
      <c r="AF92" s="262">
        <v>24805.957999999999</v>
      </c>
      <c r="AM92" s="23"/>
      <c r="AN92" s="22"/>
      <c r="AO92" s="258">
        <v>45763</v>
      </c>
      <c r="AP92" s="259">
        <v>140666</v>
      </c>
      <c r="AQ92" s="260">
        <v>2116.2593000000002</v>
      </c>
      <c r="AR92" s="261">
        <v>197</v>
      </c>
      <c r="AS92" s="262">
        <v>39387.762000000002</v>
      </c>
      <c r="AZ92" s="23"/>
    </row>
    <row r="93" spans="1:52" x14ac:dyDescent="0.3">
      <c r="A93" s="22"/>
      <c r="B93" s="212">
        <v>44627</v>
      </c>
      <c r="C93" s="1">
        <v>120093</v>
      </c>
      <c r="D93" s="210">
        <v>159.14320000000001</v>
      </c>
      <c r="E93" s="211">
        <v>19</v>
      </c>
      <c r="F93" s="213">
        <v>2708.819</v>
      </c>
      <c r="H93" t="s">
        <v>250</v>
      </c>
      <c r="I93" s="134">
        <f>+I91-I92</f>
        <v>523.20800000000008</v>
      </c>
      <c r="M93" s="23"/>
      <c r="N93" s="22"/>
      <c r="O93" s="258">
        <v>44972</v>
      </c>
      <c r="P93" s="259">
        <v>127015</v>
      </c>
      <c r="Q93" s="260">
        <v>730.32169999999996</v>
      </c>
      <c r="R93" s="261">
        <v>77</v>
      </c>
      <c r="S93" s="262">
        <v>13317.19</v>
      </c>
      <c r="Z93" s="359"/>
      <c r="AA93" s="22"/>
      <c r="AB93" s="258">
        <v>45365</v>
      </c>
      <c r="AC93" s="259">
        <v>133443</v>
      </c>
      <c r="AD93" s="260">
        <v>1464.6753000000001</v>
      </c>
      <c r="AE93" s="261">
        <v>138</v>
      </c>
      <c r="AF93" s="262">
        <v>24833.573</v>
      </c>
      <c r="AM93" s="23"/>
      <c r="AN93" s="22"/>
      <c r="AO93" s="258">
        <v>45764</v>
      </c>
      <c r="AP93" s="259">
        <v>140674</v>
      </c>
      <c r="AQ93" s="260">
        <v>2117.3305999999998</v>
      </c>
      <c r="AR93" s="261">
        <v>197</v>
      </c>
      <c r="AS93" s="262">
        <v>39426.449999999997</v>
      </c>
      <c r="AZ93" s="23"/>
    </row>
    <row r="94" spans="1:52" x14ac:dyDescent="0.3">
      <c r="A94" s="22"/>
      <c r="B94" s="212">
        <v>44628</v>
      </c>
      <c r="C94" s="1">
        <v>120114</v>
      </c>
      <c r="D94" s="210">
        <v>160.0488</v>
      </c>
      <c r="E94" s="211">
        <v>19</v>
      </c>
      <c r="F94" s="213">
        <v>2732.2649999999999</v>
      </c>
      <c r="M94" s="23"/>
      <c r="N94" s="22"/>
      <c r="O94" s="258">
        <v>44973</v>
      </c>
      <c r="P94" s="259">
        <v>127037</v>
      </c>
      <c r="Q94" s="260">
        <v>733.24760000000003</v>
      </c>
      <c r="R94" s="261">
        <v>77</v>
      </c>
      <c r="S94" s="262">
        <v>13356.234</v>
      </c>
      <c r="Z94" s="359"/>
      <c r="AA94" s="22"/>
      <c r="AB94" s="258">
        <v>45366</v>
      </c>
      <c r="AC94" s="259">
        <v>133463</v>
      </c>
      <c r="AD94" s="260">
        <v>1465.4924000000001</v>
      </c>
      <c r="AE94" s="261">
        <v>138</v>
      </c>
      <c r="AF94" s="262">
        <v>24865.591</v>
      </c>
      <c r="AM94" s="23"/>
      <c r="AN94" s="22"/>
      <c r="AO94" s="258">
        <v>45765</v>
      </c>
      <c r="AP94" s="259">
        <v>140681</v>
      </c>
      <c r="AQ94" s="260">
        <v>2118.0255999999999</v>
      </c>
      <c r="AR94" s="261">
        <v>197</v>
      </c>
      <c r="AS94" s="262">
        <v>39460.303999999996</v>
      </c>
      <c r="AZ94" s="23"/>
    </row>
    <row r="95" spans="1:52" x14ac:dyDescent="0.3">
      <c r="A95" s="22"/>
      <c r="B95" s="212">
        <v>44629</v>
      </c>
      <c r="C95" s="1">
        <v>120137</v>
      </c>
      <c r="D95" s="210">
        <v>162.04050000000001</v>
      </c>
      <c r="E95" s="211">
        <v>19</v>
      </c>
      <c r="F95" s="213">
        <v>2762.5619999999999</v>
      </c>
      <c r="M95" s="23"/>
      <c r="N95" s="22"/>
      <c r="O95" s="258">
        <v>44974</v>
      </c>
      <c r="P95" s="259">
        <v>127062</v>
      </c>
      <c r="Q95" s="260">
        <v>734.50210000000004</v>
      </c>
      <c r="R95" s="261">
        <v>78</v>
      </c>
      <c r="S95" s="262">
        <v>13365.583000000001</v>
      </c>
      <c r="Z95" s="359"/>
      <c r="AA95" s="22"/>
      <c r="AB95" s="258">
        <v>45367</v>
      </c>
      <c r="AC95" s="259">
        <v>133481</v>
      </c>
      <c r="AD95" s="260">
        <v>1466.9409000000001</v>
      </c>
      <c r="AE95" s="261">
        <v>138</v>
      </c>
      <c r="AF95" s="262">
        <v>24901.98</v>
      </c>
      <c r="AM95" s="23"/>
      <c r="AN95" s="22"/>
      <c r="AO95" s="258">
        <v>45766</v>
      </c>
      <c r="AP95" s="259">
        <v>140689</v>
      </c>
      <c r="AQ95" s="260">
        <v>2119.1959000000002</v>
      </c>
      <c r="AR95" s="261">
        <v>197</v>
      </c>
      <c r="AS95" s="262">
        <v>39497.593000000001</v>
      </c>
      <c r="AZ95" s="23"/>
    </row>
    <row r="96" spans="1:52" x14ac:dyDescent="0.3">
      <c r="A96" s="22"/>
      <c r="B96" s="212">
        <v>44630</v>
      </c>
      <c r="C96" s="1">
        <v>120158</v>
      </c>
      <c r="D96" s="210">
        <v>163.4272</v>
      </c>
      <c r="E96" s="211">
        <v>20</v>
      </c>
      <c r="F96" s="213">
        <v>2793.1640000000002</v>
      </c>
      <c r="H96" t="s">
        <v>251</v>
      </c>
      <c r="I96" s="134">
        <f>+I93</f>
        <v>523.20800000000008</v>
      </c>
      <c r="J96" t="s">
        <v>252</v>
      </c>
      <c r="M96" s="23"/>
      <c r="N96" s="22"/>
      <c r="O96" s="253">
        <v>44975</v>
      </c>
      <c r="P96" s="254">
        <v>127081</v>
      </c>
      <c r="Q96" s="255">
        <v>735.94029999999998</v>
      </c>
      <c r="R96" s="256">
        <v>78</v>
      </c>
      <c r="S96" s="263">
        <v>13407.688</v>
      </c>
      <c r="Z96" s="359"/>
      <c r="AA96" s="22"/>
      <c r="AB96" s="258">
        <v>45368</v>
      </c>
      <c r="AC96" s="259">
        <v>133493</v>
      </c>
      <c r="AD96" s="260">
        <v>1467.3587</v>
      </c>
      <c r="AE96" s="261">
        <v>138</v>
      </c>
      <c r="AF96" s="278">
        <v>24938.527999999998</v>
      </c>
      <c r="AM96" s="23"/>
      <c r="AN96" s="22"/>
      <c r="AO96" s="258">
        <v>45767</v>
      </c>
      <c r="AP96" s="259">
        <v>140699</v>
      </c>
      <c r="AQ96" s="260">
        <v>2119.9395</v>
      </c>
      <c r="AR96" s="261">
        <v>197</v>
      </c>
      <c r="AS96" s="278">
        <v>39528.671999999999</v>
      </c>
      <c r="AZ96" s="23"/>
    </row>
    <row r="97" spans="1:52" ht="15" thickBot="1" x14ac:dyDescent="0.35">
      <c r="A97" s="22"/>
      <c r="B97" s="212">
        <v>44631</v>
      </c>
      <c r="C97" s="1">
        <v>120183</v>
      </c>
      <c r="D97" s="210">
        <v>164.239</v>
      </c>
      <c r="E97" s="211">
        <v>20</v>
      </c>
      <c r="F97" s="213">
        <v>2820.0070000000001</v>
      </c>
      <c r="I97" s="134"/>
      <c r="M97" s="23"/>
      <c r="N97" s="22"/>
      <c r="O97" s="258">
        <v>44976</v>
      </c>
      <c r="P97" s="259">
        <v>127100</v>
      </c>
      <c r="Q97" s="260">
        <v>736.65290000000005</v>
      </c>
      <c r="R97" s="261">
        <v>78</v>
      </c>
      <c r="S97" s="262">
        <v>13442.656000000001</v>
      </c>
      <c r="Z97" s="359"/>
      <c r="AA97" s="22"/>
      <c r="AB97" s="253">
        <v>45369</v>
      </c>
      <c r="AC97" s="254">
        <v>133513</v>
      </c>
      <c r="AD97" s="255">
        <v>1470.1470999999999</v>
      </c>
      <c r="AE97" s="256">
        <v>139</v>
      </c>
      <c r="AF97" s="257">
        <v>24938.534</v>
      </c>
      <c r="AM97" s="23"/>
      <c r="AN97" s="22"/>
      <c r="AO97" s="253">
        <v>45768</v>
      </c>
      <c r="AP97" s="254">
        <v>140716</v>
      </c>
      <c r="AQ97" s="255">
        <v>2122.0947000000001</v>
      </c>
      <c r="AR97" s="256">
        <v>197</v>
      </c>
      <c r="AS97" s="257">
        <v>39538.103999999999</v>
      </c>
      <c r="AZ97" s="23"/>
    </row>
    <row r="98" spans="1:52" ht="18.600000000000001" thickBot="1" x14ac:dyDescent="0.4">
      <c r="A98" s="22"/>
      <c r="B98" s="212">
        <v>44632</v>
      </c>
      <c r="C98" s="1">
        <v>120202</v>
      </c>
      <c r="D98" s="210">
        <v>165.3862</v>
      </c>
      <c r="E98" s="211">
        <v>20</v>
      </c>
      <c r="F98" s="213">
        <v>2846.288</v>
      </c>
      <c r="H98" t="s">
        <v>253</v>
      </c>
      <c r="I98" s="134">
        <f>+K86</f>
        <v>3248.0219999999999</v>
      </c>
      <c r="J98" t="s">
        <v>254</v>
      </c>
      <c r="M98" s="23"/>
      <c r="N98" s="22"/>
      <c r="O98" s="258">
        <v>44977</v>
      </c>
      <c r="P98" s="259">
        <v>127126</v>
      </c>
      <c r="Q98" s="260">
        <v>739.7165</v>
      </c>
      <c r="R98" s="261">
        <v>78</v>
      </c>
      <c r="S98" s="262">
        <v>13448.179</v>
      </c>
      <c r="U98" s="522" t="s">
        <v>330</v>
      </c>
      <c r="V98" s="522"/>
      <c r="W98" s="522"/>
      <c r="X98" s="522"/>
      <c r="Z98" s="359"/>
      <c r="AA98" s="22"/>
      <c r="AB98" s="258">
        <v>45370</v>
      </c>
      <c r="AC98" s="259">
        <v>133532</v>
      </c>
      <c r="AD98" s="260">
        <v>1471.2090000000001</v>
      </c>
      <c r="AE98" s="261">
        <v>139</v>
      </c>
      <c r="AF98" s="262">
        <v>24988.955999999998</v>
      </c>
      <c r="AH98" s="519" t="s">
        <v>406</v>
      </c>
      <c r="AI98" s="520"/>
      <c r="AJ98" s="520"/>
      <c r="AK98" s="520"/>
      <c r="AL98" s="521"/>
      <c r="AM98" s="23"/>
      <c r="AN98" s="22"/>
      <c r="AO98" s="258">
        <v>45769</v>
      </c>
      <c r="AP98" s="259">
        <v>140733</v>
      </c>
      <c r="AQ98" s="260">
        <v>2123.9969999999998</v>
      </c>
      <c r="AR98" s="261">
        <v>197</v>
      </c>
      <c r="AS98" s="262">
        <v>39567.96</v>
      </c>
      <c r="AU98" s="519" t="s">
        <v>471</v>
      </c>
      <c r="AV98" s="520"/>
      <c r="AW98" s="520"/>
      <c r="AX98" s="520"/>
      <c r="AY98" s="521"/>
      <c r="AZ98" s="23"/>
    </row>
    <row r="99" spans="1:52" ht="28.8" x14ac:dyDescent="0.3">
      <c r="A99" s="22"/>
      <c r="B99" s="212">
        <v>44633</v>
      </c>
      <c r="C99" s="1">
        <v>120220</v>
      </c>
      <c r="D99" s="210">
        <v>166.48220000000001</v>
      </c>
      <c r="E99" s="211">
        <v>21</v>
      </c>
      <c r="F99" s="213">
        <v>2872.2359999999999</v>
      </c>
      <c r="M99" s="23"/>
      <c r="N99" s="22"/>
      <c r="O99" s="258">
        <v>44978</v>
      </c>
      <c r="P99" s="259">
        <v>127148</v>
      </c>
      <c r="Q99" s="260">
        <v>740.73990000000003</v>
      </c>
      <c r="R99" s="261">
        <v>78</v>
      </c>
      <c r="S99" s="262">
        <v>13489.49</v>
      </c>
      <c r="U99" s="27" t="s">
        <v>246</v>
      </c>
      <c r="V99" s="27" t="s">
        <v>246</v>
      </c>
      <c r="W99" s="27" t="s">
        <v>247</v>
      </c>
      <c r="X99" s="27" t="s">
        <v>287</v>
      </c>
      <c r="Z99" s="359"/>
      <c r="AA99" s="22"/>
      <c r="AB99" s="258">
        <v>45371</v>
      </c>
      <c r="AC99" s="259">
        <v>133550</v>
      </c>
      <c r="AD99" s="260">
        <v>1472.1549</v>
      </c>
      <c r="AE99" s="261">
        <v>139</v>
      </c>
      <c r="AF99" s="262">
        <v>25003.643</v>
      </c>
      <c r="AH99" s="27" t="s">
        <v>246</v>
      </c>
      <c r="AI99" s="27" t="s">
        <v>246</v>
      </c>
      <c r="AJ99" s="27" t="s">
        <v>247</v>
      </c>
      <c r="AK99" s="27" t="s">
        <v>287</v>
      </c>
      <c r="AM99" s="23"/>
      <c r="AN99" s="22"/>
      <c r="AO99" s="258">
        <v>45770</v>
      </c>
      <c r="AP99" s="259">
        <v>140753</v>
      </c>
      <c r="AQ99" s="260">
        <v>2126.5569</v>
      </c>
      <c r="AR99" s="261">
        <v>197</v>
      </c>
      <c r="AS99" s="262">
        <v>39625.78</v>
      </c>
      <c r="AU99" s="27" t="s">
        <v>246</v>
      </c>
      <c r="AV99" s="27" t="s">
        <v>246</v>
      </c>
      <c r="AW99" s="27" t="s">
        <v>247</v>
      </c>
      <c r="AX99" s="27" t="s">
        <v>287</v>
      </c>
      <c r="AZ99" s="23"/>
    </row>
    <row r="100" spans="1:52" ht="18" x14ac:dyDescent="0.35">
      <c r="A100" s="22"/>
      <c r="B100" s="212">
        <v>44634</v>
      </c>
      <c r="C100" s="1">
        <v>120243</v>
      </c>
      <c r="D100" s="210">
        <v>169.1962</v>
      </c>
      <c r="E100" s="211">
        <v>21</v>
      </c>
      <c r="F100" s="213">
        <v>2892.681</v>
      </c>
      <c r="H100" t="s">
        <v>255</v>
      </c>
      <c r="I100" s="168">
        <f>+I98/I96</f>
        <v>6.20789819727527</v>
      </c>
      <c r="J100" t="s">
        <v>256</v>
      </c>
      <c r="M100" s="23"/>
      <c r="N100" s="22"/>
      <c r="O100" s="258">
        <v>44979</v>
      </c>
      <c r="P100" s="259">
        <v>127174</v>
      </c>
      <c r="Q100" s="260">
        <v>742.27940000000001</v>
      </c>
      <c r="R100" s="261">
        <v>78</v>
      </c>
      <c r="S100" s="262">
        <v>13527.977999999999</v>
      </c>
      <c r="U100" t="s">
        <v>279</v>
      </c>
      <c r="V100" s="10">
        <f>+'Vr M3 DE GAS'!BE9</f>
        <v>2290</v>
      </c>
      <c r="W100" s="377">
        <f>+S123-S96</f>
        <v>1013.2080000000005</v>
      </c>
      <c r="X100" s="377">
        <f>+V100-W100</f>
        <v>1276.7919999999995</v>
      </c>
      <c r="Y100" s="377">
        <f>+X100-CH254</f>
        <v>1276.7919999999995</v>
      </c>
      <c r="Z100" s="359"/>
      <c r="AA100" s="22"/>
      <c r="AB100" s="258">
        <v>45372</v>
      </c>
      <c r="AC100" s="259">
        <v>133569</v>
      </c>
      <c r="AD100" s="260">
        <v>1473.8071</v>
      </c>
      <c r="AE100" s="261">
        <v>139</v>
      </c>
      <c r="AF100" s="262">
        <v>25033.542000000001</v>
      </c>
      <c r="AH100" t="s">
        <v>279</v>
      </c>
      <c r="AI100">
        <f>+'Vr M3 DE GAS'!BN10</f>
        <v>1788</v>
      </c>
      <c r="AJ100" s="133">
        <f>+AF128-AF97</f>
        <v>866.83000000000175</v>
      </c>
      <c r="AK100" s="133">
        <f>+AI100-AJ100</f>
        <v>921.16999999999825</v>
      </c>
      <c r="AL100" s="133">
        <f>+AK100-AK71</f>
        <v>96.287999999996828</v>
      </c>
      <c r="AM100" s="23"/>
      <c r="AN100" s="22"/>
      <c r="AO100" s="258">
        <v>45771</v>
      </c>
      <c r="AP100" s="259">
        <v>140773</v>
      </c>
      <c r="AQ100" s="260">
        <v>2128.5925999999999</v>
      </c>
      <c r="AR100" s="261">
        <v>197</v>
      </c>
      <c r="AS100" s="262">
        <v>39666.321000000004</v>
      </c>
      <c r="AU100" t="s">
        <v>279</v>
      </c>
      <c r="AV100">
        <f>+'Vr M3 DE GAS'!BV11</f>
        <v>1799</v>
      </c>
      <c r="AW100" s="133">
        <f>+AS126-AS97</f>
        <v>981.94900000000052</v>
      </c>
      <c r="AX100" s="133">
        <f>+AV100-AW100</f>
        <v>817.05099999999948</v>
      </c>
      <c r="AY100" s="133">
        <f>+AX100-AX71</f>
        <v>-132.43000000000029</v>
      </c>
      <c r="AZ100" s="23"/>
    </row>
    <row r="101" spans="1:52" x14ac:dyDescent="0.3">
      <c r="A101" s="22"/>
      <c r="B101" s="212">
        <v>44635</v>
      </c>
      <c r="C101" s="1">
        <v>120263</v>
      </c>
      <c r="D101" s="210">
        <v>170.21559999999999</v>
      </c>
      <c r="E101" s="211">
        <v>21</v>
      </c>
      <c r="F101" s="213">
        <v>2917.9650000000001</v>
      </c>
      <c r="M101" s="23"/>
      <c r="N101" s="22"/>
      <c r="O101" s="258">
        <v>44980</v>
      </c>
      <c r="P101" s="259">
        <v>127196</v>
      </c>
      <c r="Q101" s="260">
        <v>743.50250000000005</v>
      </c>
      <c r="R101" s="261">
        <v>79</v>
      </c>
      <c r="S101" s="262">
        <v>13566.647999999999</v>
      </c>
      <c r="U101" t="s">
        <v>281</v>
      </c>
      <c r="V101" s="10">
        <f>+'Vr M3 DE GAS'!BE27</f>
        <v>1410</v>
      </c>
      <c r="W101" s="377"/>
      <c r="X101" s="377">
        <f t="shared" ref="X101:X102" si="11">+V101-W101</f>
        <v>1410</v>
      </c>
      <c r="Y101" s="377">
        <f>+X101-CH255</f>
        <v>1410</v>
      </c>
      <c r="Z101" s="359"/>
      <c r="AA101" s="22"/>
      <c r="AB101" s="258">
        <v>45373</v>
      </c>
      <c r="AC101" s="259">
        <v>133590</v>
      </c>
      <c r="AD101" s="260">
        <v>1475.2829999999999</v>
      </c>
      <c r="AE101" s="261">
        <v>140</v>
      </c>
      <c r="AF101" s="262">
        <v>25073.048999999999</v>
      </c>
      <c r="AH101" t="s">
        <v>281</v>
      </c>
      <c r="AI101">
        <f>+'Vr M3 DE GAS'!BN28</f>
        <v>1147</v>
      </c>
      <c r="AJ101" s="133"/>
      <c r="AK101" s="133">
        <f t="shared" ref="AK101:AK102" si="12">+AI101-AJ101</f>
        <v>1147</v>
      </c>
      <c r="AL101" s="133">
        <f>+AK101-AK72</f>
        <v>25</v>
      </c>
      <c r="AM101" s="23"/>
      <c r="AN101" s="22"/>
      <c r="AO101" s="258">
        <v>45772</v>
      </c>
      <c r="AP101" s="259">
        <v>140790</v>
      </c>
      <c r="AQ101" s="260">
        <v>2129.8238000000001</v>
      </c>
      <c r="AR101" s="261">
        <v>198</v>
      </c>
      <c r="AS101" s="262">
        <v>39694.665999999997</v>
      </c>
      <c r="AU101" t="s">
        <v>281</v>
      </c>
      <c r="AV101">
        <f>+'Vr M3 DE GAS'!BV29</f>
        <v>1050</v>
      </c>
      <c r="AW101" s="133"/>
      <c r="AX101" s="133">
        <f t="shared" ref="AX101:AX102" si="13">+AV101-AW101</f>
        <v>1050</v>
      </c>
      <c r="AY101" s="133">
        <f>+AX101-AX72</f>
        <v>11</v>
      </c>
      <c r="AZ101" s="23"/>
    </row>
    <row r="102" spans="1:52" x14ac:dyDescent="0.3">
      <c r="A102" s="22"/>
      <c r="B102" s="212">
        <v>44636</v>
      </c>
      <c r="C102" s="1">
        <v>120283</v>
      </c>
      <c r="D102" s="210">
        <v>170.8389</v>
      </c>
      <c r="E102" s="211">
        <v>21</v>
      </c>
      <c r="F102" s="213">
        <v>2945.4839999999999</v>
      </c>
      <c r="M102" s="23"/>
      <c r="N102" s="22"/>
      <c r="O102" s="258">
        <v>44981</v>
      </c>
      <c r="P102" s="259">
        <v>127224</v>
      </c>
      <c r="Q102" s="260">
        <v>745.71749999999997</v>
      </c>
      <c r="R102" s="261">
        <v>79</v>
      </c>
      <c r="S102" s="262">
        <v>13605.572</v>
      </c>
      <c r="U102" t="s">
        <v>280</v>
      </c>
      <c r="V102" s="10">
        <f>+'Vr M3 DE GAS'!BE45</f>
        <v>1480</v>
      </c>
      <c r="W102" s="377"/>
      <c r="X102" s="377">
        <f t="shared" si="11"/>
        <v>1480</v>
      </c>
      <c r="Y102" s="377">
        <f>+X102-CH256</f>
        <v>1480</v>
      </c>
      <c r="Z102" s="359"/>
      <c r="AA102" s="22"/>
      <c r="AB102" s="258">
        <v>45374</v>
      </c>
      <c r="AC102" s="259">
        <v>133613</v>
      </c>
      <c r="AD102" s="260">
        <v>1480.7910999999999</v>
      </c>
      <c r="AE102" s="261">
        <v>140</v>
      </c>
      <c r="AF102" s="262">
        <v>25109.115000000002</v>
      </c>
      <c r="AH102" t="s">
        <v>280</v>
      </c>
      <c r="AI102">
        <f>+'Vr M3 DE GAS'!BN46</f>
        <v>1192</v>
      </c>
      <c r="AJ102" s="133"/>
      <c r="AK102" s="133">
        <f t="shared" si="12"/>
        <v>1192</v>
      </c>
      <c r="AL102" s="133">
        <f>+AK102-AK73</f>
        <v>43</v>
      </c>
      <c r="AM102" s="23"/>
      <c r="AN102" s="22"/>
      <c r="AO102" s="258">
        <v>45773</v>
      </c>
      <c r="AP102" s="259">
        <v>140808</v>
      </c>
      <c r="AQ102" s="260">
        <v>2131.2600000000002</v>
      </c>
      <c r="AR102" s="261">
        <v>198</v>
      </c>
      <c r="AS102" s="262">
        <v>39734.961000000003</v>
      </c>
      <c r="AU102" t="s">
        <v>280</v>
      </c>
      <c r="AV102">
        <f>+'Vr M3 DE GAS'!BV47</f>
        <v>850</v>
      </c>
      <c r="AW102" s="133"/>
      <c r="AX102" s="133">
        <f t="shared" si="13"/>
        <v>850</v>
      </c>
      <c r="AY102" s="133">
        <f>+AX102-AX73</f>
        <v>-57</v>
      </c>
      <c r="AZ102" s="23"/>
    </row>
    <row r="103" spans="1:52" x14ac:dyDescent="0.3">
      <c r="A103" s="22"/>
      <c r="B103" s="212">
        <v>44637</v>
      </c>
      <c r="C103" s="1">
        <v>120304</v>
      </c>
      <c r="D103" s="210">
        <v>171.48089999999999</v>
      </c>
      <c r="E103" s="211">
        <v>21</v>
      </c>
      <c r="F103" s="213">
        <v>2972.19</v>
      </c>
      <c r="M103" s="23"/>
      <c r="N103" s="22"/>
      <c r="O103" s="258">
        <v>44982</v>
      </c>
      <c r="P103" s="259">
        <v>127244</v>
      </c>
      <c r="Q103" s="260">
        <v>747.11019999999996</v>
      </c>
      <c r="R103" s="261">
        <v>79</v>
      </c>
      <c r="S103" s="262">
        <v>13621.656000000001</v>
      </c>
      <c r="W103" s="377"/>
      <c r="X103" s="377"/>
      <c r="Z103" s="359"/>
      <c r="AA103" s="22"/>
      <c r="AB103" s="258">
        <v>45375</v>
      </c>
      <c r="AC103" s="259">
        <v>133627</v>
      </c>
      <c r="AD103" s="260">
        <v>1481.2128</v>
      </c>
      <c r="AE103" s="261">
        <v>140</v>
      </c>
      <c r="AF103" s="262">
        <v>25136.968000000001</v>
      </c>
      <c r="AJ103" s="133"/>
      <c r="AK103" s="133"/>
      <c r="AM103" s="23"/>
      <c r="AN103" s="22"/>
      <c r="AO103" s="258">
        <v>45774</v>
      </c>
      <c r="AP103" s="259">
        <v>140822</v>
      </c>
      <c r="AQ103" s="260">
        <v>2132.0315000000001</v>
      </c>
      <c r="AR103" s="261">
        <v>199</v>
      </c>
      <c r="AS103" s="262">
        <v>39779.233</v>
      </c>
      <c r="AW103" s="133"/>
      <c r="AX103" s="133"/>
      <c r="AZ103" s="23"/>
    </row>
    <row r="104" spans="1:52" x14ac:dyDescent="0.3">
      <c r="A104" s="22"/>
      <c r="B104" s="241">
        <v>44638</v>
      </c>
      <c r="C104" s="220">
        <v>120325</v>
      </c>
      <c r="D104" s="242">
        <v>172.47989999999999</v>
      </c>
      <c r="E104" s="221">
        <v>22</v>
      </c>
      <c r="F104" s="240">
        <v>2999.4380000000001</v>
      </c>
      <c r="M104" s="23"/>
      <c r="N104" s="22"/>
      <c r="O104" s="258">
        <v>44983</v>
      </c>
      <c r="P104" s="259">
        <v>127260</v>
      </c>
      <c r="Q104" s="260">
        <v>748.06359999999995</v>
      </c>
      <c r="R104" s="261">
        <v>79</v>
      </c>
      <c r="S104" s="262">
        <v>13637.172</v>
      </c>
      <c r="U104" t="s">
        <v>240</v>
      </c>
      <c r="V104" s="10">
        <f>SUM(V100:V103)</f>
        <v>5180</v>
      </c>
      <c r="W104" s="377">
        <f>+W100</f>
        <v>1013.2080000000005</v>
      </c>
      <c r="X104" s="379">
        <f>SUM(X100:X103)</f>
        <v>4166.7919999999995</v>
      </c>
      <c r="Y104" s="380">
        <f>+X104-CH258</f>
        <v>4166.7919999999995</v>
      </c>
      <c r="Z104" s="359"/>
      <c r="AA104" s="22"/>
      <c r="AB104" s="258">
        <v>45376</v>
      </c>
      <c r="AC104" s="259">
        <v>133640</v>
      </c>
      <c r="AD104" s="260">
        <v>1481.4989</v>
      </c>
      <c r="AE104" s="261">
        <v>140</v>
      </c>
      <c r="AF104" s="262">
        <v>25164.435000000001</v>
      </c>
      <c r="AH104" t="s">
        <v>240</v>
      </c>
      <c r="AI104">
        <f>SUM(AI100:AI103)</f>
        <v>4127</v>
      </c>
      <c r="AJ104" s="133">
        <f>+AJ100</f>
        <v>866.83000000000175</v>
      </c>
      <c r="AK104" s="367">
        <f>SUM(AK100:AK103)</f>
        <v>3260.1699999999983</v>
      </c>
      <c r="AL104" s="134">
        <f>+AK104-AK75</f>
        <v>164.28799999999683</v>
      </c>
      <c r="AM104" s="23"/>
      <c r="AN104" s="22"/>
      <c r="AO104" s="258">
        <v>45775</v>
      </c>
      <c r="AP104" s="259">
        <v>140840</v>
      </c>
      <c r="AQ104" s="260">
        <v>2133.8008</v>
      </c>
      <c r="AR104" s="261">
        <v>199</v>
      </c>
      <c r="AS104" s="262">
        <v>39795.474999999999</v>
      </c>
      <c r="AU104" t="s">
        <v>240</v>
      </c>
      <c r="AV104">
        <f>SUM(AV100:AV103)</f>
        <v>3699</v>
      </c>
      <c r="AW104" s="133">
        <f>+AW100</f>
        <v>981.94900000000052</v>
      </c>
      <c r="AX104" s="367">
        <f>SUM(AX100:AX103)</f>
        <v>2717.0509999999995</v>
      </c>
      <c r="AY104" s="134">
        <f>+AX104-AX75</f>
        <v>-178.43000000000029</v>
      </c>
      <c r="AZ104" s="23"/>
    </row>
    <row r="105" spans="1:52" x14ac:dyDescent="0.3">
      <c r="A105" s="22"/>
      <c r="B105" s="212">
        <v>44639</v>
      </c>
      <c r="C105" s="1">
        <v>120343</v>
      </c>
      <c r="D105" s="210">
        <v>174.8064</v>
      </c>
      <c r="E105" s="211">
        <v>22</v>
      </c>
      <c r="F105" s="213">
        <v>3026.8739999999998</v>
      </c>
      <c r="M105" s="23"/>
      <c r="N105" s="22"/>
      <c r="O105" s="258">
        <v>44984</v>
      </c>
      <c r="P105" s="259">
        <v>127284</v>
      </c>
      <c r="Q105" s="260">
        <v>749.36450000000002</v>
      </c>
      <c r="R105" s="261">
        <v>79</v>
      </c>
      <c r="S105" s="262">
        <v>13662.522000000001</v>
      </c>
      <c r="Z105" s="359"/>
      <c r="AA105" s="22"/>
      <c r="AB105" s="258">
        <v>45377</v>
      </c>
      <c r="AC105" s="259">
        <v>133656</v>
      </c>
      <c r="AD105" s="260">
        <v>1483.0907</v>
      </c>
      <c r="AE105" s="261">
        <v>140</v>
      </c>
      <c r="AF105" s="262">
        <v>25169.062999999998</v>
      </c>
      <c r="AM105" s="23"/>
      <c r="AN105" s="22"/>
      <c r="AO105" s="258">
        <v>45776</v>
      </c>
      <c r="AP105" s="259">
        <v>140859</v>
      </c>
      <c r="AQ105" s="260">
        <v>2135.4517000000001</v>
      </c>
      <c r="AR105" s="261">
        <v>199</v>
      </c>
      <c r="AS105" s="262">
        <v>39820.216</v>
      </c>
      <c r="AZ105" s="23"/>
    </row>
    <row r="106" spans="1:52" ht="15" thickBot="1" x14ac:dyDescent="0.35">
      <c r="A106" s="22"/>
      <c r="B106" s="212">
        <v>44640</v>
      </c>
      <c r="C106" s="1">
        <v>120357</v>
      </c>
      <c r="D106" s="210">
        <v>175.5223</v>
      </c>
      <c r="E106" s="211">
        <v>22</v>
      </c>
      <c r="F106" s="213">
        <v>3053.7939999999999</v>
      </c>
      <c r="M106" s="23"/>
      <c r="N106" s="22"/>
      <c r="O106" s="264">
        <v>44985</v>
      </c>
      <c r="P106" s="265">
        <v>127310</v>
      </c>
      <c r="Q106" s="266">
        <v>751.25919999999996</v>
      </c>
      <c r="R106" s="267">
        <v>79</v>
      </c>
      <c r="S106" s="268">
        <v>13735.466</v>
      </c>
      <c r="X106" s="380"/>
      <c r="Z106" s="359"/>
      <c r="AA106" s="22"/>
      <c r="AB106" s="258">
        <v>45378</v>
      </c>
      <c r="AC106" s="259">
        <v>133673</v>
      </c>
      <c r="AD106" s="260">
        <v>1484.8028999999999</v>
      </c>
      <c r="AE106" s="261">
        <v>140</v>
      </c>
      <c r="AF106" s="262">
        <v>25192.584999999999</v>
      </c>
      <c r="AK106" s="134"/>
      <c r="AM106" s="23"/>
      <c r="AN106" s="22"/>
      <c r="AO106" s="258">
        <v>45777</v>
      </c>
      <c r="AP106" s="259">
        <v>140878</v>
      </c>
      <c r="AQ106" s="260">
        <v>2137.9699000000001</v>
      </c>
      <c r="AR106" s="261">
        <v>199</v>
      </c>
      <c r="AS106" s="262">
        <v>39865.684999999998</v>
      </c>
      <c r="AX106" s="134"/>
      <c r="AZ106" s="23"/>
    </row>
    <row r="107" spans="1:52" x14ac:dyDescent="0.3">
      <c r="A107" s="22"/>
      <c r="B107" s="212">
        <v>44641</v>
      </c>
      <c r="C107" s="1">
        <v>120373</v>
      </c>
      <c r="D107" s="210">
        <v>175.9495</v>
      </c>
      <c r="E107" s="211">
        <v>23</v>
      </c>
      <c r="F107" s="213">
        <v>3080.0329999999999</v>
      </c>
      <c r="H107" s="512" t="s">
        <v>243</v>
      </c>
      <c r="I107" s="512"/>
      <c r="J107" s="512"/>
      <c r="K107" s="512"/>
      <c r="M107" s="23"/>
      <c r="N107" s="22"/>
      <c r="O107" s="269">
        <v>44986</v>
      </c>
      <c r="P107" s="259">
        <v>127331</v>
      </c>
      <c r="Q107" s="260">
        <v>752.23580000000004</v>
      </c>
      <c r="R107" s="261">
        <v>80</v>
      </c>
      <c r="S107" s="270">
        <v>13756.450999999999</v>
      </c>
      <c r="U107" t="s">
        <v>44</v>
      </c>
      <c r="Z107" s="359"/>
      <c r="AA107" s="22"/>
      <c r="AB107" s="258">
        <v>45379</v>
      </c>
      <c r="AC107" s="259">
        <v>133687</v>
      </c>
      <c r="AD107" s="260">
        <v>1485.3693000000001</v>
      </c>
      <c r="AE107" s="261">
        <v>140</v>
      </c>
      <c r="AF107" s="262">
        <v>25235.965</v>
      </c>
      <c r="AH107" t="s">
        <v>44</v>
      </c>
      <c r="AM107" s="23"/>
      <c r="AN107" s="22"/>
      <c r="AO107" s="258">
        <v>45778</v>
      </c>
      <c r="AP107" s="259">
        <v>140892</v>
      </c>
      <c r="AQ107" s="260">
        <v>2138.7615000000001</v>
      </c>
      <c r="AR107" s="261">
        <v>200</v>
      </c>
      <c r="AS107" s="262">
        <v>39906.862000000001</v>
      </c>
      <c r="AU107" t="s">
        <v>44</v>
      </c>
      <c r="AZ107" s="23"/>
    </row>
    <row r="108" spans="1:52" ht="18" x14ac:dyDescent="0.35">
      <c r="A108" s="22"/>
      <c r="B108" s="212">
        <v>44642</v>
      </c>
      <c r="C108" s="1">
        <v>120396</v>
      </c>
      <c r="D108" s="210">
        <v>179.71340000000001</v>
      </c>
      <c r="E108" s="211">
        <v>23</v>
      </c>
      <c r="F108" s="213">
        <v>3106.3890000000001</v>
      </c>
      <c r="H108" s="522" t="s">
        <v>271</v>
      </c>
      <c r="I108" s="522"/>
      <c r="J108" s="522"/>
      <c r="K108" s="522"/>
      <c r="M108" s="23"/>
      <c r="N108" s="22"/>
      <c r="O108" s="269">
        <v>44987</v>
      </c>
      <c r="P108" s="259">
        <v>127354</v>
      </c>
      <c r="Q108" s="260">
        <v>753.60490000000004</v>
      </c>
      <c r="R108" s="261">
        <v>80</v>
      </c>
      <c r="S108" s="270">
        <v>13806.403</v>
      </c>
      <c r="Z108" s="359"/>
      <c r="AA108" s="22"/>
      <c r="AB108" s="258">
        <v>45380</v>
      </c>
      <c r="AC108" s="259">
        <v>133700</v>
      </c>
      <c r="AD108" s="260">
        <v>1485.6531</v>
      </c>
      <c r="AE108" s="261">
        <v>140</v>
      </c>
      <c r="AF108" s="262">
        <v>25274.526999999998</v>
      </c>
      <c r="AM108" s="23"/>
      <c r="AN108" s="22"/>
      <c r="AO108" s="258">
        <v>45779</v>
      </c>
      <c r="AP108" s="259">
        <v>140912</v>
      </c>
      <c r="AQ108" s="260">
        <v>2141.8494000000001</v>
      </c>
      <c r="AR108" s="261">
        <v>200</v>
      </c>
      <c r="AS108" s="262">
        <v>39941.292000000001</v>
      </c>
      <c r="AZ108" s="23"/>
    </row>
    <row r="109" spans="1:52" ht="28.8" x14ac:dyDescent="0.3">
      <c r="A109" s="22"/>
      <c r="B109" s="212">
        <v>44643</v>
      </c>
      <c r="C109" s="1">
        <v>120420</v>
      </c>
      <c r="D109" s="210">
        <v>180.5275</v>
      </c>
      <c r="E109" s="211">
        <v>23</v>
      </c>
      <c r="F109" s="213">
        <v>3131.5079999999998</v>
      </c>
      <c r="I109" s="27" t="s">
        <v>246</v>
      </c>
      <c r="J109" s="27" t="s">
        <v>247</v>
      </c>
      <c r="K109" s="27" t="s">
        <v>246</v>
      </c>
      <c r="M109" s="23"/>
      <c r="N109" s="22"/>
      <c r="O109" s="269">
        <v>44988</v>
      </c>
      <c r="P109" s="259">
        <v>127380</v>
      </c>
      <c r="Q109" s="260">
        <v>756.13779999999997</v>
      </c>
      <c r="R109" s="261">
        <v>80</v>
      </c>
      <c r="S109" s="270">
        <v>13875.861999999999</v>
      </c>
      <c r="U109" t="s">
        <v>249</v>
      </c>
      <c r="V109" s="10">
        <f>+P123-P96</f>
        <v>629</v>
      </c>
      <c r="Z109" s="359"/>
      <c r="AA109" s="22"/>
      <c r="AB109" s="258">
        <v>45381</v>
      </c>
      <c r="AC109" s="259">
        <v>133716</v>
      </c>
      <c r="AD109" s="260">
        <v>1487.558</v>
      </c>
      <c r="AE109" s="261">
        <v>140</v>
      </c>
      <c r="AF109" s="262">
        <v>25306.058000000001</v>
      </c>
      <c r="AH109" t="s">
        <v>249</v>
      </c>
      <c r="AI109">
        <f>+AC128-AC97</f>
        <v>587</v>
      </c>
      <c r="AM109" s="23"/>
      <c r="AN109" s="22"/>
      <c r="AO109" s="258">
        <v>45780</v>
      </c>
      <c r="AP109" s="259">
        <v>140926</v>
      </c>
      <c r="AQ109" s="260">
        <v>2142.8888999999999</v>
      </c>
      <c r="AR109" s="261">
        <v>200</v>
      </c>
      <c r="AS109" s="262">
        <v>39975.699000000001</v>
      </c>
      <c r="AU109" t="s">
        <v>249</v>
      </c>
      <c r="AV109">
        <f>+AP126-AP97</f>
        <v>502</v>
      </c>
      <c r="AZ109" s="23"/>
    </row>
    <row r="110" spans="1:52" x14ac:dyDescent="0.3">
      <c r="A110" s="22"/>
      <c r="B110" s="212">
        <v>44644</v>
      </c>
      <c r="C110" s="1">
        <v>120442</v>
      </c>
      <c r="D110" s="210">
        <v>182.1003</v>
      </c>
      <c r="E110" s="211">
        <v>24</v>
      </c>
      <c r="F110" s="213">
        <v>3156.0410000000002</v>
      </c>
      <c r="H110" t="s">
        <v>13</v>
      </c>
      <c r="I110">
        <f>+'Vr M3 DE GAS'!AV10</f>
        <v>1897</v>
      </c>
      <c r="J110" s="132">
        <f>+F138-F104</f>
        <v>903.51699999999983</v>
      </c>
      <c r="K110" s="368">
        <f>+I110-J110</f>
        <v>993.48300000000017</v>
      </c>
      <c r="M110" s="23"/>
      <c r="N110" s="22"/>
      <c r="O110" s="269">
        <v>44989</v>
      </c>
      <c r="P110" s="259">
        <v>127402</v>
      </c>
      <c r="Q110" s="260">
        <v>758.15329999999994</v>
      </c>
      <c r="R110" s="261">
        <v>80</v>
      </c>
      <c r="S110" s="270">
        <v>13919.171</v>
      </c>
      <c r="U110" t="s">
        <v>247</v>
      </c>
      <c r="V110" s="380">
        <f>+Q123-Q96</f>
        <v>45.641100000000051</v>
      </c>
      <c r="Z110" s="359"/>
      <c r="AA110" s="22"/>
      <c r="AB110" s="258">
        <v>45382</v>
      </c>
      <c r="AC110" s="259">
        <v>133732</v>
      </c>
      <c r="AD110" s="260">
        <v>1488.1249</v>
      </c>
      <c r="AE110" s="261">
        <v>140</v>
      </c>
      <c r="AF110" s="262">
        <v>25337.092000000001</v>
      </c>
      <c r="AH110" t="s">
        <v>247</v>
      </c>
      <c r="AI110" s="134">
        <f>+AD128-AD97</f>
        <v>71.152700000000095</v>
      </c>
      <c r="AM110" s="23"/>
      <c r="AN110" s="22"/>
      <c r="AO110" s="258">
        <v>45781</v>
      </c>
      <c r="AP110" s="259">
        <v>140939</v>
      </c>
      <c r="AQ110" s="260">
        <v>2144.0187999999998</v>
      </c>
      <c r="AR110" s="261">
        <v>200</v>
      </c>
      <c r="AS110" s="262">
        <v>40020.536999999997</v>
      </c>
      <c r="AU110" t="s">
        <v>247</v>
      </c>
      <c r="AV110" s="134">
        <f>+AQ126-AQ97</f>
        <v>51.713999999999942</v>
      </c>
      <c r="AZ110" s="23"/>
    </row>
    <row r="111" spans="1:52" x14ac:dyDescent="0.3">
      <c r="A111" s="22"/>
      <c r="B111" s="212">
        <v>44645</v>
      </c>
      <c r="C111" s="1">
        <v>120464</v>
      </c>
      <c r="D111" s="210">
        <v>184.5753</v>
      </c>
      <c r="E111" s="211">
        <v>24</v>
      </c>
      <c r="F111" s="213">
        <v>3181.7660000000001</v>
      </c>
      <c r="H111" t="s">
        <v>15</v>
      </c>
      <c r="I111">
        <f>+'Vr M3 DE GAS'!AV28</f>
        <v>1482</v>
      </c>
      <c r="K111" s="368">
        <f t="shared" ref="K111:K112" si="14">+I111-J111</f>
        <v>1482</v>
      </c>
      <c r="M111" s="23"/>
      <c r="N111" s="22"/>
      <c r="O111" s="269">
        <v>44990</v>
      </c>
      <c r="P111" s="259">
        <v>127422</v>
      </c>
      <c r="Q111" s="260">
        <v>759.27239999999995</v>
      </c>
      <c r="R111" s="261">
        <v>81</v>
      </c>
      <c r="S111" s="270">
        <v>13973.925999999999</v>
      </c>
      <c r="U111" t="s">
        <v>250</v>
      </c>
      <c r="V111" s="380">
        <f>+V109-V110</f>
        <v>583.35889999999995</v>
      </c>
      <c r="Z111" s="359"/>
      <c r="AA111" s="22"/>
      <c r="AB111" s="258">
        <v>45383</v>
      </c>
      <c r="AC111" s="259">
        <v>133754</v>
      </c>
      <c r="AD111" s="260">
        <v>1490.8223</v>
      </c>
      <c r="AE111" s="261">
        <v>140</v>
      </c>
      <c r="AF111" s="262">
        <v>25337.1</v>
      </c>
      <c r="AH111" t="s">
        <v>250</v>
      </c>
      <c r="AI111" s="134">
        <f>+AI109-AI110</f>
        <v>515.8472999999999</v>
      </c>
      <c r="AM111" s="23"/>
      <c r="AN111" s="22"/>
      <c r="AO111" s="258">
        <v>45782</v>
      </c>
      <c r="AP111" s="259">
        <v>140957</v>
      </c>
      <c r="AQ111" s="260">
        <v>2145.5228000000002</v>
      </c>
      <c r="AR111" s="261">
        <v>200</v>
      </c>
      <c r="AS111" s="262">
        <v>40042.021000000001</v>
      </c>
      <c r="AU111" t="s">
        <v>250</v>
      </c>
      <c r="AV111" s="134">
        <f>+AV109-AV110</f>
        <v>450.28600000000006</v>
      </c>
      <c r="AZ111" s="23"/>
    </row>
    <row r="112" spans="1:52" x14ac:dyDescent="0.3">
      <c r="A112" s="22"/>
      <c r="B112" s="212">
        <v>44646</v>
      </c>
      <c r="C112" s="1">
        <v>120482</v>
      </c>
      <c r="D112" s="210">
        <v>185.357</v>
      </c>
      <c r="E112" s="211">
        <v>24</v>
      </c>
      <c r="F112" s="213">
        <v>3240.3249999999998</v>
      </c>
      <c r="H112" t="s">
        <v>16</v>
      </c>
      <c r="I112">
        <f>+'Vr M3 DE GAS'!AV46</f>
        <v>1225</v>
      </c>
      <c r="K112" s="368">
        <f t="shared" si="14"/>
        <v>1225</v>
      </c>
      <c r="M112" s="23"/>
      <c r="N112" s="22"/>
      <c r="O112" s="269">
        <v>44991</v>
      </c>
      <c r="P112" s="259">
        <v>127450</v>
      </c>
      <c r="Q112" s="260">
        <v>762.12540000000001</v>
      </c>
      <c r="R112" s="261">
        <v>81</v>
      </c>
      <c r="S112" s="270">
        <v>13984.874</v>
      </c>
      <c r="Z112" s="359"/>
      <c r="AA112" s="22"/>
      <c r="AB112" s="258">
        <v>45384</v>
      </c>
      <c r="AC112" s="259">
        <v>133775</v>
      </c>
      <c r="AD112" s="260">
        <v>1492.174</v>
      </c>
      <c r="AE112" s="261">
        <v>140</v>
      </c>
      <c r="AF112" s="262">
        <v>25372.29</v>
      </c>
      <c r="AM112" s="23"/>
      <c r="AN112" s="22"/>
      <c r="AO112" s="258">
        <v>45783</v>
      </c>
      <c r="AP112" s="259">
        <v>140975</v>
      </c>
      <c r="AQ112" s="260">
        <v>2147.4648000000002</v>
      </c>
      <c r="AR112" s="261">
        <v>200</v>
      </c>
      <c r="AS112" s="262">
        <v>40086.85</v>
      </c>
      <c r="AZ112" s="23"/>
    </row>
    <row r="113" spans="1:85" x14ac:dyDescent="0.3">
      <c r="A113" s="22"/>
      <c r="B113" s="212">
        <v>44647</v>
      </c>
      <c r="C113" s="1">
        <v>120499</v>
      </c>
      <c r="D113" s="210">
        <v>185.8913</v>
      </c>
      <c r="E113" s="211">
        <v>24</v>
      </c>
      <c r="F113" s="213">
        <v>3240.337</v>
      </c>
      <c r="M113" s="23"/>
      <c r="N113" s="22"/>
      <c r="O113" s="269">
        <v>44992</v>
      </c>
      <c r="P113" s="259">
        <v>127472</v>
      </c>
      <c r="Q113" s="260">
        <v>763.1454</v>
      </c>
      <c r="R113" s="261">
        <v>81</v>
      </c>
      <c r="S113" s="270">
        <v>14034.252</v>
      </c>
      <c r="Z113" s="359"/>
      <c r="AA113" s="22"/>
      <c r="AB113" s="258">
        <v>45385</v>
      </c>
      <c r="AC113" s="259">
        <v>133812</v>
      </c>
      <c r="AD113" s="260">
        <v>1505.9108000000001</v>
      </c>
      <c r="AE113" s="261">
        <v>140</v>
      </c>
      <c r="AF113" s="262">
        <v>25409.297999999999</v>
      </c>
      <c r="AM113" s="23"/>
      <c r="AN113" s="22"/>
      <c r="AO113" s="258">
        <v>45784</v>
      </c>
      <c r="AP113" s="259">
        <v>140995</v>
      </c>
      <c r="AQ113" s="260">
        <v>2150.4668999999999</v>
      </c>
      <c r="AR113" s="261">
        <v>200</v>
      </c>
      <c r="AS113" s="262">
        <v>40123.468999999997</v>
      </c>
      <c r="AZ113" s="23"/>
    </row>
    <row r="114" spans="1:85" x14ac:dyDescent="0.3">
      <c r="A114" s="22"/>
      <c r="B114" s="212">
        <v>44648</v>
      </c>
      <c r="C114" s="1">
        <v>120520</v>
      </c>
      <c r="D114" s="210">
        <v>188.8861</v>
      </c>
      <c r="E114" s="211">
        <v>25</v>
      </c>
      <c r="F114" s="213">
        <v>3240.348</v>
      </c>
      <c r="H114" t="s">
        <v>272</v>
      </c>
      <c r="K114" s="133">
        <f>SUM(K110:K113)</f>
        <v>3700.4830000000002</v>
      </c>
      <c r="M114" s="23"/>
      <c r="N114" s="22"/>
      <c r="O114" s="269">
        <v>44993</v>
      </c>
      <c r="P114" s="271">
        <v>127496</v>
      </c>
      <c r="Q114" s="260">
        <v>764.42489999999998</v>
      </c>
      <c r="R114" s="261">
        <v>81</v>
      </c>
      <c r="S114" s="270">
        <v>14071.343999999999</v>
      </c>
      <c r="U114" t="s">
        <v>251</v>
      </c>
      <c r="V114" s="380">
        <f>+V111</f>
        <v>583.35889999999995</v>
      </c>
      <c r="W114" s="10" t="s">
        <v>252</v>
      </c>
      <c r="Y114" s="380" t="e">
        <f>+V114-#REF!</f>
        <v>#REF!</v>
      </c>
      <c r="Z114" s="359"/>
      <c r="AA114" s="22"/>
      <c r="AB114" s="258">
        <v>45386</v>
      </c>
      <c r="AC114" s="271">
        <v>133833</v>
      </c>
      <c r="AD114" s="260">
        <v>1506.7493999999999</v>
      </c>
      <c r="AE114" s="261">
        <v>140</v>
      </c>
      <c r="AF114" s="262">
        <v>25451.611000000001</v>
      </c>
      <c r="AH114" t="s">
        <v>251</v>
      </c>
      <c r="AI114" s="134">
        <f>+AI111</f>
        <v>515.8472999999999</v>
      </c>
      <c r="AJ114" t="s">
        <v>252</v>
      </c>
      <c r="AL114" s="134">
        <f>+AI114-AI85</f>
        <v>102.34659999999985</v>
      </c>
      <c r="AM114" s="23"/>
      <c r="AN114" s="22"/>
      <c r="AO114" s="258">
        <v>45785</v>
      </c>
      <c r="AP114" s="271">
        <v>141012</v>
      </c>
      <c r="AQ114" s="260">
        <v>2150.4697999999999</v>
      </c>
      <c r="AR114" s="261">
        <v>201</v>
      </c>
      <c r="AS114" s="262">
        <v>40154.31</v>
      </c>
      <c r="AU114" t="s">
        <v>251</v>
      </c>
      <c r="AV114" s="134">
        <f>+AV111</f>
        <v>450.28600000000006</v>
      </c>
      <c r="AW114" t="s">
        <v>252</v>
      </c>
      <c r="AY114" s="134">
        <f>+AV114-AV85</f>
        <v>13.582000000000335</v>
      </c>
      <c r="AZ114" s="23"/>
    </row>
    <row r="115" spans="1:85" x14ac:dyDescent="0.3">
      <c r="A115" s="22"/>
      <c r="B115" s="212">
        <v>44649</v>
      </c>
      <c r="C115" s="1">
        <v>120539</v>
      </c>
      <c r="D115" s="210">
        <v>189.7978</v>
      </c>
      <c r="E115" s="211">
        <v>25</v>
      </c>
      <c r="F115" s="213">
        <v>3247.2550000000001</v>
      </c>
      <c r="I115">
        <f>SUM(I110:I114)</f>
        <v>4604</v>
      </c>
      <c r="M115" s="23"/>
      <c r="N115" s="22"/>
      <c r="O115" s="269">
        <v>44994</v>
      </c>
      <c r="P115" s="259">
        <v>127521</v>
      </c>
      <c r="Q115" s="260">
        <v>766.62689999999998</v>
      </c>
      <c r="R115" s="261">
        <v>81</v>
      </c>
      <c r="S115" s="270">
        <v>14109.535</v>
      </c>
      <c r="V115" s="380"/>
      <c r="Z115" s="359"/>
      <c r="AA115" s="22"/>
      <c r="AB115" s="258">
        <v>45387</v>
      </c>
      <c r="AC115" s="259">
        <v>133852</v>
      </c>
      <c r="AD115" s="260">
        <v>1507.4965</v>
      </c>
      <c r="AE115" s="261">
        <v>141</v>
      </c>
      <c r="AF115" s="262">
        <v>25498.246999999999</v>
      </c>
      <c r="AI115" s="134"/>
      <c r="AM115" s="23"/>
      <c r="AN115" s="22"/>
      <c r="AO115" s="258">
        <v>45786</v>
      </c>
      <c r="AP115" s="259">
        <v>141031</v>
      </c>
      <c r="AQ115" s="260">
        <v>2156.4614000000001</v>
      </c>
      <c r="AR115" s="261">
        <v>201</v>
      </c>
      <c r="AS115" s="262">
        <v>40187.686000000002</v>
      </c>
      <c r="AV115" s="134"/>
      <c r="AZ115" s="23"/>
    </row>
    <row r="116" spans="1:85" ht="18" x14ac:dyDescent="0.35">
      <c r="A116" s="22"/>
      <c r="B116" s="212">
        <v>44650</v>
      </c>
      <c r="C116" s="1">
        <v>120560</v>
      </c>
      <c r="D116" s="210">
        <v>190.51570000000001</v>
      </c>
      <c r="E116" s="211">
        <v>25</v>
      </c>
      <c r="F116" s="213">
        <v>3319.4110000000001</v>
      </c>
      <c r="M116" s="23"/>
      <c r="N116" s="22"/>
      <c r="O116" s="269">
        <v>44995</v>
      </c>
      <c r="P116" s="259">
        <v>127545</v>
      </c>
      <c r="Q116" s="260">
        <v>768.12350000000004</v>
      </c>
      <c r="R116" s="261">
        <v>82</v>
      </c>
      <c r="S116" s="270">
        <v>14151.594999999999</v>
      </c>
      <c r="U116" t="s">
        <v>253</v>
      </c>
      <c r="V116" s="380">
        <f>+X104</f>
        <v>4166.7919999999995</v>
      </c>
      <c r="W116" s="10" t="s">
        <v>270</v>
      </c>
      <c r="Y116" s="380" t="e">
        <f>+V116-#REF!</f>
        <v>#REF!</v>
      </c>
      <c r="Z116" s="359"/>
      <c r="AA116" s="22"/>
      <c r="AB116" s="258">
        <v>45388</v>
      </c>
      <c r="AC116" s="259">
        <v>133873</v>
      </c>
      <c r="AD116" s="260">
        <v>1508.5326</v>
      </c>
      <c r="AE116" s="261">
        <v>141</v>
      </c>
      <c r="AF116" s="262">
        <v>25525.185000000001</v>
      </c>
      <c r="AH116" t="s">
        <v>253</v>
      </c>
      <c r="AI116" s="134">
        <f>+AK104</f>
        <v>3260.1699999999983</v>
      </c>
      <c r="AJ116" t="s">
        <v>270</v>
      </c>
      <c r="AL116" s="134">
        <f>+AI116-AI87</f>
        <v>164.28799999999683</v>
      </c>
      <c r="AM116" s="23"/>
      <c r="AN116" s="22"/>
      <c r="AO116" s="258">
        <v>45787</v>
      </c>
      <c r="AP116" s="259">
        <v>141047</v>
      </c>
      <c r="AQ116" s="260">
        <v>2157.7734999999998</v>
      </c>
      <c r="AR116" s="261">
        <v>201</v>
      </c>
      <c r="AS116" s="262">
        <v>40221.235999999997</v>
      </c>
      <c r="AU116" t="s">
        <v>253</v>
      </c>
      <c r="AV116" s="134">
        <f>+AX104</f>
        <v>2717.0509999999995</v>
      </c>
      <c r="AW116" t="s">
        <v>270</v>
      </c>
      <c r="AY116" s="134">
        <f>+AV116-AV87</f>
        <v>-178.43000000000029</v>
      </c>
      <c r="AZ116" s="23"/>
      <c r="CG116" s="135"/>
    </row>
    <row r="117" spans="1:85" ht="18" x14ac:dyDescent="0.35">
      <c r="A117" s="22"/>
      <c r="B117" s="212">
        <v>44651</v>
      </c>
      <c r="C117" s="1">
        <v>120581</v>
      </c>
      <c r="D117" s="210">
        <v>191.4376</v>
      </c>
      <c r="E117" s="211">
        <v>25</v>
      </c>
      <c r="F117" s="213">
        <v>3330.97</v>
      </c>
      <c r="H117" t="s">
        <v>248</v>
      </c>
      <c r="M117" s="23"/>
      <c r="N117" s="22"/>
      <c r="O117" s="269">
        <v>44996</v>
      </c>
      <c r="P117" s="259">
        <v>127566</v>
      </c>
      <c r="Q117" s="260">
        <v>768.31020000000001</v>
      </c>
      <c r="R117" s="261">
        <v>82</v>
      </c>
      <c r="S117" s="270">
        <v>14187.55</v>
      </c>
      <c r="Z117" s="359"/>
      <c r="AA117" s="22"/>
      <c r="AB117" s="258">
        <v>45389</v>
      </c>
      <c r="AC117" s="259">
        <v>133888</v>
      </c>
      <c r="AD117" s="260">
        <v>1508.9780000000001</v>
      </c>
      <c r="AE117" s="261">
        <v>141</v>
      </c>
      <c r="AF117" s="262">
        <v>25550.969000000001</v>
      </c>
      <c r="AM117" s="23"/>
      <c r="AN117" s="22"/>
      <c r="AO117" s="258">
        <v>45788</v>
      </c>
      <c r="AP117" s="259">
        <v>141062</v>
      </c>
      <c r="AQ117" s="260">
        <v>2158.6509999999998</v>
      </c>
      <c r="AR117" s="261">
        <v>201</v>
      </c>
      <c r="AS117" s="262">
        <v>40260.262000000002</v>
      </c>
      <c r="AZ117" s="23"/>
      <c r="CG117" s="135"/>
    </row>
    <row r="118" spans="1:85" ht="18" x14ac:dyDescent="0.35">
      <c r="A118" s="22"/>
      <c r="B118" s="212">
        <v>44652</v>
      </c>
      <c r="C118" s="1">
        <v>120600</v>
      </c>
      <c r="D118" s="210">
        <v>192.52699999999999</v>
      </c>
      <c r="E118" s="211">
        <v>25</v>
      </c>
      <c r="F118" s="213">
        <v>3354.7629999999999</v>
      </c>
      <c r="M118" s="23"/>
      <c r="N118" s="22"/>
      <c r="O118" s="269">
        <v>44997</v>
      </c>
      <c r="P118" s="259">
        <v>127587</v>
      </c>
      <c r="Q118" s="260">
        <v>770.46990000000005</v>
      </c>
      <c r="R118" s="261">
        <v>82</v>
      </c>
      <c r="S118" s="259">
        <v>14237.087</v>
      </c>
      <c r="U118" t="s">
        <v>255</v>
      </c>
      <c r="V118" s="135">
        <f>+V116/V114</f>
        <v>7.1427589430794658</v>
      </c>
      <c r="W118" s="10" t="s">
        <v>288</v>
      </c>
      <c r="Z118" s="359"/>
      <c r="AA118" s="22"/>
      <c r="AB118" s="258">
        <v>45390</v>
      </c>
      <c r="AC118" s="259">
        <v>133909</v>
      </c>
      <c r="AD118" s="260">
        <v>1510.8566000000001</v>
      </c>
      <c r="AE118" s="261">
        <v>141</v>
      </c>
      <c r="AF118" s="278">
        <v>25550.976999999999</v>
      </c>
      <c r="AH118" t="s">
        <v>255</v>
      </c>
      <c r="AI118" s="135">
        <f>+AI116/AI114</f>
        <v>6.320029202440332</v>
      </c>
      <c r="AJ118" t="s">
        <v>288</v>
      </c>
      <c r="AM118" s="23"/>
      <c r="AN118" s="22"/>
      <c r="AO118" s="258">
        <v>45789</v>
      </c>
      <c r="AP118" s="259">
        <v>141074</v>
      </c>
      <c r="AQ118" s="260">
        <v>2160.1878999999999</v>
      </c>
      <c r="AR118" s="261">
        <v>201</v>
      </c>
      <c r="AS118" s="278">
        <v>40274.612999999998</v>
      </c>
      <c r="AU118" t="s">
        <v>255</v>
      </c>
      <c r="AV118" s="496">
        <f>+AV116/AV114</f>
        <v>6.0340561332131113</v>
      </c>
      <c r="AW118" t="s">
        <v>288</v>
      </c>
      <c r="AZ118" s="23"/>
    </row>
    <row r="119" spans="1:85" x14ac:dyDescent="0.3">
      <c r="A119" s="22"/>
      <c r="B119" s="212">
        <v>44653</v>
      </c>
      <c r="C119" s="1">
        <v>120619</v>
      </c>
      <c r="D119" s="210">
        <v>193.6437</v>
      </c>
      <c r="E119" s="211">
        <v>25</v>
      </c>
      <c r="F119" s="213">
        <v>3377.3130000000001</v>
      </c>
      <c r="H119" t="s">
        <v>249</v>
      </c>
      <c r="I119" s="134">
        <f>+C138-C104</f>
        <v>612</v>
      </c>
      <c r="M119" s="23"/>
      <c r="N119" s="22"/>
      <c r="O119" s="269">
        <v>44998</v>
      </c>
      <c r="P119" s="259">
        <v>127611</v>
      </c>
      <c r="Q119" s="260">
        <v>774.02880000000005</v>
      </c>
      <c r="R119" s="261">
        <v>82</v>
      </c>
      <c r="S119" s="270">
        <v>14264.817999999999</v>
      </c>
      <c r="Z119" s="359"/>
      <c r="AA119" s="22"/>
      <c r="AB119" s="258">
        <v>45391</v>
      </c>
      <c r="AC119" s="259">
        <v>133930</v>
      </c>
      <c r="AD119" s="260">
        <v>1513.2499</v>
      </c>
      <c r="AE119" s="261">
        <v>141</v>
      </c>
      <c r="AF119" s="262">
        <v>25591.504000000001</v>
      </c>
      <c r="AM119" s="23"/>
      <c r="AN119" s="22"/>
      <c r="AO119" s="258">
        <v>45790</v>
      </c>
      <c r="AP119" s="259">
        <v>141099</v>
      </c>
      <c r="AQ119" s="260">
        <v>2161.6958</v>
      </c>
      <c r="AR119" s="261">
        <v>201</v>
      </c>
      <c r="AS119" s="262">
        <v>40296.17</v>
      </c>
      <c r="AZ119" s="23"/>
    </row>
    <row r="120" spans="1:85" x14ac:dyDescent="0.3">
      <c r="A120" s="22"/>
      <c r="B120" s="212">
        <v>44654</v>
      </c>
      <c r="C120" s="1">
        <v>120641</v>
      </c>
      <c r="D120" s="210">
        <v>198.15520000000001</v>
      </c>
      <c r="E120" s="211">
        <v>25</v>
      </c>
      <c r="F120" s="213">
        <v>3415.41</v>
      </c>
      <c r="H120" t="s">
        <v>247</v>
      </c>
      <c r="I120" s="134">
        <f>+D138-D104</f>
        <v>49.106500000000011</v>
      </c>
      <c r="M120" s="23"/>
      <c r="N120" s="22"/>
      <c r="O120" s="269">
        <v>44999</v>
      </c>
      <c r="P120" s="259">
        <v>127635</v>
      </c>
      <c r="Q120" s="260">
        <v>775.90800000000002</v>
      </c>
      <c r="R120" s="261">
        <v>82</v>
      </c>
      <c r="S120" s="270">
        <v>14299.615</v>
      </c>
      <c r="Z120" s="359"/>
      <c r="AA120" s="22"/>
      <c r="AB120" s="258">
        <v>45392</v>
      </c>
      <c r="AC120" s="259">
        <v>133949</v>
      </c>
      <c r="AD120" s="260">
        <v>1514.8279</v>
      </c>
      <c r="AE120" s="261">
        <v>141</v>
      </c>
      <c r="AF120" s="262">
        <v>25624.117999999999</v>
      </c>
      <c r="AM120" s="23"/>
      <c r="AN120" s="22"/>
      <c r="AO120" s="258">
        <v>45791</v>
      </c>
      <c r="AP120" s="259">
        <v>141119</v>
      </c>
      <c r="AQ120" s="260">
        <v>2164.9589000000001</v>
      </c>
      <c r="AR120" s="261">
        <v>201</v>
      </c>
      <c r="AS120" s="262">
        <v>40336.593000000001</v>
      </c>
      <c r="AZ120" s="23"/>
    </row>
    <row r="121" spans="1:85" x14ac:dyDescent="0.3">
      <c r="A121" s="22"/>
      <c r="B121" s="212">
        <v>44655</v>
      </c>
      <c r="C121" s="1">
        <v>120661</v>
      </c>
      <c r="D121" s="210">
        <v>200.59970000000001</v>
      </c>
      <c r="E121" s="211">
        <v>26</v>
      </c>
      <c r="F121" s="213">
        <v>3435.6239999999998</v>
      </c>
      <c r="H121" t="s">
        <v>250</v>
      </c>
      <c r="I121" s="134">
        <f>+I119-I120</f>
        <v>562.89350000000002</v>
      </c>
      <c r="M121" s="23"/>
      <c r="N121" s="22"/>
      <c r="O121" s="269">
        <v>45000</v>
      </c>
      <c r="P121" s="259">
        <v>127658</v>
      </c>
      <c r="Q121" s="260">
        <v>777.09889999999996</v>
      </c>
      <c r="R121" s="261">
        <v>82</v>
      </c>
      <c r="S121" s="270">
        <v>14336.745999999999</v>
      </c>
      <c r="Z121" s="359"/>
      <c r="AA121" s="22"/>
      <c r="AB121" s="258">
        <v>45393</v>
      </c>
      <c r="AC121" s="259">
        <v>133973</v>
      </c>
      <c r="AD121" s="260">
        <v>1521.364</v>
      </c>
      <c r="AE121" s="261">
        <v>141</v>
      </c>
      <c r="AF121" s="262">
        <v>25646.088</v>
      </c>
      <c r="AM121" s="23"/>
      <c r="AN121" s="22"/>
      <c r="AO121" s="258">
        <v>45792</v>
      </c>
      <c r="AP121" s="259">
        <v>141136</v>
      </c>
      <c r="AQ121" s="260">
        <v>2166.8496</v>
      </c>
      <c r="AR121" s="261">
        <v>202</v>
      </c>
      <c r="AS121" s="262">
        <v>40372.648000000001</v>
      </c>
      <c r="AZ121" s="23"/>
    </row>
    <row r="122" spans="1:85" x14ac:dyDescent="0.3">
      <c r="A122" s="22"/>
      <c r="B122" s="212">
        <v>44656</v>
      </c>
      <c r="C122" s="1">
        <v>120681</v>
      </c>
      <c r="D122" s="210">
        <v>200.66810000000001</v>
      </c>
      <c r="E122" s="211">
        <v>26</v>
      </c>
      <c r="F122" s="213">
        <v>3459.4369999999999</v>
      </c>
      <c r="M122" s="23"/>
      <c r="N122" s="22"/>
      <c r="O122" s="269">
        <v>45001</v>
      </c>
      <c r="P122" s="259">
        <v>127684</v>
      </c>
      <c r="Q122" s="260">
        <v>779.3075</v>
      </c>
      <c r="R122" s="261">
        <v>82</v>
      </c>
      <c r="S122" s="270">
        <v>14378.079</v>
      </c>
      <c r="Z122" s="359"/>
      <c r="AA122" s="22"/>
      <c r="AB122" s="258">
        <v>45394</v>
      </c>
      <c r="AC122" s="259">
        <v>134003</v>
      </c>
      <c r="AD122" s="260">
        <v>1533.5299</v>
      </c>
      <c r="AE122" s="261">
        <v>141</v>
      </c>
      <c r="AF122" s="262">
        <v>25666.183000000001</v>
      </c>
      <c r="AM122" s="23"/>
      <c r="AN122" s="22"/>
      <c r="AO122" s="258">
        <v>45793</v>
      </c>
      <c r="AP122" s="259">
        <v>141155</v>
      </c>
      <c r="AQ122" s="260">
        <v>2168.7932999999998</v>
      </c>
      <c r="AR122" s="261">
        <v>202</v>
      </c>
      <c r="AS122" s="262">
        <v>40396.076000000001</v>
      </c>
      <c r="AZ122" s="23"/>
    </row>
    <row r="123" spans="1:85" x14ac:dyDescent="0.3">
      <c r="A123" s="22"/>
      <c r="B123" s="212">
        <v>44657</v>
      </c>
      <c r="C123" s="1">
        <v>120699</v>
      </c>
      <c r="D123" s="210">
        <v>202.5497</v>
      </c>
      <c r="E123" s="211">
        <v>26</v>
      </c>
      <c r="F123" s="213">
        <v>3489.38</v>
      </c>
      <c r="M123" s="23"/>
      <c r="N123" s="22"/>
      <c r="O123" s="269">
        <v>45002</v>
      </c>
      <c r="P123" s="259">
        <v>127710</v>
      </c>
      <c r="Q123" s="260">
        <v>781.58140000000003</v>
      </c>
      <c r="R123" s="261">
        <v>83</v>
      </c>
      <c r="S123" s="270">
        <v>14420.896000000001</v>
      </c>
      <c r="Z123" s="359"/>
      <c r="AA123" s="22"/>
      <c r="AB123" s="258">
        <v>45395</v>
      </c>
      <c r="AC123" s="259">
        <v>134015</v>
      </c>
      <c r="AD123" s="260">
        <v>1534.1569</v>
      </c>
      <c r="AE123" s="261">
        <v>141</v>
      </c>
      <c r="AF123" s="262">
        <v>25679.877</v>
      </c>
      <c r="AM123" s="23"/>
      <c r="AN123" s="22"/>
      <c r="AO123" s="258">
        <v>45794</v>
      </c>
      <c r="AP123" s="259">
        <v>141171</v>
      </c>
      <c r="AQ123" s="260">
        <v>2170.8903</v>
      </c>
      <c r="AR123" s="261">
        <v>202</v>
      </c>
      <c r="AS123" s="262">
        <v>404351.185</v>
      </c>
      <c r="AZ123" s="23"/>
    </row>
    <row r="124" spans="1:85" x14ac:dyDescent="0.3">
      <c r="A124" s="22"/>
      <c r="B124" s="212">
        <v>44658</v>
      </c>
      <c r="C124" s="1">
        <v>120719</v>
      </c>
      <c r="D124" s="210">
        <v>204.15780000000001</v>
      </c>
      <c r="E124" s="211">
        <v>27</v>
      </c>
      <c r="F124" s="213">
        <v>3517.2220000000002</v>
      </c>
      <c r="H124" t="s">
        <v>251</v>
      </c>
      <c r="I124" s="134">
        <f>+I119-I120</f>
        <v>562.89350000000002</v>
      </c>
      <c r="J124" t="s">
        <v>252</v>
      </c>
      <c r="M124" s="23"/>
      <c r="N124" s="22"/>
      <c r="O124" s="272">
        <v>45003</v>
      </c>
      <c r="P124" s="254">
        <v>127734</v>
      </c>
      <c r="Q124" s="255">
        <v>782.82479999999998</v>
      </c>
      <c r="R124" s="256">
        <v>83</v>
      </c>
      <c r="S124" s="273">
        <v>14480.572</v>
      </c>
      <c r="T124" s="368"/>
      <c r="Z124" s="359"/>
      <c r="AA124" s="22"/>
      <c r="AB124" s="258">
        <v>45396</v>
      </c>
      <c r="AC124" s="259">
        <v>134028</v>
      </c>
      <c r="AD124" s="260">
        <v>1534.4602</v>
      </c>
      <c r="AE124" s="261">
        <v>142</v>
      </c>
      <c r="AF124" s="262">
        <v>25686.11</v>
      </c>
      <c r="AG124" s="368"/>
      <c r="AM124" s="23"/>
      <c r="AN124" s="22"/>
      <c r="AO124" s="258">
        <v>45795</v>
      </c>
      <c r="AP124" s="259">
        <v>141184</v>
      </c>
      <c r="AQ124" s="260">
        <v>2170.8903</v>
      </c>
      <c r="AR124" s="261">
        <v>202</v>
      </c>
      <c r="AS124" s="262">
        <v>40436.506999999998</v>
      </c>
      <c r="AT124" s="368"/>
      <c r="AZ124" s="23"/>
    </row>
    <row r="125" spans="1:85" ht="15" thickBot="1" x14ac:dyDescent="0.35">
      <c r="A125" s="22"/>
      <c r="B125" s="212">
        <v>44659</v>
      </c>
      <c r="C125" s="1">
        <v>120738</v>
      </c>
      <c r="D125" s="210">
        <v>205.07990000000001</v>
      </c>
      <c r="E125" s="211">
        <v>27</v>
      </c>
      <c r="F125" s="213">
        <v>3544.5509999999999</v>
      </c>
      <c r="I125" s="134"/>
      <c r="M125" s="23"/>
      <c r="N125" s="22"/>
      <c r="O125" s="269">
        <v>45004</v>
      </c>
      <c r="P125" s="259">
        <v>127750</v>
      </c>
      <c r="Q125" s="260">
        <v>783.48979999999995</v>
      </c>
      <c r="R125" s="261">
        <v>83</v>
      </c>
      <c r="S125" s="270">
        <v>14518.37</v>
      </c>
      <c r="Z125" s="359"/>
      <c r="AA125" s="22"/>
      <c r="AB125" s="258">
        <v>45397</v>
      </c>
      <c r="AC125" s="259">
        <v>134048</v>
      </c>
      <c r="AD125" s="260">
        <v>1536.6059</v>
      </c>
      <c r="AE125" s="261">
        <v>142</v>
      </c>
      <c r="AF125" s="262">
        <v>25686.117999999999</v>
      </c>
      <c r="AM125" s="23"/>
      <c r="AN125" s="22"/>
      <c r="AO125" s="258">
        <v>45796</v>
      </c>
      <c r="AP125" s="259">
        <v>141201</v>
      </c>
      <c r="AQ125" s="260">
        <v>2172.3427000000001</v>
      </c>
      <c r="AR125" s="261">
        <v>202</v>
      </c>
      <c r="AS125" s="262">
        <v>40475.474999999999</v>
      </c>
      <c r="AZ125" s="23"/>
    </row>
    <row r="126" spans="1:85" ht="18.600000000000001" thickBot="1" x14ac:dyDescent="0.4">
      <c r="A126" s="22"/>
      <c r="B126" s="212">
        <v>44660</v>
      </c>
      <c r="C126" s="1">
        <v>120756</v>
      </c>
      <c r="D126" s="210">
        <v>205.91290000000001</v>
      </c>
      <c r="E126" s="211">
        <v>27</v>
      </c>
      <c r="F126" s="213">
        <v>3574.6260000000002</v>
      </c>
      <c r="H126" t="s">
        <v>253</v>
      </c>
      <c r="I126" s="134">
        <f>+K114</f>
        <v>3700.4830000000002</v>
      </c>
      <c r="J126" t="s">
        <v>273</v>
      </c>
      <c r="M126" s="23"/>
      <c r="N126" s="22"/>
      <c r="O126" s="269">
        <v>45005</v>
      </c>
      <c r="P126" s="259">
        <v>127770</v>
      </c>
      <c r="Q126" s="260">
        <v>784.50419999999997</v>
      </c>
      <c r="R126" s="261">
        <v>83</v>
      </c>
      <c r="S126" s="270">
        <v>14569.33</v>
      </c>
      <c r="U126" s="32" t="s">
        <v>331</v>
      </c>
      <c r="V126" s="2"/>
      <c r="W126" s="2"/>
      <c r="X126" s="2"/>
      <c r="Z126" s="359"/>
      <c r="AA126" s="22"/>
      <c r="AB126" s="258">
        <v>45398</v>
      </c>
      <c r="AC126" s="259">
        <v>134067</v>
      </c>
      <c r="AD126" s="260">
        <v>1540.0398</v>
      </c>
      <c r="AE126" s="261">
        <v>142</v>
      </c>
      <c r="AF126" s="262">
        <v>25730.030999999999</v>
      </c>
      <c r="AH126" s="519" t="s">
        <v>415</v>
      </c>
      <c r="AI126" s="520"/>
      <c r="AJ126" s="520"/>
      <c r="AK126" s="520"/>
      <c r="AL126" s="521"/>
      <c r="AM126" s="23"/>
      <c r="AN126" s="22"/>
      <c r="AO126" s="253">
        <v>45797</v>
      </c>
      <c r="AP126" s="254">
        <v>141218</v>
      </c>
      <c r="AQ126" s="255">
        <v>2173.8087</v>
      </c>
      <c r="AR126" s="256">
        <v>202</v>
      </c>
      <c r="AS126" s="257">
        <v>40520.053</v>
      </c>
      <c r="AU126" s="519" t="s">
        <v>480</v>
      </c>
      <c r="AV126" s="520"/>
      <c r="AW126" s="520"/>
      <c r="AX126" s="520"/>
      <c r="AY126" s="521"/>
      <c r="AZ126" s="23"/>
    </row>
    <row r="127" spans="1:85" ht="28.8" x14ac:dyDescent="0.3">
      <c r="A127" s="22"/>
      <c r="B127" s="212">
        <v>44661</v>
      </c>
      <c r="C127" s="1">
        <v>120768</v>
      </c>
      <c r="D127" s="210">
        <v>206.59559999999999</v>
      </c>
      <c r="E127" s="211">
        <v>28.000000000000004</v>
      </c>
      <c r="F127" s="213">
        <v>3602.4319999999998</v>
      </c>
      <c r="M127" s="23"/>
      <c r="N127" s="22"/>
      <c r="O127" s="269">
        <v>45006</v>
      </c>
      <c r="P127" s="259">
        <v>127796</v>
      </c>
      <c r="Q127" s="260">
        <v>787.57730000000004</v>
      </c>
      <c r="R127" s="261">
        <v>83</v>
      </c>
      <c r="S127" s="270">
        <v>14596.723</v>
      </c>
      <c r="U127" s="27" t="s">
        <v>246</v>
      </c>
      <c r="V127" s="27" t="s">
        <v>246</v>
      </c>
      <c r="W127" s="27" t="s">
        <v>247</v>
      </c>
      <c r="X127" s="27" t="s">
        <v>287</v>
      </c>
      <c r="Z127" s="359"/>
      <c r="AA127" s="22"/>
      <c r="AB127" s="258">
        <v>45399</v>
      </c>
      <c r="AC127" s="259">
        <v>134083</v>
      </c>
      <c r="AD127" s="260">
        <v>1540.6705999999999</v>
      </c>
      <c r="AE127" s="261">
        <v>142</v>
      </c>
      <c r="AF127" s="262">
        <v>25763.932000000001</v>
      </c>
      <c r="AH127" s="27" t="s">
        <v>246</v>
      </c>
      <c r="AI127" s="27" t="s">
        <v>246</v>
      </c>
      <c r="AJ127" s="27" t="s">
        <v>247</v>
      </c>
      <c r="AK127" s="27" t="s">
        <v>287</v>
      </c>
      <c r="AM127" s="23"/>
      <c r="AN127" s="22"/>
      <c r="AO127" s="258">
        <v>45798</v>
      </c>
      <c r="AP127" s="259">
        <v>141236</v>
      </c>
      <c r="AQ127" s="260">
        <v>2175.7026999999998</v>
      </c>
      <c r="AR127" s="261">
        <v>203</v>
      </c>
      <c r="AS127" s="262">
        <v>40556.472999999998</v>
      </c>
      <c r="AU127" s="27" t="s">
        <v>246</v>
      </c>
      <c r="AV127" s="27" t="s">
        <v>246</v>
      </c>
      <c r="AW127" s="27" t="s">
        <v>247</v>
      </c>
      <c r="AX127" s="27" t="s">
        <v>287</v>
      </c>
      <c r="AZ127" s="23"/>
    </row>
    <row r="128" spans="1:85" ht="18" x14ac:dyDescent="0.35">
      <c r="A128" s="22"/>
      <c r="B128" s="212">
        <v>44662</v>
      </c>
      <c r="C128" s="1">
        <v>120785</v>
      </c>
      <c r="D128" s="210">
        <v>209.86150000000001</v>
      </c>
      <c r="E128" s="211">
        <v>28.000000000000004</v>
      </c>
      <c r="F128" s="213">
        <v>3624.3310000000001</v>
      </c>
      <c r="H128" t="s">
        <v>255</v>
      </c>
      <c r="I128" s="168">
        <f>+I126/I124</f>
        <v>6.5740375399609343</v>
      </c>
      <c r="J128" t="s">
        <v>256</v>
      </c>
      <c r="M128" s="23"/>
      <c r="N128" s="22"/>
      <c r="O128" s="269">
        <v>45007</v>
      </c>
      <c r="P128" s="259">
        <v>127820</v>
      </c>
      <c r="Q128" s="260">
        <v>788.70889999999997</v>
      </c>
      <c r="R128" s="261">
        <v>84</v>
      </c>
      <c r="S128" s="270">
        <v>14631.71</v>
      </c>
      <c r="U128" t="s">
        <v>279</v>
      </c>
      <c r="V128" s="10">
        <f>+'Vr M3 DE GAS'!BE10</f>
        <v>2633</v>
      </c>
      <c r="W128" s="381">
        <f>+S158-S124</f>
        <v>1302.4709999999995</v>
      </c>
      <c r="X128" s="377">
        <f>+V128-W128</f>
        <v>1330.5290000000005</v>
      </c>
      <c r="Y128" s="377">
        <f>+X128-CN254</f>
        <v>1330.5290000000005</v>
      </c>
      <c r="Z128" s="359"/>
      <c r="AA128" s="22"/>
      <c r="AB128" s="253">
        <v>45400</v>
      </c>
      <c r="AC128" s="254">
        <v>134100</v>
      </c>
      <c r="AD128" s="255">
        <v>1541.2998</v>
      </c>
      <c r="AE128" s="256">
        <v>142</v>
      </c>
      <c r="AF128" s="257">
        <v>25805.364000000001</v>
      </c>
      <c r="AH128" t="s">
        <v>279</v>
      </c>
      <c r="AI128">
        <f>+'Vr M3 DE GAS'!BN11</f>
        <v>1995</v>
      </c>
      <c r="AJ128" s="133">
        <f>+AF161-AF128</f>
        <v>974.5669999999991</v>
      </c>
      <c r="AK128" s="133">
        <f>+AI128-AJ128</f>
        <v>1020.4330000000009</v>
      </c>
      <c r="AL128" s="133">
        <f>+AK128-AK100</f>
        <v>99.263000000002648</v>
      </c>
      <c r="AM128" s="23"/>
      <c r="AN128" s="22"/>
      <c r="AO128" s="258">
        <v>45799</v>
      </c>
      <c r="AP128" s="259">
        <v>141251</v>
      </c>
      <c r="AQ128" s="260">
        <v>2176.7975999999999</v>
      </c>
      <c r="AR128" s="261">
        <v>203</v>
      </c>
      <c r="AS128" s="262">
        <v>40586.993000000002</v>
      </c>
      <c r="AU128" t="s">
        <v>279</v>
      </c>
      <c r="AV128">
        <f>+'Vr M3 DE GAS'!BV12</f>
        <v>1963</v>
      </c>
      <c r="AW128" s="133">
        <f>+AS159-AS126</f>
        <v>1128.163999999997</v>
      </c>
      <c r="AX128" s="133">
        <f>+AV128-AW128</f>
        <v>834.83600000000297</v>
      </c>
      <c r="AY128" s="133">
        <f>+AX128-AX100</f>
        <v>17.785000000003492</v>
      </c>
      <c r="AZ128" s="23"/>
    </row>
    <row r="129" spans="1:52" x14ac:dyDescent="0.3">
      <c r="A129" s="22"/>
      <c r="B129" s="212">
        <v>44663</v>
      </c>
      <c r="C129" s="1">
        <v>120800</v>
      </c>
      <c r="D129" s="210">
        <v>211.13470000000001</v>
      </c>
      <c r="E129" s="211">
        <v>28.000000000000004</v>
      </c>
      <c r="F129" s="213">
        <v>3652.4929999999999</v>
      </c>
      <c r="M129" s="23"/>
      <c r="N129" s="22"/>
      <c r="O129" s="269">
        <v>45008</v>
      </c>
      <c r="P129" s="259">
        <v>127845</v>
      </c>
      <c r="Q129" s="260">
        <v>790.5367</v>
      </c>
      <c r="R129" s="261">
        <v>84</v>
      </c>
      <c r="S129" s="270">
        <v>14662.859</v>
      </c>
      <c r="U129" t="s">
        <v>281</v>
      </c>
      <c r="V129" s="10">
        <f>+'Vr M3 DE GAS'!BE28</f>
        <v>1494</v>
      </c>
      <c r="W129" s="377"/>
      <c r="X129" s="377">
        <f t="shared" ref="X129:X130" si="15">+V129-W129</f>
        <v>1494</v>
      </c>
      <c r="Y129" s="377">
        <f>+X129-CN255</f>
        <v>1494</v>
      </c>
      <c r="Z129" s="359"/>
      <c r="AA129" s="22"/>
      <c r="AB129" s="258">
        <v>45401</v>
      </c>
      <c r="AC129" s="259">
        <v>134114</v>
      </c>
      <c r="AD129" s="260">
        <v>1542.0595000000001</v>
      </c>
      <c r="AE129" s="261">
        <v>142</v>
      </c>
      <c r="AF129" s="262">
        <v>25825.542000000001</v>
      </c>
      <c r="AH129" t="s">
        <v>281</v>
      </c>
      <c r="AI129">
        <f>+'Vr M3 DE GAS'!BN29</f>
        <v>1083</v>
      </c>
      <c r="AJ129" s="133"/>
      <c r="AK129" s="133">
        <f t="shared" ref="AK129:AK130" si="16">+AI129-AJ129</f>
        <v>1083</v>
      </c>
      <c r="AL129" s="133">
        <f>+AK129-AK101</f>
        <v>-64</v>
      </c>
      <c r="AM129" s="23"/>
      <c r="AN129" s="22"/>
      <c r="AO129" s="258">
        <v>45800</v>
      </c>
      <c r="AP129" s="259">
        <v>141270</v>
      </c>
      <c r="AQ129" s="260">
        <v>2178.8977</v>
      </c>
      <c r="AR129" s="261">
        <v>203</v>
      </c>
      <c r="AS129" s="262">
        <v>40614.125</v>
      </c>
      <c r="AU129" t="s">
        <v>281</v>
      </c>
      <c r="AV129">
        <f>+'Vr M3 DE GAS'!BV30</f>
        <v>946</v>
      </c>
      <c r="AW129" s="133"/>
      <c r="AX129" s="133">
        <f t="shared" ref="AX129:AX130" si="17">+AV129-AW129</f>
        <v>946</v>
      </c>
      <c r="AY129" s="133">
        <f>+AX129-AX101</f>
        <v>-104</v>
      </c>
      <c r="AZ129" s="23"/>
    </row>
    <row r="130" spans="1:52" x14ac:dyDescent="0.3">
      <c r="A130" s="22"/>
      <c r="B130" s="212">
        <v>44664</v>
      </c>
      <c r="C130" s="1">
        <v>120812</v>
      </c>
      <c r="D130" s="210">
        <v>212.36609999999999</v>
      </c>
      <c r="E130" s="211">
        <v>28.999999999999996</v>
      </c>
      <c r="F130" s="213">
        <v>3677.6179999999999</v>
      </c>
      <c r="M130" s="23"/>
      <c r="N130" s="22"/>
      <c r="O130" s="269">
        <v>45009</v>
      </c>
      <c r="P130" s="259">
        <v>127870</v>
      </c>
      <c r="Q130" s="260">
        <v>792.18190000000004</v>
      </c>
      <c r="R130" s="261">
        <v>84</v>
      </c>
      <c r="S130" s="270">
        <v>14712.374</v>
      </c>
      <c r="U130" t="s">
        <v>280</v>
      </c>
      <c r="V130" s="10">
        <f>+'Vr M3 DE GAS'!BE46</f>
        <v>1493</v>
      </c>
      <c r="W130" s="377"/>
      <c r="X130" s="377">
        <f t="shared" si="15"/>
        <v>1493</v>
      </c>
      <c r="Y130" s="377">
        <f>+X130-CN256</f>
        <v>1493</v>
      </c>
      <c r="Z130" s="359"/>
      <c r="AA130" s="22"/>
      <c r="AB130" s="258">
        <v>45402</v>
      </c>
      <c r="AC130" s="259">
        <v>134129</v>
      </c>
      <c r="AD130" s="260">
        <v>1542.5587</v>
      </c>
      <c r="AE130" s="261">
        <v>142</v>
      </c>
      <c r="AF130" s="262">
        <v>25858.412</v>
      </c>
      <c r="AH130" t="s">
        <v>280</v>
      </c>
      <c r="AI130">
        <f>+'Vr M3 DE GAS'!BN47</f>
        <v>1454</v>
      </c>
      <c r="AJ130" s="133"/>
      <c r="AK130" s="133">
        <f t="shared" si="16"/>
        <v>1454</v>
      </c>
      <c r="AL130" s="133">
        <f>+AK130-AK102</f>
        <v>262</v>
      </c>
      <c r="AM130" s="23"/>
      <c r="AN130" s="22"/>
      <c r="AO130" s="258">
        <v>45801</v>
      </c>
      <c r="AP130" s="259">
        <v>141287</v>
      </c>
      <c r="AQ130" s="260">
        <v>2180.6979999999999</v>
      </c>
      <c r="AR130" s="261">
        <v>203</v>
      </c>
      <c r="AS130" s="262">
        <v>40656.972000000002</v>
      </c>
      <c r="AU130" t="s">
        <v>280</v>
      </c>
      <c r="AV130">
        <f>+'Vr M3 DE GAS'!BV48</f>
        <v>843</v>
      </c>
      <c r="AW130" s="133"/>
      <c r="AX130" s="133">
        <f t="shared" si="17"/>
        <v>843</v>
      </c>
      <c r="AY130" s="133">
        <f>+AX130-AX102</f>
        <v>-7</v>
      </c>
      <c r="AZ130" s="23"/>
    </row>
    <row r="131" spans="1:52" x14ac:dyDescent="0.3">
      <c r="A131" s="22"/>
      <c r="B131" s="212">
        <v>44665</v>
      </c>
      <c r="C131" s="1">
        <v>120822</v>
      </c>
      <c r="D131" s="210">
        <v>212.74080000000001</v>
      </c>
      <c r="E131" s="211">
        <v>28.999999999999996</v>
      </c>
      <c r="F131" s="213">
        <v>3705.3519999999999</v>
      </c>
      <c r="M131" s="23"/>
      <c r="N131" s="22"/>
      <c r="O131" s="269">
        <v>45010</v>
      </c>
      <c r="P131" s="259">
        <v>127891</v>
      </c>
      <c r="Q131" s="260">
        <v>793.16819999999996</v>
      </c>
      <c r="R131" s="261">
        <v>85</v>
      </c>
      <c r="S131" s="270">
        <v>14754.353999999999</v>
      </c>
      <c r="W131" s="377"/>
      <c r="X131" s="377"/>
      <c r="Z131" s="359"/>
      <c r="AA131" s="22"/>
      <c r="AB131" s="258">
        <v>45403</v>
      </c>
      <c r="AC131" s="259">
        <v>134142</v>
      </c>
      <c r="AD131" s="260">
        <v>1543.1257000000001</v>
      </c>
      <c r="AE131" s="261">
        <v>142</v>
      </c>
      <c r="AF131" s="262">
        <v>25893.092000000001</v>
      </c>
      <c r="AJ131" s="133"/>
      <c r="AK131" s="133"/>
      <c r="AM131" s="23"/>
      <c r="AN131" s="22"/>
      <c r="AO131" s="258">
        <v>45802</v>
      </c>
      <c r="AP131" s="259">
        <v>141300</v>
      </c>
      <c r="AQ131" s="260">
        <v>2181.9241000000002</v>
      </c>
      <c r="AR131" s="261">
        <v>203</v>
      </c>
      <c r="AS131" s="262">
        <v>40701.703999999998</v>
      </c>
      <c r="AW131" s="133"/>
      <c r="AX131" s="133"/>
      <c r="AZ131" s="23"/>
    </row>
    <row r="132" spans="1:52" x14ac:dyDescent="0.3">
      <c r="A132" s="22"/>
      <c r="B132" s="212">
        <v>44666</v>
      </c>
      <c r="C132" s="1">
        <v>120829</v>
      </c>
      <c r="D132" s="210">
        <v>213.02459999999999</v>
      </c>
      <c r="E132" s="211">
        <v>28.999999999999996</v>
      </c>
      <c r="F132" s="213">
        <v>3734.2669999999998</v>
      </c>
      <c r="M132" s="23"/>
      <c r="N132" s="22"/>
      <c r="O132" s="269">
        <v>45011</v>
      </c>
      <c r="P132" s="259">
        <v>127909</v>
      </c>
      <c r="Q132" s="260">
        <v>795.3184</v>
      </c>
      <c r="R132" s="261">
        <v>85</v>
      </c>
      <c r="S132" s="270">
        <v>14810.237999999999</v>
      </c>
      <c r="U132" t="s">
        <v>240</v>
      </c>
      <c r="V132" s="10">
        <f>SUM(V128:V131)</f>
        <v>5620</v>
      </c>
      <c r="W132" s="377">
        <f>+W128</f>
        <v>1302.4709999999995</v>
      </c>
      <c r="X132" s="379">
        <f>SUM(X128:X131)</f>
        <v>4317.5290000000005</v>
      </c>
      <c r="Y132" s="380">
        <f>+X132-CN258</f>
        <v>4317.5290000000005</v>
      </c>
      <c r="Z132" s="359"/>
      <c r="AA132" s="22"/>
      <c r="AB132" s="258">
        <v>45404</v>
      </c>
      <c r="AC132" s="259">
        <v>134155</v>
      </c>
      <c r="AD132" s="260">
        <v>1544.7126000000001</v>
      </c>
      <c r="AE132" s="261">
        <v>142</v>
      </c>
      <c r="AF132" s="262">
        <v>25893.101999999999</v>
      </c>
      <c r="AH132" t="s">
        <v>240</v>
      </c>
      <c r="AI132">
        <f>SUM(AI128:AI131)</f>
        <v>4532</v>
      </c>
      <c r="AJ132" s="133">
        <f>+AJ128</f>
        <v>974.5669999999991</v>
      </c>
      <c r="AK132" s="367">
        <f>SUM(AK128:AK131)</f>
        <v>3557.4330000000009</v>
      </c>
      <c r="AL132" s="134">
        <f>+AK132-AK104</f>
        <v>297.26300000000265</v>
      </c>
      <c r="AM132" s="23"/>
      <c r="AN132" s="22"/>
      <c r="AO132" s="258">
        <v>45803</v>
      </c>
      <c r="AP132" s="259">
        <v>141320</v>
      </c>
      <c r="AQ132" s="260">
        <v>2185.1264000000001</v>
      </c>
      <c r="AR132" s="261">
        <v>203</v>
      </c>
      <c r="AS132" s="262">
        <v>40709.341</v>
      </c>
      <c r="AU132" t="s">
        <v>240</v>
      </c>
      <c r="AV132">
        <f>SUM(AV128:AV131)</f>
        <v>3752</v>
      </c>
      <c r="AW132" s="133">
        <f>+AW128</f>
        <v>1128.163999999997</v>
      </c>
      <c r="AX132" s="367">
        <f>SUM(AX128:AX131)</f>
        <v>2623.836000000003</v>
      </c>
      <c r="AY132" s="134">
        <f>+AX132-AX104</f>
        <v>-93.214999999996508</v>
      </c>
      <c r="AZ132" s="23"/>
    </row>
    <row r="133" spans="1:52" x14ac:dyDescent="0.3">
      <c r="A133" s="22"/>
      <c r="B133" s="212">
        <v>44667</v>
      </c>
      <c r="C133" s="1">
        <v>120839</v>
      </c>
      <c r="D133" s="210">
        <v>214.30099999999999</v>
      </c>
      <c r="E133" s="211">
        <v>28.999999999999996</v>
      </c>
      <c r="F133" s="213">
        <v>3765.1689999999999</v>
      </c>
      <c r="M133" s="23"/>
      <c r="N133" s="22"/>
      <c r="O133" s="269">
        <v>45012</v>
      </c>
      <c r="P133" s="259">
        <v>127931</v>
      </c>
      <c r="Q133" s="260">
        <v>797.30340000000001</v>
      </c>
      <c r="R133" s="261">
        <v>85</v>
      </c>
      <c r="S133" s="270">
        <v>14829.084999999999</v>
      </c>
      <c r="Z133" s="359"/>
      <c r="AA133" s="22"/>
      <c r="AB133" s="258">
        <v>45405</v>
      </c>
      <c r="AC133" s="259">
        <v>134173</v>
      </c>
      <c r="AD133" s="260">
        <v>1545.643</v>
      </c>
      <c r="AE133" s="261">
        <v>142</v>
      </c>
      <c r="AF133" s="262">
        <v>25920.101999999999</v>
      </c>
      <c r="AM133" s="23"/>
      <c r="AN133" s="22"/>
      <c r="AO133" s="258">
        <v>45804</v>
      </c>
      <c r="AP133" s="259">
        <v>141331</v>
      </c>
      <c r="AQ133" s="260">
        <v>2186.2143999999998</v>
      </c>
      <c r="AR133" s="261">
        <v>203</v>
      </c>
      <c r="AS133" s="262">
        <v>40702.438999999998</v>
      </c>
      <c r="AZ133" s="23"/>
    </row>
    <row r="134" spans="1:52" x14ac:dyDescent="0.3">
      <c r="A134" s="22"/>
      <c r="B134" s="212">
        <v>44668</v>
      </c>
      <c r="C134" s="1">
        <v>120852</v>
      </c>
      <c r="D134" s="210">
        <v>214.8989</v>
      </c>
      <c r="E134" s="211">
        <v>28.999999999999996</v>
      </c>
      <c r="F134" s="213">
        <v>3794.3710000000001</v>
      </c>
      <c r="M134" s="23"/>
      <c r="N134" s="22"/>
      <c r="O134" s="269">
        <v>45013</v>
      </c>
      <c r="P134" s="259">
        <v>127951</v>
      </c>
      <c r="Q134" s="260">
        <v>798.47969999999998</v>
      </c>
      <c r="R134" s="261">
        <v>85</v>
      </c>
      <c r="S134" s="270">
        <v>14875.710999999999</v>
      </c>
      <c r="X134" s="380"/>
      <c r="Z134" s="359"/>
      <c r="AA134" s="22"/>
      <c r="AB134" s="258">
        <v>45406</v>
      </c>
      <c r="AC134" s="259">
        <v>134193</v>
      </c>
      <c r="AD134" s="260">
        <v>1546.3184000000001</v>
      </c>
      <c r="AE134" s="261">
        <v>142</v>
      </c>
      <c r="AF134" s="262">
        <v>25955.728999999999</v>
      </c>
      <c r="AK134" s="134"/>
      <c r="AM134" s="23"/>
      <c r="AN134" s="22"/>
      <c r="AO134" s="258">
        <v>45805</v>
      </c>
      <c r="AP134" s="259">
        <v>141345</v>
      </c>
      <c r="AQ134" s="260">
        <v>2187.2935000000002</v>
      </c>
      <c r="AR134" s="261">
        <v>204</v>
      </c>
      <c r="AS134" s="262">
        <v>40772.972999999998</v>
      </c>
      <c r="AX134" s="134"/>
      <c r="AZ134" s="23"/>
    </row>
    <row r="135" spans="1:52" x14ac:dyDescent="0.3">
      <c r="A135" s="22"/>
      <c r="B135" s="212">
        <v>44669</v>
      </c>
      <c r="C135" s="1">
        <v>120876</v>
      </c>
      <c r="D135" s="210">
        <v>218.64109999999999</v>
      </c>
      <c r="E135" s="211">
        <v>30</v>
      </c>
      <c r="F135" s="213">
        <v>3815.674</v>
      </c>
      <c r="M135" s="23"/>
      <c r="N135" s="22"/>
      <c r="O135" s="269">
        <v>45014</v>
      </c>
      <c r="P135" s="259">
        <v>127975</v>
      </c>
      <c r="Q135" s="259">
        <v>801.13969999999995</v>
      </c>
      <c r="R135" s="261">
        <v>85</v>
      </c>
      <c r="S135" s="259">
        <v>14429.431</v>
      </c>
      <c r="U135" t="s">
        <v>44</v>
      </c>
      <c r="Z135" s="359"/>
      <c r="AA135" s="22"/>
      <c r="AB135" s="258">
        <v>45407</v>
      </c>
      <c r="AC135" s="259">
        <v>134213</v>
      </c>
      <c r="AD135" s="259">
        <v>1547.1031</v>
      </c>
      <c r="AE135" s="261">
        <v>143</v>
      </c>
      <c r="AF135" s="278">
        <v>25981.71</v>
      </c>
      <c r="AH135" t="s">
        <v>44</v>
      </c>
      <c r="AM135" s="23"/>
      <c r="AN135" s="22"/>
      <c r="AO135" s="258">
        <v>45806</v>
      </c>
      <c r="AP135" s="259">
        <v>141367</v>
      </c>
      <c r="AQ135" s="259">
        <v>2188.3836000000001</v>
      </c>
      <c r="AR135" s="261">
        <v>204</v>
      </c>
      <c r="AS135" s="278">
        <v>40773.747000000003</v>
      </c>
      <c r="AU135" t="s">
        <v>44</v>
      </c>
      <c r="AZ135" s="23"/>
    </row>
    <row r="136" spans="1:52" x14ac:dyDescent="0.3">
      <c r="A136" s="22"/>
      <c r="B136" s="212">
        <v>44670</v>
      </c>
      <c r="C136" s="1">
        <v>120895</v>
      </c>
      <c r="D136" s="210">
        <v>219.88900000000001</v>
      </c>
      <c r="E136" s="211">
        <v>30</v>
      </c>
      <c r="F136" s="213">
        <v>3842.1640000000002</v>
      </c>
      <c r="M136" s="23"/>
      <c r="N136" s="22"/>
      <c r="O136" s="269">
        <v>45015</v>
      </c>
      <c r="P136" s="259">
        <v>127995</v>
      </c>
      <c r="Q136" s="259">
        <v>803.76419999999996</v>
      </c>
      <c r="R136" s="261">
        <v>86</v>
      </c>
      <c r="S136" s="259">
        <v>14924.31</v>
      </c>
      <c r="Z136" s="359"/>
      <c r="AA136" s="22"/>
      <c r="AB136" s="258">
        <v>45408</v>
      </c>
      <c r="AC136" s="259">
        <v>134236</v>
      </c>
      <c r="AD136" s="259">
        <v>1548.6006</v>
      </c>
      <c r="AE136" s="261">
        <v>143</v>
      </c>
      <c r="AF136" s="278">
        <v>26399.31</v>
      </c>
      <c r="AM136" s="23"/>
      <c r="AN136" s="22"/>
      <c r="AO136" s="258">
        <v>45807</v>
      </c>
      <c r="AP136" s="259">
        <v>141367</v>
      </c>
      <c r="AQ136" s="259">
        <v>2190.4459000000002</v>
      </c>
      <c r="AR136" s="261">
        <v>204</v>
      </c>
      <c r="AS136" s="278">
        <v>40773.747000000003</v>
      </c>
      <c r="AZ136" s="23"/>
    </row>
    <row r="137" spans="1:52" x14ac:dyDescent="0.3">
      <c r="A137" s="22"/>
      <c r="B137" s="212">
        <v>44671</v>
      </c>
      <c r="C137" s="1">
        <v>120916</v>
      </c>
      <c r="D137" s="210">
        <v>220.67269999999999</v>
      </c>
      <c r="E137" s="211">
        <v>30</v>
      </c>
      <c r="F137" s="213">
        <v>3871.0340000000001</v>
      </c>
      <c r="M137" s="23"/>
      <c r="N137" s="22"/>
      <c r="O137" s="269">
        <v>45016</v>
      </c>
      <c r="P137" s="259">
        <v>128022</v>
      </c>
      <c r="Q137" s="259">
        <v>804.81510000000003</v>
      </c>
      <c r="R137" s="261">
        <v>86</v>
      </c>
      <c r="S137" s="259">
        <v>15003.28</v>
      </c>
      <c r="U137" t="s">
        <v>249</v>
      </c>
      <c r="V137" s="10">
        <f>+P158-P124</f>
        <v>692</v>
      </c>
      <c r="Z137" s="359"/>
      <c r="AA137" s="22"/>
      <c r="AB137" s="258">
        <v>45409</v>
      </c>
      <c r="AC137" s="259">
        <v>134255</v>
      </c>
      <c r="AD137" s="259">
        <v>1549.6347000000001</v>
      </c>
      <c r="AE137" s="261">
        <v>143</v>
      </c>
      <c r="AF137" s="278">
        <v>26049.595000000001</v>
      </c>
      <c r="AH137" t="s">
        <v>249</v>
      </c>
      <c r="AI137">
        <f>+AC161-AC128</f>
        <v>609</v>
      </c>
      <c r="AM137" s="23"/>
      <c r="AN137" s="22"/>
      <c r="AO137" s="258">
        <v>45808</v>
      </c>
      <c r="AP137" s="259">
        <v>141398</v>
      </c>
      <c r="AQ137" s="259">
        <v>2191.6365000000001</v>
      </c>
      <c r="AR137" s="261">
        <v>204</v>
      </c>
      <c r="AS137" s="278">
        <v>40850.720000000001</v>
      </c>
      <c r="AU137" t="s">
        <v>249</v>
      </c>
      <c r="AV137">
        <f>+AP159-AP126</f>
        <v>531</v>
      </c>
      <c r="AZ137" s="23"/>
    </row>
    <row r="138" spans="1:52" x14ac:dyDescent="0.3">
      <c r="A138" s="22"/>
      <c r="B138" s="241">
        <v>44672</v>
      </c>
      <c r="C138" s="220">
        <v>120937</v>
      </c>
      <c r="D138" s="242">
        <v>221.5864</v>
      </c>
      <c r="E138" s="221">
        <v>30</v>
      </c>
      <c r="F138" s="240">
        <v>3902.9549999999999</v>
      </c>
      <c r="M138" s="23"/>
      <c r="N138" s="22"/>
      <c r="O138" s="269">
        <v>45017</v>
      </c>
      <c r="P138" s="259">
        <v>128040</v>
      </c>
      <c r="Q138" s="259">
        <v>805.56550000000004</v>
      </c>
      <c r="R138" s="261">
        <v>86</v>
      </c>
      <c r="S138" s="270">
        <v>15045.224</v>
      </c>
      <c r="U138" t="s">
        <v>247</v>
      </c>
      <c r="V138" s="380">
        <f>+Q158-Q124</f>
        <v>65.730500000000006</v>
      </c>
      <c r="Z138" s="359"/>
      <c r="AA138" s="22"/>
      <c r="AB138" s="258">
        <v>45410</v>
      </c>
      <c r="AC138" s="259">
        <v>134270</v>
      </c>
      <c r="AD138" s="259">
        <v>1549.8858</v>
      </c>
      <c r="AE138" s="261">
        <v>143</v>
      </c>
      <c r="AF138" s="262">
        <v>26085.215</v>
      </c>
      <c r="AH138" t="s">
        <v>247</v>
      </c>
      <c r="AI138" s="134">
        <f>+AD161-AD128</f>
        <v>34.84089999999992</v>
      </c>
      <c r="AM138" s="23"/>
      <c r="AN138" s="22"/>
      <c r="AO138" s="258">
        <v>45809</v>
      </c>
      <c r="AP138" s="259">
        <v>141408</v>
      </c>
      <c r="AQ138" s="259">
        <v>2192.3699000000001</v>
      </c>
      <c r="AR138" s="261">
        <v>204</v>
      </c>
      <c r="AS138" s="262">
        <v>40890.900999999998</v>
      </c>
      <c r="AU138" t="s">
        <v>247</v>
      </c>
      <c r="AV138" s="134">
        <f>+AQ159-AQ126</f>
        <v>59.223300000000108</v>
      </c>
      <c r="AZ138" s="23"/>
    </row>
    <row r="139" spans="1:52" x14ac:dyDescent="0.3">
      <c r="A139" s="22"/>
      <c r="B139" s="212">
        <v>44673</v>
      </c>
      <c r="C139" s="1">
        <v>120958</v>
      </c>
      <c r="D139" s="210">
        <v>222.67910000000001</v>
      </c>
      <c r="E139" s="211">
        <v>30</v>
      </c>
      <c r="F139" s="213">
        <v>3936.6289999999999</v>
      </c>
      <c r="M139" s="23"/>
      <c r="N139" s="22"/>
      <c r="O139" s="269">
        <v>45018</v>
      </c>
      <c r="P139" s="259">
        <v>128055</v>
      </c>
      <c r="Q139" s="259">
        <v>806.99440000000004</v>
      </c>
      <c r="R139" s="261">
        <v>86</v>
      </c>
      <c r="S139" s="270">
        <v>15098.203</v>
      </c>
      <c r="U139" t="s">
        <v>250</v>
      </c>
      <c r="V139" s="380">
        <f>+V137-V138</f>
        <v>626.26949999999999</v>
      </c>
      <c r="Z139" s="359"/>
      <c r="AA139" s="22"/>
      <c r="AB139" s="258">
        <v>45411</v>
      </c>
      <c r="AC139" s="259">
        <v>134293</v>
      </c>
      <c r="AD139" s="259">
        <v>1551.4493</v>
      </c>
      <c r="AE139" s="261">
        <v>143</v>
      </c>
      <c r="AF139" s="262">
        <v>26085.221000000001</v>
      </c>
      <c r="AH139" t="s">
        <v>250</v>
      </c>
      <c r="AI139" s="134">
        <f>+AI137-AI138</f>
        <v>574.15910000000008</v>
      </c>
      <c r="AM139" s="23"/>
      <c r="AN139" s="22"/>
      <c r="AO139" s="258">
        <v>45810</v>
      </c>
      <c r="AP139" s="259">
        <v>141431</v>
      </c>
      <c r="AQ139" s="259">
        <v>2194.2874999999999</v>
      </c>
      <c r="AR139" s="261">
        <v>204</v>
      </c>
      <c r="AS139" s="262">
        <v>40935.803</v>
      </c>
      <c r="AU139" t="s">
        <v>250</v>
      </c>
      <c r="AV139" s="134">
        <f>+AV137-AV138</f>
        <v>471.77669999999989</v>
      </c>
      <c r="AZ139" s="23"/>
    </row>
    <row r="140" spans="1:52" x14ac:dyDescent="0.3">
      <c r="A140" s="22"/>
      <c r="B140" s="212">
        <v>44674</v>
      </c>
      <c r="C140" s="1">
        <v>120976</v>
      </c>
      <c r="D140" s="210">
        <v>224.40889999999999</v>
      </c>
      <c r="E140" s="211">
        <v>31</v>
      </c>
      <c r="F140" s="213">
        <v>3965.5659999999998</v>
      </c>
      <c r="H140" s="512" t="s">
        <v>243</v>
      </c>
      <c r="I140" s="512"/>
      <c r="J140" s="512"/>
      <c r="K140" s="512"/>
      <c r="M140" s="23"/>
      <c r="N140" s="22"/>
      <c r="O140" s="269">
        <v>45019</v>
      </c>
      <c r="P140" s="259">
        <v>128076</v>
      </c>
      <c r="Q140" s="259">
        <v>810.52430000000004</v>
      </c>
      <c r="R140" s="261">
        <v>86</v>
      </c>
      <c r="S140" s="270">
        <v>15116.751</v>
      </c>
      <c r="Z140" s="359"/>
      <c r="AA140" s="22"/>
      <c r="AB140" s="258">
        <v>45412</v>
      </c>
      <c r="AC140" s="259">
        <v>134312</v>
      </c>
      <c r="AD140" s="259">
        <v>1552.1880000000001</v>
      </c>
      <c r="AE140" s="261">
        <v>143</v>
      </c>
      <c r="AF140" s="262">
        <v>26125.084999999999</v>
      </c>
      <c r="AM140" s="23"/>
      <c r="AN140" s="22"/>
      <c r="AO140" s="258">
        <v>45811</v>
      </c>
      <c r="AP140" s="259">
        <v>141448</v>
      </c>
      <c r="AQ140" s="482" t="s">
        <v>473</v>
      </c>
      <c r="AR140" s="261">
        <v>204</v>
      </c>
      <c r="AS140" s="262">
        <v>40972.639999999999</v>
      </c>
      <c r="AZ140" s="23"/>
    </row>
    <row r="141" spans="1:52" ht="18" x14ac:dyDescent="0.35">
      <c r="A141" s="22"/>
      <c r="B141" s="212">
        <v>44675</v>
      </c>
      <c r="C141" s="1">
        <v>120993</v>
      </c>
      <c r="D141" s="210">
        <v>225.4794</v>
      </c>
      <c r="E141" s="211">
        <v>31</v>
      </c>
      <c r="F141" s="213">
        <v>3990.7530000000002</v>
      </c>
      <c r="H141" s="522" t="s">
        <v>277</v>
      </c>
      <c r="I141" s="522"/>
      <c r="J141" s="522"/>
      <c r="K141" s="522"/>
      <c r="M141" s="23"/>
      <c r="N141" s="22"/>
      <c r="O141" s="269">
        <v>45020</v>
      </c>
      <c r="P141" s="259">
        <v>128092</v>
      </c>
      <c r="Q141" s="259">
        <v>812.02739999999994</v>
      </c>
      <c r="R141" s="261">
        <v>87</v>
      </c>
      <c r="S141" s="270">
        <v>15161.534</v>
      </c>
      <c r="Z141" s="359"/>
      <c r="AA141" s="22"/>
      <c r="AB141" s="258">
        <v>45413</v>
      </c>
      <c r="AC141" s="259">
        <v>134325</v>
      </c>
      <c r="AD141" s="259">
        <v>1552.3724</v>
      </c>
      <c r="AE141" s="261">
        <v>143</v>
      </c>
      <c r="AF141" s="262">
        <v>26129.573</v>
      </c>
      <c r="AM141" s="23"/>
      <c r="AN141" s="22"/>
      <c r="AO141" s="258">
        <v>45812</v>
      </c>
      <c r="AP141" s="259">
        <v>141461</v>
      </c>
      <c r="AQ141" s="482" t="s">
        <v>474</v>
      </c>
      <c r="AR141" s="261">
        <v>205</v>
      </c>
      <c r="AS141" s="262">
        <v>40996.71</v>
      </c>
      <c r="AZ141" s="23"/>
    </row>
    <row r="142" spans="1:52" ht="28.8" x14ac:dyDescent="0.3">
      <c r="A142" s="22"/>
      <c r="B142" s="212">
        <v>44676</v>
      </c>
      <c r="C142" s="1">
        <v>121015</v>
      </c>
      <c r="D142" s="210">
        <v>227.92609999999999</v>
      </c>
      <c r="E142" s="211">
        <v>31</v>
      </c>
      <c r="F142" s="213">
        <v>3998.875</v>
      </c>
      <c r="I142" s="27" t="s">
        <v>246</v>
      </c>
      <c r="J142" s="27" t="s">
        <v>247</v>
      </c>
      <c r="K142" s="27" t="s">
        <v>246</v>
      </c>
      <c r="M142" s="23"/>
      <c r="N142" s="22"/>
      <c r="O142" s="269">
        <v>45021</v>
      </c>
      <c r="P142" s="259">
        <v>128107</v>
      </c>
      <c r="Q142" s="259">
        <v>814.27189999999996</v>
      </c>
      <c r="R142" s="261">
        <v>87</v>
      </c>
      <c r="S142" s="270">
        <v>15200.477000000001</v>
      </c>
      <c r="U142" t="s">
        <v>251</v>
      </c>
      <c r="V142" s="380">
        <f>+V139</f>
        <v>626.26949999999999</v>
      </c>
      <c r="W142" s="10" t="s">
        <v>252</v>
      </c>
      <c r="Y142" s="380">
        <f>+V142-CL268</f>
        <v>626.26949999999999</v>
      </c>
      <c r="Z142" s="359"/>
      <c r="AA142" s="22"/>
      <c r="AB142" s="258">
        <v>45414</v>
      </c>
      <c r="AC142" s="259">
        <v>134347</v>
      </c>
      <c r="AD142" s="259">
        <v>1553.2103999999999</v>
      </c>
      <c r="AE142" s="261">
        <v>143</v>
      </c>
      <c r="AF142" s="262">
        <v>26162.112000000001</v>
      </c>
      <c r="AH142" t="s">
        <v>251</v>
      </c>
      <c r="AI142" s="134">
        <f>+AI139</f>
        <v>574.15910000000008</v>
      </c>
      <c r="AJ142" t="s">
        <v>252</v>
      </c>
      <c r="AL142" s="134">
        <f>+AI142-AI114</f>
        <v>58.311800000000176</v>
      </c>
      <c r="AM142" s="23"/>
      <c r="AN142" s="22"/>
      <c r="AO142" s="258">
        <v>45813</v>
      </c>
      <c r="AP142" s="259">
        <v>141471</v>
      </c>
      <c r="AQ142" s="259">
        <v>2200.5082000000002</v>
      </c>
      <c r="AR142" s="261">
        <v>205</v>
      </c>
      <c r="AS142" s="262">
        <v>41010.175999999999</v>
      </c>
      <c r="AU142" t="s">
        <v>251</v>
      </c>
      <c r="AV142" s="134">
        <f>+AV139</f>
        <v>471.77669999999989</v>
      </c>
      <c r="AW142" t="s">
        <v>252</v>
      </c>
      <c r="AY142" s="134">
        <f>+AV142-AV114</f>
        <v>21.490699999999833</v>
      </c>
      <c r="AZ142" s="23"/>
    </row>
    <row r="143" spans="1:52" x14ac:dyDescent="0.3">
      <c r="A143" s="22"/>
      <c r="B143" s="212">
        <v>44677</v>
      </c>
      <c r="C143" s="1">
        <v>121037</v>
      </c>
      <c r="D143" s="210">
        <v>231.15469999999999</v>
      </c>
      <c r="E143" s="211">
        <v>31</v>
      </c>
      <c r="F143" s="213">
        <v>4037.2330000000002</v>
      </c>
      <c r="H143" t="s">
        <v>13</v>
      </c>
      <c r="I143">
        <f>+'Vr M3 DE GAS'!AV11</f>
        <v>1784</v>
      </c>
      <c r="J143" s="132">
        <f>+F166-F138</f>
        <v>793.13699999999972</v>
      </c>
      <c r="K143" s="368">
        <f>+I143-J143</f>
        <v>990.86300000000028</v>
      </c>
      <c r="M143" s="23"/>
      <c r="N143" s="22"/>
      <c r="O143" s="269">
        <v>45022</v>
      </c>
      <c r="P143" s="259">
        <v>128116</v>
      </c>
      <c r="Q143" s="259">
        <v>815.49130000000002</v>
      </c>
      <c r="R143" s="261">
        <v>87</v>
      </c>
      <c r="S143" s="270">
        <v>15257.437</v>
      </c>
      <c r="V143" s="380"/>
      <c r="Z143" s="359"/>
      <c r="AA143" s="22"/>
      <c r="AB143" s="258">
        <v>45415</v>
      </c>
      <c r="AC143" s="259">
        <v>134369</v>
      </c>
      <c r="AD143" s="259">
        <v>1554.5038</v>
      </c>
      <c r="AE143" s="261">
        <v>144</v>
      </c>
      <c r="AF143" s="262">
        <v>26219.387999999999</v>
      </c>
      <c r="AI143" s="134"/>
      <c r="AM143" s="23"/>
      <c r="AN143" s="22"/>
      <c r="AO143" s="258">
        <v>45814</v>
      </c>
      <c r="AP143" s="259">
        <v>141495</v>
      </c>
      <c r="AQ143" s="259">
        <v>2202.6945999999998</v>
      </c>
      <c r="AR143" s="261">
        <v>205</v>
      </c>
      <c r="AS143" s="262">
        <v>41057.201000000001</v>
      </c>
      <c r="AV143" s="134"/>
      <c r="AZ143" s="23"/>
    </row>
    <row r="144" spans="1:52" x14ac:dyDescent="0.3">
      <c r="A144" s="22"/>
      <c r="B144" s="212">
        <v>44678</v>
      </c>
      <c r="C144" s="1">
        <v>121057</v>
      </c>
      <c r="D144" s="210">
        <v>231.93989999999999</v>
      </c>
      <c r="E144" s="211">
        <v>32</v>
      </c>
      <c r="F144" s="213">
        <v>4063.9760000000001</v>
      </c>
      <c r="H144" t="s">
        <v>15</v>
      </c>
      <c r="I144">
        <f>+'Vr M3 DE GAS'!AV29</f>
        <v>1443</v>
      </c>
      <c r="K144" s="368">
        <f t="shared" ref="K144:K145" si="18">+I144-J144</f>
        <v>1443</v>
      </c>
      <c r="M144" s="23"/>
      <c r="N144" s="22"/>
      <c r="O144" s="269">
        <v>45023</v>
      </c>
      <c r="P144" s="259">
        <v>128124</v>
      </c>
      <c r="Q144" s="259">
        <v>816.18219999999997</v>
      </c>
      <c r="R144" s="261">
        <v>87</v>
      </c>
      <c r="S144" s="270">
        <v>15301.24</v>
      </c>
      <c r="U144" t="s">
        <v>253</v>
      </c>
      <c r="V144" s="380">
        <f>+X132</f>
        <v>4317.5290000000005</v>
      </c>
      <c r="W144" s="10" t="s">
        <v>270</v>
      </c>
      <c r="Y144" s="380">
        <f>+V144-CL270</f>
        <v>4317.5290000000005</v>
      </c>
      <c r="Z144" s="359"/>
      <c r="AA144" s="22"/>
      <c r="AB144" s="258">
        <v>45416</v>
      </c>
      <c r="AC144" s="259">
        <v>134387</v>
      </c>
      <c r="AD144" s="259">
        <v>1555.8997999999999</v>
      </c>
      <c r="AE144" s="261">
        <v>144</v>
      </c>
      <c r="AF144" s="262">
        <v>26271.446</v>
      </c>
      <c r="AH144" t="s">
        <v>253</v>
      </c>
      <c r="AI144" s="134">
        <f>+AK132</f>
        <v>3557.4330000000009</v>
      </c>
      <c r="AJ144" t="s">
        <v>270</v>
      </c>
      <c r="AL144" s="134">
        <f>+AI144-AI116</f>
        <v>297.26300000000265</v>
      </c>
      <c r="AM144" s="23"/>
      <c r="AN144" s="22"/>
      <c r="AO144" s="258">
        <v>45815</v>
      </c>
      <c r="AP144" s="259">
        <v>141510</v>
      </c>
      <c r="AQ144" s="259">
        <v>2206.3663999999999</v>
      </c>
      <c r="AR144" s="261">
        <v>206</v>
      </c>
      <c r="AS144" s="262">
        <v>41092.476000000002</v>
      </c>
      <c r="AU144" t="s">
        <v>253</v>
      </c>
      <c r="AV144" s="134">
        <f>+AX132</f>
        <v>2623.836000000003</v>
      </c>
      <c r="AW144" t="s">
        <v>270</v>
      </c>
      <c r="AY144" s="134">
        <f>+AV144-AV116</f>
        <v>-93.214999999996508</v>
      </c>
      <c r="AZ144" s="23"/>
    </row>
    <row r="145" spans="1:52" x14ac:dyDescent="0.3">
      <c r="A145" s="22"/>
      <c r="B145" s="212">
        <v>44679</v>
      </c>
      <c r="C145" s="1">
        <v>121076</v>
      </c>
      <c r="D145" s="210">
        <v>233.36320000000001</v>
      </c>
      <c r="E145" s="211">
        <v>32</v>
      </c>
      <c r="F145" s="213">
        <v>4094.373</v>
      </c>
      <c r="H145" t="s">
        <v>16</v>
      </c>
      <c r="I145">
        <f>+'Vr M3 DE GAS'!AV47</f>
        <v>1140</v>
      </c>
      <c r="K145" s="368">
        <f t="shared" si="18"/>
        <v>1140</v>
      </c>
      <c r="M145" s="23"/>
      <c r="N145" s="22"/>
      <c r="O145" s="269">
        <v>45024</v>
      </c>
      <c r="P145" s="271">
        <v>128135</v>
      </c>
      <c r="Q145" s="259">
        <v>817.15750000000003</v>
      </c>
      <c r="R145" s="261">
        <v>87</v>
      </c>
      <c r="S145" s="270">
        <v>15331.472</v>
      </c>
      <c r="Z145" s="359"/>
      <c r="AA145" s="22"/>
      <c r="AB145" s="258">
        <v>45417</v>
      </c>
      <c r="AC145" s="271">
        <v>134403</v>
      </c>
      <c r="AD145" s="259">
        <v>1556.7774999999999</v>
      </c>
      <c r="AE145" s="261">
        <v>144</v>
      </c>
      <c r="AF145" s="262">
        <v>26300.316999999999</v>
      </c>
      <c r="AM145" s="23"/>
      <c r="AN145" s="22"/>
      <c r="AO145" s="258">
        <v>45816</v>
      </c>
      <c r="AP145" s="271">
        <v>141523</v>
      </c>
      <c r="AQ145" s="259">
        <v>2209.1824999999999</v>
      </c>
      <c r="AR145" s="261">
        <v>206</v>
      </c>
      <c r="AS145" s="262">
        <v>41127.637999999999</v>
      </c>
      <c r="AZ145" s="23"/>
    </row>
    <row r="146" spans="1:52" ht="18" x14ac:dyDescent="0.35">
      <c r="A146" s="22"/>
      <c r="B146" s="212">
        <v>44680</v>
      </c>
      <c r="C146" s="1">
        <v>121097</v>
      </c>
      <c r="D146" s="210">
        <v>236.2099</v>
      </c>
      <c r="E146" s="211">
        <v>32</v>
      </c>
      <c r="F146" s="213">
        <v>4129.1149999999998</v>
      </c>
      <c r="M146" s="23"/>
      <c r="N146" s="22"/>
      <c r="O146" s="269">
        <v>45025</v>
      </c>
      <c r="P146" s="259">
        <v>128148</v>
      </c>
      <c r="Q146" s="259">
        <v>818.12199999999996</v>
      </c>
      <c r="R146" s="261">
        <v>87</v>
      </c>
      <c r="S146" s="270">
        <v>15374.266</v>
      </c>
      <c r="U146" t="s">
        <v>255</v>
      </c>
      <c r="V146" s="135">
        <f>+V144/V142</f>
        <v>6.8940432194127297</v>
      </c>
      <c r="W146" s="10" t="s">
        <v>288</v>
      </c>
      <c r="Z146" s="359"/>
      <c r="AA146" s="22"/>
      <c r="AB146" s="258">
        <v>45418</v>
      </c>
      <c r="AC146" s="259">
        <v>134426</v>
      </c>
      <c r="AD146" s="259">
        <v>1559.7628</v>
      </c>
      <c r="AE146" s="261">
        <v>144</v>
      </c>
      <c r="AF146" s="262">
        <v>26300.326000000001</v>
      </c>
      <c r="AH146" t="s">
        <v>255</v>
      </c>
      <c r="AI146" s="135">
        <f>+AI144/AI142</f>
        <v>6.195901101280116</v>
      </c>
      <c r="AJ146" t="s">
        <v>288</v>
      </c>
      <c r="AM146" s="23"/>
      <c r="AN146" s="22"/>
      <c r="AO146" s="258">
        <v>45817</v>
      </c>
      <c r="AP146" s="259">
        <v>141548</v>
      </c>
      <c r="AQ146" s="259">
        <v>2211.3216000000002</v>
      </c>
      <c r="AR146" s="261">
        <v>206</v>
      </c>
      <c r="AS146" s="262">
        <v>41156.31</v>
      </c>
      <c r="AU146" t="s">
        <v>255</v>
      </c>
      <c r="AV146" s="496">
        <f>+AV144/AV142</f>
        <v>5.5616057342382605</v>
      </c>
      <c r="AW146" t="s">
        <v>288</v>
      </c>
      <c r="AZ146" s="23"/>
    </row>
    <row r="147" spans="1:52" x14ac:dyDescent="0.3">
      <c r="A147" s="22"/>
      <c r="B147" s="212">
        <v>44681</v>
      </c>
      <c r="C147" s="1">
        <v>121117</v>
      </c>
      <c r="D147" s="210">
        <v>237.77809999999999</v>
      </c>
      <c r="E147" s="211">
        <v>32</v>
      </c>
      <c r="F147" s="213">
        <v>4159.1000000000004</v>
      </c>
      <c r="H147" t="s">
        <v>272</v>
      </c>
      <c r="I147">
        <f>SUM(I143:I145)</f>
        <v>4367</v>
      </c>
      <c r="K147" s="133">
        <f>SUM(K143:K146)</f>
        <v>3573.8630000000003</v>
      </c>
      <c r="M147" s="23"/>
      <c r="N147" s="22"/>
      <c r="O147" s="269">
        <v>45026</v>
      </c>
      <c r="P147" s="259">
        <v>128170</v>
      </c>
      <c r="Q147" s="259">
        <v>821.28570000000002</v>
      </c>
      <c r="R147" s="261">
        <v>87</v>
      </c>
      <c r="S147" s="270">
        <v>15390.874</v>
      </c>
      <c r="Z147" s="359"/>
      <c r="AA147" s="22"/>
      <c r="AB147" s="258">
        <v>45419</v>
      </c>
      <c r="AC147" s="259">
        <v>134447</v>
      </c>
      <c r="AD147" s="259">
        <v>1560.7915</v>
      </c>
      <c r="AE147" s="261">
        <v>144</v>
      </c>
      <c r="AF147" s="262">
        <v>26363.326000000001</v>
      </c>
      <c r="AM147" s="23"/>
      <c r="AN147" s="22"/>
      <c r="AO147" s="258">
        <v>45818</v>
      </c>
      <c r="AP147" s="259">
        <v>141561</v>
      </c>
      <c r="AQ147" s="259">
        <v>2212.3258999999998</v>
      </c>
      <c r="AR147" s="261">
        <v>207</v>
      </c>
      <c r="AS147" s="262">
        <v>41190.726000000002</v>
      </c>
      <c r="AZ147" s="23"/>
    </row>
    <row r="148" spans="1:52" x14ac:dyDescent="0.3">
      <c r="A148" s="22"/>
      <c r="B148" s="212">
        <v>44682</v>
      </c>
      <c r="C148" s="1">
        <v>121133</v>
      </c>
      <c r="D148" s="210">
        <v>238.517</v>
      </c>
      <c r="E148" s="211">
        <v>33</v>
      </c>
      <c r="F148" s="213">
        <v>4188.1949999999997</v>
      </c>
      <c r="H148" t="s">
        <v>278</v>
      </c>
      <c r="J148" s="42">
        <f>+J143*'COBRO 2025'!AF719</f>
        <v>2004312.1701407079</v>
      </c>
      <c r="M148" s="23"/>
      <c r="N148" s="22"/>
      <c r="O148" s="269">
        <v>45027</v>
      </c>
      <c r="P148" s="259">
        <v>128192</v>
      </c>
      <c r="Q148" s="259">
        <v>822.79100000000005</v>
      </c>
      <c r="R148" s="261">
        <v>88</v>
      </c>
      <c r="S148" s="270">
        <v>15429.835999999999</v>
      </c>
      <c r="Z148" s="359"/>
      <c r="AA148" s="22"/>
      <c r="AB148" s="258">
        <v>45420</v>
      </c>
      <c r="AC148" s="259">
        <v>134466</v>
      </c>
      <c r="AD148" s="259">
        <v>1561.5195000000001</v>
      </c>
      <c r="AE148" s="261">
        <v>144</v>
      </c>
      <c r="AF148" s="262">
        <v>26392.639999999999</v>
      </c>
      <c r="AM148" s="23"/>
      <c r="AN148" s="22"/>
      <c r="AO148" s="258">
        <v>45819</v>
      </c>
      <c r="AP148" s="259">
        <v>141580</v>
      </c>
      <c r="AQ148" s="482" t="s">
        <v>475</v>
      </c>
      <c r="AR148" s="261">
        <v>207</v>
      </c>
      <c r="AS148" s="262">
        <v>41226.821000000004</v>
      </c>
      <c r="AZ148" s="23"/>
    </row>
    <row r="149" spans="1:52" x14ac:dyDescent="0.3">
      <c r="A149" s="22"/>
      <c r="B149" s="212">
        <v>44683</v>
      </c>
      <c r="C149" s="1">
        <v>121153</v>
      </c>
      <c r="D149" s="210">
        <v>240.08410000000001</v>
      </c>
      <c r="E149" s="211">
        <v>33</v>
      </c>
      <c r="F149" s="213">
        <v>4210.2420000000002</v>
      </c>
      <c r="M149" s="23"/>
      <c r="N149" s="22"/>
      <c r="O149" s="269">
        <v>45028</v>
      </c>
      <c r="P149" s="259">
        <v>128216</v>
      </c>
      <c r="Q149" s="259">
        <v>826.63210000000004</v>
      </c>
      <c r="R149" s="261">
        <v>88</v>
      </c>
      <c r="S149" s="259">
        <v>15475.331</v>
      </c>
      <c r="Z149" s="359"/>
      <c r="AA149" s="22"/>
      <c r="AB149" s="258">
        <v>45421</v>
      </c>
      <c r="AC149" s="259">
        <v>134488</v>
      </c>
      <c r="AD149" s="259">
        <v>1563.1195</v>
      </c>
      <c r="AE149" s="261">
        <v>145</v>
      </c>
      <c r="AF149" s="278">
        <v>26430.637999999999</v>
      </c>
      <c r="AM149" s="23"/>
      <c r="AN149" s="22"/>
      <c r="AO149" s="258">
        <v>45820</v>
      </c>
      <c r="AP149" s="259">
        <v>141596</v>
      </c>
      <c r="AQ149" s="259">
        <v>2215.9373000000001</v>
      </c>
      <c r="AR149" s="261">
        <v>207</v>
      </c>
      <c r="AS149" s="278">
        <v>41259.798999999999</v>
      </c>
      <c r="AZ149" s="23"/>
    </row>
    <row r="150" spans="1:52" x14ac:dyDescent="0.3">
      <c r="A150" s="22"/>
      <c r="B150" s="212">
        <v>44684</v>
      </c>
      <c r="C150" s="1">
        <v>121173</v>
      </c>
      <c r="D150" s="210">
        <v>241.41560000000001</v>
      </c>
      <c r="E150" s="211">
        <v>33</v>
      </c>
      <c r="F150" s="213">
        <v>4237.2749999999996</v>
      </c>
      <c r="H150" t="s">
        <v>275</v>
      </c>
      <c r="M150" s="23"/>
      <c r="N150" s="22"/>
      <c r="O150" s="269">
        <v>45029</v>
      </c>
      <c r="P150" s="259">
        <v>128243</v>
      </c>
      <c r="Q150" s="259">
        <v>829.77829999999994</v>
      </c>
      <c r="R150" s="261">
        <v>88</v>
      </c>
      <c r="S150" s="270">
        <v>15505.813</v>
      </c>
      <c r="Z150" s="359"/>
      <c r="AA150" s="22"/>
      <c r="AB150" s="258">
        <v>45422</v>
      </c>
      <c r="AC150" s="259">
        <v>134503</v>
      </c>
      <c r="AD150" s="259">
        <v>1563.9559999999999</v>
      </c>
      <c r="AE150" s="261">
        <v>145</v>
      </c>
      <c r="AF150" s="262">
        <v>26463.762999999999</v>
      </c>
      <c r="AM150" s="23"/>
      <c r="AN150" s="22"/>
      <c r="AO150" s="258">
        <v>45821</v>
      </c>
      <c r="AP150" s="259">
        <v>141615</v>
      </c>
      <c r="AQ150" s="259">
        <v>2218.5319</v>
      </c>
      <c r="AR150" s="261">
        <v>207</v>
      </c>
      <c r="AS150" s="262">
        <v>41292.108999999997</v>
      </c>
      <c r="AZ150" s="23"/>
    </row>
    <row r="151" spans="1:52" x14ac:dyDescent="0.3">
      <c r="A151" s="22"/>
      <c r="B151" s="212">
        <v>44685</v>
      </c>
      <c r="C151" s="1">
        <v>121193</v>
      </c>
      <c r="D151" s="210">
        <v>242.9299</v>
      </c>
      <c r="E151" s="211">
        <v>33</v>
      </c>
      <c r="F151" s="213">
        <v>4268.7079999999996</v>
      </c>
      <c r="M151" s="23"/>
      <c r="N151" s="22"/>
      <c r="O151" s="269">
        <v>45030</v>
      </c>
      <c r="P151" s="259">
        <v>128268</v>
      </c>
      <c r="Q151" s="259">
        <v>833.09619999999995</v>
      </c>
      <c r="R151" s="261">
        <v>88</v>
      </c>
      <c r="S151" s="270">
        <v>15547.58</v>
      </c>
      <c r="Z151" s="359"/>
      <c r="AA151" s="22"/>
      <c r="AB151" s="258">
        <v>45423</v>
      </c>
      <c r="AC151" s="259">
        <v>134521</v>
      </c>
      <c r="AD151" s="259">
        <v>1564.5632000000001</v>
      </c>
      <c r="AE151" s="261">
        <v>145</v>
      </c>
      <c r="AF151" s="262">
        <v>26498.628000000001</v>
      </c>
      <c r="AM151" s="23"/>
      <c r="AN151" s="22"/>
      <c r="AO151" s="258">
        <v>45822</v>
      </c>
      <c r="AP151" s="259">
        <v>141632</v>
      </c>
      <c r="AQ151" s="259">
        <v>2221.1149</v>
      </c>
      <c r="AR151" s="261">
        <v>208</v>
      </c>
      <c r="AS151" s="262">
        <v>41318.205000000002</v>
      </c>
      <c r="AZ151" s="23"/>
    </row>
    <row r="152" spans="1:52" x14ac:dyDescent="0.3">
      <c r="A152" s="22"/>
      <c r="B152" s="212">
        <v>44686</v>
      </c>
      <c r="C152" s="1">
        <v>121213</v>
      </c>
      <c r="D152" s="210">
        <v>244.6551</v>
      </c>
      <c r="E152" s="211">
        <v>33</v>
      </c>
      <c r="F152" s="213">
        <v>4295.8029999999999</v>
      </c>
      <c r="H152" t="s">
        <v>249</v>
      </c>
      <c r="I152" s="134">
        <f>+C166-C138</f>
        <v>536</v>
      </c>
      <c r="M152" s="23"/>
      <c r="N152" s="22"/>
      <c r="O152" s="269">
        <v>45031</v>
      </c>
      <c r="P152" s="259">
        <v>128288</v>
      </c>
      <c r="Q152" s="259">
        <v>834.50009999999997</v>
      </c>
      <c r="R152" s="261">
        <v>88</v>
      </c>
      <c r="S152" s="270">
        <v>15586.713</v>
      </c>
      <c r="Z152" s="359"/>
      <c r="AA152" s="22"/>
      <c r="AB152" s="258">
        <v>45424</v>
      </c>
      <c r="AC152" s="259">
        <v>134536</v>
      </c>
      <c r="AD152" s="259">
        <v>1564.9281000000001</v>
      </c>
      <c r="AE152" s="261">
        <v>145</v>
      </c>
      <c r="AF152" s="262">
        <v>26519.767</v>
      </c>
      <c r="AM152" s="23"/>
      <c r="AN152" s="22"/>
      <c r="AO152" s="258">
        <v>45823</v>
      </c>
      <c r="AP152" s="259">
        <v>141641</v>
      </c>
      <c r="AQ152" s="259">
        <v>2222.1835999999998</v>
      </c>
      <c r="AR152" s="261">
        <v>208</v>
      </c>
      <c r="AS152" s="262">
        <v>41356.322</v>
      </c>
      <c r="AZ152" s="23"/>
    </row>
    <row r="153" spans="1:52" x14ac:dyDescent="0.3">
      <c r="A153" s="22"/>
      <c r="B153" s="212">
        <v>44687</v>
      </c>
      <c r="C153" s="1">
        <v>121229</v>
      </c>
      <c r="D153" s="210">
        <v>245.38990000000001</v>
      </c>
      <c r="E153" s="211">
        <v>34</v>
      </c>
      <c r="F153" s="213">
        <v>4324.2759999999998</v>
      </c>
      <c r="H153" t="s">
        <v>247</v>
      </c>
      <c r="I153" s="134">
        <f>+D166-D138</f>
        <v>51.340699999999998</v>
      </c>
      <c r="M153" s="23"/>
      <c r="N153" s="22"/>
      <c r="O153" s="269">
        <v>45032</v>
      </c>
      <c r="P153" s="259">
        <v>128307</v>
      </c>
      <c r="Q153" s="259">
        <v>835.86400000000003</v>
      </c>
      <c r="R153" s="261">
        <v>88</v>
      </c>
      <c r="S153" s="270">
        <v>15633.382</v>
      </c>
      <c r="Z153" s="359"/>
      <c r="AA153" s="22"/>
      <c r="AB153" s="258">
        <v>45425</v>
      </c>
      <c r="AC153" s="259">
        <v>134551</v>
      </c>
      <c r="AD153" s="259">
        <v>1565.6911</v>
      </c>
      <c r="AE153" s="261">
        <v>145</v>
      </c>
      <c r="AF153" s="262">
        <v>26557.367999999999</v>
      </c>
      <c r="AM153" s="23"/>
      <c r="AN153" s="22"/>
      <c r="AO153" s="258">
        <v>45824</v>
      </c>
      <c r="AP153" s="259">
        <v>141659</v>
      </c>
      <c r="AQ153" s="259">
        <v>2223.2714999999998</v>
      </c>
      <c r="AR153" s="261">
        <v>208</v>
      </c>
      <c r="AS153" s="262">
        <v>41384.438000000002</v>
      </c>
      <c r="AZ153" s="23"/>
    </row>
    <row r="154" spans="1:52" x14ac:dyDescent="0.3">
      <c r="A154" s="22"/>
      <c r="B154" s="212">
        <v>44688</v>
      </c>
      <c r="C154" s="1">
        <v>121245</v>
      </c>
      <c r="D154" s="210">
        <v>246.13200000000001</v>
      </c>
      <c r="E154" s="211">
        <v>34</v>
      </c>
      <c r="F154" s="213">
        <v>4353.2529999999997</v>
      </c>
      <c r="H154" t="s">
        <v>250</v>
      </c>
      <c r="I154" s="134">
        <f>+I152-I153</f>
        <v>484.65930000000003</v>
      </c>
      <c r="M154" s="23"/>
      <c r="N154" s="22"/>
      <c r="O154" s="269">
        <v>45033</v>
      </c>
      <c r="P154" s="259">
        <v>128332</v>
      </c>
      <c r="Q154" s="259">
        <v>838.33960000000002</v>
      </c>
      <c r="R154" s="261">
        <v>89</v>
      </c>
      <c r="S154" s="270">
        <v>15652.101000000001</v>
      </c>
      <c r="Z154" s="359"/>
      <c r="AA154" s="22"/>
      <c r="AB154" s="258">
        <v>45426</v>
      </c>
      <c r="AC154" s="259">
        <v>134574</v>
      </c>
      <c r="AD154" s="259">
        <v>1568.1679999999999</v>
      </c>
      <c r="AE154" s="261">
        <v>145</v>
      </c>
      <c r="AF154" s="262">
        <v>26579.26</v>
      </c>
      <c r="AM154" s="23"/>
      <c r="AN154" s="22"/>
      <c r="AO154" s="258">
        <v>45825</v>
      </c>
      <c r="AP154" s="259">
        <v>141673</v>
      </c>
      <c r="AQ154" s="259">
        <v>2224.8312000000001</v>
      </c>
      <c r="AR154" s="261">
        <v>208</v>
      </c>
      <c r="AS154" s="262">
        <v>41437.625</v>
      </c>
      <c r="AZ154" s="23"/>
    </row>
    <row r="155" spans="1:52" x14ac:dyDescent="0.3">
      <c r="A155" s="22"/>
      <c r="B155" s="212">
        <v>44689</v>
      </c>
      <c r="C155" s="1">
        <v>121260</v>
      </c>
      <c r="D155" s="210">
        <v>247.20230000000001</v>
      </c>
      <c r="E155" s="211">
        <v>34</v>
      </c>
      <c r="F155" s="213">
        <v>4381.7070000000003</v>
      </c>
      <c r="M155" s="23"/>
      <c r="N155" s="22"/>
      <c r="O155" s="269">
        <v>45034</v>
      </c>
      <c r="P155" s="259">
        <v>128356</v>
      </c>
      <c r="Q155" s="259">
        <v>840.92399999999998</v>
      </c>
      <c r="R155" s="261">
        <v>89</v>
      </c>
      <c r="S155" s="259">
        <v>15687.513999999999</v>
      </c>
      <c r="Z155" s="359"/>
      <c r="AA155" s="22"/>
      <c r="AB155" s="258">
        <v>45427</v>
      </c>
      <c r="AC155" s="259">
        <v>134594</v>
      </c>
      <c r="AD155" s="259">
        <v>1568.9838999999999</v>
      </c>
      <c r="AE155" s="261">
        <v>145</v>
      </c>
      <c r="AF155" s="278">
        <v>26638.641</v>
      </c>
      <c r="AM155" s="23"/>
      <c r="AN155" s="22"/>
      <c r="AO155" s="258">
        <v>45826</v>
      </c>
      <c r="AP155" s="259">
        <v>141693</v>
      </c>
      <c r="AQ155" s="259">
        <v>2225.8962999999999</v>
      </c>
      <c r="AR155" s="261">
        <v>209</v>
      </c>
      <c r="AS155" s="278">
        <v>41474.788999999997</v>
      </c>
      <c r="AZ155" s="23"/>
    </row>
    <row r="156" spans="1:52" x14ac:dyDescent="0.3">
      <c r="A156" s="22"/>
      <c r="B156" s="212">
        <v>44690</v>
      </c>
      <c r="C156" s="1">
        <v>121280</v>
      </c>
      <c r="D156" s="210">
        <v>249.00319999999999</v>
      </c>
      <c r="E156" s="211">
        <v>34</v>
      </c>
      <c r="F156" s="213">
        <v>4398.1769999999997</v>
      </c>
      <c r="M156" s="23"/>
      <c r="N156" s="22"/>
      <c r="O156" s="269">
        <v>45035</v>
      </c>
      <c r="P156" s="259">
        <v>128378</v>
      </c>
      <c r="Q156" s="259">
        <v>843.02880000000005</v>
      </c>
      <c r="R156" s="261">
        <v>89</v>
      </c>
      <c r="S156" s="270">
        <v>15721.9</v>
      </c>
      <c r="Z156" s="359"/>
      <c r="AA156" s="22"/>
      <c r="AB156" s="258">
        <v>45428</v>
      </c>
      <c r="AC156" s="259">
        <v>134616</v>
      </c>
      <c r="AD156" s="259">
        <v>1569.9630999999999</v>
      </c>
      <c r="AE156" s="261">
        <v>147</v>
      </c>
      <c r="AF156" s="262">
        <v>26663.432000000001</v>
      </c>
      <c r="AM156" s="23"/>
      <c r="AN156" s="22"/>
      <c r="AO156" s="253">
        <v>45827</v>
      </c>
      <c r="AP156" s="254">
        <v>141708</v>
      </c>
      <c r="AQ156" s="254">
        <v>2226.9587000000001</v>
      </c>
      <c r="AR156" s="256">
        <v>209</v>
      </c>
      <c r="AS156" s="257">
        <v>41507.663999999997</v>
      </c>
      <c r="AZ156" s="23"/>
    </row>
    <row r="157" spans="1:52" x14ac:dyDescent="0.3">
      <c r="A157" s="22"/>
      <c r="B157" s="212">
        <v>44691</v>
      </c>
      <c r="C157" s="1">
        <v>121300</v>
      </c>
      <c r="D157" s="210">
        <v>250.59639999999999</v>
      </c>
      <c r="E157" s="211">
        <v>35</v>
      </c>
      <c r="F157" s="213">
        <v>4427.8549999999996</v>
      </c>
      <c r="H157" t="s">
        <v>251</v>
      </c>
      <c r="I157" s="134">
        <f>+I152-I153</f>
        <v>484.65930000000003</v>
      </c>
      <c r="J157" t="s">
        <v>276</v>
      </c>
      <c r="M157" s="23"/>
      <c r="N157" s="22"/>
      <c r="O157" s="269">
        <v>45036</v>
      </c>
      <c r="P157" s="259">
        <v>128401</v>
      </c>
      <c r="Q157" s="259">
        <v>845.61479999999995</v>
      </c>
      <c r="R157" s="261">
        <v>89</v>
      </c>
      <c r="S157" s="270">
        <v>15755.609</v>
      </c>
      <c r="Z157" s="359"/>
      <c r="AA157" s="22"/>
      <c r="AB157" s="258">
        <v>45429</v>
      </c>
      <c r="AC157" s="259">
        <v>134640</v>
      </c>
      <c r="AD157" s="259">
        <v>1572.6632</v>
      </c>
      <c r="AE157" s="261">
        <v>147</v>
      </c>
      <c r="AF157" s="262">
        <v>29702.18</v>
      </c>
      <c r="AM157" s="23"/>
      <c r="AN157" s="22"/>
      <c r="AO157" s="258">
        <v>45828</v>
      </c>
      <c r="AP157" s="259">
        <v>141719</v>
      </c>
      <c r="AQ157" s="259">
        <v>2228.0016999999998</v>
      </c>
      <c r="AR157" s="261">
        <v>209</v>
      </c>
      <c r="AS157" s="262">
        <v>41543.218000000001</v>
      </c>
      <c r="AZ157" s="23"/>
    </row>
    <row r="158" spans="1:52" x14ac:dyDescent="0.3">
      <c r="A158" s="22"/>
      <c r="B158" s="212">
        <v>44692</v>
      </c>
      <c r="C158" s="1">
        <v>121320</v>
      </c>
      <c r="D158" s="210">
        <v>255.1857</v>
      </c>
      <c r="E158" s="211">
        <v>35</v>
      </c>
      <c r="F158" s="213">
        <v>4463.1480000000001</v>
      </c>
      <c r="I158" s="134"/>
      <c r="M158" s="23"/>
      <c r="N158" s="22"/>
      <c r="O158" s="272">
        <v>45037</v>
      </c>
      <c r="P158" s="254">
        <v>128426</v>
      </c>
      <c r="Q158" s="254">
        <v>848.55529999999999</v>
      </c>
      <c r="R158" s="256">
        <v>90</v>
      </c>
      <c r="S158" s="273">
        <v>15783.043</v>
      </c>
      <c r="Z158" s="359"/>
      <c r="AA158" s="22"/>
      <c r="AB158" s="258">
        <v>45430</v>
      </c>
      <c r="AC158" s="259">
        <v>134658</v>
      </c>
      <c r="AD158" s="259">
        <v>1573.546</v>
      </c>
      <c r="AE158" s="261">
        <v>147</v>
      </c>
      <c r="AF158" s="262">
        <v>26744.216</v>
      </c>
      <c r="AM158" s="23"/>
      <c r="AN158" s="22"/>
      <c r="AO158" s="258">
        <v>45829</v>
      </c>
      <c r="AP158" s="259">
        <v>141730</v>
      </c>
      <c r="AQ158" s="259">
        <v>2231.1025</v>
      </c>
      <c r="AR158" s="261">
        <v>209</v>
      </c>
      <c r="AS158" s="262">
        <v>41627.315000000002</v>
      </c>
      <c r="AZ158" s="23"/>
    </row>
    <row r="159" spans="1:52" ht="15" thickBot="1" x14ac:dyDescent="0.35">
      <c r="A159" s="22"/>
      <c r="B159" s="212">
        <v>44693</v>
      </c>
      <c r="C159" s="1">
        <v>121346</v>
      </c>
      <c r="D159" s="210">
        <v>259.37540000000001</v>
      </c>
      <c r="E159" s="211">
        <v>35</v>
      </c>
      <c r="F159" s="213">
        <v>4495.2049999999999</v>
      </c>
      <c r="H159" t="s">
        <v>253</v>
      </c>
      <c r="I159" s="134">
        <f>+K147</f>
        <v>3573.8630000000003</v>
      </c>
      <c r="J159" t="s">
        <v>273</v>
      </c>
      <c r="M159" s="23"/>
      <c r="N159" s="22"/>
      <c r="O159" s="269">
        <v>45038</v>
      </c>
      <c r="P159" s="259">
        <v>128448</v>
      </c>
      <c r="Q159" s="259">
        <v>850.70839999999998</v>
      </c>
      <c r="R159" s="261">
        <v>90</v>
      </c>
      <c r="S159" s="270">
        <v>15828.228999999999</v>
      </c>
      <c r="Z159" s="359"/>
      <c r="AA159" s="22"/>
      <c r="AB159" s="258">
        <v>45431</v>
      </c>
      <c r="AC159" s="259">
        <v>134672</v>
      </c>
      <c r="AD159" s="259">
        <v>1573.9117000000001</v>
      </c>
      <c r="AE159" s="261">
        <v>147</v>
      </c>
      <c r="AF159" s="262">
        <v>26748.981</v>
      </c>
      <c r="AM159" s="23"/>
      <c r="AN159" s="22"/>
      <c r="AO159" s="258">
        <v>45830</v>
      </c>
      <c r="AP159" s="259">
        <v>141749</v>
      </c>
      <c r="AQ159" s="482" t="s">
        <v>476</v>
      </c>
      <c r="AR159" s="261">
        <v>209</v>
      </c>
      <c r="AS159" s="262">
        <v>41648.216999999997</v>
      </c>
      <c r="AZ159" s="23"/>
    </row>
    <row r="160" spans="1:52" ht="18.600000000000001" thickBot="1" x14ac:dyDescent="0.4">
      <c r="A160" s="22"/>
      <c r="B160" s="212">
        <v>44694</v>
      </c>
      <c r="C160" s="1">
        <v>121367</v>
      </c>
      <c r="D160" s="210">
        <v>262.87880000000001</v>
      </c>
      <c r="E160" s="211">
        <v>35</v>
      </c>
      <c r="F160" s="213">
        <v>4526.59</v>
      </c>
      <c r="M160" s="23"/>
      <c r="N160" s="22"/>
      <c r="O160" s="269">
        <v>45039</v>
      </c>
      <c r="P160" s="259">
        <v>128466</v>
      </c>
      <c r="Q160" s="259">
        <v>851.86210000000005</v>
      </c>
      <c r="R160" s="261">
        <v>90</v>
      </c>
      <c r="S160" s="270">
        <v>15885.125</v>
      </c>
      <c r="U160" s="522" t="s">
        <v>334</v>
      </c>
      <c r="V160" s="522"/>
      <c r="W160" s="522"/>
      <c r="X160" s="522"/>
      <c r="Z160" s="359"/>
      <c r="AA160" s="22"/>
      <c r="AB160" s="258">
        <v>45432</v>
      </c>
      <c r="AC160" s="259">
        <v>134690</v>
      </c>
      <c r="AD160" s="259">
        <v>1575.0779</v>
      </c>
      <c r="AE160" s="261">
        <v>147</v>
      </c>
      <c r="AF160" s="262">
        <v>26755.114000000001</v>
      </c>
      <c r="AH160" s="519" t="s">
        <v>420</v>
      </c>
      <c r="AI160" s="520"/>
      <c r="AJ160" s="520"/>
      <c r="AK160" s="520"/>
      <c r="AL160" s="521"/>
      <c r="AM160" s="23"/>
      <c r="AN160" s="22"/>
      <c r="AO160" s="258">
        <v>45831</v>
      </c>
      <c r="AP160" s="259">
        <v>141762</v>
      </c>
      <c r="AQ160" s="482" t="s">
        <v>477</v>
      </c>
      <c r="AR160" s="261">
        <v>210</v>
      </c>
      <c r="AS160" s="262">
        <v>41662.127</v>
      </c>
      <c r="AU160" s="519" t="s">
        <v>483</v>
      </c>
      <c r="AV160" s="520"/>
      <c r="AW160" s="520"/>
      <c r="AX160" s="520"/>
      <c r="AY160" s="521"/>
      <c r="AZ160" s="23"/>
    </row>
    <row r="161" spans="1:52" ht="29.4" x14ac:dyDescent="0.35">
      <c r="A161" s="22"/>
      <c r="B161" s="212">
        <v>44695</v>
      </c>
      <c r="C161" s="1">
        <v>121385</v>
      </c>
      <c r="D161" s="210">
        <v>265.59679999999997</v>
      </c>
      <c r="E161" s="211">
        <v>36</v>
      </c>
      <c r="F161" s="213">
        <v>4560.5450000000001</v>
      </c>
      <c r="H161" t="s">
        <v>255</v>
      </c>
      <c r="I161" s="168">
        <f>+I159/I157</f>
        <v>7.3739697143952467</v>
      </c>
      <c r="J161" t="s">
        <v>256</v>
      </c>
      <c r="M161" s="23"/>
      <c r="N161" s="22"/>
      <c r="O161" s="269">
        <v>45040</v>
      </c>
      <c r="P161" s="259">
        <v>128489</v>
      </c>
      <c r="Q161" s="259">
        <v>852.98440000000005</v>
      </c>
      <c r="R161" s="261">
        <v>90</v>
      </c>
      <c r="S161" s="270">
        <v>15903.548000000001</v>
      </c>
      <c r="U161" s="27" t="s">
        <v>246</v>
      </c>
      <c r="V161" s="27" t="s">
        <v>246</v>
      </c>
      <c r="W161" s="27" t="s">
        <v>247</v>
      </c>
      <c r="X161" s="27" t="s">
        <v>287</v>
      </c>
      <c r="Z161" s="359"/>
      <c r="AA161" s="22"/>
      <c r="AB161" s="253">
        <v>45433</v>
      </c>
      <c r="AC161" s="254">
        <v>134709</v>
      </c>
      <c r="AD161" s="254">
        <v>1576.1406999999999</v>
      </c>
      <c r="AE161" s="256">
        <v>148</v>
      </c>
      <c r="AF161" s="257">
        <v>26779.931</v>
      </c>
      <c r="AH161" s="27" t="s">
        <v>246</v>
      </c>
      <c r="AI161" s="27" t="s">
        <v>246</v>
      </c>
      <c r="AJ161" s="27" t="s">
        <v>247</v>
      </c>
      <c r="AK161" s="27" t="s">
        <v>287</v>
      </c>
      <c r="AM161" s="23"/>
      <c r="AN161" s="22"/>
      <c r="AO161" s="258">
        <v>45832</v>
      </c>
      <c r="AP161" s="259">
        <v>141781</v>
      </c>
      <c r="AQ161" s="259">
        <v>2236.5131999999999</v>
      </c>
      <c r="AR161" s="261">
        <v>210</v>
      </c>
      <c r="AS161" s="262">
        <v>41686.428</v>
      </c>
      <c r="AU161" s="27" t="s">
        <v>246</v>
      </c>
      <c r="AV161" s="27" t="s">
        <v>246</v>
      </c>
      <c r="AW161" s="27" t="s">
        <v>247</v>
      </c>
      <c r="AX161" s="27" t="s">
        <v>287</v>
      </c>
      <c r="AZ161" s="23"/>
    </row>
    <row r="162" spans="1:52" ht="18" x14ac:dyDescent="0.35">
      <c r="A162" s="22"/>
      <c r="B162" s="212">
        <v>44696</v>
      </c>
      <c r="C162" s="1">
        <v>121398</v>
      </c>
      <c r="D162" s="210">
        <v>266.40620000000001</v>
      </c>
      <c r="E162" s="211">
        <v>36</v>
      </c>
      <c r="F162" s="213">
        <v>4587.1909999999998</v>
      </c>
      <c r="M162" s="23"/>
      <c r="N162" s="22"/>
      <c r="O162" s="269">
        <v>45041</v>
      </c>
      <c r="P162" s="259">
        <v>128512</v>
      </c>
      <c r="Q162" s="259">
        <v>855.23479999999995</v>
      </c>
      <c r="R162" s="261">
        <v>91</v>
      </c>
      <c r="S162" s="270">
        <v>15941.487999999999</v>
      </c>
      <c r="U162" t="s">
        <v>279</v>
      </c>
      <c r="V162" s="10">
        <f>+'Vr M3 DE GAS'!BE11</f>
        <v>2143</v>
      </c>
      <c r="W162" s="381">
        <f>+S186-S158</f>
        <v>1048.0199999999986</v>
      </c>
      <c r="X162" s="377">
        <f>+V162-W162</f>
        <v>1094.9800000000014</v>
      </c>
      <c r="Y162" s="377" t="e">
        <f>+X162-#REF!</f>
        <v>#REF!</v>
      </c>
      <c r="Z162" s="359"/>
      <c r="AA162" s="22"/>
      <c r="AB162" s="258">
        <v>45434</v>
      </c>
      <c r="AC162" s="259">
        <v>134728</v>
      </c>
      <c r="AD162" s="259">
        <v>1577.3816999999999</v>
      </c>
      <c r="AE162" s="261">
        <v>148</v>
      </c>
      <c r="AF162" s="262">
        <v>26847.343000000001</v>
      </c>
      <c r="AH162" t="s">
        <v>279</v>
      </c>
      <c r="AI162">
        <f>+'Vr M3 DE GAS'!BN12</f>
        <v>1855</v>
      </c>
      <c r="AJ162" s="369">
        <f>+AF192-AF161</f>
        <v>1094.5910000000003</v>
      </c>
      <c r="AK162" s="133">
        <f>+AI162-AJ162</f>
        <v>760.40899999999965</v>
      </c>
      <c r="AL162" s="133">
        <f>+AK162-AK128</f>
        <v>-260.02400000000125</v>
      </c>
      <c r="AM162" s="23"/>
      <c r="AN162" s="22"/>
      <c r="AO162" s="258">
        <v>45833</v>
      </c>
      <c r="AP162" s="259">
        <v>141798</v>
      </c>
      <c r="AQ162" s="259">
        <v>2240.1457999999998</v>
      </c>
      <c r="AR162" s="261">
        <v>210</v>
      </c>
      <c r="AS162" s="262">
        <v>41726.67</v>
      </c>
      <c r="AU162" t="s">
        <v>279</v>
      </c>
      <c r="AV162">
        <f>+'Vr M3 DE GAS'!BV13</f>
        <v>1757</v>
      </c>
      <c r="AW162" s="369">
        <f>+AS184-AS156</f>
        <v>1007.3950000000041</v>
      </c>
      <c r="AX162" s="133">
        <f>+AV162-AW162</f>
        <v>749.60499999999593</v>
      </c>
      <c r="AY162" s="133">
        <f>+AX162-AX128</f>
        <v>-85.231000000007043</v>
      </c>
      <c r="AZ162" s="23"/>
    </row>
    <row r="163" spans="1:52" x14ac:dyDescent="0.3">
      <c r="A163" s="22"/>
      <c r="B163" s="212">
        <v>44697</v>
      </c>
      <c r="C163" s="1">
        <v>121418</v>
      </c>
      <c r="D163" s="210">
        <v>269.30259999999998</v>
      </c>
      <c r="E163" s="211">
        <v>36</v>
      </c>
      <c r="F163" s="213">
        <v>4607.0510000000004</v>
      </c>
      <c r="M163" s="23"/>
      <c r="N163" s="22"/>
      <c r="O163" s="269">
        <v>45042</v>
      </c>
      <c r="P163" s="259">
        <v>128537</v>
      </c>
      <c r="Q163" s="259">
        <v>858.86450000000002</v>
      </c>
      <c r="R163" s="261">
        <v>91</v>
      </c>
      <c r="S163" s="270">
        <v>15984.47</v>
      </c>
      <c r="U163" t="s">
        <v>281</v>
      </c>
      <c r="V163" s="10">
        <f>+'Vr M3 DE GAS'!BE29</f>
        <v>1408</v>
      </c>
      <c r="W163" s="377"/>
      <c r="X163" s="377">
        <f t="shared" ref="X163:X164" si="19">+V163-W163</f>
        <v>1408</v>
      </c>
      <c r="Y163" s="377" t="e">
        <f>+X163-#REF!</f>
        <v>#REF!</v>
      </c>
      <c r="Z163" s="359"/>
      <c r="AA163" s="22"/>
      <c r="AB163" s="258">
        <v>45435</v>
      </c>
      <c r="AC163" s="259">
        <v>134741</v>
      </c>
      <c r="AD163" s="259">
        <v>1578.2107000000001</v>
      </c>
      <c r="AE163" s="261">
        <v>148</v>
      </c>
      <c r="AF163" s="262">
        <v>26897.563999999998</v>
      </c>
      <c r="AH163" t="s">
        <v>281</v>
      </c>
      <c r="AI163">
        <f>+'Vr M3 DE GAS'!BN30</f>
        <v>954</v>
      </c>
      <c r="AJ163" s="133"/>
      <c r="AK163" s="133">
        <f t="shared" ref="AK163:AK164" si="20">+AI163-AJ163</f>
        <v>954</v>
      </c>
      <c r="AL163" s="133">
        <f>+AK163-AK129</f>
        <v>-129</v>
      </c>
      <c r="AM163" s="23"/>
      <c r="AN163" s="22"/>
      <c r="AO163" s="258">
        <v>45834</v>
      </c>
      <c r="AP163" s="259">
        <v>141816</v>
      </c>
      <c r="AQ163" s="259">
        <v>2243.1707999999999</v>
      </c>
      <c r="AR163" s="261">
        <v>210</v>
      </c>
      <c r="AS163" s="262">
        <v>41738.658000000003</v>
      </c>
      <c r="AU163" t="s">
        <v>281</v>
      </c>
      <c r="AV163">
        <f>+'Vr M3 DE GAS'!BV31</f>
        <v>797</v>
      </c>
      <c r="AW163" s="133"/>
      <c r="AX163" s="133">
        <f t="shared" ref="AX163:AX164" si="21">+AV163-AW163</f>
        <v>797</v>
      </c>
      <c r="AY163" s="133">
        <f>+AX163-AX129</f>
        <v>-149</v>
      </c>
      <c r="AZ163" s="23"/>
    </row>
    <row r="164" spans="1:52" x14ac:dyDescent="0.3">
      <c r="A164" s="22"/>
      <c r="B164" s="212">
        <v>44698</v>
      </c>
      <c r="C164" s="1">
        <v>121437</v>
      </c>
      <c r="D164" s="210">
        <v>270.5034</v>
      </c>
      <c r="E164" s="211">
        <v>36</v>
      </c>
      <c r="F164" s="213">
        <v>4636.3540000000003</v>
      </c>
      <c r="M164" s="23"/>
      <c r="N164" s="22"/>
      <c r="O164" s="269">
        <v>45043</v>
      </c>
      <c r="P164" s="259">
        <v>128563</v>
      </c>
      <c r="Q164" s="259">
        <v>861.70809999999994</v>
      </c>
      <c r="R164" s="261">
        <v>91</v>
      </c>
      <c r="S164" s="270">
        <v>16022.812</v>
      </c>
      <c r="U164" t="s">
        <v>280</v>
      </c>
      <c r="V164" s="10">
        <f>+'Vr M3 DE GAS'!BE47</f>
        <v>1322</v>
      </c>
      <c r="W164" s="377"/>
      <c r="X164" s="377">
        <f t="shared" si="19"/>
        <v>1322</v>
      </c>
      <c r="Y164" s="377" t="e">
        <f>+X164-#REF!</f>
        <v>#REF!</v>
      </c>
      <c r="Z164" s="359"/>
      <c r="AA164" s="22"/>
      <c r="AB164" s="258">
        <v>45436</v>
      </c>
      <c r="AC164" s="259">
        <v>134764</v>
      </c>
      <c r="AD164" s="259">
        <v>1579.0128999999999</v>
      </c>
      <c r="AE164" s="261">
        <v>148</v>
      </c>
      <c r="AF164" s="262">
        <v>26921.266</v>
      </c>
      <c r="AH164" t="s">
        <v>280</v>
      </c>
      <c r="AI164">
        <f>+'Vr M3 DE GAS'!BN48</f>
        <v>1295</v>
      </c>
      <c r="AJ164" s="133"/>
      <c r="AK164" s="133">
        <f t="shared" si="20"/>
        <v>1295</v>
      </c>
      <c r="AL164" s="133">
        <f>+AK164-AK130</f>
        <v>-159</v>
      </c>
      <c r="AM164" s="23"/>
      <c r="AN164" s="22"/>
      <c r="AO164" s="258">
        <v>45835</v>
      </c>
      <c r="AP164" s="259">
        <v>141833</v>
      </c>
      <c r="AQ164" s="482" t="s">
        <v>478</v>
      </c>
      <c r="AR164" s="261">
        <v>210</v>
      </c>
      <c r="AS164" s="262">
        <v>41786.31</v>
      </c>
      <c r="AU164" t="s">
        <v>280</v>
      </c>
      <c r="AV164">
        <f>+'Vr M3 DE GAS'!BV49</f>
        <v>798</v>
      </c>
      <c r="AW164" s="133"/>
      <c r="AX164" s="133">
        <f t="shared" si="21"/>
        <v>798</v>
      </c>
      <c r="AY164" s="133">
        <f>+AX164-AX130</f>
        <v>-45</v>
      </c>
      <c r="AZ164" s="23"/>
    </row>
    <row r="165" spans="1:52" x14ac:dyDescent="0.3">
      <c r="A165" s="22"/>
      <c r="B165" s="212">
        <v>44699</v>
      </c>
      <c r="C165" s="1">
        <v>121455</v>
      </c>
      <c r="D165" s="210">
        <v>271.62259999999998</v>
      </c>
      <c r="E165" s="211">
        <v>37</v>
      </c>
      <c r="F165" s="213">
        <v>4665.5959999999995</v>
      </c>
      <c r="M165" s="23"/>
      <c r="N165" s="22"/>
      <c r="O165" s="269">
        <v>45044</v>
      </c>
      <c r="P165" s="259">
        <v>128591</v>
      </c>
      <c r="Q165" s="259">
        <v>867.48410000000001</v>
      </c>
      <c r="R165" s="261">
        <v>91</v>
      </c>
      <c r="S165" s="270">
        <v>16058.576999999999</v>
      </c>
      <c r="W165" s="377"/>
      <c r="X165" s="377"/>
      <c r="Z165" s="359"/>
      <c r="AA165" s="22"/>
      <c r="AB165" s="258">
        <v>45437</v>
      </c>
      <c r="AC165" s="259">
        <v>134783</v>
      </c>
      <c r="AD165" s="259">
        <v>1582.2348</v>
      </c>
      <c r="AE165" s="261">
        <v>148</v>
      </c>
      <c r="AF165" s="262">
        <v>26965.261999999999</v>
      </c>
      <c r="AJ165" s="133"/>
      <c r="AK165" s="133"/>
      <c r="AM165" s="23"/>
      <c r="AN165" s="22"/>
      <c r="AO165" s="258">
        <v>45836</v>
      </c>
      <c r="AP165" s="259">
        <v>141852</v>
      </c>
      <c r="AQ165" s="259">
        <v>2245.3065999999999</v>
      </c>
      <c r="AR165" s="261">
        <v>211</v>
      </c>
      <c r="AS165" s="262">
        <v>41837.485999999997</v>
      </c>
      <c r="AW165" s="133"/>
      <c r="AX165" s="133"/>
      <c r="AZ165" s="23"/>
    </row>
    <row r="166" spans="1:52" x14ac:dyDescent="0.3">
      <c r="A166" s="22"/>
      <c r="B166" s="212">
        <v>44700</v>
      </c>
      <c r="C166" s="1">
        <v>121473</v>
      </c>
      <c r="D166" s="210">
        <v>272.9271</v>
      </c>
      <c r="E166" s="211">
        <v>37</v>
      </c>
      <c r="F166" s="213">
        <v>4696.0919999999996</v>
      </c>
      <c r="M166" s="23"/>
      <c r="N166" s="22"/>
      <c r="O166" s="269">
        <v>45045</v>
      </c>
      <c r="P166" s="259">
        <v>128609</v>
      </c>
      <c r="Q166" s="259">
        <v>868.61929999999995</v>
      </c>
      <c r="R166" s="261">
        <v>92</v>
      </c>
      <c r="S166" s="259">
        <v>16100.803</v>
      </c>
      <c r="U166" t="s">
        <v>240</v>
      </c>
      <c r="V166" s="10">
        <f>SUM(V162:V165)</f>
        <v>4873</v>
      </c>
      <c r="W166" s="377">
        <f>+W162</f>
        <v>1048.0199999999986</v>
      </c>
      <c r="X166" s="379">
        <f>SUM(X162:X165)</f>
        <v>3824.9800000000014</v>
      </c>
      <c r="Y166" s="380" t="e">
        <f>+X166-#REF!</f>
        <v>#REF!</v>
      </c>
      <c r="Z166" s="359"/>
      <c r="AA166" s="22"/>
      <c r="AB166" s="258">
        <v>45438</v>
      </c>
      <c r="AC166" s="259">
        <v>134798</v>
      </c>
      <c r="AD166" s="259">
        <v>1582.7021999999999</v>
      </c>
      <c r="AE166" s="261">
        <v>148</v>
      </c>
      <c r="AF166" s="278">
        <v>26984.55</v>
      </c>
      <c r="AH166" t="s">
        <v>240</v>
      </c>
      <c r="AI166">
        <f>SUM(AI162:AI165)</f>
        <v>4104</v>
      </c>
      <c r="AJ166" s="133">
        <f>+AJ162</f>
        <v>1094.5910000000003</v>
      </c>
      <c r="AK166" s="367">
        <f>SUM(AK162:AK165)</f>
        <v>3009.4089999999997</v>
      </c>
      <c r="AL166" s="134">
        <f>+AK166-AK132</f>
        <v>-548.02400000000125</v>
      </c>
      <c r="AM166" s="23"/>
      <c r="AN166" s="22"/>
      <c r="AO166" s="258">
        <v>45837</v>
      </c>
      <c r="AP166" s="259">
        <v>141856</v>
      </c>
      <c r="AQ166" s="259">
        <v>2247.3953000000001</v>
      </c>
      <c r="AR166" s="261">
        <v>211</v>
      </c>
      <c r="AS166" s="278">
        <v>41879.248</v>
      </c>
      <c r="AU166" t="s">
        <v>240</v>
      </c>
      <c r="AV166">
        <f>SUM(AV162:AV165)</f>
        <v>3352</v>
      </c>
      <c r="AW166" s="133">
        <f>+AW162</f>
        <v>1007.3950000000041</v>
      </c>
      <c r="AX166" s="367">
        <f>SUM(AX162:AX165)</f>
        <v>2344.6049999999959</v>
      </c>
      <c r="AY166" s="134">
        <f>+AX166-AX132</f>
        <v>-279.23100000000704</v>
      </c>
      <c r="AZ166" s="23"/>
    </row>
    <row r="167" spans="1:52" x14ac:dyDescent="0.3">
      <c r="A167" s="22"/>
      <c r="B167" s="212">
        <v>44701</v>
      </c>
      <c r="C167" s="1">
        <v>121492</v>
      </c>
      <c r="D167" s="210">
        <v>273.91300000000001</v>
      </c>
      <c r="E167" s="211">
        <v>37</v>
      </c>
      <c r="F167" s="213">
        <v>4722.6620000000003</v>
      </c>
      <c r="M167" s="23"/>
      <c r="N167" s="22"/>
      <c r="O167" s="269">
        <v>45046</v>
      </c>
      <c r="P167" s="259">
        <v>128623</v>
      </c>
      <c r="Q167" s="259">
        <v>869.8288</v>
      </c>
      <c r="R167" s="261">
        <v>92</v>
      </c>
      <c r="S167" s="259">
        <v>16153.57</v>
      </c>
      <c r="Z167" s="359"/>
      <c r="AA167" s="22"/>
      <c r="AB167" s="258">
        <v>45439</v>
      </c>
      <c r="AC167" s="259">
        <v>134819</v>
      </c>
      <c r="AD167" s="259">
        <v>1584.6359</v>
      </c>
      <c r="AE167" s="261">
        <v>148</v>
      </c>
      <c r="AF167" s="278">
        <v>26984.558000000001</v>
      </c>
      <c r="AM167" s="23"/>
      <c r="AN167" s="22"/>
      <c r="AO167" s="258">
        <v>45838</v>
      </c>
      <c r="AP167" s="259">
        <v>141861</v>
      </c>
      <c r="AQ167" s="259">
        <v>2247.3953000000001</v>
      </c>
      <c r="AR167" s="261">
        <v>211</v>
      </c>
      <c r="AS167" s="483" t="s">
        <v>479</v>
      </c>
      <c r="AZ167" s="23"/>
    </row>
    <row r="168" spans="1:52" x14ac:dyDescent="0.3">
      <c r="A168" s="22"/>
      <c r="B168" s="212">
        <v>44702</v>
      </c>
      <c r="C168" s="1">
        <v>121508</v>
      </c>
      <c r="D168" s="210">
        <v>275.01240000000001</v>
      </c>
      <c r="E168" s="211">
        <v>37</v>
      </c>
      <c r="F168" s="213">
        <v>4755.0569999999998</v>
      </c>
      <c r="M168" s="23"/>
      <c r="N168" s="22"/>
      <c r="O168" s="269">
        <v>45047</v>
      </c>
      <c r="P168" s="259">
        <v>128632</v>
      </c>
      <c r="Q168" s="259">
        <v>871.87210000000005</v>
      </c>
      <c r="R168" s="261">
        <v>92</v>
      </c>
      <c r="S168" s="270">
        <v>16205.002</v>
      </c>
      <c r="T168" s="133"/>
      <c r="X168" s="380"/>
      <c r="Z168" s="359"/>
      <c r="AA168" s="22"/>
      <c r="AB168" s="258">
        <v>45440</v>
      </c>
      <c r="AC168" s="259">
        <v>134819</v>
      </c>
      <c r="AD168" s="259">
        <v>1585.5561</v>
      </c>
      <c r="AE168" s="261">
        <v>148</v>
      </c>
      <c r="AF168" s="262">
        <v>26984.562000000002</v>
      </c>
      <c r="AG168" s="133"/>
      <c r="AK168" s="134"/>
      <c r="AM168" s="23"/>
      <c r="AN168" s="22"/>
      <c r="AO168" s="258">
        <v>45839</v>
      </c>
      <c r="AP168" s="259">
        <v>141878</v>
      </c>
      <c r="AQ168" s="259">
        <v>2249.6981000000001</v>
      </c>
      <c r="AR168" s="261">
        <v>211</v>
      </c>
      <c r="AS168" s="262">
        <v>41930.658000000003</v>
      </c>
      <c r="AT168" s="133"/>
      <c r="AX168" s="134"/>
      <c r="AZ168" s="23"/>
    </row>
    <row r="169" spans="1:52" ht="18" x14ac:dyDescent="0.35">
      <c r="A169" s="22"/>
      <c r="B169" s="212">
        <v>44703</v>
      </c>
      <c r="C169" s="1">
        <v>121523</v>
      </c>
      <c r="D169" s="210">
        <v>275.65609999999998</v>
      </c>
      <c r="E169" s="211">
        <v>38</v>
      </c>
      <c r="F169" s="213">
        <v>4781.9989999999998</v>
      </c>
      <c r="H169" s="522" t="s">
        <v>282</v>
      </c>
      <c r="I169" s="522"/>
      <c r="J169" s="522"/>
      <c r="K169" s="522"/>
      <c r="M169" s="23"/>
      <c r="N169" s="22"/>
      <c r="O169" s="269">
        <v>45048</v>
      </c>
      <c r="P169" s="259">
        <v>128647</v>
      </c>
      <c r="Q169" s="259">
        <v>872.88279999999997</v>
      </c>
      <c r="R169" s="261">
        <v>92</v>
      </c>
      <c r="S169" s="270">
        <v>16205.608</v>
      </c>
      <c r="T169" s="368"/>
      <c r="U169" s="20" t="s">
        <v>44</v>
      </c>
      <c r="Z169" s="359"/>
      <c r="AA169" s="22"/>
      <c r="AB169" s="258">
        <v>45441</v>
      </c>
      <c r="AC169" s="259">
        <v>134850</v>
      </c>
      <c r="AD169" s="259">
        <v>1586.3064999999999</v>
      </c>
      <c r="AE169" s="261">
        <v>149</v>
      </c>
      <c r="AF169" s="262">
        <v>27032.12</v>
      </c>
      <c r="AG169" s="368"/>
      <c r="AH169" s="20" t="s">
        <v>44</v>
      </c>
      <c r="AM169" s="23"/>
      <c r="AN169" s="22"/>
      <c r="AO169" s="258">
        <v>45840</v>
      </c>
      <c r="AP169" s="259">
        <v>141887</v>
      </c>
      <c r="AQ169" s="259">
        <v>2251.0868</v>
      </c>
      <c r="AR169" s="261">
        <v>211</v>
      </c>
      <c r="AS169" s="262">
        <v>41964.215799999998</v>
      </c>
      <c r="AT169" s="368"/>
      <c r="AU169" s="20" t="s">
        <v>44</v>
      </c>
      <c r="AZ169" s="23"/>
    </row>
    <row r="170" spans="1:52" ht="28.8" x14ac:dyDescent="0.3">
      <c r="A170" s="22"/>
      <c r="B170" s="212">
        <v>44704</v>
      </c>
      <c r="C170" s="1">
        <v>121541</v>
      </c>
      <c r="D170" s="210">
        <v>278.47179999999997</v>
      </c>
      <c r="E170" s="211">
        <v>38</v>
      </c>
      <c r="F170" s="213">
        <v>4790.6210000000001</v>
      </c>
      <c r="H170" s="27" t="s">
        <v>246</v>
      </c>
      <c r="I170" s="27" t="s">
        <v>246</v>
      </c>
      <c r="J170" s="27" t="s">
        <v>247</v>
      </c>
      <c r="M170" s="23"/>
      <c r="N170" s="22"/>
      <c r="O170" s="269">
        <v>45049</v>
      </c>
      <c r="P170" s="259">
        <v>128668</v>
      </c>
      <c r="Q170" s="259">
        <v>876.19259999999997</v>
      </c>
      <c r="R170" s="261">
        <v>92</v>
      </c>
      <c r="S170" s="270">
        <v>16216.641</v>
      </c>
      <c r="Z170" s="359"/>
      <c r="AA170" s="22"/>
      <c r="AB170" s="258">
        <v>45442</v>
      </c>
      <c r="AC170" s="259">
        <v>134870</v>
      </c>
      <c r="AD170" s="259">
        <v>1587.0217</v>
      </c>
      <c r="AE170" s="261">
        <v>149</v>
      </c>
      <c r="AF170" s="262">
        <v>27083.278999999999</v>
      </c>
      <c r="AM170" s="23"/>
      <c r="AN170" s="22"/>
      <c r="AO170" s="258">
        <v>45841</v>
      </c>
      <c r="AP170" s="259">
        <v>141899</v>
      </c>
      <c r="AQ170" s="259">
        <v>2253.0057999999999</v>
      </c>
      <c r="AR170" s="261">
        <v>212</v>
      </c>
      <c r="AS170" s="262">
        <v>41995.258000000002</v>
      </c>
      <c r="AZ170" s="23"/>
    </row>
    <row r="171" spans="1:52" x14ac:dyDescent="0.3">
      <c r="A171" s="22"/>
      <c r="B171" s="212">
        <v>44705</v>
      </c>
      <c r="C171" s="1">
        <v>121561</v>
      </c>
      <c r="D171" s="210">
        <v>279.94260000000003</v>
      </c>
      <c r="E171" s="211">
        <v>38</v>
      </c>
      <c r="F171" s="213">
        <v>4834.1540000000005</v>
      </c>
      <c r="H171" t="s">
        <v>279</v>
      </c>
      <c r="I171">
        <f>+'Vr M3 DE GAS'!AV12</f>
        <v>1733</v>
      </c>
      <c r="J171" s="133">
        <f>+F197-F166</f>
        <v>592.25700000000052</v>
      </c>
      <c r="K171" s="133">
        <f>+I171-J171</f>
        <v>1140.7429999999995</v>
      </c>
      <c r="M171" s="23"/>
      <c r="N171" s="22"/>
      <c r="O171" s="269">
        <v>45050</v>
      </c>
      <c r="P171" s="259">
        <v>128691</v>
      </c>
      <c r="Q171" s="259">
        <v>877.54629999999997</v>
      </c>
      <c r="R171" s="261">
        <v>92</v>
      </c>
      <c r="S171" s="270">
        <v>16265.156000000001</v>
      </c>
      <c r="U171" t="s">
        <v>249</v>
      </c>
      <c r="V171" s="10">
        <f>+P186-P158</f>
        <v>596</v>
      </c>
      <c r="Z171" s="359"/>
      <c r="AA171" s="22"/>
      <c r="AB171" s="258">
        <v>45443</v>
      </c>
      <c r="AC171" s="259">
        <v>134881</v>
      </c>
      <c r="AD171" s="259">
        <v>1587.8321000000001</v>
      </c>
      <c r="AE171" s="261">
        <v>149</v>
      </c>
      <c r="AF171" s="262">
        <v>27119.224999999999</v>
      </c>
      <c r="AH171" t="s">
        <v>249</v>
      </c>
      <c r="AI171">
        <f>+AC192-AC161</f>
        <v>583</v>
      </c>
      <c r="AM171" s="23"/>
      <c r="AN171" s="22"/>
      <c r="AO171" s="258">
        <v>45842</v>
      </c>
      <c r="AP171" s="259">
        <v>141941</v>
      </c>
      <c r="AQ171" s="259">
        <v>2254.3676</v>
      </c>
      <c r="AR171" s="261">
        <v>212</v>
      </c>
      <c r="AS171" s="262">
        <v>42039.438999999998</v>
      </c>
      <c r="AU171" t="s">
        <v>249</v>
      </c>
      <c r="AV171">
        <f>+AP184-AP156</f>
        <v>440</v>
      </c>
      <c r="AZ171" s="23"/>
    </row>
    <row r="172" spans="1:52" x14ac:dyDescent="0.3">
      <c r="A172" s="22"/>
      <c r="B172" s="212">
        <v>44706</v>
      </c>
      <c r="C172" s="1">
        <v>121579</v>
      </c>
      <c r="D172" s="210">
        <v>280.73090000000002</v>
      </c>
      <c r="E172" s="211">
        <v>38</v>
      </c>
      <c r="F172" s="213">
        <v>4872.3720000000003</v>
      </c>
      <c r="H172" t="s">
        <v>281</v>
      </c>
      <c r="I172">
        <f>+'Vr M3 DE GAS'!AV30</f>
        <v>1657</v>
      </c>
      <c r="J172" s="133"/>
      <c r="K172" s="133">
        <f t="shared" ref="K172:K173" si="22">+I172-J172</f>
        <v>1657</v>
      </c>
      <c r="M172" s="23"/>
      <c r="N172" s="22"/>
      <c r="O172" s="269">
        <v>45051</v>
      </c>
      <c r="P172" s="259">
        <v>128716</v>
      </c>
      <c r="Q172" s="259">
        <v>878.68780000000004</v>
      </c>
      <c r="R172" s="261">
        <v>92</v>
      </c>
      <c r="S172" s="270">
        <v>16299.062</v>
      </c>
      <c r="U172" t="s">
        <v>247</v>
      </c>
      <c r="V172" s="380">
        <f>+Q186-Q158</f>
        <v>56.404599999999959</v>
      </c>
      <c r="Z172" s="359"/>
      <c r="AA172" s="22"/>
      <c r="AB172" s="258">
        <v>45444</v>
      </c>
      <c r="AC172" s="259">
        <v>134906</v>
      </c>
      <c r="AD172" s="259">
        <v>1588.8253</v>
      </c>
      <c r="AE172" s="261">
        <v>149</v>
      </c>
      <c r="AF172" s="262">
        <v>27157.345000000001</v>
      </c>
      <c r="AH172" t="s">
        <v>247</v>
      </c>
      <c r="AI172" s="134">
        <f>+AD192-AD161</f>
        <v>37.384700000000066</v>
      </c>
      <c r="AM172" s="23"/>
      <c r="AN172" s="22"/>
      <c r="AO172" s="258">
        <v>45843</v>
      </c>
      <c r="AP172" s="259">
        <v>141947</v>
      </c>
      <c r="AQ172" s="259">
        <v>2255.0808000000002</v>
      </c>
      <c r="AR172" s="261">
        <v>212</v>
      </c>
      <c r="AS172" s="262">
        <v>42075.362000000001</v>
      </c>
      <c r="AU172" t="s">
        <v>247</v>
      </c>
      <c r="AV172" s="134">
        <f>+AQ184-AQ156</f>
        <v>57.38779999999997</v>
      </c>
      <c r="AZ172" s="23"/>
    </row>
    <row r="173" spans="1:52" x14ac:dyDescent="0.3">
      <c r="A173" s="22"/>
      <c r="B173" s="212">
        <v>44707</v>
      </c>
      <c r="C173" s="1">
        <v>121600</v>
      </c>
      <c r="D173" s="210">
        <v>282.24950000000001</v>
      </c>
      <c r="E173" s="211">
        <v>38</v>
      </c>
      <c r="F173" s="213">
        <v>4896.8530000000001</v>
      </c>
      <c r="H173" t="s">
        <v>280</v>
      </c>
      <c r="I173">
        <f>+'Vr M3 DE GAS'!AV48</f>
        <v>1231</v>
      </c>
      <c r="J173" s="133"/>
      <c r="K173" s="133">
        <f t="shared" si="22"/>
        <v>1231</v>
      </c>
      <c r="M173" s="23"/>
      <c r="N173" s="22"/>
      <c r="O173" s="269">
        <v>45052</v>
      </c>
      <c r="P173" s="259">
        <v>128759</v>
      </c>
      <c r="Q173" s="259">
        <v>880.92470000000003</v>
      </c>
      <c r="R173" s="261">
        <v>92</v>
      </c>
      <c r="S173" s="270">
        <v>16336.477000000001</v>
      </c>
      <c r="U173" t="s">
        <v>250</v>
      </c>
      <c r="V173" s="380">
        <f>+V171-V172</f>
        <v>539.59540000000004</v>
      </c>
      <c r="Z173" s="359"/>
      <c r="AA173" s="22"/>
      <c r="AB173" s="258">
        <v>45445</v>
      </c>
      <c r="AC173" s="259">
        <v>134927</v>
      </c>
      <c r="AD173" s="259">
        <v>1592.6670999999999</v>
      </c>
      <c r="AE173" s="261">
        <v>149</v>
      </c>
      <c r="AF173" s="262">
        <v>27185.303</v>
      </c>
      <c r="AH173" t="s">
        <v>250</v>
      </c>
      <c r="AI173" s="134">
        <f>+AI171-AI172</f>
        <v>545.61529999999993</v>
      </c>
      <c r="AM173" s="23"/>
      <c r="AN173" s="22"/>
      <c r="AO173" s="258">
        <v>45844</v>
      </c>
      <c r="AP173" s="259">
        <v>141952</v>
      </c>
      <c r="AQ173" s="259">
        <v>2256.7330999999999</v>
      </c>
      <c r="AR173" s="261">
        <v>212</v>
      </c>
      <c r="AS173" s="262">
        <v>42138.834999999999</v>
      </c>
      <c r="AU173" t="s">
        <v>250</v>
      </c>
      <c r="AV173" s="134">
        <f>+AV171-AV172</f>
        <v>382.61220000000003</v>
      </c>
      <c r="AZ173" s="23"/>
    </row>
    <row r="174" spans="1:52" x14ac:dyDescent="0.3">
      <c r="A174" s="22"/>
      <c r="B174" s="212">
        <v>44708</v>
      </c>
      <c r="C174" s="1">
        <v>121620</v>
      </c>
      <c r="D174" s="210">
        <v>282.99509999999998</v>
      </c>
      <c r="E174" s="211">
        <v>38</v>
      </c>
      <c r="F174" s="213">
        <v>4929.1899999999996</v>
      </c>
      <c r="J174" s="133"/>
      <c r="K174" s="133"/>
      <c r="M174" s="23"/>
      <c r="N174" s="22"/>
      <c r="O174" s="269">
        <v>45053</v>
      </c>
      <c r="P174" s="259">
        <v>128762</v>
      </c>
      <c r="Q174" s="259">
        <v>883.94159999999999</v>
      </c>
      <c r="R174" s="261">
        <v>92</v>
      </c>
      <c r="S174" s="270">
        <v>16368.468999999999</v>
      </c>
      <c r="Z174" s="359"/>
      <c r="AA174" s="22"/>
      <c r="AB174" s="258">
        <v>45446</v>
      </c>
      <c r="AC174" s="259">
        <v>134943</v>
      </c>
      <c r="AD174" s="259">
        <v>1593.2802999999999</v>
      </c>
      <c r="AE174" s="261">
        <v>149</v>
      </c>
      <c r="AF174" s="262">
        <v>27202.232</v>
      </c>
      <c r="AM174" s="23"/>
      <c r="AN174" s="22"/>
      <c r="AO174" s="258">
        <v>45845</v>
      </c>
      <c r="AP174" s="259">
        <v>141971</v>
      </c>
      <c r="AQ174" s="259">
        <v>2259.4987000000001</v>
      </c>
      <c r="AR174" s="261">
        <v>212</v>
      </c>
      <c r="AS174" s="262">
        <v>42153.52</v>
      </c>
      <c r="AZ174" s="23"/>
    </row>
    <row r="175" spans="1:52" x14ac:dyDescent="0.3">
      <c r="A175" s="22"/>
      <c r="B175" s="212">
        <v>44709</v>
      </c>
      <c r="C175" s="1">
        <v>121640</v>
      </c>
      <c r="D175" s="210">
        <v>286.37020000000001</v>
      </c>
      <c r="E175" s="211">
        <v>39</v>
      </c>
      <c r="F175" s="213">
        <v>4955.098</v>
      </c>
      <c r="H175" t="s">
        <v>240</v>
      </c>
      <c r="I175">
        <f>SUM(I171:I174)</f>
        <v>4621</v>
      </c>
      <c r="J175" s="133">
        <f>+J171</f>
        <v>592.25700000000052</v>
      </c>
      <c r="K175" s="367">
        <f>SUM(K171:K174)</f>
        <v>4028.7429999999995</v>
      </c>
      <c r="M175" s="23"/>
      <c r="N175" s="22"/>
      <c r="O175" s="269">
        <v>45054</v>
      </c>
      <c r="P175" s="271">
        <v>128775</v>
      </c>
      <c r="Q175" s="259">
        <v>885.24440000000004</v>
      </c>
      <c r="R175" s="261">
        <v>93</v>
      </c>
      <c r="S175" s="270">
        <v>16421.133999999998</v>
      </c>
      <c r="Z175" s="359"/>
      <c r="AA175" s="22"/>
      <c r="AB175" s="258">
        <v>45447</v>
      </c>
      <c r="AC175" s="271">
        <v>134963</v>
      </c>
      <c r="AD175" s="259">
        <v>1594.5562</v>
      </c>
      <c r="AE175" s="261">
        <v>149</v>
      </c>
      <c r="AF175" s="262">
        <v>27258.542000000001</v>
      </c>
      <c r="AM175" s="23"/>
      <c r="AN175" s="22"/>
      <c r="AO175" s="258">
        <v>45846</v>
      </c>
      <c r="AP175" s="271">
        <v>141991</v>
      </c>
      <c r="AQ175" s="259">
        <v>2262.7651000000001</v>
      </c>
      <c r="AR175" s="261">
        <v>213</v>
      </c>
      <c r="AS175" s="262">
        <v>42194.737000000001</v>
      </c>
      <c r="AZ175" s="23"/>
    </row>
    <row r="176" spans="1:52" x14ac:dyDescent="0.3">
      <c r="A176" s="22"/>
      <c r="B176" s="212">
        <v>44710</v>
      </c>
      <c r="C176" s="1">
        <v>121653</v>
      </c>
      <c r="D176" s="210">
        <v>286.892</v>
      </c>
      <c r="E176" s="211">
        <v>39</v>
      </c>
      <c r="F176" s="213">
        <v>4982.4279999999999</v>
      </c>
      <c r="M176" s="23"/>
      <c r="N176" s="22"/>
      <c r="O176" s="269">
        <v>45055</v>
      </c>
      <c r="P176" s="259">
        <v>128794</v>
      </c>
      <c r="Q176" s="259">
        <v>887.33029999999997</v>
      </c>
      <c r="R176" s="261">
        <v>93</v>
      </c>
      <c r="S176" s="270">
        <v>16432.674999999999</v>
      </c>
      <c r="U176" t="s">
        <v>251</v>
      </c>
      <c r="V176" s="380">
        <f>+V173</f>
        <v>539.59540000000004</v>
      </c>
      <c r="W176" s="10" t="s">
        <v>252</v>
      </c>
      <c r="Y176" s="380" t="e">
        <f>+V176-#REF!</f>
        <v>#REF!</v>
      </c>
      <c r="Z176" s="359"/>
      <c r="AA176" s="22"/>
      <c r="AB176" s="258">
        <v>45448</v>
      </c>
      <c r="AC176" s="259">
        <v>134983</v>
      </c>
      <c r="AD176" s="259">
        <v>1595.6663000000001</v>
      </c>
      <c r="AE176" s="261">
        <v>149</v>
      </c>
      <c r="AF176" s="262">
        <v>27258.542000000001</v>
      </c>
      <c r="AH176" t="s">
        <v>251</v>
      </c>
      <c r="AI176" s="134">
        <f>+AI173</f>
        <v>545.61529999999993</v>
      </c>
      <c r="AJ176" t="s">
        <v>252</v>
      </c>
      <c r="AL176" s="134">
        <f>+AI176-AI142</f>
        <v>-28.543800000000147</v>
      </c>
      <c r="AM176" s="23"/>
      <c r="AN176" s="22"/>
      <c r="AO176" s="258">
        <v>45847</v>
      </c>
      <c r="AP176" s="259">
        <v>142019</v>
      </c>
      <c r="AQ176" s="259">
        <v>2265.3620999999998</v>
      </c>
      <c r="AR176" s="261">
        <v>213</v>
      </c>
      <c r="AS176" s="262">
        <v>4227.8209999999999</v>
      </c>
      <c r="AU176" t="s">
        <v>251</v>
      </c>
      <c r="AV176" s="134">
        <f>+AV173</f>
        <v>382.61220000000003</v>
      </c>
      <c r="AW176" t="s">
        <v>252</v>
      </c>
      <c r="AY176" s="134">
        <f>+AV176-AV142</f>
        <v>-89.164499999999862</v>
      </c>
      <c r="AZ176" s="23"/>
    </row>
    <row r="177" spans="1:52" x14ac:dyDescent="0.3">
      <c r="A177" s="22"/>
      <c r="B177" s="212">
        <v>44711</v>
      </c>
      <c r="C177" s="1">
        <v>121669</v>
      </c>
      <c r="D177" s="210">
        <v>287.31540000000001</v>
      </c>
      <c r="E177" s="211">
        <v>39</v>
      </c>
      <c r="F177" s="213">
        <v>5009.5450000000001</v>
      </c>
      <c r="M177" s="23"/>
      <c r="N177" s="22"/>
      <c r="O177" s="269">
        <v>45056</v>
      </c>
      <c r="P177" s="259">
        <v>128817</v>
      </c>
      <c r="Q177" s="259">
        <v>888.52959999999996</v>
      </c>
      <c r="R177" s="261">
        <v>94</v>
      </c>
      <c r="S177" s="270">
        <v>16460.504000000001</v>
      </c>
      <c r="V177" s="380"/>
      <c r="Z177" s="359"/>
      <c r="AA177" s="22"/>
      <c r="AB177" s="258">
        <v>45449</v>
      </c>
      <c r="AC177" s="259">
        <v>134996</v>
      </c>
      <c r="AD177" s="259">
        <v>1596.2206000000001</v>
      </c>
      <c r="AE177" s="261">
        <v>149</v>
      </c>
      <c r="AF177" s="262">
        <v>27258.743999999999</v>
      </c>
      <c r="AI177" s="134"/>
      <c r="AM177" s="23"/>
      <c r="AN177" s="22"/>
      <c r="AO177" s="258">
        <v>45848</v>
      </c>
      <c r="AP177" s="259">
        <v>142028</v>
      </c>
      <c r="AQ177" s="259">
        <v>2268.8566000000001</v>
      </c>
      <c r="AR177" s="261">
        <v>213</v>
      </c>
      <c r="AS177" s="262">
        <v>42261.021999999997</v>
      </c>
      <c r="AV177" s="134"/>
      <c r="AZ177" s="23"/>
    </row>
    <row r="178" spans="1:52" x14ac:dyDescent="0.3">
      <c r="A178" s="22"/>
      <c r="B178" s="212">
        <v>44712</v>
      </c>
      <c r="C178" s="1">
        <v>121692</v>
      </c>
      <c r="D178" s="210">
        <v>289.56</v>
      </c>
      <c r="E178" s="211">
        <v>39</v>
      </c>
      <c r="F178" s="213">
        <v>5009.7349999999997</v>
      </c>
      <c r="H178" t="s">
        <v>44</v>
      </c>
      <c r="M178" s="23"/>
      <c r="N178" s="22"/>
      <c r="O178" s="269">
        <v>45057</v>
      </c>
      <c r="P178" s="259">
        <v>128840</v>
      </c>
      <c r="Q178" s="259">
        <v>890.02840000000003</v>
      </c>
      <c r="R178" s="261">
        <v>94</v>
      </c>
      <c r="S178" s="270">
        <v>16512.511999999999</v>
      </c>
      <c r="U178" t="s">
        <v>253</v>
      </c>
      <c r="V178" s="380">
        <f>+X166</f>
        <v>3824.9800000000014</v>
      </c>
      <c r="W178" s="10" t="s">
        <v>270</v>
      </c>
      <c r="Y178" s="380" t="e">
        <f>+V178-#REF!</f>
        <v>#REF!</v>
      </c>
      <c r="Z178" s="359"/>
      <c r="AA178" s="22"/>
      <c r="AB178" s="258">
        <v>45450</v>
      </c>
      <c r="AC178" s="259">
        <v>135015</v>
      </c>
      <c r="AD178" s="259">
        <v>1596.9655</v>
      </c>
      <c r="AE178" s="261">
        <v>149</v>
      </c>
      <c r="AF178" s="262">
        <v>27306.323</v>
      </c>
      <c r="AH178" t="s">
        <v>253</v>
      </c>
      <c r="AI178" s="134">
        <f>+AK166</f>
        <v>3009.4089999999997</v>
      </c>
      <c r="AJ178" t="s">
        <v>270</v>
      </c>
      <c r="AL178" s="134">
        <f>+AI178-AI144</f>
        <v>-548.02400000000125</v>
      </c>
      <c r="AM178" s="23"/>
      <c r="AN178" s="22"/>
      <c r="AO178" s="258">
        <v>45849</v>
      </c>
      <c r="AP178" s="259">
        <v>142045</v>
      </c>
      <c r="AQ178" s="259">
        <v>2270.8130000000001</v>
      </c>
      <c r="AR178" s="261">
        <v>213</v>
      </c>
      <c r="AS178" s="262">
        <v>42299.057000000001</v>
      </c>
      <c r="AU178" t="s">
        <v>253</v>
      </c>
      <c r="AV178" s="134">
        <f>+AX166</f>
        <v>2344.6049999999959</v>
      </c>
      <c r="AW178" t="s">
        <v>270</v>
      </c>
      <c r="AY178" s="134">
        <f>+AV178-AV144</f>
        <v>-279.23100000000704</v>
      </c>
      <c r="AZ178" s="23"/>
    </row>
    <row r="179" spans="1:52" x14ac:dyDescent="0.3">
      <c r="A179" s="22"/>
      <c r="B179" s="212">
        <v>44713</v>
      </c>
      <c r="C179" s="1">
        <v>121709</v>
      </c>
      <c r="D179" s="210">
        <v>291.5</v>
      </c>
      <c r="E179" s="211">
        <v>39</v>
      </c>
      <c r="F179" s="213">
        <v>5009.75</v>
      </c>
      <c r="M179" s="23"/>
      <c r="N179" s="22"/>
      <c r="O179" s="269">
        <v>45058</v>
      </c>
      <c r="P179" s="259">
        <v>128863</v>
      </c>
      <c r="Q179" s="259">
        <v>891.44759999999997</v>
      </c>
      <c r="R179" s="261">
        <v>94</v>
      </c>
      <c r="S179" s="259">
        <v>16558.138999999999</v>
      </c>
      <c r="Z179" s="359"/>
      <c r="AA179" s="22"/>
      <c r="AB179" s="258">
        <v>45451</v>
      </c>
      <c r="AC179" s="259">
        <v>135041</v>
      </c>
      <c r="AD179" s="259">
        <v>1597.9496999999999</v>
      </c>
      <c r="AE179" s="261">
        <v>150</v>
      </c>
      <c r="AF179" s="278">
        <v>27342.602999999999</v>
      </c>
      <c r="AM179" s="23"/>
      <c r="AN179" s="22"/>
      <c r="AO179" s="258">
        <v>45850</v>
      </c>
      <c r="AP179" s="259">
        <v>142059</v>
      </c>
      <c r="AQ179" s="259">
        <v>2271.7487000000001</v>
      </c>
      <c r="AR179" s="261">
        <v>213</v>
      </c>
      <c r="AS179" s="278">
        <v>42325.584999999999</v>
      </c>
      <c r="AZ179" s="23"/>
    </row>
    <row r="180" spans="1:52" ht="18" x14ac:dyDescent="0.35">
      <c r="A180" s="22"/>
      <c r="B180" s="212">
        <v>44714</v>
      </c>
      <c r="C180" s="1">
        <v>121735</v>
      </c>
      <c r="D180" s="210">
        <v>293.44170000000003</v>
      </c>
      <c r="E180" s="211">
        <v>39</v>
      </c>
      <c r="F180" s="213">
        <v>5009.76</v>
      </c>
      <c r="H180" t="s">
        <v>249</v>
      </c>
      <c r="I180" s="134">
        <f>+C197-C166</f>
        <v>623</v>
      </c>
      <c r="M180" s="23"/>
      <c r="N180" s="22"/>
      <c r="O180" s="269">
        <v>45059</v>
      </c>
      <c r="P180" s="259">
        <v>128885</v>
      </c>
      <c r="Q180" s="259">
        <v>892.30089999999996</v>
      </c>
      <c r="R180" s="261">
        <v>94</v>
      </c>
      <c r="S180" s="270">
        <v>16592.574000000001</v>
      </c>
      <c r="U180" t="s">
        <v>255</v>
      </c>
      <c r="V180" s="135">
        <f>+V178/V176</f>
        <v>7.0886075011017535</v>
      </c>
      <c r="W180" s="10" t="s">
        <v>288</v>
      </c>
      <c r="Z180" s="359"/>
      <c r="AA180" s="22"/>
      <c r="AB180" s="258">
        <v>45452</v>
      </c>
      <c r="AC180" s="259">
        <v>135057</v>
      </c>
      <c r="AD180" s="259">
        <v>1599.1496999999999</v>
      </c>
      <c r="AE180" s="261">
        <v>151</v>
      </c>
      <c r="AF180" s="262">
        <v>27401.571</v>
      </c>
      <c r="AH180" t="s">
        <v>255</v>
      </c>
      <c r="AI180" s="135">
        <f>+AI178/AI176</f>
        <v>5.5156242869289036</v>
      </c>
      <c r="AJ180" t="s">
        <v>288</v>
      </c>
      <c r="AM180" s="23"/>
      <c r="AN180" s="22"/>
      <c r="AO180" s="258">
        <v>45851</v>
      </c>
      <c r="AP180" s="259">
        <v>142075</v>
      </c>
      <c r="AQ180" s="259">
        <v>2272.7199000000001</v>
      </c>
      <c r="AR180" s="261">
        <v>214</v>
      </c>
      <c r="AS180" s="262">
        <v>42371.699000000001</v>
      </c>
      <c r="AU180" s="43" t="s">
        <v>255</v>
      </c>
      <c r="AV180" s="135">
        <f>+AV178/AV176</f>
        <v>6.1278887604733869</v>
      </c>
      <c r="AW180" s="43" t="s">
        <v>288</v>
      </c>
      <c r="AX180" s="43"/>
      <c r="AY180" s="43"/>
      <c r="AZ180" s="376"/>
    </row>
    <row r="181" spans="1:52" x14ac:dyDescent="0.3">
      <c r="A181" s="22"/>
      <c r="B181" s="212">
        <v>44715</v>
      </c>
      <c r="C181" s="1">
        <v>121752</v>
      </c>
      <c r="D181" s="210">
        <v>294.33229999999998</v>
      </c>
      <c r="E181" s="211">
        <v>39</v>
      </c>
      <c r="F181" s="213">
        <v>5009.768</v>
      </c>
      <c r="H181" t="s">
        <v>247</v>
      </c>
      <c r="I181" s="134">
        <f>+D197-D166</f>
        <v>46.00709999999998</v>
      </c>
      <c r="M181" s="23"/>
      <c r="N181" s="22"/>
      <c r="O181" s="269">
        <v>45060</v>
      </c>
      <c r="P181" s="259">
        <v>128907</v>
      </c>
      <c r="Q181" s="259">
        <v>894.55780000000004</v>
      </c>
      <c r="R181" s="261">
        <v>94</v>
      </c>
      <c r="S181" s="270">
        <v>16636.352999999999</v>
      </c>
      <c r="Z181" s="359"/>
      <c r="AA181" s="22"/>
      <c r="AB181" s="258">
        <v>45453</v>
      </c>
      <c r="AC181" s="259">
        <v>135073</v>
      </c>
      <c r="AD181" s="259">
        <v>1600.1799000000001</v>
      </c>
      <c r="AE181" s="261">
        <v>151</v>
      </c>
      <c r="AF181" s="262">
        <v>27457.322</v>
      </c>
      <c r="AM181" s="23"/>
      <c r="AN181" s="22"/>
      <c r="AO181" s="258">
        <v>45852</v>
      </c>
      <c r="AP181" s="259">
        <v>142096</v>
      </c>
      <c r="AQ181" s="259">
        <v>2276.6145000000001</v>
      </c>
      <c r="AR181" s="261">
        <v>214</v>
      </c>
      <c r="AS181" s="262">
        <v>42389.623</v>
      </c>
      <c r="AZ181" s="23"/>
    </row>
    <row r="182" spans="1:52" x14ac:dyDescent="0.3">
      <c r="A182" s="22"/>
      <c r="B182" s="212">
        <v>44716</v>
      </c>
      <c r="C182" s="1">
        <v>121771</v>
      </c>
      <c r="D182" s="210">
        <v>295.98509999999999</v>
      </c>
      <c r="E182" s="211">
        <v>39</v>
      </c>
      <c r="F182" s="213">
        <v>5009.7780000000002</v>
      </c>
      <c r="H182" t="s">
        <v>250</v>
      </c>
      <c r="I182" s="134">
        <f>+I180-I181</f>
        <v>576.99289999999996</v>
      </c>
      <c r="M182" s="23"/>
      <c r="N182" s="22"/>
      <c r="O182" s="269">
        <v>45061</v>
      </c>
      <c r="P182" s="259">
        <v>128929</v>
      </c>
      <c r="Q182" s="259">
        <v>895.9502</v>
      </c>
      <c r="R182" s="261">
        <v>94</v>
      </c>
      <c r="S182" s="270">
        <v>16684.292000000001</v>
      </c>
      <c r="Z182" s="359"/>
      <c r="AA182" s="22"/>
      <c r="AB182" s="258">
        <v>45454</v>
      </c>
      <c r="AC182" s="259">
        <v>135093</v>
      </c>
      <c r="AD182" s="259">
        <v>1601.2256</v>
      </c>
      <c r="AE182" s="261">
        <v>151</v>
      </c>
      <c r="AF182" s="262">
        <v>27466.269</v>
      </c>
      <c r="AM182" s="23"/>
      <c r="AN182" s="22"/>
      <c r="AO182" s="258">
        <v>45853</v>
      </c>
      <c r="AP182" s="259">
        <v>142111</v>
      </c>
      <c r="AQ182" s="259">
        <v>2278.7089999999998</v>
      </c>
      <c r="AR182" s="261">
        <v>214</v>
      </c>
      <c r="AS182" s="262">
        <v>42434.641000000003</v>
      </c>
      <c r="AZ182" s="23"/>
    </row>
    <row r="183" spans="1:52" x14ac:dyDescent="0.3">
      <c r="A183" s="22"/>
      <c r="B183" s="212">
        <v>44717</v>
      </c>
      <c r="C183" s="1">
        <v>121786</v>
      </c>
      <c r="D183" s="210">
        <v>296.41410000000002</v>
      </c>
      <c r="E183" s="211">
        <v>39</v>
      </c>
      <c r="F183" s="213">
        <v>5009.7870000000003</v>
      </c>
      <c r="M183" s="23"/>
      <c r="N183" s="22"/>
      <c r="O183" s="269">
        <v>45062</v>
      </c>
      <c r="P183" s="259">
        <v>128950</v>
      </c>
      <c r="Q183" s="259">
        <v>898.56569999999999</v>
      </c>
      <c r="R183" s="261">
        <v>95</v>
      </c>
      <c r="S183" s="270">
        <v>16699.882000000001</v>
      </c>
      <c r="Z183" s="359"/>
      <c r="AA183" s="22"/>
      <c r="AB183" s="258">
        <v>45455</v>
      </c>
      <c r="AC183" s="259">
        <v>135112</v>
      </c>
      <c r="AD183" s="259">
        <v>1602.6288</v>
      </c>
      <c r="AE183" s="261">
        <v>151</v>
      </c>
      <c r="AF183" s="262">
        <v>27523.131000000001</v>
      </c>
      <c r="AM183" s="23"/>
      <c r="AN183" s="22"/>
      <c r="AO183" s="258">
        <v>45854</v>
      </c>
      <c r="AP183" s="259">
        <v>142131</v>
      </c>
      <c r="AQ183" s="259">
        <v>2282.8661999999999</v>
      </c>
      <c r="AR183" s="261">
        <v>214</v>
      </c>
      <c r="AS183" s="262">
        <v>42478.847999999998</v>
      </c>
      <c r="AZ183" s="23"/>
    </row>
    <row r="184" spans="1:52" x14ac:dyDescent="0.3">
      <c r="A184" s="22"/>
      <c r="B184" s="212">
        <v>44718</v>
      </c>
      <c r="C184" s="1">
        <v>121809</v>
      </c>
      <c r="D184" s="210">
        <v>300.17039999999997</v>
      </c>
      <c r="E184" s="211">
        <v>40</v>
      </c>
      <c r="F184" s="213">
        <v>5009.7969999999996</v>
      </c>
      <c r="M184" s="23"/>
      <c r="N184" s="22"/>
      <c r="O184" s="269">
        <v>45063</v>
      </c>
      <c r="P184" s="259">
        <v>128975</v>
      </c>
      <c r="Q184" s="259">
        <v>900.59829999999999</v>
      </c>
      <c r="R184" s="261">
        <v>95</v>
      </c>
      <c r="S184" s="270">
        <v>16741.394</v>
      </c>
      <c r="Z184" s="359"/>
      <c r="AA184" s="22"/>
      <c r="AB184" s="258">
        <v>45456</v>
      </c>
      <c r="AC184" s="259">
        <v>135133</v>
      </c>
      <c r="AD184" s="259">
        <v>1603.9779000000001</v>
      </c>
      <c r="AE184" s="261">
        <v>151</v>
      </c>
      <c r="AF184" s="262">
        <v>27561.91</v>
      </c>
      <c r="AM184" s="23"/>
      <c r="AN184" s="22"/>
      <c r="AO184" s="253">
        <v>45855</v>
      </c>
      <c r="AP184" s="254">
        <v>142148</v>
      </c>
      <c r="AQ184" s="254">
        <v>2284.3465000000001</v>
      </c>
      <c r="AR184" s="256">
        <v>215</v>
      </c>
      <c r="AS184" s="257">
        <v>42515.059000000001</v>
      </c>
      <c r="AZ184" s="23"/>
    </row>
    <row r="185" spans="1:52" x14ac:dyDescent="0.3">
      <c r="A185" s="22"/>
      <c r="B185" s="212">
        <v>44719</v>
      </c>
      <c r="C185" s="1">
        <v>121831</v>
      </c>
      <c r="D185" s="210">
        <v>301.10180000000003</v>
      </c>
      <c r="E185" s="211">
        <v>40</v>
      </c>
      <c r="F185" s="213">
        <v>5009.8090000000002</v>
      </c>
      <c r="H185" t="s">
        <v>251</v>
      </c>
      <c r="I185" s="134">
        <f>+I182</f>
        <v>576.99289999999996</v>
      </c>
      <c r="J185" t="s">
        <v>252</v>
      </c>
      <c r="M185" s="23"/>
      <c r="N185" s="22"/>
      <c r="O185" s="269">
        <v>45064</v>
      </c>
      <c r="P185" s="259">
        <v>129000</v>
      </c>
      <c r="Q185" s="259">
        <v>902.38189999999997</v>
      </c>
      <c r="R185" s="261">
        <v>95</v>
      </c>
      <c r="S185" s="259">
        <v>16794.657999999999</v>
      </c>
      <c r="Z185" s="359"/>
      <c r="AA185" s="22"/>
      <c r="AB185" s="258">
        <v>45457</v>
      </c>
      <c r="AC185" s="259">
        <v>135156</v>
      </c>
      <c r="AD185" s="259">
        <v>1606.3113000000001</v>
      </c>
      <c r="AE185" s="261">
        <v>151</v>
      </c>
      <c r="AF185" s="278">
        <v>27619.522000000001</v>
      </c>
      <c r="AM185" s="23"/>
      <c r="AN185" s="22"/>
      <c r="AO185" s="258">
        <v>45856</v>
      </c>
      <c r="AP185" s="259">
        <v>142166</v>
      </c>
      <c r="AQ185" s="259">
        <v>2285.9639999999999</v>
      </c>
      <c r="AR185" s="261">
        <v>215</v>
      </c>
      <c r="AS185" s="278">
        <v>42551.182000000001</v>
      </c>
      <c r="AZ185" s="23"/>
    </row>
    <row r="186" spans="1:52" x14ac:dyDescent="0.3">
      <c r="A186" s="22"/>
      <c r="B186" s="212">
        <v>44720</v>
      </c>
      <c r="C186" s="1">
        <v>121852</v>
      </c>
      <c r="D186" s="210">
        <v>301.93009999999998</v>
      </c>
      <c r="E186" s="211">
        <v>40</v>
      </c>
      <c r="F186" s="213">
        <v>5039.5079999999998</v>
      </c>
      <c r="I186" s="134"/>
      <c r="M186" s="23"/>
      <c r="N186" s="22"/>
      <c r="O186" s="272">
        <v>45065</v>
      </c>
      <c r="P186" s="254">
        <v>129022</v>
      </c>
      <c r="Q186" s="254">
        <v>904.95989999999995</v>
      </c>
      <c r="R186" s="256">
        <v>95</v>
      </c>
      <c r="S186" s="273">
        <v>16831.062999999998</v>
      </c>
      <c r="Z186" s="359"/>
      <c r="AA186" s="22"/>
      <c r="AB186" s="258">
        <v>45458</v>
      </c>
      <c r="AC186" s="259">
        <v>135170</v>
      </c>
      <c r="AD186" s="259">
        <v>1606.8073999999999</v>
      </c>
      <c r="AE186" s="261">
        <v>151</v>
      </c>
      <c r="AF186" s="262">
        <v>27619.550999999999</v>
      </c>
      <c r="AM186" s="23"/>
      <c r="AN186" s="22"/>
      <c r="AO186" s="258">
        <v>45857</v>
      </c>
      <c r="AP186" s="259">
        <v>142187</v>
      </c>
      <c r="AQ186" s="259">
        <v>2292.6158999999998</v>
      </c>
      <c r="AR186" s="261">
        <v>215</v>
      </c>
      <c r="AS186" s="262">
        <v>42600.256000000001</v>
      </c>
      <c r="AZ186" s="23"/>
    </row>
    <row r="187" spans="1:52" ht="15" thickBot="1" x14ac:dyDescent="0.35">
      <c r="A187" s="22"/>
      <c r="B187" s="212">
        <v>44721</v>
      </c>
      <c r="C187" s="1">
        <v>121872</v>
      </c>
      <c r="D187" s="210">
        <v>303.44850000000002</v>
      </c>
      <c r="E187" s="211">
        <v>40</v>
      </c>
      <c r="F187" s="213">
        <v>5039.5190000000002</v>
      </c>
      <c r="H187" t="s">
        <v>253</v>
      </c>
      <c r="I187" s="134">
        <f>+K175</f>
        <v>4028.7429999999995</v>
      </c>
      <c r="J187" t="s">
        <v>270</v>
      </c>
      <c r="M187" s="23"/>
      <c r="N187" s="22"/>
      <c r="O187" s="269">
        <v>45066</v>
      </c>
      <c r="P187" s="259">
        <v>129045</v>
      </c>
      <c r="Q187" s="259">
        <v>905.99400000000003</v>
      </c>
      <c r="R187" s="261">
        <v>96</v>
      </c>
      <c r="S187" s="270">
        <v>16857.453000000001</v>
      </c>
      <c r="Z187" s="359"/>
      <c r="AA187" s="22"/>
      <c r="AB187" s="258">
        <v>45459</v>
      </c>
      <c r="AC187" s="259">
        <v>135185</v>
      </c>
      <c r="AD187" s="259">
        <v>1607.3320000000001</v>
      </c>
      <c r="AE187" s="261">
        <v>151</v>
      </c>
      <c r="AF187" s="262">
        <v>27672.725999999999</v>
      </c>
      <c r="AM187" s="23"/>
      <c r="AN187" s="22"/>
      <c r="AO187" s="258">
        <v>45858</v>
      </c>
      <c r="AP187" s="259">
        <v>142198</v>
      </c>
      <c r="AQ187" s="259">
        <v>2293.5846000000001</v>
      </c>
      <c r="AR187" s="261">
        <v>215</v>
      </c>
      <c r="AS187" s="262">
        <v>42635.010999999999</v>
      </c>
      <c r="AZ187" s="23"/>
    </row>
    <row r="188" spans="1:52" ht="18.600000000000001" thickBot="1" x14ac:dyDescent="0.4">
      <c r="A188" s="22"/>
      <c r="B188" s="212">
        <v>44722</v>
      </c>
      <c r="C188" s="1">
        <v>121893</v>
      </c>
      <c r="D188" s="210">
        <v>303.9513</v>
      </c>
      <c r="E188" s="211">
        <v>40</v>
      </c>
      <c r="F188" s="213">
        <v>5039.5330000000004</v>
      </c>
      <c r="M188" s="23"/>
      <c r="N188" s="22"/>
      <c r="O188" s="269">
        <v>45067</v>
      </c>
      <c r="P188" s="259">
        <v>129063</v>
      </c>
      <c r="Q188" s="259">
        <v>906.87329999999997</v>
      </c>
      <c r="R188" s="261">
        <v>96</v>
      </c>
      <c r="S188" s="270">
        <v>16894.195</v>
      </c>
      <c r="U188" s="522" t="s">
        <v>337</v>
      </c>
      <c r="V188" s="522"/>
      <c r="W188" s="522"/>
      <c r="X188" s="522"/>
      <c r="Z188" s="359"/>
      <c r="AA188" s="22"/>
      <c r="AB188" s="258">
        <v>45460</v>
      </c>
      <c r="AC188" s="259">
        <v>135207</v>
      </c>
      <c r="AD188" s="259">
        <v>1608.4663</v>
      </c>
      <c r="AE188" s="261">
        <v>151</v>
      </c>
      <c r="AF188" s="262">
        <v>27697.284</v>
      </c>
      <c r="AH188" s="519" t="s">
        <v>423</v>
      </c>
      <c r="AI188" s="520"/>
      <c r="AJ188" s="520"/>
      <c r="AK188" s="520"/>
      <c r="AL188" s="521"/>
      <c r="AM188" s="23"/>
      <c r="AN188" s="22"/>
      <c r="AO188" s="258">
        <v>45859</v>
      </c>
      <c r="AP188" s="259">
        <v>142207</v>
      </c>
      <c r="AQ188" s="259">
        <v>2295.3715999999999</v>
      </c>
      <c r="AR188" s="261">
        <v>215</v>
      </c>
      <c r="AS188" s="262">
        <v>42669.31</v>
      </c>
      <c r="AU188" s="519" t="s">
        <v>492</v>
      </c>
      <c r="AV188" s="520"/>
      <c r="AW188" s="520"/>
      <c r="AX188" s="520"/>
      <c r="AY188" s="521"/>
      <c r="AZ188" s="23"/>
    </row>
    <row r="189" spans="1:52" ht="29.4" x14ac:dyDescent="0.35">
      <c r="A189" s="22"/>
      <c r="B189" s="212">
        <v>44723</v>
      </c>
      <c r="C189" s="1">
        <v>121912</v>
      </c>
      <c r="D189" s="210">
        <v>306.2491</v>
      </c>
      <c r="E189" s="211">
        <v>40</v>
      </c>
      <c r="F189" s="213">
        <v>5039.54</v>
      </c>
      <c r="H189" t="s">
        <v>255</v>
      </c>
      <c r="I189" s="135">
        <f>+I187/I185</f>
        <v>6.9823094876904026</v>
      </c>
      <c r="J189" t="s">
        <v>256</v>
      </c>
      <c r="M189" s="23"/>
      <c r="N189" s="22"/>
      <c r="O189" s="269">
        <v>45068</v>
      </c>
      <c r="P189" s="259">
        <v>129078</v>
      </c>
      <c r="Q189" s="259">
        <v>908.22969999999998</v>
      </c>
      <c r="R189" s="261">
        <v>97</v>
      </c>
      <c r="S189" s="270">
        <v>16945.714</v>
      </c>
      <c r="U189" s="27" t="s">
        <v>246</v>
      </c>
      <c r="V189" s="27" t="s">
        <v>246</v>
      </c>
      <c r="W189" s="27" t="s">
        <v>247</v>
      </c>
      <c r="X189" s="27" t="s">
        <v>287</v>
      </c>
      <c r="Z189" s="359"/>
      <c r="AA189" s="22"/>
      <c r="AB189" s="258">
        <v>45461</v>
      </c>
      <c r="AC189" s="259">
        <v>135230</v>
      </c>
      <c r="AD189" s="259">
        <v>1610.0438999999999</v>
      </c>
      <c r="AE189" s="261">
        <v>151</v>
      </c>
      <c r="AF189" s="262">
        <v>27746.141</v>
      </c>
      <c r="AH189" s="27" t="s">
        <v>246</v>
      </c>
      <c r="AI189" s="27" t="s">
        <v>246</v>
      </c>
      <c r="AJ189" s="27" t="s">
        <v>247</v>
      </c>
      <c r="AK189" s="27" t="s">
        <v>287</v>
      </c>
      <c r="AM189" s="23"/>
      <c r="AN189" s="22"/>
      <c r="AO189" s="258">
        <v>45860</v>
      </c>
      <c r="AP189" s="259">
        <v>142218</v>
      </c>
      <c r="AQ189" s="259">
        <v>2296.0106999999998</v>
      </c>
      <c r="AR189" s="261">
        <v>216</v>
      </c>
      <c r="AS189" s="262">
        <v>42680.235000000001</v>
      </c>
      <c r="AU189" s="27" t="s">
        <v>246</v>
      </c>
      <c r="AV189" s="27" t="s">
        <v>246</v>
      </c>
      <c r="AW189" s="27" t="s">
        <v>247</v>
      </c>
      <c r="AX189" s="27" t="s">
        <v>287</v>
      </c>
      <c r="AZ189" s="23"/>
    </row>
    <row r="190" spans="1:52" x14ac:dyDescent="0.3">
      <c r="A190" s="22"/>
      <c r="B190" s="212">
        <v>44724</v>
      </c>
      <c r="C190" s="1">
        <v>121931</v>
      </c>
      <c r="D190" s="210">
        <v>306.81529999999998</v>
      </c>
      <c r="E190" s="211">
        <v>41</v>
      </c>
      <c r="F190" s="213">
        <v>5039.5510000000004</v>
      </c>
      <c r="M190" s="23"/>
      <c r="N190" s="22"/>
      <c r="O190" s="269">
        <v>45069</v>
      </c>
      <c r="P190" s="259">
        <v>129094</v>
      </c>
      <c r="Q190" s="259">
        <v>909.31700000000001</v>
      </c>
      <c r="R190" s="261">
        <v>97</v>
      </c>
      <c r="S190" s="270">
        <v>16996.82</v>
      </c>
      <c r="U190" t="s">
        <v>279</v>
      </c>
      <c r="V190" s="10">
        <f>+'Vr M3 DE GAS'!BE12</f>
        <v>2057</v>
      </c>
      <c r="W190" s="377">
        <f>+S219-S186</f>
        <v>908.12200000000303</v>
      </c>
      <c r="X190" s="377">
        <f>+V190-W190</f>
        <v>1148.877999999997</v>
      </c>
      <c r="Y190" s="377">
        <f>+X190-CU254</f>
        <v>1148.877999999997</v>
      </c>
      <c r="Z190" s="359"/>
      <c r="AA190" s="22"/>
      <c r="AB190" s="258">
        <v>45462</v>
      </c>
      <c r="AC190" s="259">
        <v>135292</v>
      </c>
      <c r="AD190" s="259">
        <v>1611.1088999999999</v>
      </c>
      <c r="AE190" s="261">
        <v>151</v>
      </c>
      <c r="AF190" s="262">
        <v>27760.069</v>
      </c>
      <c r="AH190" t="s">
        <v>279</v>
      </c>
      <c r="AI190">
        <f>+'Vr M3 DE GAS'!BN13</f>
        <v>2129</v>
      </c>
      <c r="AJ190" s="133">
        <f>+AF220-AF192</f>
        <v>1321.4049999999988</v>
      </c>
      <c r="AK190" s="133">
        <f>+AI190-AJ190</f>
        <v>807.59500000000116</v>
      </c>
      <c r="AL190" s="133">
        <f>+AK190-AK162</f>
        <v>47.186000000001513</v>
      </c>
      <c r="AM190" s="23"/>
      <c r="AN190" s="22"/>
      <c r="AO190" s="258">
        <v>45861</v>
      </c>
      <c r="AP190" s="259">
        <v>142237</v>
      </c>
      <c r="AQ190" s="259">
        <v>2298.7130999999999</v>
      </c>
      <c r="AR190" s="261">
        <v>216</v>
      </c>
      <c r="AS190" s="262">
        <v>42692.767999999996</v>
      </c>
      <c r="AU190" t="s">
        <v>279</v>
      </c>
      <c r="AV190">
        <f>+'Vr M3 DE GAS'!BV14</f>
        <v>2343</v>
      </c>
      <c r="AW190" s="133">
        <f>+AS219-AS184</f>
        <v>1248.7649999999994</v>
      </c>
      <c r="AX190" s="133">
        <f>+AV190-AW190</f>
        <v>1094.2350000000006</v>
      </c>
      <c r="AY190" s="133">
        <f>+AX190-AX162</f>
        <v>344.63000000000466</v>
      </c>
      <c r="AZ190" s="23"/>
    </row>
    <row r="191" spans="1:52" x14ac:dyDescent="0.3">
      <c r="A191" s="22"/>
      <c r="B191" s="212">
        <v>44725</v>
      </c>
      <c r="C191" s="1">
        <v>121950</v>
      </c>
      <c r="D191" s="210">
        <v>308.25150000000002</v>
      </c>
      <c r="E191" s="211">
        <v>41</v>
      </c>
      <c r="F191" s="213">
        <v>5039.5609999999997</v>
      </c>
      <c r="M191" s="23"/>
      <c r="N191" s="22"/>
      <c r="O191" s="269">
        <v>45070</v>
      </c>
      <c r="P191" s="259">
        <v>129120</v>
      </c>
      <c r="Q191" s="259">
        <v>911.87049999999999</v>
      </c>
      <c r="R191" s="261">
        <v>97</v>
      </c>
      <c r="S191" s="270">
        <v>17009.428</v>
      </c>
      <c r="U191" t="s">
        <v>281</v>
      </c>
      <c r="V191" s="10">
        <f>+'Vr M3 DE GAS'!BE30</f>
        <v>1512</v>
      </c>
      <c r="W191" s="377"/>
      <c r="X191" s="377">
        <f t="shared" ref="X191:X192" si="23">+V191-W191</f>
        <v>1512</v>
      </c>
      <c r="Y191" s="377">
        <f>+X191-CU255</f>
        <v>1512</v>
      </c>
      <c r="Z191" s="359"/>
      <c r="AA191" s="22"/>
      <c r="AB191" s="258">
        <v>45463</v>
      </c>
      <c r="AC191" s="259">
        <v>135271</v>
      </c>
      <c r="AD191" s="259">
        <v>1611.6446000000001</v>
      </c>
      <c r="AE191" s="261">
        <v>151</v>
      </c>
      <c r="AF191" s="262">
        <v>27806.181</v>
      </c>
      <c r="AH191" t="s">
        <v>281</v>
      </c>
      <c r="AI191">
        <f>+'Vr M3 DE GAS'!BN31</f>
        <v>762</v>
      </c>
      <c r="AJ191" s="133"/>
      <c r="AK191" s="133">
        <f t="shared" ref="AK191:AK192" si="24">+AI191-AJ191</f>
        <v>762</v>
      </c>
      <c r="AL191" s="133">
        <f>+AK191-AK163</f>
        <v>-192</v>
      </c>
      <c r="AM191" s="23"/>
      <c r="AN191" s="22"/>
      <c r="AO191" s="258">
        <v>45862</v>
      </c>
      <c r="AP191" s="259">
        <v>142274</v>
      </c>
      <c r="AQ191" s="259">
        <v>2303.3948999999998</v>
      </c>
      <c r="AR191" s="261">
        <v>216</v>
      </c>
      <c r="AS191" s="262">
        <v>42767.853000000003</v>
      </c>
      <c r="AU191" t="s">
        <v>281</v>
      </c>
      <c r="AV191">
        <f>+'Vr M3 DE GAS'!BV32</f>
        <v>2269</v>
      </c>
      <c r="AW191" s="133"/>
      <c r="AX191" s="133">
        <f t="shared" ref="AX191:AX192" si="25">+AV191-AW191</f>
        <v>2269</v>
      </c>
      <c r="AY191" s="133">
        <f>+AX191-AX163</f>
        <v>1472</v>
      </c>
      <c r="AZ191" s="23"/>
    </row>
    <row r="192" spans="1:52" x14ac:dyDescent="0.3">
      <c r="A192" s="22"/>
      <c r="B192" s="212">
        <v>44726</v>
      </c>
      <c r="C192" s="1">
        <v>121970</v>
      </c>
      <c r="D192" s="210">
        <v>311.28309999999999</v>
      </c>
      <c r="E192" s="211">
        <v>41</v>
      </c>
      <c r="F192" s="213">
        <v>5075.991</v>
      </c>
      <c r="M192" s="23"/>
      <c r="N192" s="22"/>
      <c r="O192" s="269">
        <v>45071</v>
      </c>
      <c r="P192" s="259">
        <v>129141</v>
      </c>
      <c r="Q192" s="259">
        <v>913.23090000000002</v>
      </c>
      <c r="R192" s="261">
        <v>97</v>
      </c>
      <c r="S192" s="270">
        <v>17056.272000000001</v>
      </c>
      <c r="U192" t="s">
        <v>280</v>
      </c>
      <c r="V192" s="10">
        <f>+'Vr M3 DE GAS'!BE48</f>
        <v>1510</v>
      </c>
      <c r="W192" s="377"/>
      <c r="X192" s="377">
        <f t="shared" si="23"/>
        <v>1510</v>
      </c>
      <c r="Y192" s="377">
        <f>+X192-CU256</f>
        <v>1510</v>
      </c>
      <c r="Z192" s="359"/>
      <c r="AA192" s="22"/>
      <c r="AB192" s="253">
        <v>45464</v>
      </c>
      <c r="AC192" s="254">
        <v>135292</v>
      </c>
      <c r="AD192" s="254">
        <v>1613.5254</v>
      </c>
      <c r="AE192" s="256">
        <v>151</v>
      </c>
      <c r="AF192" s="257">
        <v>27874.522000000001</v>
      </c>
      <c r="AH192" t="s">
        <v>280</v>
      </c>
      <c r="AI192">
        <f>+'Vr M3 DE GAS'!BN49</f>
        <v>751</v>
      </c>
      <c r="AJ192" s="133"/>
      <c r="AK192" s="133">
        <f t="shared" si="24"/>
        <v>751</v>
      </c>
      <c r="AL192" s="133">
        <f>+AK192-AK164</f>
        <v>-544</v>
      </c>
      <c r="AM192" s="23"/>
      <c r="AN192" s="22"/>
      <c r="AO192" s="258">
        <v>45863</v>
      </c>
      <c r="AP192" s="259">
        <v>142296</v>
      </c>
      <c r="AQ192" s="259">
        <v>2305.4123</v>
      </c>
      <c r="AR192" s="261">
        <v>216</v>
      </c>
      <c r="AS192" s="262">
        <v>42815.832000000002</v>
      </c>
      <c r="AU192" t="s">
        <v>280</v>
      </c>
      <c r="AV192">
        <f>+'Vr M3 DE GAS'!BV50</f>
        <v>1042</v>
      </c>
      <c r="AW192" s="133"/>
      <c r="AX192" s="133">
        <f t="shared" si="25"/>
        <v>1042</v>
      </c>
      <c r="AY192" s="133">
        <f>+AX192-AX164</f>
        <v>244</v>
      </c>
      <c r="AZ192" s="23"/>
    </row>
    <row r="193" spans="1:52" x14ac:dyDescent="0.3">
      <c r="A193" s="22"/>
      <c r="B193" s="212">
        <v>44727</v>
      </c>
      <c r="C193" s="1">
        <v>122004</v>
      </c>
      <c r="D193" s="210">
        <v>312.0951</v>
      </c>
      <c r="E193" s="211">
        <v>41</v>
      </c>
      <c r="F193" s="213">
        <v>5178.0860000000002</v>
      </c>
      <c r="M193" s="23"/>
      <c r="N193" s="22"/>
      <c r="O193" s="269">
        <v>45072</v>
      </c>
      <c r="P193" s="259">
        <v>129166</v>
      </c>
      <c r="Q193" s="259">
        <v>915.30050000000006</v>
      </c>
      <c r="R193" s="261">
        <v>97</v>
      </c>
      <c r="S193" s="270">
        <v>17100.847000000002</v>
      </c>
      <c r="W193" s="377"/>
      <c r="X193" s="377"/>
      <c r="Z193" s="359"/>
      <c r="AA193" s="22"/>
      <c r="AB193" s="258">
        <v>45465</v>
      </c>
      <c r="AC193" s="259">
        <v>135312</v>
      </c>
      <c r="AD193" s="259">
        <v>1614.3523</v>
      </c>
      <c r="AE193" s="261">
        <v>152</v>
      </c>
      <c r="AF193" s="262">
        <v>27908.985000000001</v>
      </c>
      <c r="AJ193" s="133"/>
      <c r="AK193" s="133"/>
      <c r="AM193" s="23"/>
      <c r="AN193" s="22"/>
      <c r="AO193" s="258">
        <v>45864</v>
      </c>
      <c r="AP193" s="259">
        <v>142320</v>
      </c>
      <c r="AQ193" s="259">
        <v>2308.1023</v>
      </c>
      <c r="AR193" s="261">
        <v>216</v>
      </c>
      <c r="AS193" s="262">
        <v>42847.985000000001</v>
      </c>
      <c r="AW193" s="133"/>
      <c r="AX193" s="133"/>
      <c r="AZ193" s="23"/>
    </row>
    <row r="194" spans="1:52" x14ac:dyDescent="0.3">
      <c r="A194" s="22"/>
      <c r="B194" s="212">
        <v>44728</v>
      </c>
      <c r="C194" s="1">
        <v>122028</v>
      </c>
      <c r="D194" s="210">
        <v>313.77499999999998</v>
      </c>
      <c r="E194" s="211">
        <v>41</v>
      </c>
      <c r="F194" s="213">
        <v>5188.12</v>
      </c>
      <c r="M194" s="23"/>
      <c r="N194" s="22"/>
      <c r="O194" s="269">
        <v>45073</v>
      </c>
      <c r="P194" s="259">
        <v>129188</v>
      </c>
      <c r="Q194" s="259">
        <v>916.93809999999996</v>
      </c>
      <c r="R194" s="261">
        <v>97</v>
      </c>
      <c r="S194" s="270">
        <v>17152.514999999999</v>
      </c>
      <c r="U194" t="s">
        <v>240</v>
      </c>
      <c r="V194" s="10">
        <f>SUM(V190:V193)</f>
        <v>5079</v>
      </c>
      <c r="W194" s="377">
        <f>+W190</f>
        <v>908.12200000000303</v>
      </c>
      <c r="X194" s="379">
        <f>SUM(X190:X193)</f>
        <v>4170.877999999997</v>
      </c>
      <c r="Y194" s="380">
        <f>+X194-CU258</f>
        <v>4170.877999999997</v>
      </c>
      <c r="Z194" s="359"/>
      <c r="AA194" s="22"/>
      <c r="AB194" s="258">
        <v>45466</v>
      </c>
      <c r="AC194" s="259">
        <v>135330</v>
      </c>
      <c r="AD194" s="259">
        <v>1615.9935</v>
      </c>
      <c r="AE194" s="261">
        <v>152</v>
      </c>
      <c r="AF194" s="262">
        <v>27975.726999999999</v>
      </c>
      <c r="AH194" t="s">
        <v>240</v>
      </c>
      <c r="AI194">
        <f>SUM(AI190:AI193)</f>
        <v>3642</v>
      </c>
      <c r="AJ194" s="133">
        <f>+AJ190</f>
        <v>1321.4049999999988</v>
      </c>
      <c r="AK194" s="367">
        <f>SUM(AK190:AK193)</f>
        <v>2320.5950000000012</v>
      </c>
      <c r="AL194" s="134">
        <f>+AK194-AK166</f>
        <v>-688.81399999999849</v>
      </c>
      <c r="AM194" s="23"/>
      <c r="AN194" s="22"/>
      <c r="AO194" s="258">
        <v>45865</v>
      </c>
      <c r="AP194" s="259">
        <v>142328</v>
      </c>
      <c r="AQ194" s="259">
        <v>2308.9715999999999</v>
      </c>
      <c r="AR194" s="261">
        <v>217</v>
      </c>
      <c r="AS194" s="262">
        <v>42856.720999999998</v>
      </c>
      <c r="AU194" t="s">
        <v>240</v>
      </c>
      <c r="AV194">
        <f>SUM(AV190:AV193)</f>
        <v>5654</v>
      </c>
      <c r="AW194" s="133">
        <f>+AW190</f>
        <v>1248.7649999999994</v>
      </c>
      <c r="AX194" s="367">
        <f>SUM(AX190:AX193)</f>
        <v>4405.2350000000006</v>
      </c>
      <c r="AY194" s="134">
        <f>+AX194-AX166</f>
        <v>2060.6300000000047</v>
      </c>
      <c r="AZ194" s="23"/>
    </row>
    <row r="195" spans="1:52" x14ac:dyDescent="0.3">
      <c r="A195" s="22"/>
      <c r="B195" s="212">
        <v>44729</v>
      </c>
      <c r="C195" s="1">
        <v>122055</v>
      </c>
      <c r="D195" s="210">
        <v>317.15190000000001</v>
      </c>
      <c r="E195" s="211">
        <v>41</v>
      </c>
      <c r="F195" s="213">
        <v>5232.05</v>
      </c>
      <c r="M195" s="23"/>
      <c r="N195" s="22"/>
      <c r="O195" s="269">
        <v>45074</v>
      </c>
      <c r="P195" s="259">
        <v>129210</v>
      </c>
      <c r="Q195" s="259">
        <v>918.25360000000001</v>
      </c>
      <c r="R195" s="261">
        <v>98</v>
      </c>
      <c r="S195" s="270">
        <v>17200.954000000002</v>
      </c>
      <c r="Z195" s="359"/>
      <c r="AA195" s="22"/>
      <c r="AB195" s="258">
        <v>45467</v>
      </c>
      <c r="AC195" s="259">
        <v>135346</v>
      </c>
      <c r="AD195" s="259">
        <v>1617.3773000000001</v>
      </c>
      <c r="AE195" s="261">
        <v>152</v>
      </c>
      <c r="AF195" s="262">
        <v>27975.758000000002</v>
      </c>
      <c r="AM195" s="23"/>
      <c r="AN195" s="22"/>
      <c r="AO195" s="258">
        <v>45866</v>
      </c>
      <c r="AP195" s="259">
        <v>142337</v>
      </c>
      <c r="AQ195" s="259">
        <v>2309.7498999999998</v>
      </c>
      <c r="AR195" s="261">
        <v>217</v>
      </c>
      <c r="AS195" s="262">
        <v>42865.976000000002</v>
      </c>
      <c r="AZ195" s="23"/>
    </row>
    <row r="196" spans="1:52" x14ac:dyDescent="0.3">
      <c r="A196" s="22"/>
      <c r="B196" s="212">
        <v>44730</v>
      </c>
      <c r="C196" s="1">
        <v>122078</v>
      </c>
      <c r="D196" s="210">
        <v>318.39690000000002</v>
      </c>
      <c r="E196" s="211">
        <v>42</v>
      </c>
      <c r="F196" s="213">
        <v>5258.402</v>
      </c>
      <c r="M196" s="23"/>
      <c r="N196" s="22"/>
      <c r="O196" s="269">
        <v>45075</v>
      </c>
      <c r="P196" s="259">
        <v>129227</v>
      </c>
      <c r="Q196" s="259">
        <v>910.13980000000004</v>
      </c>
      <c r="R196" s="261">
        <v>98</v>
      </c>
      <c r="S196" s="259">
        <v>17219.297999999999</v>
      </c>
      <c r="X196" s="380"/>
      <c r="Z196" s="359"/>
      <c r="AA196" s="22"/>
      <c r="AB196" s="258">
        <v>45468</v>
      </c>
      <c r="AC196" s="259">
        <v>135357</v>
      </c>
      <c r="AD196" s="259">
        <v>1618.7496000000001</v>
      </c>
      <c r="AE196" s="261">
        <v>152</v>
      </c>
      <c r="AF196" s="278">
        <v>28029.772000000001</v>
      </c>
      <c r="AK196" s="134"/>
      <c r="AM196" s="23"/>
      <c r="AN196" s="22"/>
      <c r="AO196" s="258">
        <v>45867</v>
      </c>
      <c r="AP196" s="259">
        <v>142346</v>
      </c>
      <c r="AQ196" s="259">
        <v>2312.19</v>
      </c>
      <c r="AR196" s="261">
        <v>217</v>
      </c>
      <c r="AS196" s="278">
        <v>42908.949000000001</v>
      </c>
      <c r="AX196" s="134"/>
      <c r="AZ196" s="23"/>
    </row>
    <row r="197" spans="1:52" x14ac:dyDescent="0.3">
      <c r="A197" s="22"/>
      <c r="B197" s="241">
        <v>44731</v>
      </c>
      <c r="C197" s="220">
        <v>122096</v>
      </c>
      <c r="D197" s="242">
        <v>318.93419999999998</v>
      </c>
      <c r="E197" s="221">
        <v>42</v>
      </c>
      <c r="F197" s="240">
        <v>5288.3490000000002</v>
      </c>
      <c r="M197" s="23"/>
      <c r="N197" s="22"/>
      <c r="O197" s="269">
        <v>45076</v>
      </c>
      <c r="P197" s="259">
        <v>129253</v>
      </c>
      <c r="Q197" s="259">
        <v>920.92449999999997</v>
      </c>
      <c r="R197" s="261">
        <v>98</v>
      </c>
      <c r="S197" s="259">
        <v>17219.405999999999</v>
      </c>
      <c r="U197" s="20" t="s">
        <v>44</v>
      </c>
      <c r="Z197" s="359"/>
      <c r="AA197" s="22"/>
      <c r="AB197" s="258">
        <v>45469</v>
      </c>
      <c r="AC197" s="259">
        <v>135388</v>
      </c>
      <c r="AD197" s="259">
        <v>1619.6867999999999</v>
      </c>
      <c r="AE197" s="261">
        <v>152</v>
      </c>
      <c r="AF197" s="278">
        <v>28094.753000000001</v>
      </c>
      <c r="AH197" s="20" t="s">
        <v>44</v>
      </c>
      <c r="AM197" s="23"/>
      <c r="AN197" s="22"/>
      <c r="AO197" s="258">
        <v>45868</v>
      </c>
      <c r="AP197" s="259">
        <v>142374</v>
      </c>
      <c r="AQ197" s="259">
        <v>2316.5450000000001</v>
      </c>
      <c r="AR197" s="261">
        <v>217</v>
      </c>
      <c r="AS197" s="278">
        <v>42958.332000000002</v>
      </c>
      <c r="AU197" s="20" t="s">
        <v>44</v>
      </c>
      <c r="AZ197" s="23"/>
    </row>
    <row r="198" spans="1:52" x14ac:dyDescent="0.3">
      <c r="A198" s="22"/>
      <c r="B198" s="212">
        <v>44732</v>
      </c>
      <c r="C198" s="1">
        <v>122117</v>
      </c>
      <c r="D198" s="210">
        <v>319.59809999999999</v>
      </c>
      <c r="E198" s="211">
        <v>42</v>
      </c>
      <c r="F198" s="213">
        <v>5323.8429999999998</v>
      </c>
      <c r="M198" s="23"/>
      <c r="N198" s="22"/>
      <c r="O198" s="269">
        <v>45077</v>
      </c>
      <c r="P198" s="259">
        <v>129277</v>
      </c>
      <c r="Q198" s="259">
        <v>923.15890000000002</v>
      </c>
      <c r="R198" s="261">
        <v>98</v>
      </c>
      <c r="S198" s="259">
        <v>17235.286</v>
      </c>
      <c r="Z198" s="359"/>
      <c r="AA198" s="22"/>
      <c r="AB198" s="258">
        <v>45470</v>
      </c>
      <c r="AC198" s="259">
        <v>135411</v>
      </c>
      <c r="AD198" s="259">
        <v>1621.8451</v>
      </c>
      <c r="AE198" s="261">
        <v>152</v>
      </c>
      <c r="AF198" s="278">
        <v>28145.653999999999</v>
      </c>
      <c r="AM198" s="23"/>
      <c r="AN198" s="22"/>
      <c r="AO198" s="258">
        <v>45869</v>
      </c>
      <c r="AP198" s="259">
        <v>142392</v>
      </c>
      <c r="AQ198" s="259">
        <v>2318.3065999999999</v>
      </c>
      <c r="AR198" s="261">
        <v>217</v>
      </c>
      <c r="AS198" s="278">
        <v>42995.726000000002</v>
      </c>
      <c r="AZ198" s="23"/>
    </row>
    <row r="199" spans="1:52" ht="18" x14ac:dyDescent="0.35">
      <c r="A199" s="22"/>
      <c r="B199" s="212">
        <v>44733</v>
      </c>
      <c r="C199" s="1">
        <v>122145</v>
      </c>
      <c r="D199" s="210">
        <v>322.6712</v>
      </c>
      <c r="E199" s="211">
        <v>42</v>
      </c>
      <c r="F199" s="213">
        <v>5323.8580000000002</v>
      </c>
      <c r="H199" s="522" t="s">
        <v>286</v>
      </c>
      <c r="I199" s="522"/>
      <c r="J199" s="522"/>
      <c r="K199" s="522"/>
      <c r="M199" s="23"/>
      <c r="N199" s="22"/>
      <c r="O199" s="269">
        <v>45078</v>
      </c>
      <c r="P199" s="259">
        <v>129223</v>
      </c>
      <c r="Q199" s="259">
        <v>925.47</v>
      </c>
      <c r="R199" s="261">
        <v>99</v>
      </c>
      <c r="S199" s="270">
        <v>17266.531999999999</v>
      </c>
      <c r="U199" t="s">
        <v>249</v>
      </c>
      <c r="V199" s="10">
        <f>+P219-P186</f>
        <v>569</v>
      </c>
      <c r="Z199" s="359"/>
      <c r="AA199" s="22"/>
      <c r="AB199" s="258">
        <v>45471</v>
      </c>
      <c r="AC199" s="259">
        <v>135429</v>
      </c>
      <c r="AD199" s="259">
        <v>1622.655</v>
      </c>
      <c r="AE199" s="261">
        <v>152</v>
      </c>
      <c r="AF199" s="262">
        <v>28174.425999999999</v>
      </c>
      <c r="AH199" t="s">
        <v>249</v>
      </c>
      <c r="AI199">
        <f>+AC220-AC192</f>
        <v>515</v>
      </c>
      <c r="AM199" s="23"/>
      <c r="AN199" s="22"/>
      <c r="AO199" s="258">
        <v>45870</v>
      </c>
      <c r="AP199" s="259">
        <v>142401</v>
      </c>
      <c r="AQ199" s="259"/>
      <c r="AR199" s="261"/>
      <c r="AS199" s="262"/>
      <c r="AU199" t="s">
        <v>249</v>
      </c>
      <c r="AV199">
        <f>+AP219-AP184</f>
        <v>605</v>
      </c>
      <c r="AZ199" s="23"/>
    </row>
    <row r="200" spans="1:52" ht="28.8" x14ac:dyDescent="0.3">
      <c r="A200" s="22"/>
      <c r="B200" s="212">
        <v>44734</v>
      </c>
      <c r="C200" s="1">
        <v>122170</v>
      </c>
      <c r="D200" s="210">
        <v>323.61770000000001</v>
      </c>
      <c r="E200" s="211">
        <v>42</v>
      </c>
      <c r="F200" s="213">
        <v>5369.8980000000001</v>
      </c>
      <c r="H200" s="27" t="s">
        <v>246</v>
      </c>
      <c r="I200" s="27" t="s">
        <v>246</v>
      </c>
      <c r="J200" s="27" t="s">
        <v>247</v>
      </c>
      <c r="K200" s="27" t="s">
        <v>287</v>
      </c>
      <c r="M200" s="23"/>
      <c r="N200" s="22"/>
      <c r="O200" s="269">
        <v>45079</v>
      </c>
      <c r="P200" s="259">
        <v>129348</v>
      </c>
      <c r="Q200" s="259">
        <v>927.91</v>
      </c>
      <c r="R200" s="261">
        <v>99</v>
      </c>
      <c r="S200" s="270">
        <v>17281.312000000002</v>
      </c>
      <c r="U200" t="s">
        <v>247</v>
      </c>
      <c r="V200" s="380">
        <f>+Q219-Q186</f>
        <v>53.660100000000057</v>
      </c>
      <c r="Z200" s="359"/>
      <c r="AA200" s="22"/>
      <c r="AB200" s="258">
        <v>45472</v>
      </c>
      <c r="AC200" s="259">
        <v>135442</v>
      </c>
      <c r="AD200" s="259">
        <v>1623.0288</v>
      </c>
      <c r="AE200" s="261">
        <v>153</v>
      </c>
      <c r="AF200" s="262">
        <v>28229.553</v>
      </c>
      <c r="AH200" t="s">
        <v>247</v>
      </c>
      <c r="AI200" s="134">
        <f>+AD220-AD192</f>
        <v>34.158599999999979</v>
      </c>
      <c r="AM200" s="23"/>
      <c r="AN200" s="22"/>
      <c r="AO200" s="258">
        <v>45871</v>
      </c>
      <c r="AP200" s="259"/>
      <c r="AQ200" s="259"/>
      <c r="AR200" s="261"/>
      <c r="AS200" s="262"/>
      <c r="AU200" t="s">
        <v>247</v>
      </c>
      <c r="AV200" s="134">
        <f>+AQ219-AQ184</f>
        <v>84.193499999999858</v>
      </c>
      <c r="AZ200" s="23"/>
    </row>
    <row r="201" spans="1:52" x14ac:dyDescent="0.3">
      <c r="A201" s="22"/>
      <c r="B201" s="212">
        <v>44735</v>
      </c>
      <c r="C201" s="1">
        <v>122219</v>
      </c>
      <c r="D201" s="210">
        <v>324.5795</v>
      </c>
      <c r="E201" s="211">
        <v>42</v>
      </c>
      <c r="F201" s="213">
        <v>5407.9880000000003</v>
      </c>
      <c r="H201" t="s">
        <v>279</v>
      </c>
      <c r="I201">
        <f>+'Vr M3 DE GAS'!AV13</f>
        <v>2354</v>
      </c>
      <c r="J201" s="133">
        <f>+F227-F197</f>
        <v>933.86099999999988</v>
      </c>
      <c r="K201" s="133">
        <f>+I201-J201</f>
        <v>1420.1390000000001</v>
      </c>
      <c r="L201" s="133">
        <f>+K201-K171</f>
        <v>279.39600000000064</v>
      </c>
      <c r="M201" s="366">
        <f>+L201/K171</f>
        <v>0.24492457985716395</v>
      </c>
      <c r="N201" s="22"/>
      <c r="O201" s="269">
        <v>45080</v>
      </c>
      <c r="P201" s="259">
        <v>129371</v>
      </c>
      <c r="Q201" s="259">
        <v>986.95</v>
      </c>
      <c r="R201" s="261">
        <v>99</v>
      </c>
      <c r="S201" s="270">
        <v>17293.969000000001</v>
      </c>
      <c r="U201" t="s">
        <v>250</v>
      </c>
      <c r="V201" s="380">
        <f>+V199-V200</f>
        <v>515.33989999999994</v>
      </c>
      <c r="Z201" s="359"/>
      <c r="AA201" s="22"/>
      <c r="AB201" s="258">
        <v>45473</v>
      </c>
      <c r="AC201" s="259">
        <v>135453</v>
      </c>
      <c r="AD201" s="259">
        <v>1623.7861</v>
      </c>
      <c r="AE201" s="261">
        <v>153</v>
      </c>
      <c r="AF201" s="262">
        <v>28276.35</v>
      </c>
      <c r="AH201" t="s">
        <v>250</v>
      </c>
      <c r="AI201" s="134">
        <f>+AI199-AI200</f>
        <v>480.84140000000002</v>
      </c>
      <c r="AM201" s="23"/>
      <c r="AN201" s="22"/>
      <c r="AO201" s="258">
        <v>45872</v>
      </c>
      <c r="AP201" s="259"/>
      <c r="AQ201" s="259"/>
      <c r="AR201" s="261"/>
      <c r="AS201" s="262"/>
      <c r="AU201" t="s">
        <v>250</v>
      </c>
      <c r="AV201" s="134">
        <f>+AV199-AV200</f>
        <v>520.80650000000014</v>
      </c>
      <c r="AZ201" s="23"/>
    </row>
    <row r="202" spans="1:52" x14ac:dyDescent="0.3">
      <c r="A202" s="22"/>
      <c r="B202" s="212">
        <v>44736</v>
      </c>
      <c r="C202" s="1">
        <v>122228</v>
      </c>
      <c r="D202" s="210">
        <v>325.46859999999998</v>
      </c>
      <c r="E202" s="211">
        <v>42</v>
      </c>
      <c r="F202" s="213">
        <v>5442.884</v>
      </c>
      <c r="H202" t="s">
        <v>281</v>
      </c>
      <c r="I202">
        <f>+'Vr M3 DE GAS'!AV31</f>
        <v>1718</v>
      </c>
      <c r="J202" s="133"/>
      <c r="K202" s="133">
        <f t="shared" ref="K202:K203" si="26">+I202-J202</f>
        <v>1718</v>
      </c>
      <c r="L202" s="133">
        <f>+K202-K172</f>
        <v>61</v>
      </c>
      <c r="M202" s="366">
        <f>+L202/K172</f>
        <v>3.6813518406759206E-2</v>
      </c>
      <c r="N202" s="22"/>
      <c r="O202" s="269">
        <v>45081</v>
      </c>
      <c r="P202" s="259">
        <v>129389</v>
      </c>
      <c r="Q202" s="259">
        <v>931.82</v>
      </c>
      <c r="R202" s="261">
        <v>99</v>
      </c>
      <c r="S202" s="270">
        <v>17310.332999999999</v>
      </c>
      <c r="Z202" s="359"/>
      <c r="AA202" s="22"/>
      <c r="AB202" s="258">
        <v>45474</v>
      </c>
      <c r="AC202" s="259">
        <v>135466</v>
      </c>
      <c r="AD202" s="259">
        <v>1624.9366</v>
      </c>
      <c r="AE202" s="261">
        <v>153</v>
      </c>
      <c r="AF202" s="262">
        <v>28332.221000000001</v>
      </c>
      <c r="AM202" s="23"/>
      <c r="AN202" s="22"/>
      <c r="AO202" s="258">
        <v>45873</v>
      </c>
      <c r="AP202" s="259"/>
      <c r="AQ202" s="259"/>
      <c r="AR202" s="261"/>
      <c r="AS202" s="262"/>
      <c r="AZ202" s="23"/>
    </row>
    <row r="203" spans="1:52" x14ac:dyDescent="0.3">
      <c r="A203" s="22"/>
      <c r="B203" s="212">
        <v>44737</v>
      </c>
      <c r="C203" s="1">
        <v>122242</v>
      </c>
      <c r="D203" s="210">
        <v>326.42059999999998</v>
      </c>
      <c r="E203" s="211">
        <v>43</v>
      </c>
      <c r="F203" s="213">
        <v>5482.3249999999998</v>
      </c>
      <c r="H203" t="s">
        <v>280</v>
      </c>
      <c r="I203">
        <f>+'Vr M3 DE GAS'!AV49</f>
        <v>1289</v>
      </c>
      <c r="J203" s="133"/>
      <c r="K203" s="133">
        <f t="shared" si="26"/>
        <v>1289</v>
      </c>
      <c r="L203" s="133">
        <f>+K203-K173</f>
        <v>58</v>
      </c>
      <c r="M203" s="366">
        <f>+L203/K173</f>
        <v>4.7116165718927704E-2</v>
      </c>
      <c r="N203" s="22"/>
      <c r="O203" s="269">
        <v>45082</v>
      </c>
      <c r="P203" s="259">
        <v>129410</v>
      </c>
      <c r="Q203" s="259">
        <v>933.06</v>
      </c>
      <c r="R203" s="261">
        <v>99</v>
      </c>
      <c r="S203" s="270">
        <v>17310.348999999998</v>
      </c>
      <c r="Z203" s="359"/>
      <c r="AA203" s="22"/>
      <c r="AB203" s="258">
        <v>45475</v>
      </c>
      <c r="AC203" s="259">
        <v>135486</v>
      </c>
      <c r="AD203" s="259">
        <v>1627.1998000000001</v>
      </c>
      <c r="AE203" s="261">
        <v>153</v>
      </c>
      <c r="AF203" s="262">
        <v>28332.302</v>
      </c>
      <c r="AM203" s="23"/>
      <c r="AN203" s="22"/>
      <c r="AO203" s="258">
        <v>45874</v>
      </c>
      <c r="AP203" s="259"/>
      <c r="AQ203" s="259"/>
      <c r="AR203" s="261"/>
      <c r="AS203" s="262"/>
      <c r="AZ203" s="23"/>
    </row>
    <row r="204" spans="1:52" x14ac:dyDescent="0.3">
      <c r="A204" s="22"/>
      <c r="B204" s="212">
        <v>44738</v>
      </c>
      <c r="C204" s="1">
        <v>122258</v>
      </c>
      <c r="D204" s="210">
        <v>326.9975</v>
      </c>
      <c r="E204" s="211">
        <v>43</v>
      </c>
      <c r="F204" s="213">
        <v>5513.3829999999998</v>
      </c>
      <c r="J204" s="133"/>
      <c r="K204" s="133"/>
      <c r="M204" s="23"/>
      <c r="N204" s="22"/>
      <c r="O204" s="269">
        <v>45083</v>
      </c>
      <c r="P204" s="259">
        <v>129433</v>
      </c>
      <c r="Q204" s="259">
        <v>934.31</v>
      </c>
      <c r="R204" s="261">
        <v>99</v>
      </c>
      <c r="S204" s="270">
        <v>17332.891</v>
      </c>
      <c r="U204" t="s">
        <v>251</v>
      </c>
      <c r="V204" s="380">
        <f>+V201</f>
        <v>515.33989999999994</v>
      </c>
      <c r="W204" s="10" t="s">
        <v>252</v>
      </c>
      <c r="Y204" s="380">
        <f>+V204-CS268</f>
        <v>515.33989999999994</v>
      </c>
      <c r="Z204" s="359"/>
      <c r="AA204" s="22"/>
      <c r="AB204" s="258">
        <v>45476</v>
      </c>
      <c r="AC204" s="259">
        <v>135505</v>
      </c>
      <c r="AD204" s="259">
        <v>1628.4711</v>
      </c>
      <c r="AE204" s="261">
        <v>153</v>
      </c>
      <c r="AF204" s="262">
        <v>28395.063999999998</v>
      </c>
      <c r="AH204" t="s">
        <v>251</v>
      </c>
      <c r="AI204" s="134">
        <f>+AI201</f>
        <v>480.84140000000002</v>
      </c>
      <c r="AJ204" t="s">
        <v>252</v>
      </c>
      <c r="AL204" s="134">
        <f>+AI204-AI176</f>
        <v>-64.773899999999912</v>
      </c>
      <c r="AM204" s="23"/>
      <c r="AN204" s="22"/>
      <c r="AO204" s="258">
        <v>45875</v>
      </c>
      <c r="AP204" s="259"/>
      <c r="AQ204" s="259"/>
      <c r="AR204" s="261"/>
      <c r="AS204" s="262"/>
      <c r="AU204" t="s">
        <v>251</v>
      </c>
      <c r="AV204" s="134">
        <f>+AV201</f>
        <v>520.80650000000014</v>
      </c>
      <c r="AW204" t="s">
        <v>252</v>
      </c>
      <c r="AY204" s="134">
        <f>+AV204-AV176</f>
        <v>138.19430000000011</v>
      </c>
      <c r="AZ204" s="23"/>
    </row>
    <row r="205" spans="1:52" x14ac:dyDescent="0.3">
      <c r="A205" s="22"/>
      <c r="B205" s="212">
        <v>44739</v>
      </c>
      <c r="C205" s="1">
        <v>122274</v>
      </c>
      <c r="D205" s="210">
        <v>327.43459999999999</v>
      </c>
      <c r="E205" s="211">
        <v>43</v>
      </c>
      <c r="F205" s="213">
        <v>5540.6469999999999</v>
      </c>
      <c r="H205" t="s">
        <v>240</v>
      </c>
      <c r="I205">
        <f>SUM(I201:I204)</f>
        <v>5361</v>
      </c>
      <c r="J205" s="133">
        <f>+J201</f>
        <v>933.86099999999988</v>
      </c>
      <c r="K205" s="367">
        <f>SUM(K201:K204)</f>
        <v>4427.1390000000001</v>
      </c>
      <c r="L205" s="134">
        <f>+K205-K175</f>
        <v>398.39600000000064</v>
      </c>
      <c r="M205" s="366">
        <f>+L205/K175</f>
        <v>9.8888412589237057E-2</v>
      </c>
      <c r="N205" s="22"/>
      <c r="O205" s="269">
        <v>45084</v>
      </c>
      <c r="P205" s="259">
        <v>129455</v>
      </c>
      <c r="Q205" s="259">
        <v>937.81</v>
      </c>
      <c r="R205" s="261">
        <v>99</v>
      </c>
      <c r="S205" s="270">
        <v>17338.742999999999</v>
      </c>
      <c r="V205" s="380"/>
      <c r="Z205" s="359"/>
      <c r="AA205" s="22"/>
      <c r="AB205" s="258">
        <v>45477</v>
      </c>
      <c r="AC205" s="259">
        <v>135525</v>
      </c>
      <c r="AD205" s="259">
        <v>1629.7775999999999</v>
      </c>
      <c r="AE205" s="261">
        <v>153</v>
      </c>
      <c r="AF205" s="262">
        <v>28460.07</v>
      </c>
      <c r="AI205" s="134"/>
      <c r="AM205" s="23"/>
      <c r="AN205" s="22"/>
      <c r="AO205" s="258">
        <v>45876</v>
      </c>
      <c r="AP205" s="259"/>
      <c r="AQ205" s="259"/>
      <c r="AR205" s="261"/>
      <c r="AS205" s="262"/>
      <c r="AV205" s="134"/>
      <c r="AZ205" s="23"/>
    </row>
    <row r="206" spans="1:52" x14ac:dyDescent="0.3">
      <c r="A206" s="22"/>
      <c r="B206" s="212">
        <v>44740</v>
      </c>
      <c r="C206" s="1">
        <v>122298</v>
      </c>
      <c r="D206" s="210">
        <v>330.20280000000002</v>
      </c>
      <c r="E206" s="211">
        <v>43</v>
      </c>
      <c r="F206" s="213">
        <v>5561.36</v>
      </c>
      <c r="M206" s="23"/>
      <c r="N206" s="22"/>
      <c r="O206" s="269">
        <v>45085</v>
      </c>
      <c r="P206" s="271">
        <v>129469</v>
      </c>
      <c r="Q206" s="259">
        <v>940.61</v>
      </c>
      <c r="R206" s="261">
        <v>99</v>
      </c>
      <c r="S206" s="270">
        <v>17346.234</v>
      </c>
      <c r="U206" t="s">
        <v>253</v>
      </c>
      <c r="V206" s="380">
        <f>+X194</f>
        <v>4170.877999999997</v>
      </c>
      <c r="W206" s="10" t="s">
        <v>270</v>
      </c>
      <c r="Y206" s="380">
        <f>+V206-CS270</f>
        <v>4170.877999999997</v>
      </c>
      <c r="Z206" s="359"/>
      <c r="AA206" s="22"/>
      <c r="AB206" s="258">
        <v>45478</v>
      </c>
      <c r="AC206" s="271">
        <v>135539</v>
      </c>
      <c r="AD206" s="259">
        <v>1630.3924999999999</v>
      </c>
      <c r="AE206" s="261">
        <v>153</v>
      </c>
      <c r="AF206" s="262">
        <v>28465.791000000001</v>
      </c>
      <c r="AH206" t="s">
        <v>253</v>
      </c>
      <c r="AI206" s="134">
        <f>+AK194</f>
        <v>2320.5950000000012</v>
      </c>
      <c r="AJ206" t="s">
        <v>270</v>
      </c>
      <c r="AL206" s="134">
        <f>+AI206-AI178</f>
        <v>-688.81399999999849</v>
      </c>
      <c r="AM206" s="23"/>
      <c r="AN206" s="22"/>
      <c r="AO206" s="258">
        <v>45877</v>
      </c>
      <c r="AP206" s="271"/>
      <c r="AQ206" s="259"/>
      <c r="AR206" s="261"/>
      <c r="AS206" s="262"/>
      <c r="AU206" t="s">
        <v>253</v>
      </c>
      <c r="AV206" s="134">
        <f>+AX194</f>
        <v>4405.2350000000006</v>
      </c>
      <c r="AW206" t="s">
        <v>270</v>
      </c>
      <c r="AY206" s="134">
        <f>+AV206-AV178</f>
        <v>2060.6300000000047</v>
      </c>
      <c r="AZ206" s="23"/>
    </row>
    <row r="207" spans="1:52" x14ac:dyDescent="0.3">
      <c r="A207" s="22"/>
      <c r="B207" s="212">
        <v>44741</v>
      </c>
      <c r="C207" s="1">
        <v>122324</v>
      </c>
      <c r="D207" s="210">
        <v>331.09719999999999</v>
      </c>
      <c r="E207" s="211">
        <v>43</v>
      </c>
      <c r="F207" s="213">
        <v>5601.5789999999997</v>
      </c>
      <c r="M207" s="23"/>
      <c r="N207" s="22"/>
      <c r="O207" s="269">
        <v>45086</v>
      </c>
      <c r="P207" s="259">
        <v>129478</v>
      </c>
      <c r="Q207" s="259">
        <v>941.99</v>
      </c>
      <c r="R207" s="261">
        <v>99</v>
      </c>
      <c r="S207" s="270">
        <v>17356.207999999999</v>
      </c>
      <c r="Z207" s="359"/>
      <c r="AA207" s="22"/>
      <c r="AB207" s="258">
        <v>45479</v>
      </c>
      <c r="AC207" s="259">
        <v>135557</v>
      </c>
      <c r="AD207" s="259">
        <v>1631.3143</v>
      </c>
      <c r="AE207" s="261">
        <v>153</v>
      </c>
      <c r="AF207" s="262">
        <v>28524.521000000001</v>
      </c>
      <c r="AM207" s="23"/>
      <c r="AN207" s="22"/>
      <c r="AO207" s="258">
        <v>45878</v>
      </c>
      <c r="AP207" s="259"/>
      <c r="AQ207" s="259"/>
      <c r="AR207" s="261"/>
      <c r="AS207" s="262"/>
      <c r="AZ207" s="23"/>
    </row>
    <row r="208" spans="1:52" ht="18" x14ac:dyDescent="0.35">
      <c r="A208" s="22"/>
      <c r="B208" s="212">
        <v>44742</v>
      </c>
      <c r="C208" s="1">
        <v>122338</v>
      </c>
      <c r="D208" s="210">
        <v>331.7561</v>
      </c>
      <c r="E208" s="211">
        <v>43</v>
      </c>
      <c r="F208" s="213">
        <v>5627.3639999999996</v>
      </c>
      <c r="H208" t="s">
        <v>44</v>
      </c>
      <c r="M208" s="23"/>
      <c r="N208" s="22"/>
      <c r="O208" s="269">
        <v>45087</v>
      </c>
      <c r="P208" s="259">
        <v>129480</v>
      </c>
      <c r="Q208" s="259">
        <v>943.81</v>
      </c>
      <c r="R208" s="261">
        <v>99</v>
      </c>
      <c r="S208" s="270">
        <v>17373.528999999999</v>
      </c>
      <c r="U208" t="s">
        <v>255</v>
      </c>
      <c r="V208" s="135">
        <f>+V206/V204</f>
        <v>8.0934505556429794</v>
      </c>
      <c r="W208" s="10" t="s">
        <v>288</v>
      </c>
      <c r="Z208" s="359"/>
      <c r="AA208" s="22"/>
      <c r="AB208" s="258">
        <v>45480</v>
      </c>
      <c r="AC208" s="259">
        <v>135573</v>
      </c>
      <c r="AD208" s="259">
        <v>1632.0708</v>
      </c>
      <c r="AE208" s="261">
        <v>154</v>
      </c>
      <c r="AF208" s="262">
        <v>28547.929</v>
      </c>
      <c r="AH208" t="s">
        <v>255</v>
      </c>
      <c r="AI208" s="135">
        <f>+AI206/AI204</f>
        <v>4.8261131425039547</v>
      </c>
      <c r="AJ208" t="s">
        <v>288</v>
      </c>
      <c r="AM208" s="23"/>
      <c r="AN208" s="22"/>
      <c r="AO208" s="258">
        <v>45879</v>
      </c>
      <c r="AP208" s="259"/>
      <c r="AQ208" s="259"/>
      <c r="AR208" s="261"/>
      <c r="AS208" s="262"/>
      <c r="AU208" t="s">
        <v>255</v>
      </c>
      <c r="AV208" s="496">
        <f>+AV206/AV204</f>
        <v>8.4584869812492727</v>
      </c>
      <c r="AW208" t="s">
        <v>288</v>
      </c>
      <c r="AZ208" s="23"/>
    </row>
    <row r="209" spans="1:52" x14ac:dyDescent="0.3">
      <c r="A209" s="22"/>
      <c r="B209" s="212">
        <v>44743</v>
      </c>
      <c r="C209" s="1">
        <v>122353</v>
      </c>
      <c r="D209" s="210">
        <v>332.6062</v>
      </c>
      <c r="E209" s="211">
        <v>43</v>
      </c>
      <c r="F209" s="213">
        <v>5658.549</v>
      </c>
      <c r="M209" s="23"/>
      <c r="N209" s="22"/>
      <c r="O209" s="269">
        <v>45088</v>
      </c>
      <c r="P209" s="259">
        <v>129483</v>
      </c>
      <c r="Q209" s="259">
        <v>944.37</v>
      </c>
      <c r="R209" s="261">
        <v>99</v>
      </c>
      <c r="S209" s="270">
        <v>17384.38</v>
      </c>
      <c r="Z209" s="359"/>
      <c r="AA209" s="22"/>
      <c r="AB209" s="258">
        <v>45481</v>
      </c>
      <c r="AC209" s="259">
        <v>135595</v>
      </c>
      <c r="AD209" s="259">
        <v>1633.9006999999999</v>
      </c>
      <c r="AE209" s="261">
        <v>154</v>
      </c>
      <c r="AF209" s="262">
        <v>28584.644</v>
      </c>
      <c r="AM209" s="23"/>
      <c r="AN209" s="22"/>
      <c r="AO209" s="258">
        <v>45880</v>
      </c>
      <c r="AP209" s="259"/>
      <c r="AQ209" s="259"/>
      <c r="AR209" s="261"/>
      <c r="AS209" s="262"/>
      <c r="AZ209" s="23"/>
    </row>
    <row r="210" spans="1:52" x14ac:dyDescent="0.3">
      <c r="A210" s="22"/>
      <c r="B210" s="212">
        <v>44744</v>
      </c>
      <c r="C210" s="1">
        <v>122369</v>
      </c>
      <c r="D210" s="210">
        <v>336.81509999999997</v>
      </c>
      <c r="E210" s="211">
        <v>43</v>
      </c>
      <c r="F210" s="213">
        <v>5697.4579999999996</v>
      </c>
      <c r="H210" t="s">
        <v>249</v>
      </c>
      <c r="I210" s="134">
        <f>+C227-C197</f>
        <v>512</v>
      </c>
      <c r="M210" s="23"/>
      <c r="N210" s="22"/>
      <c r="O210" s="269">
        <v>45089</v>
      </c>
      <c r="P210" s="259">
        <v>129483</v>
      </c>
      <c r="Q210" s="259">
        <v>945.37</v>
      </c>
      <c r="R210" s="261">
        <v>99</v>
      </c>
      <c r="S210" s="259">
        <v>17401.021000000001</v>
      </c>
      <c r="Z210" s="359"/>
      <c r="AA210" s="22"/>
      <c r="AB210" s="258">
        <v>45482</v>
      </c>
      <c r="AC210" s="259">
        <v>135615</v>
      </c>
      <c r="AD210" s="259">
        <v>1634.9238</v>
      </c>
      <c r="AE210" s="261">
        <v>154</v>
      </c>
      <c r="AF210" s="278">
        <v>28666.006000000001</v>
      </c>
      <c r="AM210" s="23"/>
      <c r="AN210" s="22"/>
      <c r="AO210" s="258">
        <v>45881</v>
      </c>
      <c r="AP210" s="259"/>
      <c r="AQ210" s="259"/>
      <c r="AR210" s="261"/>
      <c r="AS210" s="278"/>
      <c r="AZ210" s="23"/>
    </row>
    <row r="211" spans="1:52" x14ac:dyDescent="0.3">
      <c r="A211" s="22"/>
      <c r="B211" s="212">
        <v>44745</v>
      </c>
      <c r="C211" s="1">
        <v>122380</v>
      </c>
      <c r="D211" s="210">
        <v>337.28199999999998</v>
      </c>
      <c r="E211" s="211">
        <v>43</v>
      </c>
      <c r="F211" s="213">
        <v>5737.5439999999999</v>
      </c>
      <c r="H211" t="s">
        <v>247</v>
      </c>
      <c r="I211" s="134">
        <f>+D227-D197</f>
        <v>48.449700000000007</v>
      </c>
      <c r="M211" s="23"/>
      <c r="N211" s="22"/>
      <c r="O211" s="269">
        <v>45090</v>
      </c>
      <c r="P211" s="259">
        <v>129498</v>
      </c>
      <c r="Q211" s="259">
        <v>946.69</v>
      </c>
      <c r="R211" s="261">
        <v>99</v>
      </c>
      <c r="S211" s="270">
        <v>17402.77</v>
      </c>
      <c r="Z211" s="359"/>
      <c r="AA211" s="22"/>
      <c r="AB211" s="258">
        <v>45483</v>
      </c>
      <c r="AC211" s="259">
        <v>135635</v>
      </c>
      <c r="AD211" s="259">
        <v>1635.7739999999999</v>
      </c>
      <c r="AE211" s="261">
        <v>154</v>
      </c>
      <c r="AF211" s="262">
        <v>28728.589</v>
      </c>
      <c r="AM211" s="23"/>
      <c r="AN211" s="22"/>
      <c r="AO211" s="258">
        <v>45882</v>
      </c>
      <c r="AP211" s="259"/>
      <c r="AQ211" s="259"/>
      <c r="AR211" s="261"/>
      <c r="AS211" s="262"/>
      <c r="AZ211" s="23"/>
    </row>
    <row r="212" spans="1:52" x14ac:dyDescent="0.3">
      <c r="A212" s="22"/>
      <c r="B212" s="212">
        <v>44746</v>
      </c>
      <c r="C212" s="1">
        <v>122390</v>
      </c>
      <c r="D212" s="210">
        <v>338.43740000000003</v>
      </c>
      <c r="E212" s="211">
        <v>43</v>
      </c>
      <c r="F212" s="213">
        <v>5772.3069999999998</v>
      </c>
      <c r="H212" t="s">
        <v>250</v>
      </c>
      <c r="I212" s="134">
        <f>+I210-I211</f>
        <v>463.55029999999999</v>
      </c>
      <c r="M212" s="23"/>
      <c r="N212" s="22"/>
      <c r="O212" s="269">
        <v>45091</v>
      </c>
      <c r="P212" s="259">
        <v>129511</v>
      </c>
      <c r="Q212" s="259">
        <v>947.78</v>
      </c>
      <c r="R212" s="261">
        <v>99</v>
      </c>
      <c r="S212" s="270">
        <v>17410.669999999998</v>
      </c>
      <c r="Z212" s="359"/>
      <c r="AA212" s="22"/>
      <c r="AB212" s="258">
        <v>45484</v>
      </c>
      <c r="AC212" s="259">
        <v>135655</v>
      </c>
      <c r="AD212" s="259">
        <v>1636.4657999999999</v>
      </c>
      <c r="AE212" s="261">
        <v>154</v>
      </c>
      <c r="AF212" s="262">
        <v>28779.438999999998</v>
      </c>
      <c r="AM212" s="23"/>
      <c r="AN212" s="22"/>
      <c r="AO212" s="258">
        <v>45883</v>
      </c>
      <c r="AP212" s="259"/>
      <c r="AQ212" s="259"/>
      <c r="AR212" s="261"/>
      <c r="AS212" s="262"/>
      <c r="AZ212" s="23"/>
    </row>
    <row r="213" spans="1:52" x14ac:dyDescent="0.3">
      <c r="A213" s="22"/>
      <c r="B213" s="212">
        <v>44747</v>
      </c>
      <c r="C213" s="1">
        <v>122405</v>
      </c>
      <c r="D213" s="210">
        <v>341.30329999999998</v>
      </c>
      <c r="E213" s="211">
        <v>43</v>
      </c>
      <c r="F213" s="213">
        <v>5792.4269999999997</v>
      </c>
      <c r="M213" s="23"/>
      <c r="N213" s="22"/>
      <c r="O213" s="269">
        <v>45092</v>
      </c>
      <c r="P213" s="259">
        <v>129525</v>
      </c>
      <c r="Q213" s="259">
        <v>949.31</v>
      </c>
      <c r="R213" s="261">
        <v>99</v>
      </c>
      <c r="S213" s="270">
        <v>17452.545999999998</v>
      </c>
      <c r="Z213" s="359"/>
      <c r="AA213" s="22"/>
      <c r="AB213" s="258">
        <v>45485</v>
      </c>
      <c r="AC213" s="259">
        <v>135675</v>
      </c>
      <c r="AD213" s="259">
        <v>1639.107</v>
      </c>
      <c r="AE213" s="261">
        <v>154</v>
      </c>
      <c r="AF213" s="262">
        <v>28826.762999999999</v>
      </c>
      <c r="AM213" s="23"/>
      <c r="AN213" s="22"/>
      <c r="AO213" s="258">
        <v>45884</v>
      </c>
      <c r="AP213" s="259"/>
      <c r="AQ213" s="259"/>
      <c r="AR213" s="261"/>
      <c r="AS213" s="262"/>
      <c r="AZ213" s="23"/>
    </row>
    <row r="214" spans="1:52" x14ac:dyDescent="0.3">
      <c r="A214" s="22"/>
      <c r="B214" s="212">
        <v>44748</v>
      </c>
      <c r="C214" s="1">
        <v>122418</v>
      </c>
      <c r="D214" s="210">
        <v>341.92169999999999</v>
      </c>
      <c r="E214" s="211">
        <v>43</v>
      </c>
      <c r="F214" s="213">
        <v>5829.7479999999996</v>
      </c>
      <c r="M214" s="23"/>
      <c r="N214" s="22"/>
      <c r="O214" s="269">
        <v>45093</v>
      </c>
      <c r="P214" s="259">
        <v>129537</v>
      </c>
      <c r="Q214" s="259">
        <v>951.73</v>
      </c>
      <c r="R214" s="261">
        <v>99</v>
      </c>
      <c r="S214" s="270">
        <v>17528.831999999999</v>
      </c>
      <c r="Z214" s="359"/>
      <c r="AA214" s="22"/>
      <c r="AB214" s="258">
        <v>45486</v>
      </c>
      <c r="AC214" s="259">
        <v>135692</v>
      </c>
      <c r="AD214" s="259">
        <v>1639.7084</v>
      </c>
      <c r="AE214" s="261">
        <v>154</v>
      </c>
      <c r="AF214" s="262">
        <v>28880.722000000002</v>
      </c>
      <c r="AM214" s="23"/>
      <c r="AN214" s="22"/>
      <c r="AO214" s="258">
        <v>45885</v>
      </c>
      <c r="AP214" s="259"/>
      <c r="AQ214" s="259"/>
      <c r="AR214" s="261"/>
      <c r="AS214" s="262"/>
      <c r="AZ214" s="23"/>
    </row>
    <row r="215" spans="1:52" x14ac:dyDescent="0.3">
      <c r="A215" s="22"/>
      <c r="B215" s="212">
        <v>44749</v>
      </c>
      <c r="C215" s="1">
        <v>122435</v>
      </c>
      <c r="D215" s="210">
        <v>345.54629999999997</v>
      </c>
      <c r="E215" s="211">
        <v>43</v>
      </c>
      <c r="F215" s="213">
        <v>5861.0609999999997</v>
      </c>
      <c r="H215" t="s">
        <v>251</v>
      </c>
      <c r="I215" s="134">
        <f>+I212</f>
        <v>463.55029999999999</v>
      </c>
      <c r="J215" t="s">
        <v>252</v>
      </c>
      <c r="L215" s="134">
        <f>+I215-I185</f>
        <v>-113.44259999999997</v>
      </c>
      <c r="M215" s="366">
        <f>+L215/I185</f>
        <v>-0.19661004494162748</v>
      </c>
      <c r="N215" s="22"/>
      <c r="O215" s="269">
        <v>45094</v>
      </c>
      <c r="P215" s="259">
        <v>129547</v>
      </c>
      <c r="Q215" s="259">
        <v>952.86</v>
      </c>
      <c r="R215" s="261">
        <v>99</v>
      </c>
      <c r="S215" s="270">
        <v>17573.183000000001</v>
      </c>
      <c r="Z215" s="359"/>
      <c r="AA215" s="22"/>
      <c r="AB215" s="258">
        <v>45487</v>
      </c>
      <c r="AC215" s="259">
        <v>135708</v>
      </c>
      <c r="AD215" s="259">
        <v>1640.491</v>
      </c>
      <c r="AE215" s="261">
        <v>154</v>
      </c>
      <c r="AF215" s="262">
        <v>28943.473999999998</v>
      </c>
      <c r="AM215" s="23"/>
      <c r="AN215" s="22"/>
      <c r="AO215" s="258">
        <v>45886</v>
      </c>
      <c r="AP215" s="259"/>
      <c r="AQ215" s="259"/>
      <c r="AR215" s="261"/>
      <c r="AS215" s="262"/>
      <c r="AZ215" s="23"/>
    </row>
    <row r="216" spans="1:52" x14ac:dyDescent="0.3">
      <c r="A216" s="22"/>
      <c r="B216" s="212">
        <v>44750</v>
      </c>
      <c r="C216" s="1">
        <v>122448</v>
      </c>
      <c r="D216" s="210">
        <v>346.35829999999999</v>
      </c>
      <c r="E216" s="211">
        <v>44</v>
      </c>
      <c r="F216" s="213">
        <v>5901.7640000000001</v>
      </c>
      <c r="I216" s="134"/>
      <c r="M216" s="23"/>
      <c r="N216" s="22"/>
      <c r="O216" s="269">
        <v>45095</v>
      </c>
      <c r="P216" s="259">
        <v>129557</v>
      </c>
      <c r="Q216" s="259">
        <v>953.73</v>
      </c>
      <c r="R216" s="261">
        <v>99</v>
      </c>
      <c r="S216" s="259">
        <v>17612.042000000001</v>
      </c>
      <c r="Z216" s="359"/>
      <c r="AA216" s="22"/>
      <c r="AB216" s="258">
        <v>45488</v>
      </c>
      <c r="AC216" s="259">
        <v>135728</v>
      </c>
      <c r="AD216" s="259">
        <v>1642.0766000000001</v>
      </c>
      <c r="AE216" s="261">
        <v>154</v>
      </c>
      <c r="AF216" s="278">
        <v>28943.550999999999</v>
      </c>
      <c r="AM216" s="23"/>
      <c r="AN216" s="22"/>
      <c r="AO216" s="258">
        <v>45887</v>
      </c>
      <c r="AP216" s="259"/>
      <c r="AQ216" s="259"/>
      <c r="AR216" s="261"/>
      <c r="AS216" s="278"/>
      <c r="AZ216" s="23"/>
    </row>
    <row r="217" spans="1:52" x14ac:dyDescent="0.3">
      <c r="A217" s="22"/>
      <c r="B217" s="212">
        <v>44751</v>
      </c>
      <c r="C217" s="1">
        <v>122446</v>
      </c>
      <c r="D217" s="210">
        <v>347.09530000000001</v>
      </c>
      <c r="E217" s="211">
        <v>44</v>
      </c>
      <c r="F217" s="213">
        <v>5931.1679999999997</v>
      </c>
      <c r="H217" t="s">
        <v>253</v>
      </c>
      <c r="I217" s="134">
        <f>+K205</f>
        <v>4427.1390000000001</v>
      </c>
      <c r="J217" t="s">
        <v>270</v>
      </c>
      <c r="L217" s="134">
        <f>+I217-I187</f>
        <v>398.39600000000064</v>
      </c>
      <c r="M217" s="366">
        <f>+L217/I187</f>
        <v>9.8888412589237057E-2</v>
      </c>
      <c r="N217" s="22"/>
      <c r="O217" s="269">
        <v>45096</v>
      </c>
      <c r="P217" s="259">
        <v>129565</v>
      </c>
      <c r="Q217" s="259">
        <v>954.87</v>
      </c>
      <c r="R217" s="261">
        <v>99</v>
      </c>
      <c r="S217" s="270">
        <v>17678.892</v>
      </c>
      <c r="Z217" s="359"/>
      <c r="AA217" s="22"/>
      <c r="AB217" s="258">
        <v>45489</v>
      </c>
      <c r="AC217" s="259">
        <v>135746</v>
      </c>
      <c r="AD217" s="259">
        <v>1643.1487999999999</v>
      </c>
      <c r="AE217" s="261">
        <v>154</v>
      </c>
      <c r="AF217" s="262">
        <v>29021.279999999999</v>
      </c>
      <c r="AM217" s="23"/>
      <c r="AN217" s="22"/>
      <c r="AO217" s="258">
        <v>45888</v>
      </c>
      <c r="AP217" s="259"/>
      <c r="AQ217" s="259"/>
      <c r="AR217" s="261"/>
      <c r="AS217" s="262"/>
      <c r="AZ217" s="23"/>
    </row>
    <row r="218" spans="1:52" x14ac:dyDescent="0.3">
      <c r="A218" s="22"/>
      <c r="B218" s="212">
        <v>44752</v>
      </c>
      <c r="C218" s="1">
        <v>122441</v>
      </c>
      <c r="D218" s="210">
        <v>347.51499999999999</v>
      </c>
      <c r="E218" s="211">
        <v>44</v>
      </c>
      <c r="F218" s="213">
        <v>5962.66</v>
      </c>
      <c r="M218" s="23"/>
      <c r="N218" s="22"/>
      <c r="O218" s="269">
        <v>45097</v>
      </c>
      <c r="P218" s="259">
        <v>129579</v>
      </c>
      <c r="Q218" s="259">
        <v>957.34</v>
      </c>
      <c r="R218" s="261">
        <v>101</v>
      </c>
      <c r="S218" s="270">
        <v>17697.456999999999</v>
      </c>
      <c r="Z218" s="359"/>
      <c r="AA218" s="22"/>
      <c r="AB218" s="258">
        <v>45490</v>
      </c>
      <c r="AC218" s="259">
        <v>135764</v>
      </c>
      <c r="AD218" s="259">
        <v>1643.8797999999999</v>
      </c>
      <c r="AE218" s="261">
        <v>154</v>
      </c>
      <c r="AF218" s="262">
        <v>29083.413</v>
      </c>
      <c r="AM218" s="23"/>
      <c r="AN218" s="22"/>
      <c r="AO218" s="258">
        <v>45889</v>
      </c>
      <c r="AP218" s="259"/>
      <c r="AQ218" s="259"/>
      <c r="AR218" s="261"/>
      <c r="AS218" s="262"/>
      <c r="AZ218" s="23"/>
    </row>
    <row r="219" spans="1:52" ht="18" x14ac:dyDescent="0.35">
      <c r="A219" s="22"/>
      <c r="B219" s="212">
        <v>44753</v>
      </c>
      <c r="C219" s="1">
        <v>122455</v>
      </c>
      <c r="D219" s="210">
        <v>350.41449999999998</v>
      </c>
      <c r="E219" s="211">
        <v>44</v>
      </c>
      <c r="F219" s="213">
        <v>5989.558</v>
      </c>
      <c r="H219" t="s">
        <v>255</v>
      </c>
      <c r="I219" s="135">
        <f>+I217/I215</f>
        <v>9.5505040121859484</v>
      </c>
      <c r="J219" t="s">
        <v>288</v>
      </c>
      <c r="M219" s="23"/>
      <c r="N219" s="22"/>
      <c r="O219" s="272">
        <v>45098</v>
      </c>
      <c r="P219" s="254">
        <v>129591</v>
      </c>
      <c r="Q219" s="254">
        <v>958.62</v>
      </c>
      <c r="R219" s="256">
        <v>101</v>
      </c>
      <c r="S219" s="273">
        <v>17739.185000000001</v>
      </c>
      <c r="Z219" s="359"/>
      <c r="AA219" s="22"/>
      <c r="AB219" s="258">
        <v>45491</v>
      </c>
      <c r="AC219" s="259">
        <v>135786</v>
      </c>
      <c r="AD219" s="259">
        <v>1646.6548</v>
      </c>
      <c r="AE219" s="261">
        <v>154</v>
      </c>
      <c r="AF219" s="262">
        <v>29148.934000000001</v>
      </c>
      <c r="AM219" s="23"/>
      <c r="AN219" s="22"/>
      <c r="AO219" s="253">
        <v>45890</v>
      </c>
      <c r="AP219" s="254">
        <v>142753</v>
      </c>
      <c r="AQ219" s="254">
        <v>2368.54</v>
      </c>
      <c r="AR219" s="256">
        <v>221</v>
      </c>
      <c r="AS219" s="257">
        <v>43763.824000000001</v>
      </c>
      <c r="AZ219" s="23"/>
    </row>
    <row r="220" spans="1:52" ht="15" thickBot="1" x14ac:dyDescent="0.35">
      <c r="A220" s="22"/>
      <c r="B220" s="212">
        <v>44754</v>
      </c>
      <c r="C220" s="1">
        <v>122478</v>
      </c>
      <c r="D220" s="210">
        <v>355.5453</v>
      </c>
      <c r="E220" s="211">
        <v>44</v>
      </c>
      <c r="F220" s="213">
        <v>6017.7520000000004</v>
      </c>
      <c r="M220" s="23"/>
      <c r="N220" s="22"/>
      <c r="O220" s="269">
        <v>45099</v>
      </c>
      <c r="P220" s="259">
        <v>129603</v>
      </c>
      <c r="Q220" s="259">
        <v>961.03</v>
      </c>
      <c r="R220" s="261">
        <v>101</v>
      </c>
      <c r="S220" s="270">
        <v>17782.741000000002</v>
      </c>
      <c r="Z220" s="359"/>
      <c r="AA220" s="22"/>
      <c r="AB220" s="253">
        <v>45492</v>
      </c>
      <c r="AC220" s="254">
        <v>135807</v>
      </c>
      <c r="AD220" s="254">
        <v>1647.684</v>
      </c>
      <c r="AE220" s="256">
        <v>154</v>
      </c>
      <c r="AF220" s="257">
        <v>29195.927</v>
      </c>
      <c r="AM220" s="23"/>
      <c r="AN220" s="22"/>
      <c r="AO220" s="258">
        <v>45891</v>
      </c>
      <c r="AP220" s="259"/>
      <c r="AQ220" s="259"/>
      <c r="AR220" s="261"/>
      <c r="AS220" s="262"/>
      <c r="AZ220" s="23"/>
    </row>
    <row r="221" spans="1:52" ht="18.600000000000001" thickBot="1" x14ac:dyDescent="0.4">
      <c r="A221" s="22"/>
      <c r="B221" s="212">
        <v>44755</v>
      </c>
      <c r="C221" s="1">
        <v>122494</v>
      </c>
      <c r="D221" s="210">
        <v>358.31849999999997</v>
      </c>
      <c r="E221" s="211">
        <v>44</v>
      </c>
      <c r="F221" s="213">
        <v>6035.5860000000002</v>
      </c>
      <c r="M221" s="23"/>
      <c r="N221" s="22"/>
      <c r="O221" s="269">
        <v>45100</v>
      </c>
      <c r="P221" s="259">
        <v>129615</v>
      </c>
      <c r="Q221" s="259">
        <v>962.71</v>
      </c>
      <c r="R221" s="261">
        <v>101</v>
      </c>
      <c r="S221" s="270">
        <v>17827.519</v>
      </c>
      <c r="U221" s="522" t="s">
        <v>350</v>
      </c>
      <c r="V221" s="522"/>
      <c r="W221" s="522"/>
      <c r="X221" s="522"/>
      <c r="Z221" s="359"/>
      <c r="AA221" s="22"/>
      <c r="AB221" s="258">
        <v>45493</v>
      </c>
      <c r="AC221" s="259">
        <v>135823</v>
      </c>
      <c r="AD221" s="259">
        <v>1648.4716000000001</v>
      </c>
      <c r="AE221" s="261">
        <v>155</v>
      </c>
      <c r="AF221" s="262">
        <v>29254.135999999999</v>
      </c>
      <c r="AH221" s="519" t="s">
        <v>427</v>
      </c>
      <c r="AI221" s="520"/>
      <c r="AJ221" s="520"/>
      <c r="AK221" s="520"/>
      <c r="AL221" s="521"/>
      <c r="AM221" s="23"/>
      <c r="AN221" s="22"/>
      <c r="AO221" s="258">
        <v>45892</v>
      </c>
      <c r="AP221" s="259"/>
      <c r="AQ221" s="259"/>
      <c r="AR221" s="261"/>
      <c r="AS221" s="262"/>
      <c r="AU221" s="519" t="s">
        <v>451</v>
      </c>
      <c r="AV221" s="520"/>
      <c r="AW221" s="520"/>
      <c r="AX221" s="520"/>
      <c r="AY221" s="521"/>
      <c r="AZ221" s="23"/>
    </row>
    <row r="222" spans="1:52" ht="28.8" x14ac:dyDescent="0.3">
      <c r="A222" s="22"/>
      <c r="B222" s="212">
        <v>44756</v>
      </c>
      <c r="C222" s="1">
        <v>122509</v>
      </c>
      <c r="D222" s="210">
        <v>359.51420000000002</v>
      </c>
      <c r="E222" s="211">
        <v>44</v>
      </c>
      <c r="F222" s="213">
        <v>6069.6260000000002</v>
      </c>
      <c r="M222" s="23"/>
      <c r="N222" s="22"/>
      <c r="O222" s="269">
        <v>45101</v>
      </c>
      <c r="P222" s="259">
        <v>129626</v>
      </c>
      <c r="Q222" s="259">
        <v>963.67</v>
      </c>
      <c r="R222" s="261">
        <v>102</v>
      </c>
      <c r="S222" s="270">
        <v>17860.196</v>
      </c>
      <c r="U222" s="27" t="s">
        <v>246</v>
      </c>
      <c r="V222" s="27" t="s">
        <v>246</v>
      </c>
      <c r="W222" s="27" t="s">
        <v>247</v>
      </c>
      <c r="X222" s="27" t="s">
        <v>287</v>
      </c>
      <c r="Z222" s="359"/>
      <c r="AA222" s="22"/>
      <c r="AB222" s="258">
        <v>45494</v>
      </c>
      <c r="AC222" s="259">
        <v>135838</v>
      </c>
      <c r="AD222" s="259">
        <v>1649.4049</v>
      </c>
      <c r="AE222" s="261">
        <v>155</v>
      </c>
      <c r="AF222" s="262">
        <v>29320.043000000001</v>
      </c>
      <c r="AH222" s="27" t="s">
        <v>246</v>
      </c>
      <c r="AI222" s="27" t="s">
        <v>246</v>
      </c>
      <c r="AJ222" s="27" t="s">
        <v>247</v>
      </c>
      <c r="AK222" s="27" t="s">
        <v>287</v>
      </c>
      <c r="AM222" s="23"/>
      <c r="AN222" s="22"/>
      <c r="AO222" s="258">
        <v>45893</v>
      </c>
      <c r="AP222" s="259"/>
      <c r="AQ222" s="259"/>
      <c r="AR222" s="261"/>
      <c r="AS222" s="262"/>
      <c r="AU222" s="27" t="s">
        <v>246</v>
      </c>
      <c r="AV222" s="27" t="s">
        <v>246</v>
      </c>
      <c r="AW222" s="27" t="s">
        <v>247</v>
      </c>
      <c r="AX222" s="27" t="s">
        <v>287</v>
      </c>
      <c r="AZ222" s="23"/>
    </row>
    <row r="223" spans="1:52" x14ac:dyDescent="0.3">
      <c r="A223" s="22"/>
      <c r="B223" s="212">
        <v>44757</v>
      </c>
      <c r="C223" s="1">
        <v>122526</v>
      </c>
      <c r="D223" s="210">
        <v>360.19170000000003</v>
      </c>
      <c r="E223" s="211">
        <v>44</v>
      </c>
      <c r="F223" s="213">
        <v>6098.8509999999997</v>
      </c>
      <c r="M223" s="23"/>
      <c r="N223" s="22"/>
      <c r="O223" s="269">
        <v>45102</v>
      </c>
      <c r="P223" s="259">
        <v>129637</v>
      </c>
      <c r="Q223" s="259">
        <v>965.74</v>
      </c>
      <c r="R223" s="261">
        <v>102</v>
      </c>
      <c r="S223" s="270">
        <v>17914.598000000002</v>
      </c>
      <c r="U223" t="s">
        <v>279</v>
      </c>
      <c r="V223" s="10">
        <f>+'Vr M3 DE GAS'!BE13</f>
        <v>2288</v>
      </c>
      <c r="W223" s="377">
        <f>+S249-S219</f>
        <v>1210.7739999999976</v>
      </c>
      <c r="X223" s="377">
        <f>+V223-W223</f>
        <v>1077.2260000000024</v>
      </c>
      <c r="Z223" s="359"/>
      <c r="AA223" s="22"/>
      <c r="AB223" s="258">
        <v>45495</v>
      </c>
      <c r="AC223" s="259">
        <v>135862</v>
      </c>
      <c r="AD223" s="259">
        <v>1651.6532</v>
      </c>
      <c r="AE223" s="261">
        <v>155</v>
      </c>
      <c r="AF223" s="262">
        <v>29320.166000000001</v>
      </c>
      <c r="AH223" t="s">
        <v>279</v>
      </c>
      <c r="AI223">
        <f>+'Vr M3 DE GAS'!BN14</f>
        <v>2448</v>
      </c>
      <c r="AJ223" s="133">
        <f>+AF252-AF220</f>
        <v>1506.5630000000019</v>
      </c>
      <c r="AK223" s="133">
        <f>+AI223-AJ223</f>
        <v>941.43699999999808</v>
      </c>
      <c r="AL223" s="133">
        <f>+AK223-AK190</f>
        <v>133.84199999999691</v>
      </c>
      <c r="AM223" s="23"/>
      <c r="AN223" s="22"/>
      <c r="AO223" s="258">
        <v>45894</v>
      </c>
      <c r="AP223" s="259"/>
      <c r="AQ223" s="259"/>
      <c r="AR223" s="261"/>
      <c r="AS223" s="262"/>
      <c r="AU223" t="s">
        <v>279</v>
      </c>
      <c r="AV223">
        <f>+'Vr M3 DE GAS'!CA14</f>
        <v>0</v>
      </c>
      <c r="AW223" s="133">
        <f>+AS252-AS220</f>
        <v>0</v>
      </c>
      <c r="AX223" s="133">
        <f>+AV223-AW223</f>
        <v>0</v>
      </c>
      <c r="AY223" s="133">
        <f>+AX223-AX190</f>
        <v>-1094.2350000000006</v>
      </c>
      <c r="AZ223" s="23"/>
    </row>
    <row r="224" spans="1:52" x14ac:dyDescent="0.3">
      <c r="A224" s="22"/>
      <c r="B224" s="212">
        <v>44758</v>
      </c>
      <c r="C224" s="1">
        <v>122544</v>
      </c>
      <c r="D224" s="210">
        <v>362.2543</v>
      </c>
      <c r="E224" s="211">
        <v>45</v>
      </c>
      <c r="F224" s="213">
        <v>6131.9989999999998</v>
      </c>
      <c r="M224" s="23"/>
      <c r="N224" s="22"/>
      <c r="O224" s="269">
        <v>45103</v>
      </c>
      <c r="P224" s="259">
        <v>129650</v>
      </c>
      <c r="Q224" s="259">
        <v>967.83</v>
      </c>
      <c r="R224" s="261">
        <v>102</v>
      </c>
      <c r="S224" s="270">
        <v>17915.947</v>
      </c>
      <c r="U224" t="s">
        <v>281</v>
      </c>
      <c r="V224" s="10">
        <f>+'Vr M3 DE GAS'!BE31</f>
        <v>1310</v>
      </c>
      <c r="W224" s="377"/>
      <c r="X224" s="377">
        <f>+V224-W224</f>
        <v>1310</v>
      </c>
      <c r="Z224" s="359"/>
      <c r="AA224" s="22"/>
      <c r="AB224" s="258">
        <v>45496</v>
      </c>
      <c r="AC224" s="259">
        <v>135879</v>
      </c>
      <c r="AD224" s="259">
        <v>1652.2574</v>
      </c>
      <c r="AE224" s="261">
        <v>155</v>
      </c>
      <c r="AF224" s="262">
        <v>29320.398000000001</v>
      </c>
      <c r="AH224" t="s">
        <v>281</v>
      </c>
      <c r="AI224">
        <f>+'Vr M3 DE GAS'!BN32</f>
        <v>988</v>
      </c>
      <c r="AJ224" s="133"/>
      <c r="AK224" s="133">
        <f>+AI224-AJ224</f>
        <v>988</v>
      </c>
      <c r="AL224" s="133">
        <f>+AK224-AK191</f>
        <v>226</v>
      </c>
      <c r="AM224" s="23"/>
      <c r="AN224" s="22"/>
      <c r="AO224" s="258">
        <v>45895</v>
      </c>
      <c r="AP224" s="259"/>
      <c r="AQ224" s="259"/>
      <c r="AR224" s="261"/>
      <c r="AS224" s="262"/>
      <c r="AU224" t="s">
        <v>281</v>
      </c>
      <c r="AV224">
        <f>+'Vr M3 DE GAS'!CA32</f>
        <v>0</v>
      </c>
      <c r="AW224" s="133"/>
      <c r="AX224" s="133">
        <f>+AV224-AW224</f>
        <v>0</v>
      </c>
      <c r="AY224" s="133">
        <f>+AX224-AX191</f>
        <v>-2269</v>
      </c>
      <c r="AZ224" s="23"/>
    </row>
    <row r="225" spans="1:52" x14ac:dyDescent="0.3">
      <c r="A225" s="22"/>
      <c r="B225" s="212">
        <v>44759</v>
      </c>
      <c r="C225" s="1">
        <v>122564</v>
      </c>
      <c r="D225" s="210">
        <v>363.38799999999998</v>
      </c>
      <c r="E225" s="211">
        <v>45</v>
      </c>
      <c r="F225" s="213">
        <v>6164.0240000000003</v>
      </c>
      <c r="M225" s="23"/>
      <c r="N225" s="22"/>
      <c r="O225" s="269">
        <v>45104</v>
      </c>
      <c r="P225" s="259">
        <v>129664</v>
      </c>
      <c r="Q225" s="259">
        <v>971.63</v>
      </c>
      <c r="R225" s="261">
        <v>102</v>
      </c>
      <c r="S225" s="270">
        <v>17959.039000000001</v>
      </c>
      <c r="U225" t="s">
        <v>280</v>
      </c>
      <c r="V225" s="10">
        <f>+'Vr M3 DE GAS'!BE49</f>
        <v>1362</v>
      </c>
      <c r="W225" s="377"/>
      <c r="X225" s="377">
        <f>+V225-W225</f>
        <v>1362</v>
      </c>
      <c r="Z225" s="359"/>
      <c r="AA225" s="22"/>
      <c r="AB225" s="258">
        <v>45497</v>
      </c>
      <c r="AC225" s="259">
        <v>135901</v>
      </c>
      <c r="AD225" s="259">
        <v>1653.6478999999999</v>
      </c>
      <c r="AE225" s="261">
        <v>155</v>
      </c>
      <c r="AF225" s="262">
        <v>29408.206999999999</v>
      </c>
      <c r="AH225" t="s">
        <v>280</v>
      </c>
      <c r="AI225">
        <f>+'Vr M3 DE GAS'!BN50</f>
        <v>907</v>
      </c>
      <c r="AJ225" s="133"/>
      <c r="AK225" s="133">
        <f>+AI225-AJ225</f>
        <v>907</v>
      </c>
      <c r="AL225" s="133">
        <f>+AK225-AK192</f>
        <v>156</v>
      </c>
      <c r="AM225" s="23"/>
      <c r="AN225" s="22"/>
      <c r="AO225" s="258">
        <v>45896</v>
      </c>
      <c r="AP225" s="259"/>
      <c r="AQ225" s="259"/>
      <c r="AR225" s="261"/>
      <c r="AS225" s="262"/>
      <c r="AU225" t="s">
        <v>280</v>
      </c>
      <c r="AV225">
        <f>+'Vr M3 DE GAS'!CA50</f>
        <v>0</v>
      </c>
      <c r="AW225" s="133"/>
      <c r="AX225" s="133">
        <f>+AV225-AW225</f>
        <v>0</v>
      </c>
      <c r="AY225" s="133">
        <f>+AX225-AX192</f>
        <v>-1042</v>
      </c>
      <c r="AZ225" s="23"/>
    </row>
    <row r="226" spans="1:52" x14ac:dyDescent="0.3">
      <c r="A226" s="22"/>
      <c r="B226" s="212">
        <v>44760</v>
      </c>
      <c r="C226" s="1">
        <v>122584</v>
      </c>
      <c r="D226" s="210">
        <v>364.56420000000003</v>
      </c>
      <c r="E226" s="211">
        <v>45</v>
      </c>
      <c r="F226" s="213">
        <v>6183.1440000000002</v>
      </c>
      <c r="M226" s="23"/>
      <c r="N226" s="22"/>
      <c r="O226" s="269">
        <v>45105</v>
      </c>
      <c r="P226" s="259">
        <v>129679</v>
      </c>
      <c r="Q226" s="259">
        <v>973.41</v>
      </c>
      <c r="R226" s="261">
        <v>102</v>
      </c>
      <c r="S226" s="270">
        <v>18008.741000000002</v>
      </c>
      <c r="W226" s="377"/>
      <c r="X226" s="377"/>
      <c r="Z226" s="359"/>
      <c r="AA226" s="22"/>
      <c r="AB226" s="258">
        <v>45498</v>
      </c>
      <c r="AC226" s="259">
        <v>135923</v>
      </c>
      <c r="AD226" s="259">
        <v>1654.6886</v>
      </c>
      <c r="AE226" s="261">
        <v>155</v>
      </c>
      <c r="AF226" s="262">
        <v>29465.069</v>
      </c>
      <c r="AJ226" s="133"/>
      <c r="AK226" s="133"/>
      <c r="AM226" s="23"/>
      <c r="AN226" s="22"/>
      <c r="AO226" s="258">
        <v>45897</v>
      </c>
      <c r="AP226" s="259"/>
      <c r="AQ226" s="259"/>
      <c r="AR226" s="261"/>
      <c r="AS226" s="262"/>
      <c r="AW226" s="133"/>
      <c r="AX226" s="133"/>
      <c r="AZ226" s="23"/>
    </row>
    <row r="227" spans="1:52" x14ac:dyDescent="0.3">
      <c r="A227" s="22"/>
      <c r="B227" s="241">
        <v>44761</v>
      </c>
      <c r="C227" s="220">
        <v>122608</v>
      </c>
      <c r="D227" s="242">
        <v>367.38389999999998</v>
      </c>
      <c r="E227" s="221">
        <v>45</v>
      </c>
      <c r="F227" s="240">
        <v>6222.21</v>
      </c>
      <c r="M227" s="23"/>
      <c r="N227" s="22"/>
      <c r="O227" s="269">
        <v>45106</v>
      </c>
      <c r="P227" s="259">
        <v>129693</v>
      </c>
      <c r="Q227" s="259">
        <v>975.87</v>
      </c>
      <c r="R227" s="261">
        <v>102</v>
      </c>
      <c r="S227" s="259">
        <v>18056.315999999999</v>
      </c>
      <c r="U227" t="s">
        <v>240</v>
      </c>
      <c r="V227" s="10">
        <f>SUM(V223:V226)</f>
        <v>4960</v>
      </c>
      <c r="W227" s="377">
        <f>+W223</f>
        <v>1210.7739999999976</v>
      </c>
      <c r="X227" s="379">
        <f>SUM(X223:X226)</f>
        <v>3749.2260000000024</v>
      </c>
      <c r="Z227" s="359"/>
      <c r="AA227" s="22"/>
      <c r="AB227" s="258">
        <v>45499</v>
      </c>
      <c r="AC227" s="259">
        <v>135947</v>
      </c>
      <c r="AD227" s="259">
        <v>1657.5434</v>
      </c>
      <c r="AE227" s="261">
        <v>155</v>
      </c>
      <c r="AF227" s="278">
        <v>29522.327000000001</v>
      </c>
      <c r="AH227" t="s">
        <v>240</v>
      </c>
      <c r="AI227">
        <f>SUM(AI223:AI226)</f>
        <v>4343</v>
      </c>
      <c r="AJ227" s="133">
        <f>+AJ223</f>
        <v>1506.5630000000019</v>
      </c>
      <c r="AK227" s="367">
        <f>SUM(AK223:AK226)</f>
        <v>2836.4369999999981</v>
      </c>
      <c r="AL227" s="134">
        <f>+AK227-AK194</f>
        <v>515.84199999999691</v>
      </c>
      <c r="AM227" s="23"/>
      <c r="AN227" s="22"/>
      <c r="AO227" s="258">
        <v>45898</v>
      </c>
      <c r="AP227" s="259"/>
      <c r="AQ227" s="259"/>
      <c r="AR227" s="261"/>
      <c r="AS227" s="278"/>
      <c r="AU227" t="s">
        <v>240</v>
      </c>
      <c r="AV227">
        <f>SUM(AV223:AV226)</f>
        <v>0</v>
      </c>
      <c r="AW227" s="133">
        <f>+AW223</f>
        <v>0</v>
      </c>
      <c r="AX227" s="367">
        <f>SUM(AX223:AX226)</f>
        <v>0</v>
      </c>
      <c r="AY227" s="134">
        <f>+AX227-AX194</f>
        <v>-4405.2350000000006</v>
      </c>
      <c r="AZ227" s="23"/>
    </row>
    <row r="228" spans="1:52" x14ac:dyDescent="0.3">
      <c r="A228" s="22"/>
      <c r="B228" s="212">
        <v>44762</v>
      </c>
      <c r="C228" s="1">
        <v>122708</v>
      </c>
      <c r="D228" s="210">
        <v>367.92079999999999</v>
      </c>
      <c r="E228" s="211">
        <v>45</v>
      </c>
      <c r="F228" s="213">
        <v>6256.0559999999996</v>
      </c>
      <c r="M228" s="23"/>
      <c r="N228" s="22"/>
      <c r="O228" s="269">
        <v>45107</v>
      </c>
      <c r="P228" s="259">
        <v>129706</v>
      </c>
      <c r="Q228" s="259">
        <v>978.62</v>
      </c>
      <c r="R228" s="261">
        <v>102</v>
      </c>
      <c r="S228" s="259">
        <v>18105.280999999999</v>
      </c>
      <c r="Z228" s="359"/>
      <c r="AA228" s="22"/>
      <c r="AB228" s="258">
        <v>45500</v>
      </c>
      <c r="AC228" s="259">
        <v>135965</v>
      </c>
      <c r="AD228" s="259">
        <v>1658.3692000000001</v>
      </c>
      <c r="AE228" s="261">
        <v>156</v>
      </c>
      <c r="AF228" s="278">
        <v>29570.147000000001</v>
      </c>
      <c r="AM228" s="23"/>
      <c r="AN228" s="22"/>
      <c r="AO228" s="258">
        <v>45899</v>
      </c>
      <c r="AP228" s="259"/>
      <c r="AQ228" s="259"/>
      <c r="AR228" s="261"/>
      <c r="AS228" s="278"/>
      <c r="AZ228" s="23"/>
    </row>
    <row r="229" spans="1:52" x14ac:dyDescent="0.3">
      <c r="A229" s="22"/>
      <c r="B229" s="212">
        <v>44763</v>
      </c>
      <c r="C229" s="1">
        <v>122740</v>
      </c>
      <c r="D229" s="210">
        <v>371.06900000000002</v>
      </c>
      <c r="E229" s="211">
        <v>45</v>
      </c>
      <c r="F229" s="213">
        <v>6283.1530000000002</v>
      </c>
      <c r="M229" s="23"/>
      <c r="N229" s="22"/>
      <c r="O229" s="269">
        <v>45108</v>
      </c>
      <c r="P229" s="259">
        <v>129716</v>
      </c>
      <c r="Q229" s="259">
        <v>980.63</v>
      </c>
      <c r="R229" s="261">
        <v>103</v>
      </c>
      <c r="S229" s="270">
        <v>18133.021000000001</v>
      </c>
      <c r="X229" s="380"/>
      <c r="Z229" s="359"/>
      <c r="AA229" s="22"/>
      <c r="AB229" s="258">
        <v>45501</v>
      </c>
      <c r="AC229" s="259">
        <v>135983</v>
      </c>
      <c r="AD229" s="259">
        <v>1658.9467</v>
      </c>
      <c r="AE229" s="261">
        <v>156</v>
      </c>
      <c r="AF229" s="262">
        <v>29622.880000000001</v>
      </c>
      <c r="AK229" s="134"/>
      <c r="AM229" s="23"/>
      <c r="AN229" s="22"/>
      <c r="AO229" s="258">
        <v>45900</v>
      </c>
      <c r="AP229" s="259"/>
      <c r="AQ229" s="259"/>
      <c r="AR229" s="261"/>
      <c r="AS229" s="262"/>
      <c r="AX229" s="134"/>
      <c r="AZ229" s="23"/>
    </row>
    <row r="230" spans="1:52" ht="18" x14ac:dyDescent="0.35">
      <c r="A230" s="22"/>
      <c r="B230" s="212">
        <v>44764</v>
      </c>
      <c r="C230" s="1">
        <v>122666</v>
      </c>
      <c r="D230" s="210">
        <v>371.86630000000002</v>
      </c>
      <c r="E230" s="211">
        <v>45</v>
      </c>
      <c r="F230" s="213">
        <v>6305.0640000000003</v>
      </c>
      <c r="H230" s="522" t="s">
        <v>361</v>
      </c>
      <c r="I230" s="522"/>
      <c r="J230" s="522"/>
      <c r="K230" s="522"/>
      <c r="M230" s="23"/>
      <c r="N230" s="22"/>
      <c r="O230" s="269">
        <v>45109</v>
      </c>
      <c r="P230" s="259">
        <v>129724</v>
      </c>
      <c r="Q230" s="259">
        <v>982.46</v>
      </c>
      <c r="R230" s="261">
        <v>103</v>
      </c>
      <c r="S230" s="270">
        <v>18172.558000000001</v>
      </c>
      <c r="U230" s="20" t="s">
        <v>44</v>
      </c>
      <c r="V230" s="20" t="s">
        <v>352</v>
      </c>
      <c r="W230" s="20" t="s">
        <v>353</v>
      </c>
      <c r="Z230" s="359"/>
      <c r="AA230" s="22"/>
      <c r="AB230" s="258">
        <v>45502</v>
      </c>
      <c r="AC230" s="259">
        <v>136007</v>
      </c>
      <c r="AD230" s="259">
        <v>1661.2353000000001</v>
      </c>
      <c r="AE230" s="261">
        <v>156</v>
      </c>
      <c r="AF230" s="262">
        <v>29634.547999999999</v>
      </c>
      <c r="AH230" s="20" t="s">
        <v>44</v>
      </c>
      <c r="AI230" s="20"/>
      <c r="AJ230" s="20"/>
      <c r="AM230" s="23"/>
      <c r="AN230" s="22"/>
      <c r="AO230" s="258">
        <v>45901</v>
      </c>
      <c r="AP230" s="259"/>
      <c r="AQ230" s="259"/>
      <c r="AR230" s="261"/>
      <c r="AS230" s="262"/>
      <c r="AU230" s="20" t="s">
        <v>44</v>
      </c>
      <c r="AV230" s="20"/>
      <c r="AW230" s="20"/>
      <c r="AZ230" s="23"/>
    </row>
    <row r="231" spans="1:52" ht="28.8" x14ac:dyDescent="0.3">
      <c r="A231" s="22"/>
      <c r="B231" s="212">
        <v>44765</v>
      </c>
      <c r="C231" s="1">
        <v>122684</v>
      </c>
      <c r="D231" s="210">
        <v>373.1103</v>
      </c>
      <c r="E231" s="211">
        <v>45</v>
      </c>
      <c r="F231" s="213">
        <v>6336.1409999999996</v>
      </c>
      <c r="H231" s="27" t="s">
        <v>246</v>
      </c>
      <c r="I231" s="27" t="s">
        <v>246</v>
      </c>
      <c r="J231" s="27" t="s">
        <v>247</v>
      </c>
      <c r="K231" s="27" t="s">
        <v>287</v>
      </c>
      <c r="M231" s="23"/>
      <c r="N231" s="22"/>
      <c r="O231" s="269">
        <v>45110</v>
      </c>
      <c r="P231" s="259">
        <v>129733</v>
      </c>
      <c r="Q231" s="259">
        <v>983.79</v>
      </c>
      <c r="R231" s="261">
        <v>103</v>
      </c>
      <c r="S231" s="270">
        <v>18221.370999999999</v>
      </c>
      <c r="Z231" s="359"/>
      <c r="AA231" s="22"/>
      <c r="AB231" s="258">
        <v>45503</v>
      </c>
      <c r="AC231" s="259">
        <v>136026</v>
      </c>
      <c r="AD231" s="259">
        <v>1662.1219000000001</v>
      </c>
      <c r="AE231" s="261">
        <v>156</v>
      </c>
      <c r="AF231" s="262">
        <v>29709.08</v>
      </c>
      <c r="AM231" s="23"/>
      <c r="AN231" s="22"/>
      <c r="AO231" s="258">
        <v>45902</v>
      </c>
      <c r="AP231" s="259"/>
      <c r="AQ231" s="259"/>
      <c r="AR231" s="261"/>
      <c r="AS231" s="262"/>
      <c r="AZ231" s="23"/>
    </row>
    <row r="232" spans="1:52" x14ac:dyDescent="0.3">
      <c r="A232" s="22"/>
      <c r="B232" s="212">
        <v>44766</v>
      </c>
      <c r="C232" s="1">
        <v>122700</v>
      </c>
      <c r="D232" s="210">
        <v>373.69909999999999</v>
      </c>
      <c r="E232" s="211">
        <v>46</v>
      </c>
      <c r="F232" s="213">
        <v>6365.8389999999999</v>
      </c>
      <c r="H232" t="s">
        <v>279</v>
      </c>
      <c r="I232">
        <f>+'Vr M3 DE GAS'!AV14</f>
        <v>2216</v>
      </c>
      <c r="J232" s="133">
        <f>+F257-F227</f>
        <v>972.12899999999991</v>
      </c>
      <c r="K232" s="133">
        <f>+I232-J232</f>
        <v>1243.8710000000001</v>
      </c>
      <c r="L232" s="133">
        <f>+K232-L201</f>
        <v>964.47499999999945</v>
      </c>
      <c r="M232" s="366">
        <f>+L232/L201</f>
        <v>3.4520000286331847</v>
      </c>
      <c r="N232" s="22"/>
      <c r="O232" s="269">
        <v>45111</v>
      </c>
      <c r="P232" s="259">
        <v>129743</v>
      </c>
      <c r="Q232" s="259">
        <v>985.36</v>
      </c>
      <c r="R232" s="261">
        <v>103</v>
      </c>
      <c r="S232" s="270">
        <v>18221.391</v>
      </c>
      <c r="U232" t="s">
        <v>249</v>
      </c>
      <c r="V232" s="10">
        <f>+P249-P219</f>
        <v>361</v>
      </c>
      <c r="W232" s="10">
        <f>+'COBRO 2025'!AQ975</f>
        <v>427</v>
      </c>
      <c r="X232" s="10">
        <f>+W232-V232</f>
        <v>66</v>
      </c>
      <c r="Z232" s="359"/>
      <c r="AA232" s="22"/>
      <c r="AB232" s="258">
        <v>45504</v>
      </c>
      <c r="AC232" s="259">
        <v>136047</v>
      </c>
      <c r="AD232" s="259">
        <v>1663.4368999999999</v>
      </c>
      <c r="AE232" s="261">
        <v>156</v>
      </c>
      <c r="AF232" s="262">
        <v>29767.897000000001</v>
      </c>
      <c r="AH232" t="s">
        <v>249</v>
      </c>
      <c r="AI232">
        <f>+AC252-AC220</f>
        <v>673</v>
      </c>
      <c r="AM232" s="23"/>
      <c r="AN232" s="22"/>
      <c r="AO232" s="258">
        <v>45903</v>
      </c>
      <c r="AP232" s="259"/>
      <c r="AQ232" s="259"/>
      <c r="AR232" s="261"/>
      <c r="AS232" s="262"/>
      <c r="AU232" t="s">
        <v>249</v>
      </c>
      <c r="AV232">
        <f>+AP252-AP220</f>
        <v>0</v>
      </c>
      <c r="AZ232" s="23"/>
    </row>
    <row r="233" spans="1:52" x14ac:dyDescent="0.3">
      <c r="A233" s="22"/>
      <c r="B233" s="212">
        <v>44767</v>
      </c>
      <c r="C233" s="1">
        <v>122723</v>
      </c>
      <c r="D233" s="210">
        <v>375.9289</v>
      </c>
      <c r="E233" s="211">
        <v>46</v>
      </c>
      <c r="F233" s="213">
        <v>6386.5259999999998</v>
      </c>
      <c r="H233" t="s">
        <v>281</v>
      </c>
      <c r="I233">
        <f>+'Vr M3 DE GAS'!AV32</f>
        <v>1610</v>
      </c>
      <c r="J233" s="133"/>
      <c r="K233" s="133">
        <f t="shared" ref="K233:K234" si="27">+I233-J233</f>
        <v>1610</v>
      </c>
      <c r="L233" s="133">
        <f>+K233-L202</f>
        <v>1549</v>
      </c>
      <c r="M233" s="366">
        <f>+L233/L202</f>
        <v>25.393442622950818</v>
      </c>
      <c r="N233" s="22"/>
      <c r="O233" s="269">
        <v>45112</v>
      </c>
      <c r="P233" s="259">
        <v>129755</v>
      </c>
      <c r="Q233" s="259">
        <v>986.81</v>
      </c>
      <c r="R233" s="261">
        <v>104</v>
      </c>
      <c r="S233" s="270">
        <v>18268.738000000001</v>
      </c>
      <c r="U233" t="s">
        <v>247</v>
      </c>
      <c r="V233" s="380">
        <f>+Q249-Q219</f>
        <v>71.62</v>
      </c>
      <c r="Z233" s="359"/>
      <c r="AA233" s="22"/>
      <c r="AB233" s="258">
        <v>45505</v>
      </c>
      <c r="AC233" s="259">
        <v>136072</v>
      </c>
      <c r="AD233" s="259">
        <v>1665.6044999999999</v>
      </c>
      <c r="AE233" s="261">
        <v>156</v>
      </c>
      <c r="AF233" s="262">
        <v>29821.021000000001</v>
      </c>
      <c r="AH233" t="s">
        <v>247</v>
      </c>
      <c r="AI233" s="134">
        <f>+AD252-AD220</f>
        <v>48.841400000000021</v>
      </c>
      <c r="AM233" s="23"/>
      <c r="AN233" s="22"/>
      <c r="AO233" s="258">
        <v>45904</v>
      </c>
      <c r="AP233" s="259"/>
      <c r="AQ233" s="259"/>
      <c r="AR233" s="261"/>
      <c r="AS233" s="262"/>
      <c r="AU233" t="s">
        <v>247</v>
      </c>
      <c r="AV233" s="134">
        <f>+AQ252-AQ220</f>
        <v>0</v>
      </c>
      <c r="AZ233" s="23"/>
    </row>
    <row r="234" spans="1:52" x14ac:dyDescent="0.3">
      <c r="A234" s="22"/>
      <c r="B234" s="212">
        <v>44768</v>
      </c>
      <c r="C234" s="1">
        <v>122747</v>
      </c>
      <c r="D234" s="210">
        <v>375.7715</v>
      </c>
      <c r="E234" s="211">
        <v>46</v>
      </c>
      <c r="F234" s="213">
        <v>6413.9369999999999</v>
      </c>
      <c r="H234" t="s">
        <v>280</v>
      </c>
      <c r="I234">
        <f>+'Vr M3 DE GAS'!AV50</f>
        <v>1340</v>
      </c>
      <c r="J234" s="133"/>
      <c r="K234" s="133">
        <f t="shared" si="27"/>
        <v>1340</v>
      </c>
      <c r="L234" s="133">
        <f>+K234-L203</f>
        <v>1282</v>
      </c>
      <c r="M234" s="366">
        <f>+L234/L203</f>
        <v>22.103448275862068</v>
      </c>
      <c r="N234" s="22"/>
      <c r="O234" s="269">
        <v>45113</v>
      </c>
      <c r="P234" s="259">
        <v>129768</v>
      </c>
      <c r="Q234" s="259">
        <v>989.63</v>
      </c>
      <c r="R234" s="261">
        <v>104</v>
      </c>
      <c r="S234" s="270">
        <v>18285.486000000001</v>
      </c>
      <c r="U234" t="s">
        <v>250</v>
      </c>
      <c r="V234" s="380">
        <f>+V232-V233</f>
        <v>289.38</v>
      </c>
      <c r="W234" s="380"/>
      <c r="Z234" s="359"/>
      <c r="AA234" s="22"/>
      <c r="AB234" s="258">
        <v>45506</v>
      </c>
      <c r="AC234" s="259">
        <v>1236093</v>
      </c>
      <c r="AD234" s="259">
        <v>1666.6207999999999</v>
      </c>
      <c r="AE234" s="261">
        <v>156</v>
      </c>
      <c r="AF234" s="262">
        <v>29869.739000000001</v>
      </c>
      <c r="AH234" t="s">
        <v>250</v>
      </c>
      <c r="AI234" s="134">
        <f>+AI232-AI233</f>
        <v>624.15859999999998</v>
      </c>
      <c r="AJ234" s="134"/>
      <c r="AM234" s="23"/>
      <c r="AN234" s="22"/>
      <c r="AO234" s="258">
        <v>45905</v>
      </c>
      <c r="AP234" s="259"/>
      <c r="AQ234" s="259"/>
      <c r="AR234" s="261"/>
      <c r="AS234" s="262"/>
      <c r="AU234" t="s">
        <v>250</v>
      </c>
      <c r="AV234" s="134">
        <f>+AV232-AV233</f>
        <v>0</v>
      </c>
      <c r="AW234" s="134"/>
      <c r="AZ234" s="23"/>
    </row>
    <row r="235" spans="1:52" x14ac:dyDescent="0.3">
      <c r="A235" s="22"/>
      <c r="B235" s="212">
        <v>44769</v>
      </c>
      <c r="C235" s="1">
        <v>122772</v>
      </c>
      <c r="D235" s="210">
        <v>379.29020000000003</v>
      </c>
      <c r="E235" s="211">
        <v>46</v>
      </c>
      <c r="F235" s="213">
        <v>6449.5259999999998</v>
      </c>
      <c r="J235" s="133"/>
      <c r="K235" s="133"/>
      <c r="M235" s="23"/>
      <c r="N235" s="22"/>
      <c r="O235" s="269">
        <v>45114</v>
      </c>
      <c r="P235" s="259">
        <v>129780</v>
      </c>
      <c r="Q235" s="259">
        <v>992.93</v>
      </c>
      <c r="R235" s="261">
        <v>104</v>
      </c>
      <c r="S235" s="270">
        <v>18315.385999999999</v>
      </c>
      <c r="Z235" s="359"/>
      <c r="AA235" s="22"/>
      <c r="AB235" s="258">
        <v>45507</v>
      </c>
      <c r="AC235" s="259">
        <v>136115</v>
      </c>
      <c r="AD235" s="259">
        <v>1667.933</v>
      </c>
      <c r="AE235" s="261">
        <v>156</v>
      </c>
      <c r="AF235" s="262">
        <v>29915.370999999999</v>
      </c>
      <c r="AM235" s="23"/>
      <c r="AN235" s="22"/>
      <c r="AO235" s="258">
        <v>45906</v>
      </c>
      <c r="AP235" s="259"/>
      <c r="AQ235" s="259"/>
      <c r="AR235" s="261"/>
      <c r="AS235" s="262"/>
      <c r="AZ235" s="23"/>
    </row>
    <row r="236" spans="1:52" x14ac:dyDescent="0.3">
      <c r="A236" s="22"/>
      <c r="B236" s="212">
        <v>44770</v>
      </c>
      <c r="C236" s="1">
        <v>122794</v>
      </c>
      <c r="D236" s="210">
        <v>380.17610000000002</v>
      </c>
      <c r="E236" s="211">
        <v>47</v>
      </c>
      <c r="F236" s="213">
        <v>6471.116</v>
      </c>
      <c r="H236" t="s">
        <v>240</v>
      </c>
      <c r="I236">
        <f>SUM(I232:I235)</f>
        <v>5166</v>
      </c>
      <c r="J236" s="133">
        <f>+J232</f>
        <v>972.12899999999991</v>
      </c>
      <c r="K236" s="367">
        <f>SUM(K232:K235)</f>
        <v>4193.8710000000001</v>
      </c>
      <c r="L236" s="134">
        <f>+K236-L205</f>
        <v>3795.4749999999995</v>
      </c>
      <c r="M236" s="366">
        <f>+L236/L205</f>
        <v>9.5268903302241821</v>
      </c>
      <c r="N236" s="22"/>
      <c r="O236" s="269">
        <v>45115</v>
      </c>
      <c r="P236" s="271">
        <v>129791</v>
      </c>
      <c r="Q236" s="259">
        <v>994.96</v>
      </c>
      <c r="R236" s="261">
        <v>104</v>
      </c>
      <c r="S236" s="270">
        <v>18361.697</v>
      </c>
      <c r="Z236" s="359"/>
      <c r="AA236" s="22"/>
      <c r="AB236" s="258">
        <v>45508</v>
      </c>
      <c r="AC236" s="271">
        <v>136130</v>
      </c>
      <c r="AD236" s="259">
        <v>1668.5712000000001</v>
      </c>
      <c r="AE236" s="261">
        <v>156</v>
      </c>
      <c r="AF236" s="262">
        <v>29963.298999999999</v>
      </c>
      <c r="AM236" s="23"/>
      <c r="AN236" s="22"/>
      <c r="AO236" s="258">
        <v>45907</v>
      </c>
      <c r="AP236" s="271"/>
      <c r="AQ236" s="259"/>
      <c r="AR236" s="261"/>
      <c r="AS236" s="262"/>
      <c r="AZ236" s="23"/>
    </row>
    <row r="237" spans="1:52" x14ac:dyDescent="0.3">
      <c r="A237" s="22"/>
      <c r="B237" s="212">
        <v>44771</v>
      </c>
      <c r="C237" s="1">
        <v>122820</v>
      </c>
      <c r="D237" s="210">
        <v>384.49889999999999</v>
      </c>
      <c r="E237" s="211">
        <v>47</v>
      </c>
      <c r="F237" s="213">
        <v>6514.8720000000003</v>
      </c>
      <c r="M237" s="23"/>
      <c r="N237" s="22"/>
      <c r="O237" s="269">
        <v>45116</v>
      </c>
      <c r="P237" s="259">
        <v>129803</v>
      </c>
      <c r="Q237" s="259">
        <v>996.72</v>
      </c>
      <c r="R237" s="261">
        <v>104</v>
      </c>
      <c r="S237" s="270">
        <v>18421.684000000001</v>
      </c>
      <c r="U237" t="s">
        <v>251</v>
      </c>
      <c r="V237" s="380">
        <v>427</v>
      </c>
      <c r="W237" s="10" t="s">
        <v>252</v>
      </c>
      <c r="Z237" s="359"/>
      <c r="AA237" s="22"/>
      <c r="AB237" s="258">
        <v>45509</v>
      </c>
      <c r="AC237" s="259">
        <v>136155</v>
      </c>
      <c r="AD237" s="259">
        <v>1672.0189</v>
      </c>
      <c r="AE237" s="261">
        <v>157</v>
      </c>
      <c r="AF237" s="262">
        <v>29963.360000000001</v>
      </c>
      <c r="AH237" t="s">
        <v>251</v>
      </c>
      <c r="AI237" s="134">
        <f>AI234</f>
        <v>624.15859999999998</v>
      </c>
      <c r="AJ237" t="s">
        <v>252</v>
      </c>
      <c r="AL237" s="134">
        <f>+AI237-AI204</f>
        <v>143.31719999999996</v>
      </c>
      <c r="AM237" s="23"/>
      <c r="AN237" s="22"/>
      <c r="AO237" s="258">
        <v>45908</v>
      </c>
      <c r="AP237" s="259"/>
      <c r="AQ237" s="259"/>
      <c r="AR237" s="261"/>
      <c r="AS237" s="262"/>
      <c r="AU237" t="s">
        <v>251</v>
      </c>
      <c r="AV237" s="134">
        <f>AV234</f>
        <v>0</v>
      </c>
      <c r="AW237" t="s">
        <v>252</v>
      </c>
      <c r="AY237" s="134">
        <f>+AV237-AV204</f>
        <v>-520.80650000000014</v>
      </c>
      <c r="AZ237" s="23"/>
    </row>
    <row r="238" spans="1:52" x14ac:dyDescent="0.3">
      <c r="A238" s="22"/>
      <c r="B238" s="212">
        <v>44772</v>
      </c>
      <c r="C238" s="1">
        <v>122838</v>
      </c>
      <c r="D238" s="210">
        <v>385.64249999999998</v>
      </c>
      <c r="E238" s="211">
        <v>47</v>
      </c>
      <c r="F238" s="213">
        <v>6548.3459999999995</v>
      </c>
      <c r="M238" s="23"/>
      <c r="N238" s="22"/>
      <c r="O238" s="269">
        <v>45117</v>
      </c>
      <c r="P238" s="259">
        <v>129817</v>
      </c>
      <c r="Q238" s="259">
        <v>998.85</v>
      </c>
      <c r="R238" s="261">
        <v>104</v>
      </c>
      <c r="S238" s="270">
        <v>18447.079000000002</v>
      </c>
      <c r="V238" s="380"/>
      <c r="Z238" s="359"/>
      <c r="AA238" s="22"/>
      <c r="AB238" s="258">
        <v>45510</v>
      </c>
      <c r="AC238" s="259">
        <v>136176</v>
      </c>
      <c r="AD238" s="259">
        <v>1673.6980000000001</v>
      </c>
      <c r="AE238" s="261">
        <v>157</v>
      </c>
      <c r="AF238" s="262">
        <v>30025.091</v>
      </c>
      <c r="AI238" s="134"/>
      <c r="AM238" s="23"/>
      <c r="AN238" s="22"/>
      <c r="AO238" s="258">
        <v>45909</v>
      </c>
      <c r="AP238" s="259"/>
      <c r="AQ238" s="259"/>
      <c r="AR238" s="261"/>
      <c r="AS238" s="262"/>
      <c r="AV238" s="134"/>
      <c r="AZ238" s="23"/>
    </row>
    <row r="239" spans="1:52" x14ac:dyDescent="0.3">
      <c r="A239" s="22"/>
      <c r="B239" s="212">
        <v>44773</v>
      </c>
      <c r="C239" s="1">
        <v>122855</v>
      </c>
      <c r="D239" s="210">
        <v>386.21179999999998</v>
      </c>
      <c r="E239" s="211">
        <v>47</v>
      </c>
      <c r="F239" s="213">
        <v>6579.5429999999997</v>
      </c>
      <c r="H239" t="s">
        <v>44</v>
      </c>
      <c r="M239" s="23"/>
      <c r="N239" s="22"/>
      <c r="O239" s="269">
        <v>45118</v>
      </c>
      <c r="P239" s="259">
        <v>129830</v>
      </c>
      <c r="Q239" s="259">
        <v>1001</v>
      </c>
      <c r="R239" s="261">
        <v>105</v>
      </c>
      <c r="S239" s="270">
        <v>18498.962</v>
      </c>
      <c r="U239" t="s">
        <v>253</v>
      </c>
      <c r="V239" s="380">
        <f>+X227</f>
        <v>3749.2260000000024</v>
      </c>
      <c r="W239" s="10" t="s">
        <v>270</v>
      </c>
      <c r="Z239" s="359"/>
      <c r="AA239" s="22"/>
      <c r="AB239" s="258">
        <v>45511</v>
      </c>
      <c r="AC239" s="259">
        <v>136193</v>
      </c>
      <c r="AD239" s="259">
        <v>1674.3746000000001</v>
      </c>
      <c r="AE239" s="261">
        <v>157</v>
      </c>
      <c r="AF239" s="262">
        <v>30078.690999999999</v>
      </c>
      <c r="AH239" t="s">
        <v>253</v>
      </c>
      <c r="AI239" s="134">
        <f>+AK227</f>
        <v>2836.4369999999981</v>
      </c>
      <c r="AJ239" t="s">
        <v>270</v>
      </c>
      <c r="AL239" s="134">
        <f>+AI239-AI206</f>
        <v>515.84199999999691</v>
      </c>
      <c r="AM239" s="23"/>
      <c r="AN239" s="22"/>
      <c r="AO239" s="258">
        <v>45910</v>
      </c>
      <c r="AP239" s="259"/>
      <c r="AQ239" s="259"/>
      <c r="AR239" s="261"/>
      <c r="AS239" s="262"/>
      <c r="AU239" t="s">
        <v>253</v>
      </c>
      <c r="AV239" s="134">
        <f>+AX227</f>
        <v>0</v>
      </c>
      <c r="AW239" t="s">
        <v>270</v>
      </c>
      <c r="AY239" s="134">
        <f>+AV239-AV206</f>
        <v>-4405.2350000000006</v>
      </c>
      <c r="AZ239" s="23"/>
    </row>
    <row r="240" spans="1:52" x14ac:dyDescent="0.3">
      <c r="A240" s="22"/>
      <c r="B240" s="212">
        <v>44774</v>
      </c>
      <c r="C240" s="1">
        <v>122876</v>
      </c>
      <c r="D240" s="210">
        <v>387.56729999999999</v>
      </c>
      <c r="E240" s="211">
        <v>47</v>
      </c>
      <c r="F240" s="213">
        <v>6584.77</v>
      </c>
      <c r="M240" s="23"/>
      <c r="N240" s="22"/>
      <c r="O240" s="269">
        <v>45119</v>
      </c>
      <c r="P240" s="259">
        <v>129841</v>
      </c>
      <c r="Q240" s="259">
        <v>1002.27</v>
      </c>
      <c r="R240" s="261">
        <v>105</v>
      </c>
      <c r="S240" s="259">
        <v>18532.886999999999</v>
      </c>
      <c r="Z240" s="359"/>
      <c r="AA240" s="22"/>
      <c r="AB240" s="258">
        <v>45512</v>
      </c>
      <c r="AC240" s="259">
        <v>136215</v>
      </c>
      <c r="AD240" s="259">
        <v>1675.4837</v>
      </c>
      <c r="AE240" s="261">
        <v>157</v>
      </c>
      <c r="AF240" s="278">
        <v>30142.223999999998</v>
      </c>
      <c r="AM240" s="23"/>
      <c r="AN240" s="22"/>
      <c r="AO240" s="258">
        <v>45911</v>
      </c>
      <c r="AP240" s="259"/>
      <c r="AQ240" s="259"/>
      <c r="AR240" s="261"/>
      <c r="AS240" s="278"/>
      <c r="AZ240" s="23"/>
    </row>
    <row r="241" spans="1:76" ht="18" x14ac:dyDescent="0.35">
      <c r="A241" s="22"/>
      <c r="B241" s="212">
        <v>44775</v>
      </c>
      <c r="C241" s="1">
        <v>122896</v>
      </c>
      <c r="D241" s="210">
        <v>388.44670000000002</v>
      </c>
      <c r="E241" s="211">
        <v>47</v>
      </c>
      <c r="F241" s="213">
        <v>6622.4570000000003</v>
      </c>
      <c r="H241" t="s">
        <v>249</v>
      </c>
      <c r="I241" s="134">
        <f>+C257-C227</f>
        <v>608</v>
      </c>
      <c r="M241" s="23"/>
      <c r="N241" s="22"/>
      <c r="O241" s="269">
        <v>45120</v>
      </c>
      <c r="P241" s="259">
        <v>129854</v>
      </c>
      <c r="Q241" s="259">
        <v>1004</v>
      </c>
      <c r="R241" s="261">
        <v>105</v>
      </c>
      <c r="S241" s="270">
        <v>18568.400000000001</v>
      </c>
      <c r="U241" t="s">
        <v>255</v>
      </c>
      <c r="V241" s="135">
        <f>+V239/V237</f>
        <v>8.7803887587822071</v>
      </c>
      <c r="W241" s="10" t="s">
        <v>288</v>
      </c>
      <c r="Z241" s="359"/>
      <c r="AA241" s="22"/>
      <c r="AB241" s="258">
        <v>45513</v>
      </c>
      <c r="AC241" s="259">
        <v>136237</v>
      </c>
      <c r="AD241" s="259">
        <v>1676.85</v>
      </c>
      <c r="AE241" s="261">
        <v>157</v>
      </c>
      <c r="AF241" s="262">
        <v>30202.666000000001</v>
      </c>
      <c r="AH241" t="s">
        <v>255</v>
      </c>
      <c r="AI241" s="135">
        <f>+AI239/AI237</f>
        <v>4.5444170760444509</v>
      </c>
      <c r="AJ241" t="s">
        <v>288</v>
      </c>
      <c r="AM241" s="23"/>
      <c r="AN241" s="22"/>
      <c r="AO241" s="258">
        <v>45912</v>
      </c>
      <c r="AP241" s="259"/>
      <c r="AQ241" s="259"/>
      <c r="AR241" s="261"/>
      <c r="AS241" s="262"/>
      <c r="AU241" t="s">
        <v>255</v>
      </c>
      <c r="AV241" s="135" t="e">
        <f>+AV239/AV237</f>
        <v>#DIV/0!</v>
      </c>
      <c r="AW241" t="s">
        <v>288</v>
      </c>
      <c r="AZ241" s="23"/>
    </row>
    <row r="242" spans="1:76" x14ac:dyDescent="0.3">
      <c r="A242" s="22"/>
      <c r="B242" s="212">
        <v>44776</v>
      </c>
      <c r="C242" s="1">
        <v>122916</v>
      </c>
      <c r="D242" s="210">
        <v>389.21629999999999</v>
      </c>
      <c r="E242" s="211">
        <v>47</v>
      </c>
      <c r="F242" s="213">
        <v>6650.1930000000002</v>
      </c>
      <c r="H242" t="s">
        <v>247</v>
      </c>
      <c r="I242" s="134">
        <f>+D257-D227</f>
        <v>45.74369999999999</v>
      </c>
      <c r="M242" s="23"/>
      <c r="N242" s="22"/>
      <c r="O242" s="269">
        <v>45121</v>
      </c>
      <c r="P242" s="259">
        <v>129861</v>
      </c>
      <c r="Q242" s="259">
        <v>1002.11</v>
      </c>
      <c r="R242" s="261">
        <v>105</v>
      </c>
      <c r="S242" s="270">
        <v>18622.04</v>
      </c>
      <c r="Z242" s="359"/>
      <c r="AA242" s="22"/>
      <c r="AB242" s="258">
        <v>45514</v>
      </c>
      <c r="AC242" s="259">
        <v>136252</v>
      </c>
      <c r="AD242" s="259">
        <v>1677.3226999999999</v>
      </c>
      <c r="AE242" s="261">
        <v>157</v>
      </c>
      <c r="AF242" s="262">
        <v>30210.175999999999</v>
      </c>
      <c r="AM242" s="23"/>
      <c r="AN242" s="22"/>
      <c r="AO242" s="258">
        <v>45913</v>
      </c>
      <c r="AP242" s="259"/>
      <c r="AQ242" s="259"/>
      <c r="AR242" s="261"/>
      <c r="AS242" s="262"/>
      <c r="AZ242" s="23"/>
    </row>
    <row r="243" spans="1:76" x14ac:dyDescent="0.3">
      <c r="A243" s="22"/>
      <c r="B243" s="212">
        <v>44777</v>
      </c>
      <c r="C243" s="1">
        <v>122937</v>
      </c>
      <c r="D243" s="210">
        <v>390.9941</v>
      </c>
      <c r="E243" s="211">
        <v>47</v>
      </c>
      <c r="F243" s="213">
        <v>6690.3869999999997</v>
      </c>
      <c r="H243" t="s">
        <v>250</v>
      </c>
      <c r="I243" s="134">
        <f>+I241-I242</f>
        <v>562.25630000000001</v>
      </c>
      <c r="M243" s="23"/>
      <c r="N243" s="22"/>
      <c r="O243" s="269">
        <v>45122</v>
      </c>
      <c r="P243" s="259">
        <v>129877</v>
      </c>
      <c r="Q243" s="259">
        <v>1008.6</v>
      </c>
      <c r="R243" s="261">
        <v>106</v>
      </c>
      <c r="S243" s="270">
        <v>18673.89</v>
      </c>
      <c r="Z243" s="359"/>
      <c r="AA243" s="22"/>
      <c r="AB243" s="258">
        <v>45515</v>
      </c>
      <c r="AC243" s="259">
        <v>136268</v>
      </c>
      <c r="AD243" s="259">
        <v>1678.4445000000001</v>
      </c>
      <c r="AE243" s="261">
        <v>157</v>
      </c>
      <c r="AF243" s="262">
        <v>30278.494999999999</v>
      </c>
      <c r="AM243" s="23"/>
      <c r="AN243" s="22"/>
      <c r="AO243" s="258">
        <v>45914</v>
      </c>
      <c r="AP243" s="259"/>
      <c r="AQ243" s="259"/>
      <c r="AR243" s="261"/>
      <c r="AS243" s="262"/>
      <c r="AZ243" s="23"/>
    </row>
    <row r="244" spans="1:76" x14ac:dyDescent="0.3">
      <c r="A244" s="22"/>
      <c r="B244" s="212">
        <v>44778</v>
      </c>
      <c r="C244" s="1">
        <v>122958</v>
      </c>
      <c r="D244" s="210">
        <v>393.08069999999998</v>
      </c>
      <c r="E244" s="211">
        <v>47</v>
      </c>
      <c r="F244" s="213">
        <v>6718.9409999999998</v>
      </c>
      <c r="M244" s="23"/>
      <c r="N244" s="22"/>
      <c r="O244" s="269">
        <v>45123</v>
      </c>
      <c r="P244" s="259">
        <v>129897</v>
      </c>
      <c r="Q244" s="259">
        <v>1009.77</v>
      </c>
      <c r="R244" s="261">
        <v>106</v>
      </c>
      <c r="S244" s="270">
        <v>18724.721000000001</v>
      </c>
      <c r="Z244" s="359"/>
      <c r="AA244" s="22"/>
      <c r="AB244" s="258">
        <v>45516</v>
      </c>
      <c r="AC244" s="259">
        <v>136294</v>
      </c>
      <c r="AD244" s="259">
        <v>1681.6704</v>
      </c>
      <c r="AE244" s="261">
        <v>157</v>
      </c>
      <c r="AF244" s="262">
        <v>30278.561000000002</v>
      </c>
      <c r="AM244" s="23"/>
      <c r="AN244" s="22"/>
      <c r="AO244" s="258">
        <v>45915</v>
      </c>
      <c r="AP244" s="259"/>
      <c r="AQ244" s="259"/>
      <c r="AR244" s="261"/>
      <c r="AS244" s="262"/>
      <c r="AZ244" s="23"/>
    </row>
    <row r="245" spans="1:76" x14ac:dyDescent="0.3">
      <c r="A245" s="22"/>
      <c r="B245" s="212">
        <v>44779</v>
      </c>
      <c r="C245" s="1">
        <v>122976</v>
      </c>
      <c r="D245" s="210">
        <v>394.2996</v>
      </c>
      <c r="E245" s="211">
        <v>47</v>
      </c>
      <c r="F245" s="213">
        <v>6748.6639999999998</v>
      </c>
      <c r="M245" s="23"/>
      <c r="N245" s="22"/>
      <c r="O245" s="269">
        <v>45124</v>
      </c>
      <c r="P245" s="259">
        <v>129901</v>
      </c>
      <c r="Q245" s="259">
        <v>1013.36</v>
      </c>
      <c r="R245" s="261">
        <v>106</v>
      </c>
      <c r="S245" s="270">
        <v>18749.436000000002</v>
      </c>
      <c r="Z245" s="359"/>
      <c r="AA245" s="22"/>
      <c r="AB245" s="258">
        <v>45517</v>
      </c>
      <c r="AC245" s="259">
        <v>136318</v>
      </c>
      <c r="AD245" s="259">
        <v>1682.8407999999999</v>
      </c>
      <c r="AE245" s="261">
        <v>157</v>
      </c>
      <c r="AF245" s="262">
        <v>30346.440999999999</v>
      </c>
      <c r="AM245" s="23"/>
      <c r="AN245" s="22"/>
      <c r="AO245" s="258">
        <v>45916</v>
      </c>
      <c r="AP245" s="259"/>
      <c r="AQ245" s="259"/>
      <c r="AR245" s="261"/>
      <c r="AS245" s="262"/>
      <c r="AZ245" s="23"/>
    </row>
    <row r="246" spans="1:76" x14ac:dyDescent="0.3">
      <c r="A246" s="22"/>
      <c r="B246" s="212">
        <v>44780</v>
      </c>
      <c r="C246" s="1">
        <v>122992</v>
      </c>
      <c r="D246" s="210">
        <v>395.03980000000001</v>
      </c>
      <c r="E246" s="211">
        <v>48</v>
      </c>
      <c r="F246" s="213">
        <v>6780.3940000000002</v>
      </c>
      <c r="H246" t="s">
        <v>251</v>
      </c>
      <c r="I246" s="134">
        <f>+I243</f>
        <v>562.25630000000001</v>
      </c>
      <c r="J246" t="s">
        <v>252</v>
      </c>
      <c r="L246" s="134">
        <f>+I246-I215</f>
        <v>98.706000000000017</v>
      </c>
      <c r="M246" s="366">
        <f>+L246/I215</f>
        <v>0.21293482066563224</v>
      </c>
      <c r="N246" s="22"/>
      <c r="O246" s="269">
        <v>45125</v>
      </c>
      <c r="P246" s="259">
        <v>129918</v>
      </c>
      <c r="Q246" s="259">
        <v>1022.34</v>
      </c>
      <c r="R246" s="261">
        <v>106</v>
      </c>
      <c r="S246" s="259">
        <v>18793.14</v>
      </c>
      <c r="Z246" s="359"/>
      <c r="AA246" s="22"/>
      <c r="AB246" s="258">
        <v>45518</v>
      </c>
      <c r="AC246" s="259">
        <v>136340</v>
      </c>
      <c r="AD246" s="259">
        <v>1683.5387000000001</v>
      </c>
      <c r="AE246" s="261">
        <v>157</v>
      </c>
      <c r="AF246" s="278">
        <v>30398.763999999999</v>
      </c>
      <c r="AM246" s="23"/>
      <c r="AN246" s="22"/>
      <c r="AO246" s="258">
        <v>45917</v>
      </c>
      <c r="AP246" s="259"/>
      <c r="AQ246" s="259"/>
      <c r="AR246" s="261"/>
      <c r="AS246" s="278"/>
      <c r="AZ246" s="23"/>
    </row>
    <row r="247" spans="1:76" x14ac:dyDescent="0.3">
      <c r="A247" s="22"/>
      <c r="B247" s="212">
        <v>44781</v>
      </c>
      <c r="C247" s="1">
        <v>123008</v>
      </c>
      <c r="D247" s="210">
        <v>397.1497</v>
      </c>
      <c r="E247" s="211">
        <v>48</v>
      </c>
      <c r="F247" s="213">
        <v>6795.92</v>
      </c>
      <c r="I247" s="134"/>
      <c r="M247" s="23"/>
      <c r="N247" s="22"/>
      <c r="O247" s="269">
        <v>45126</v>
      </c>
      <c r="P247" s="259">
        <v>129930</v>
      </c>
      <c r="Q247" s="259">
        <v>1025.4000000000001</v>
      </c>
      <c r="R247" s="261">
        <v>111</v>
      </c>
      <c r="S247" s="270">
        <v>18846.737000000001</v>
      </c>
      <c r="Z247" s="359"/>
      <c r="AA247" s="22"/>
      <c r="AB247" s="258">
        <v>45519</v>
      </c>
      <c r="AC247" s="259">
        <v>136363</v>
      </c>
      <c r="AD247" s="259">
        <v>1684.7234000000001</v>
      </c>
      <c r="AE247" s="261">
        <v>157</v>
      </c>
      <c r="AF247" s="262">
        <v>30435.877</v>
      </c>
      <c r="AM247" s="23"/>
      <c r="AN247" s="22"/>
      <c r="AO247" s="258">
        <v>45918</v>
      </c>
      <c r="AP247" s="259"/>
      <c r="AQ247" s="259"/>
      <c r="AR247" s="261"/>
      <c r="AS247" s="262"/>
      <c r="AZ247" s="23"/>
    </row>
    <row r="248" spans="1:76" x14ac:dyDescent="0.3">
      <c r="A248" s="22"/>
      <c r="B248" s="212">
        <v>44782</v>
      </c>
      <c r="C248" s="1">
        <v>123027</v>
      </c>
      <c r="D248" s="210">
        <v>398.09320000000002</v>
      </c>
      <c r="E248" s="211">
        <v>48</v>
      </c>
      <c r="F248" s="213">
        <v>6840.75</v>
      </c>
      <c r="H248" t="s">
        <v>253</v>
      </c>
      <c r="I248" s="134">
        <f>+K236</f>
        <v>4193.8710000000001</v>
      </c>
      <c r="J248" t="s">
        <v>270</v>
      </c>
      <c r="L248" s="134">
        <f>+I248-I217</f>
        <v>-233.26800000000003</v>
      </c>
      <c r="M248" s="366">
        <f>+L248/I217</f>
        <v>-5.2690462169812158E-2</v>
      </c>
      <c r="N248" s="22"/>
      <c r="O248" s="269">
        <v>45127</v>
      </c>
      <c r="P248" s="259">
        <v>129941</v>
      </c>
      <c r="Q248" s="259">
        <v>1027.31</v>
      </c>
      <c r="R248" s="261">
        <v>111</v>
      </c>
      <c r="S248" s="270">
        <v>18902.768</v>
      </c>
      <c r="Z248" s="359"/>
      <c r="AA248" s="22"/>
      <c r="AB248" s="258">
        <v>45520</v>
      </c>
      <c r="AC248" s="259">
        <v>136389</v>
      </c>
      <c r="AD248" s="259">
        <v>1690.0289</v>
      </c>
      <c r="AE248" s="261">
        <v>157</v>
      </c>
      <c r="AF248" s="262">
        <v>30493.932000000001</v>
      </c>
      <c r="AM248" s="23"/>
      <c r="AN248" s="22"/>
      <c r="AO248" s="258">
        <v>45919</v>
      </c>
      <c r="AP248" s="259"/>
      <c r="AQ248" s="259"/>
      <c r="AR248" s="261"/>
      <c r="AS248" s="262"/>
      <c r="AZ248" s="23"/>
    </row>
    <row r="249" spans="1:76" x14ac:dyDescent="0.3">
      <c r="A249" s="22"/>
      <c r="B249" s="212">
        <v>44783</v>
      </c>
      <c r="C249" s="1">
        <v>123050</v>
      </c>
      <c r="D249" s="210">
        <v>399.30090000000001</v>
      </c>
      <c r="E249" s="211">
        <v>48</v>
      </c>
      <c r="F249" s="213">
        <v>6896.4769999999999</v>
      </c>
      <c r="M249" s="23"/>
      <c r="N249" s="22"/>
      <c r="O249" s="272">
        <v>45128</v>
      </c>
      <c r="P249" s="254">
        <v>129952</v>
      </c>
      <c r="Q249" s="254">
        <v>1030.24</v>
      </c>
      <c r="R249" s="256">
        <v>111</v>
      </c>
      <c r="S249" s="273">
        <v>18949.958999999999</v>
      </c>
      <c r="Z249" s="359"/>
      <c r="AA249" s="22"/>
      <c r="AB249" s="258">
        <v>45521</v>
      </c>
      <c r="AC249" s="259">
        <v>136410</v>
      </c>
      <c r="AD249" s="259">
        <v>1691.0830000000001</v>
      </c>
      <c r="AE249" s="261">
        <v>157</v>
      </c>
      <c r="AF249" s="262">
        <v>30564.845000000001</v>
      </c>
      <c r="AM249" s="23"/>
      <c r="AN249" s="22"/>
      <c r="AO249" s="258">
        <v>45920</v>
      </c>
      <c r="AP249" s="259"/>
      <c r="AQ249" s="259"/>
      <c r="AR249" s="261"/>
      <c r="AS249" s="262"/>
      <c r="AZ249" s="23"/>
    </row>
    <row r="250" spans="1:76" ht="18.600000000000001" thickBot="1" x14ac:dyDescent="0.4">
      <c r="A250" s="22"/>
      <c r="B250" s="212">
        <v>44784</v>
      </c>
      <c r="C250" s="1">
        <v>123078</v>
      </c>
      <c r="D250" s="210">
        <v>402.76069999999999</v>
      </c>
      <c r="E250" s="211">
        <v>48</v>
      </c>
      <c r="F250" s="213">
        <v>6943.7070000000003</v>
      </c>
      <c r="H250" t="s">
        <v>255</v>
      </c>
      <c r="I250" s="135">
        <f>+I248/I246</f>
        <v>7.459002237947356</v>
      </c>
      <c r="J250" t="s">
        <v>288</v>
      </c>
      <c r="M250" s="23"/>
      <c r="N250" s="22"/>
      <c r="O250" s="269">
        <v>45129</v>
      </c>
      <c r="P250" s="259">
        <v>129963</v>
      </c>
      <c r="Q250" s="259">
        <v>1031.67</v>
      </c>
      <c r="R250" s="261">
        <v>111</v>
      </c>
      <c r="S250" s="270">
        <v>19015.419000000002</v>
      </c>
      <c r="Z250" s="359"/>
      <c r="AA250" s="22"/>
      <c r="AB250" s="258">
        <v>45522</v>
      </c>
      <c r="AC250" s="259">
        <v>136426</v>
      </c>
      <c r="AD250" s="259">
        <v>1693.002</v>
      </c>
      <c r="AE250" s="261">
        <v>158</v>
      </c>
      <c r="AF250" s="262">
        <v>30605.226999999999</v>
      </c>
      <c r="AM250" s="23"/>
      <c r="AN250" s="22"/>
      <c r="AO250" s="258">
        <v>45921</v>
      </c>
      <c r="AP250" s="259"/>
      <c r="AQ250" s="259"/>
      <c r="AR250" s="261"/>
      <c r="AS250" s="262"/>
      <c r="AZ250" s="23"/>
    </row>
    <row r="251" spans="1:76" ht="18.600000000000001" thickBot="1" x14ac:dyDescent="0.4">
      <c r="A251" s="22"/>
      <c r="B251" s="212">
        <v>44785</v>
      </c>
      <c r="C251" s="1">
        <v>123099</v>
      </c>
      <c r="D251" s="210">
        <v>404.33620000000002</v>
      </c>
      <c r="E251" s="211">
        <v>49</v>
      </c>
      <c r="F251" s="213">
        <v>6969.6450000000004</v>
      </c>
      <c r="M251" s="23"/>
      <c r="N251" s="22"/>
      <c r="O251" s="269">
        <v>45130</v>
      </c>
      <c r="P251" s="259">
        <v>129975</v>
      </c>
      <c r="Q251" s="259">
        <v>1034.42</v>
      </c>
      <c r="R251" s="261">
        <v>111</v>
      </c>
      <c r="S251" s="270">
        <v>19060.547999999999</v>
      </c>
      <c r="U251" s="522" t="s">
        <v>351</v>
      </c>
      <c r="V251" s="522"/>
      <c r="W251" s="522"/>
      <c r="X251" s="522"/>
      <c r="Z251" s="359"/>
      <c r="AA251" s="22"/>
      <c r="AB251" s="258">
        <v>45523</v>
      </c>
      <c r="AC251" s="259">
        <v>136443</v>
      </c>
      <c r="AD251" s="259">
        <v>1693.7159999999999</v>
      </c>
      <c r="AE251" s="261">
        <v>158</v>
      </c>
      <c r="AF251" s="262">
        <v>30673.771000000001</v>
      </c>
      <c r="AH251" s="519" t="s">
        <v>431</v>
      </c>
      <c r="AI251" s="520"/>
      <c r="AJ251" s="520"/>
      <c r="AK251" s="520"/>
      <c r="AL251" s="521"/>
      <c r="AM251" s="376"/>
      <c r="AN251" s="22"/>
      <c r="AO251" s="258">
        <v>45922</v>
      </c>
      <c r="AP251" s="259"/>
      <c r="AQ251" s="259"/>
      <c r="AR251" s="261"/>
      <c r="AS251" s="262"/>
      <c r="AU251" s="519" t="s">
        <v>451</v>
      </c>
      <c r="AV251" s="520"/>
      <c r="AW251" s="520"/>
      <c r="AX251" s="520"/>
      <c r="AY251" s="521"/>
      <c r="AZ251" s="376"/>
    </row>
    <row r="252" spans="1:76" ht="28.8" x14ac:dyDescent="0.3">
      <c r="A252" s="22"/>
      <c r="B252" s="212">
        <v>44786</v>
      </c>
      <c r="C252" s="1">
        <v>123115</v>
      </c>
      <c r="D252" s="210">
        <v>406.58629999999999</v>
      </c>
      <c r="E252" s="211">
        <v>49</v>
      </c>
      <c r="F252" s="213">
        <v>7017.7470000000003</v>
      </c>
      <c r="M252" s="23"/>
      <c r="N252" s="22"/>
      <c r="O252" s="269">
        <v>45131</v>
      </c>
      <c r="P252" s="259">
        <v>129987</v>
      </c>
      <c r="Q252" s="259">
        <v>1036.8900000000001</v>
      </c>
      <c r="R252" s="261">
        <v>111</v>
      </c>
      <c r="S252" s="270">
        <v>19082.713</v>
      </c>
      <c r="U252" s="27" t="s">
        <v>246</v>
      </c>
      <c r="V252" s="27" t="s">
        <v>246</v>
      </c>
      <c r="W252" s="27" t="s">
        <v>247</v>
      </c>
      <c r="X252" s="27" t="s">
        <v>287</v>
      </c>
      <c r="Z252" s="359"/>
      <c r="AA252" s="22"/>
      <c r="AB252" s="253">
        <v>45524</v>
      </c>
      <c r="AC252" s="254">
        <v>136480</v>
      </c>
      <c r="AD252" s="254">
        <v>1696.5254</v>
      </c>
      <c r="AE252" s="256">
        <v>158</v>
      </c>
      <c r="AF252" s="257">
        <v>30702.49</v>
      </c>
      <c r="AH252" s="27" t="s">
        <v>246</v>
      </c>
      <c r="AI252" s="27" t="s">
        <v>246</v>
      </c>
      <c r="AJ252" s="27" t="s">
        <v>247</v>
      </c>
      <c r="AK252" s="27" t="s">
        <v>287</v>
      </c>
      <c r="AM252" s="23"/>
      <c r="AN252" s="22"/>
      <c r="AO252" s="258">
        <v>45923</v>
      </c>
      <c r="AP252" s="259"/>
      <c r="AQ252" s="259"/>
      <c r="AR252" s="261"/>
      <c r="AS252" s="262"/>
      <c r="AU252" s="27" t="s">
        <v>246</v>
      </c>
      <c r="AV252" s="27" t="s">
        <v>246</v>
      </c>
      <c r="AW252" s="27" t="s">
        <v>247</v>
      </c>
      <c r="AX252" s="27" t="s">
        <v>287</v>
      </c>
      <c r="AZ252" s="23"/>
    </row>
    <row r="253" spans="1:76" x14ac:dyDescent="0.3">
      <c r="A253" s="22"/>
      <c r="B253" s="212">
        <v>44787</v>
      </c>
      <c r="C253" s="1">
        <v>123129</v>
      </c>
      <c r="D253" s="210">
        <v>407.35579999999999</v>
      </c>
      <c r="E253" s="211">
        <v>49</v>
      </c>
      <c r="F253" s="213">
        <v>7049.3670000000002</v>
      </c>
      <c r="M253" s="23"/>
      <c r="N253" s="22"/>
      <c r="O253" s="269">
        <v>45132</v>
      </c>
      <c r="P253" s="259">
        <v>129999</v>
      </c>
      <c r="Q253" s="259">
        <v>1037.8499999999999</v>
      </c>
      <c r="R253" s="261">
        <v>111</v>
      </c>
      <c r="S253" s="270">
        <v>19121.300999999999</v>
      </c>
      <c r="U253" t="s">
        <v>279</v>
      </c>
      <c r="V253" s="10">
        <f>+'Vr M3 DE GAS'!BE14</f>
        <v>2125</v>
      </c>
      <c r="W253" s="377">
        <f>+S278-S249</f>
        <v>1156.0650000000023</v>
      </c>
      <c r="X253" s="377">
        <f>+V253-W253</f>
        <v>968.93499999999767</v>
      </c>
      <c r="Y253" s="377">
        <f>+X253-DH254</f>
        <v>968.93499999999767</v>
      </c>
      <c r="Z253" s="359"/>
      <c r="AA253" s="22"/>
      <c r="AB253" s="258">
        <v>45525</v>
      </c>
      <c r="AC253" s="259">
        <v>136485</v>
      </c>
      <c r="AD253" s="259">
        <v>1696.5491</v>
      </c>
      <c r="AE253" s="261">
        <v>158</v>
      </c>
      <c r="AF253" s="262">
        <v>30722.444</v>
      </c>
      <c r="AH253" t="s">
        <v>279</v>
      </c>
      <c r="AI253">
        <f>+'Vr M3 DE GAS'!BN15</f>
        <v>2149</v>
      </c>
      <c r="AJ253" s="133">
        <f>+AF283-AF252</f>
        <v>1368.8909999999996</v>
      </c>
      <c r="AK253" s="133">
        <f>+AI253-AJ253</f>
        <v>780.10900000000038</v>
      </c>
      <c r="AL253" s="133">
        <f>+AK253-AK223</f>
        <v>-161.3279999999977</v>
      </c>
      <c r="AM253" s="23"/>
      <c r="AN253" s="22"/>
      <c r="AO253" s="258">
        <v>45924</v>
      </c>
      <c r="AP253" s="259"/>
      <c r="AQ253" s="259"/>
      <c r="AR253" s="261"/>
      <c r="AS253" s="262"/>
      <c r="AU253" t="s">
        <v>279</v>
      </c>
      <c r="AV253">
        <f>+'Vr M3 DE GAS'!CA15</f>
        <v>0</v>
      </c>
      <c r="AW253" s="133">
        <f>+AS283-AS252</f>
        <v>0</v>
      </c>
      <c r="AX253" s="133">
        <f>+AV253-AW253</f>
        <v>0</v>
      </c>
      <c r="AY253" s="133">
        <f>+AX253-AX223</f>
        <v>0</v>
      </c>
      <c r="AZ253" s="23"/>
    </row>
    <row r="254" spans="1:76" x14ac:dyDescent="0.3">
      <c r="A254" s="22"/>
      <c r="B254" s="212">
        <v>44788</v>
      </c>
      <c r="C254" s="1">
        <v>123145</v>
      </c>
      <c r="D254" s="210">
        <v>408.0127</v>
      </c>
      <c r="E254" s="211">
        <v>49</v>
      </c>
      <c r="F254" s="213">
        <v>7100.9346999999998</v>
      </c>
      <c r="M254" s="23"/>
      <c r="N254" s="22"/>
      <c r="O254" s="269">
        <v>45133</v>
      </c>
      <c r="P254" s="259">
        <v>130015</v>
      </c>
      <c r="Q254" s="259">
        <v>1041.1500000000001</v>
      </c>
      <c r="R254" s="261">
        <v>112</v>
      </c>
      <c r="S254" s="270">
        <v>19164.887999999999</v>
      </c>
      <c r="U254" t="s">
        <v>281</v>
      </c>
      <c r="V254" s="10">
        <f>+'Vr M3 DE GAS'!BE32</f>
        <v>1236</v>
      </c>
      <c r="W254" s="377"/>
      <c r="X254" s="377">
        <f>+V254-W254</f>
        <v>1236</v>
      </c>
      <c r="Y254" s="377">
        <f>+X254-DH255</f>
        <v>1236</v>
      </c>
      <c r="Z254" s="359"/>
      <c r="AA254" s="22"/>
      <c r="AB254" s="258">
        <v>45526</v>
      </c>
      <c r="AC254" s="259">
        <v>136508</v>
      </c>
      <c r="AD254" s="259">
        <v>1698.2909999999999</v>
      </c>
      <c r="AE254" s="261">
        <v>158</v>
      </c>
      <c r="AF254" s="262">
        <v>30773.972000000002</v>
      </c>
      <c r="AH254" t="s">
        <v>281</v>
      </c>
      <c r="AI254">
        <f>+'Vr M3 DE GAS'!BN33</f>
        <v>878</v>
      </c>
      <c r="AJ254" s="133"/>
      <c r="AK254" s="133">
        <f>+AI254-AJ254</f>
        <v>878</v>
      </c>
      <c r="AL254" s="133">
        <f>+AK254-AK224</f>
        <v>-110</v>
      </c>
      <c r="AM254" s="23"/>
      <c r="AN254" s="22"/>
      <c r="AO254" s="258">
        <v>45925</v>
      </c>
      <c r="AP254" s="259"/>
      <c r="AQ254" s="259"/>
      <c r="AR254" s="261"/>
      <c r="AS254" s="262"/>
      <c r="AU254" t="s">
        <v>281</v>
      </c>
      <c r="AV254">
        <f>+'Vr M3 DE GAS'!CA33</f>
        <v>0</v>
      </c>
      <c r="AW254" s="133"/>
      <c r="AX254" s="133">
        <f>+AV254-AW254</f>
        <v>0</v>
      </c>
      <c r="AY254" s="133">
        <f>+AX254-AX224</f>
        <v>0</v>
      </c>
      <c r="AZ254" s="23"/>
      <c r="BC254" s="136"/>
      <c r="BJ254" s="136"/>
      <c r="BQ254" s="136"/>
      <c r="BX254" s="136"/>
    </row>
    <row r="255" spans="1:76" x14ac:dyDescent="0.3">
      <c r="A255" s="22"/>
      <c r="B255" s="212">
        <v>44789</v>
      </c>
      <c r="C255" s="1">
        <v>123170</v>
      </c>
      <c r="D255" s="210">
        <v>408.94749999999999</v>
      </c>
      <c r="E255" s="211">
        <v>49</v>
      </c>
      <c r="F255" s="213">
        <v>7118.585</v>
      </c>
      <c r="M255" s="23"/>
      <c r="N255" s="22"/>
      <c r="O255" s="269">
        <v>45134</v>
      </c>
      <c r="P255" s="259">
        <v>130027</v>
      </c>
      <c r="Q255" s="259">
        <v>1042.47</v>
      </c>
      <c r="R255" s="261">
        <v>112</v>
      </c>
      <c r="S255" s="270">
        <v>19208.524000000001</v>
      </c>
      <c r="U255" t="s">
        <v>280</v>
      </c>
      <c r="V255" s="10">
        <f>+'Vr M3 DE GAS'!BE50</f>
        <v>1233</v>
      </c>
      <c r="W255" s="377"/>
      <c r="X255" s="377">
        <f>+V255-W255</f>
        <v>1233</v>
      </c>
      <c r="Y255" s="377">
        <f>+X255-DH256</f>
        <v>1233</v>
      </c>
      <c r="Z255" s="359"/>
      <c r="AA255" s="22"/>
      <c r="AB255" s="258">
        <v>45527</v>
      </c>
      <c r="AC255" s="259">
        <v>136529</v>
      </c>
      <c r="AD255" s="259">
        <v>1700.453</v>
      </c>
      <c r="AE255" s="261">
        <v>158</v>
      </c>
      <c r="AF255" s="262">
        <v>30822.731</v>
      </c>
      <c r="AH255" t="s">
        <v>280</v>
      </c>
      <c r="AI255">
        <f>+'Vr M3 DE GAS'!BN51</f>
        <v>873</v>
      </c>
      <c r="AJ255" s="133"/>
      <c r="AK255" s="133">
        <f>+AI255-AJ255</f>
        <v>873</v>
      </c>
      <c r="AL255" s="133">
        <f>+AK255-AK225</f>
        <v>-34</v>
      </c>
      <c r="AM255" s="23"/>
      <c r="AN255" s="22"/>
      <c r="AO255" s="258">
        <v>45926</v>
      </c>
      <c r="AP255" s="259"/>
      <c r="AQ255" s="259"/>
      <c r="AR255" s="261"/>
      <c r="AS255" s="262"/>
      <c r="AU255" t="s">
        <v>280</v>
      </c>
      <c r="AV255">
        <f>+'Vr M3 DE GAS'!CA51</f>
        <v>0</v>
      </c>
      <c r="AW255" s="133"/>
      <c r="AX255" s="133">
        <f>+AV255-AW255</f>
        <v>0</v>
      </c>
      <c r="AY255" s="133">
        <f>+AX255-AX225</f>
        <v>0</v>
      </c>
      <c r="AZ255" s="23"/>
      <c r="BC255" s="136"/>
      <c r="BJ255" s="136"/>
      <c r="BQ255" s="136"/>
      <c r="BX255" s="136"/>
    </row>
    <row r="256" spans="1:76" x14ac:dyDescent="0.3">
      <c r="A256" s="22"/>
      <c r="B256" s="212">
        <v>44790</v>
      </c>
      <c r="C256" s="1">
        <v>123192</v>
      </c>
      <c r="D256" s="210">
        <v>411.48419999999999</v>
      </c>
      <c r="E256" s="211">
        <v>49</v>
      </c>
      <c r="F256" s="213">
        <v>7160.1049999999996</v>
      </c>
      <c r="M256" s="23"/>
      <c r="N256" s="22"/>
      <c r="O256" s="269">
        <v>45135</v>
      </c>
      <c r="P256" s="259">
        <v>130041</v>
      </c>
      <c r="Q256" s="259">
        <v>1044.68</v>
      </c>
      <c r="R256" s="261">
        <v>112</v>
      </c>
      <c r="S256" s="270">
        <v>19262.03</v>
      </c>
      <c r="W256" s="377"/>
      <c r="X256" s="377"/>
      <c r="Z256" s="359"/>
      <c r="AA256" s="22"/>
      <c r="AB256" s="258">
        <v>45528</v>
      </c>
      <c r="AC256" s="259">
        <v>136589</v>
      </c>
      <c r="AD256" s="259">
        <v>1705.2489</v>
      </c>
      <c r="AE256" s="261">
        <v>159</v>
      </c>
      <c r="AF256" s="262">
        <v>30968.008000000002</v>
      </c>
      <c r="AJ256" s="133"/>
      <c r="AK256" s="133"/>
      <c r="AM256" s="23"/>
      <c r="AN256" s="22"/>
      <c r="AO256" s="258">
        <v>45927</v>
      </c>
      <c r="AP256" s="259"/>
      <c r="AQ256" s="259"/>
      <c r="AR256" s="261"/>
      <c r="AS256" s="262"/>
      <c r="AW256" s="133"/>
      <c r="AX256" s="133"/>
      <c r="AZ256" s="23"/>
      <c r="BC256" s="136"/>
      <c r="BJ256" s="136"/>
      <c r="BQ256" s="136"/>
      <c r="BX256" s="136"/>
    </row>
    <row r="257" spans="1:76" x14ac:dyDescent="0.3">
      <c r="A257" s="22"/>
      <c r="B257" s="241">
        <v>44791</v>
      </c>
      <c r="C257" s="220">
        <v>123216</v>
      </c>
      <c r="D257" s="242">
        <v>413.12759999999997</v>
      </c>
      <c r="E257" s="221">
        <v>49</v>
      </c>
      <c r="F257" s="240">
        <v>7194.3389999999999</v>
      </c>
      <c r="M257" s="23"/>
      <c r="N257" s="22"/>
      <c r="O257" s="269">
        <v>45136</v>
      </c>
      <c r="P257" s="259">
        <v>130055</v>
      </c>
      <c r="Q257" s="259">
        <v>1047.58</v>
      </c>
      <c r="R257" s="261">
        <v>112</v>
      </c>
      <c r="S257" s="270">
        <v>19309.13</v>
      </c>
      <c r="U257" t="s">
        <v>240</v>
      </c>
      <c r="V257" s="10">
        <f>SUM(V253:V256)</f>
        <v>4594</v>
      </c>
      <c r="W257" s="377">
        <f>+W253</f>
        <v>1156.0650000000023</v>
      </c>
      <c r="X257" s="379">
        <f>SUM(X253:X256)</f>
        <v>3437.9349999999977</v>
      </c>
      <c r="Y257" s="380">
        <f>+X257-DH258</f>
        <v>3437.9349999999977</v>
      </c>
      <c r="Z257" s="359"/>
      <c r="AA257" s="22"/>
      <c r="AB257" s="258">
        <v>45529</v>
      </c>
      <c r="AC257" s="259">
        <v>136599</v>
      </c>
      <c r="AD257" s="259">
        <v>1708.1497999999999</v>
      </c>
      <c r="AE257" s="261">
        <v>159</v>
      </c>
      <c r="AF257" s="262">
        <v>31001.063999999998</v>
      </c>
      <c r="AH257" t="s">
        <v>240</v>
      </c>
      <c r="AI257">
        <f>SUM(AI253:AI256)</f>
        <v>3900</v>
      </c>
      <c r="AJ257" s="133">
        <f>+AJ253</f>
        <v>1368.8909999999996</v>
      </c>
      <c r="AK257" s="367">
        <f>SUM(AK253:AK256)</f>
        <v>2531.1090000000004</v>
      </c>
      <c r="AL257" s="134">
        <f>+AK257-AK227</f>
        <v>-305.3279999999977</v>
      </c>
      <c r="AM257" s="23"/>
      <c r="AN257" s="22"/>
      <c r="AO257" s="258">
        <v>45928</v>
      </c>
      <c r="AP257" s="259"/>
      <c r="AQ257" s="259"/>
      <c r="AR257" s="261"/>
      <c r="AS257" s="262"/>
      <c r="AU257" t="s">
        <v>240</v>
      </c>
      <c r="AV257">
        <f>SUM(AV253:AV256)</f>
        <v>0</v>
      </c>
      <c r="AW257" s="133">
        <f>+AW253</f>
        <v>0</v>
      </c>
      <c r="AX257" s="367">
        <f>SUM(AX253:AX256)</f>
        <v>0</v>
      </c>
      <c r="AY257" s="134">
        <f>+AX257-AX227</f>
        <v>0</v>
      </c>
      <c r="AZ257" s="23"/>
    </row>
    <row r="258" spans="1:76" x14ac:dyDescent="0.3">
      <c r="A258" s="22"/>
      <c r="B258" s="212">
        <v>44792</v>
      </c>
      <c r="C258" s="1">
        <v>123238</v>
      </c>
      <c r="D258" s="210">
        <v>414.31439999999998</v>
      </c>
      <c r="E258" s="211">
        <v>50</v>
      </c>
      <c r="F258" s="213">
        <v>7239.5929999999998</v>
      </c>
      <c r="M258" s="23"/>
      <c r="N258" s="22"/>
      <c r="O258" s="269">
        <v>45137</v>
      </c>
      <c r="P258" s="259">
        <v>13066</v>
      </c>
      <c r="Q258" s="259">
        <v>1048.98</v>
      </c>
      <c r="R258" s="261">
        <v>112</v>
      </c>
      <c r="S258" s="270">
        <v>19358.310000000001</v>
      </c>
      <c r="Z258" s="359"/>
      <c r="AA258" s="22"/>
      <c r="AB258" s="258">
        <v>45530</v>
      </c>
      <c r="AC258" s="259">
        <v>136600</v>
      </c>
      <c r="AD258" s="259">
        <v>1707.1926000000001</v>
      </c>
      <c r="AE258" s="261">
        <v>159</v>
      </c>
      <c r="AF258" s="262">
        <v>31093.635999999999</v>
      </c>
      <c r="AM258" s="23"/>
      <c r="AN258" s="22"/>
      <c r="AO258" s="258"/>
      <c r="AP258" s="259"/>
      <c r="AQ258" s="259"/>
      <c r="AR258" s="261"/>
      <c r="AS258" s="262"/>
      <c r="AZ258" s="23"/>
      <c r="BC258" s="136"/>
      <c r="BJ258" s="136"/>
      <c r="BQ258" s="136"/>
      <c r="BX258" s="136"/>
    </row>
    <row r="259" spans="1:76" ht="18" x14ac:dyDescent="0.35">
      <c r="A259" s="22"/>
      <c r="B259" s="212">
        <v>44793</v>
      </c>
      <c r="C259" s="1">
        <v>123257</v>
      </c>
      <c r="D259" s="210">
        <v>415.43200000000002</v>
      </c>
      <c r="E259" s="211">
        <v>50</v>
      </c>
      <c r="F259" s="213">
        <v>7276.8739999999998</v>
      </c>
      <c r="H259" s="522" t="s">
        <v>291</v>
      </c>
      <c r="I259" s="522"/>
      <c r="J259" s="522"/>
      <c r="K259" s="522"/>
      <c r="M259" s="23"/>
      <c r="N259" s="22"/>
      <c r="O259" s="269">
        <v>45138</v>
      </c>
      <c r="P259" s="259">
        <v>130079</v>
      </c>
      <c r="Q259" s="259">
        <v>1051.26</v>
      </c>
      <c r="R259" s="261">
        <v>112</v>
      </c>
      <c r="S259" s="270">
        <v>19400.32</v>
      </c>
      <c r="X259" s="380"/>
      <c r="Z259" s="359"/>
      <c r="AA259" s="22"/>
      <c r="AB259" s="258">
        <v>45531</v>
      </c>
      <c r="AC259" s="259">
        <v>136621</v>
      </c>
      <c r="AD259" s="259">
        <v>1707.5936999999999</v>
      </c>
      <c r="AE259" s="261">
        <v>159</v>
      </c>
      <c r="AF259" s="262">
        <f>AF258+20</f>
        <v>31113.635999999999</v>
      </c>
      <c r="AK259" s="134"/>
      <c r="AM259" s="23"/>
      <c r="AN259" s="22"/>
      <c r="AO259" s="258"/>
      <c r="AP259" s="259"/>
      <c r="AQ259" s="259"/>
      <c r="AR259" s="261"/>
      <c r="AS259" s="262"/>
      <c r="AX259" s="134"/>
      <c r="AZ259" s="23"/>
    </row>
    <row r="260" spans="1:76" ht="28.8" x14ac:dyDescent="0.3">
      <c r="A260" s="22"/>
      <c r="B260" s="212">
        <v>44794</v>
      </c>
      <c r="C260" s="1">
        <v>123273</v>
      </c>
      <c r="D260" s="210">
        <v>416.25900000000001</v>
      </c>
      <c r="E260" s="211">
        <v>50</v>
      </c>
      <c r="F260" s="213">
        <v>7324.5020000000004</v>
      </c>
      <c r="H260" s="27" t="s">
        <v>246</v>
      </c>
      <c r="I260" s="27" t="s">
        <v>246</v>
      </c>
      <c r="J260" s="27" t="s">
        <v>247</v>
      </c>
      <c r="K260" s="27" t="s">
        <v>287</v>
      </c>
      <c r="M260" s="23"/>
      <c r="N260" s="22"/>
      <c r="O260" s="269">
        <v>45139</v>
      </c>
      <c r="P260" s="259">
        <v>130094</v>
      </c>
      <c r="Q260" s="259">
        <v>1053.83</v>
      </c>
      <c r="R260" s="261">
        <v>113</v>
      </c>
      <c r="S260" s="270">
        <v>19442.561000000002</v>
      </c>
      <c r="U260" s="20" t="s">
        <v>44</v>
      </c>
      <c r="V260" s="10" t="s">
        <v>352</v>
      </c>
      <c r="W260" s="10" t="s">
        <v>353</v>
      </c>
      <c r="Z260" s="359"/>
      <c r="AA260" s="22"/>
      <c r="AB260" s="258">
        <v>45532</v>
      </c>
      <c r="AC260" s="259">
        <v>136626</v>
      </c>
      <c r="AD260" s="259">
        <v>1708.6226999999999</v>
      </c>
      <c r="AE260" s="261">
        <v>159</v>
      </c>
      <c r="AF260" s="262">
        <f>AF259+20</f>
        <v>31133.635999999999</v>
      </c>
      <c r="AH260" s="20" t="s">
        <v>44</v>
      </c>
      <c r="AM260" s="23"/>
      <c r="AN260" s="22"/>
      <c r="AO260" s="258"/>
      <c r="AP260" s="259"/>
      <c r="AQ260" s="259"/>
      <c r="AR260" s="261"/>
      <c r="AS260" s="262"/>
      <c r="AU260" s="20" t="s">
        <v>44</v>
      </c>
      <c r="AZ260" s="23"/>
    </row>
    <row r="261" spans="1:76" x14ac:dyDescent="0.3">
      <c r="A261" s="22"/>
      <c r="B261" s="212">
        <v>44795</v>
      </c>
      <c r="C261" s="1">
        <v>123298</v>
      </c>
      <c r="D261" s="210">
        <v>417.3843</v>
      </c>
      <c r="E261" s="211">
        <v>50</v>
      </c>
      <c r="F261" s="213">
        <v>7340.0510000000004</v>
      </c>
      <c r="H261" t="s">
        <v>279</v>
      </c>
      <c r="I261">
        <f>+'Vr M3 DE GAS'!AV15</f>
        <v>2573</v>
      </c>
      <c r="J261" s="133">
        <f>+F289-F257</f>
        <v>1207.0850000000009</v>
      </c>
      <c r="K261" s="133">
        <f>+I261-J261</f>
        <v>1365.9149999999991</v>
      </c>
      <c r="L261" s="133">
        <f>+K261-L232</f>
        <v>401.4399999999996</v>
      </c>
      <c r="M261" s="366">
        <f>+L261/L232</f>
        <v>0.41622644443868406</v>
      </c>
      <c r="N261" s="22"/>
      <c r="O261" s="269">
        <v>45140</v>
      </c>
      <c r="P261" s="259">
        <v>130109</v>
      </c>
      <c r="Q261" s="259">
        <v>1057.1600000000001</v>
      </c>
      <c r="R261" s="261">
        <v>113</v>
      </c>
      <c r="S261" s="270">
        <v>19474.05</v>
      </c>
      <c r="Z261" s="359"/>
      <c r="AA261" s="22"/>
      <c r="AB261" s="258">
        <v>45533</v>
      </c>
      <c r="AC261" s="259">
        <v>136637</v>
      </c>
      <c r="AD261" s="259">
        <v>1710.1525999999999</v>
      </c>
      <c r="AE261" s="261">
        <v>159</v>
      </c>
      <c r="AF261" s="262">
        <f>AF260+30</f>
        <v>31163.635999999999</v>
      </c>
      <c r="AM261" s="23"/>
      <c r="AN261" s="22"/>
      <c r="AO261" s="258"/>
      <c r="AP261" s="259"/>
      <c r="AQ261" s="259"/>
      <c r="AR261" s="261"/>
      <c r="AS261" s="262"/>
      <c r="AZ261" s="23"/>
    </row>
    <row r="262" spans="1:76" x14ac:dyDescent="0.3">
      <c r="A262" s="22"/>
      <c r="B262" s="212">
        <v>44796</v>
      </c>
      <c r="C262" s="1">
        <v>123321</v>
      </c>
      <c r="D262" s="210">
        <v>419.0009</v>
      </c>
      <c r="E262" s="211">
        <v>50</v>
      </c>
      <c r="F262" s="213">
        <v>7585.27</v>
      </c>
      <c r="H262" t="s">
        <v>281</v>
      </c>
      <c r="I262">
        <f>+'Vr M3 DE GAS'!AV33</f>
        <v>1800</v>
      </c>
      <c r="J262" s="133"/>
      <c r="K262" s="133">
        <f t="shared" ref="K262:K263" si="28">+I262-J262</f>
        <v>1800</v>
      </c>
      <c r="L262" s="133">
        <f>+K262-L233</f>
        <v>251</v>
      </c>
      <c r="M262" s="366">
        <f>+L262/L233</f>
        <v>0.16204002582311169</v>
      </c>
      <c r="N262" s="22"/>
      <c r="O262" s="269">
        <v>45141</v>
      </c>
      <c r="P262" s="259">
        <v>130123</v>
      </c>
      <c r="Q262" s="259">
        <v>1060.31</v>
      </c>
      <c r="R262" s="261">
        <v>113</v>
      </c>
      <c r="S262" s="270">
        <v>19493.474999999999</v>
      </c>
      <c r="U262" t="s">
        <v>249</v>
      </c>
      <c r="V262" s="10">
        <f>+P278-P249</f>
        <v>396</v>
      </c>
      <c r="W262" s="10">
        <f>+'COBRO 2025'!AW975</f>
        <v>454</v>
      </c>
      <c r="X262" s="10">
        <f>+W262-V262</f>
        <v>58</v>
      </c>
      <c r="Z262" s="359"/>
      <c r="AA262" s="22"/>
      <c r="AB262" s="258">
        <v>45534</v>
      </c>
      <c r="AC262" s="259">
        <v>136647</v>
      </c>
      <c r="AD262" s="259">
        <v>1710.1525999999999</v>
      </c>
      <c r="AE262" s="261">
        <v>159</v>
      </c>
      <c r="AF262" s="262">
        <f>AF261+30</f>
        <v>31193.635999999999</v>
      </c>
      <c r="AH262" t="s">
        <v>249</v>
      </c>
      <c r="AI262">
        <f>+AC283-AC252</f>
        <v>611</v>
      </c>
      <c r="AM262" s="23"/>
      <c r="AN262" s="22"/>
      <c r="AO262" s="258"/>
      <c r="AP262" s="259"/>
      <c r="AQ262" s="259"/>
      <c r="AR262" s="261"/>
      <c r="AS262" s="262"/>
      <c r="AU262" t="s">
        <v>249</v>
      </c>
      <c r="AV262">
        <f>+AP283-AP252</f>
        <v>0</v>
      </c>
      <c r="AZ262" s="23"/>
    </row>
    <row r="263" spans="1:76" x14ac:dyDescent="0.3">
      <c r="A263" s="22"/>
      <c r="B263" s="212">
        <v>44797</v>
      </c>
      <c r="C263" s="1">
        <v>123346</v>
      </c>
      <c r="D263" s="210">
        <v>422.04719999999998</v>
      </c>
      <c r="E263" s="211">
        <v>51</v>
      </c>
      <c r="F263" s="213">
        <v>7432.5069999999996</v>
      </c>
      <c r="H263" t="s">
        <v>280</v>
      </c>
      <c r="I263">
        <f>+'Vr M3 DE GAS'!AV51</f>
        <v>1587</v>
      </c>
      <c r="J263" s="133"/>
      <c r="K263" s="133">
        <f t="shared" si="28"/>
        <v>1587</v>
      </c>
      <c r="L263" s="133">
        <f>+K263-L234</f>
        <v>305</v>
      </c>
      <c r="M263" s="366">
        <f>+L263/L234</f>
        <v>0.23790951638065522</v>
      </c>
      <c r="N263" s="22"/>
      <c r="O263" s="269">
        <v>45142</v>
      </c>
      <c r="P263" s="259">
        <v>130137</v>
      </c>
      <c r="Q263" s="259">
        <v>1062.32</v>
      </c>
      <c r="R263" s="261">
        <v>114</v>
      </c>
      <c r="S263" s="270">
        <v>19553.375</v>
      </c>
      <c r="U263" t="s">
        <v>247</v>
      </c>
      <c r="V263" s="380">
        <f>+Q278-Q249</f>
        <v>70.240000000000009</v>
      </c>
      <c r="Z263" s="359"/>
      <c r="AA263" s="22"/>
      <c r="AB263" s="258">
        <v>45535</v>
      </c>
      <c r="AC263" s="259">
        <v>136707</v>
      </c>
      <c r="AD263" s="259">
        <v>1716.0920000000001</v>
      </c>
      <c r="AE263" s="261">
        <v>160</v>
      </c>
      <c r="AF263" s="262">
        <f>AF262+50</f>
        <v>31243.635999999999</v>
      </c>
      <c r="AH263" t="s">
        <v>247</v>
      </c>
      <c r="AI263" s="134">
        <f>+AD283-AD252</f>
        <v>61.279500000000098</v>
      </c>
      <c r="AM263" s="23"/>
      <c r="AN263" s="22"/>
      <c r="AO263" s="258"/>
      <c r="AP263" s="259"/>
      <c r="AQ263" s="259"/>
      <c r="AR263" s="261"/>
      <c r="AS263" s="262"/>
      <c r="AU263" t="s">
        <v>247</v>
      </c>
      <c r="AV263" s="134">
        <f>+AQ283-AQ252</f>
        <v>0</v>
      </c>
      <c r="AZ263" s="23"/>
    </row>
    <row r="264" spans="1:76" x14ac:dyDescent="0.3">
      <c r="A264" s="22"/>
      <c r="B264" s="212">
        <v>44798</v>
      </c>
      <c r="C264" s="1">
        <v>123367</v>
      </c>
      <c r="D264" s="210">
        <v>423.31450000000001</v>
      </c>
      <c r="E264" s="211">
        <v>51</v>
      </c>
      <c r="F264" s="213">
        <v>7470.82</v>
      </c>
      <c r="J264" s="133"/>
      <c r="K264" s="133"/>
      <c r="M264" s="23"/>
      <c r="N264" s="22"/>
      <c r="O264" s="269">
        <v>45143</v>
      </c>
      <c r="P264" s="259">
        <v>130148</v>
      </c>
      <c r="Q264" s="259">
        <v>1064.03</v>
      </c>
      <c r="R264" s="261">
        <v>115</v>
      </c>
      <c r="S264" s="270">
        <v>19606.437000000002</v>
      </c>
      <c r="U264" t="s">
        <v>250</v>
      </c>
      <c r="V264" s="380">
        <f>+V262-V263</f>
        <v>325.76</v>
      </c>
      <c r="Z264" s="359"/>
      <c r="AA264" s="22"/>
      <c r="AB264" s="258">
        <v>45536</v>
      </c>
      <c r="AC264" s="259">
        <v>136731</v>
      </c>
      <c r="AD264" s="259">
        <v>1786.567</v>
      </c>
      <c r="AE264" s="261">
        <v>160</v>
      </c>
      <c r="AF264" s="262">
        <v>31288.594000000001</v>
      </c>
      <c r="AH264" t="s">
        <v>250</v>
      </c>
      <c r="AI264" s="134">
        <f>+AI262-AI263</f>
        <v>549.7204999999999</v>
      </c>
      <c r="AM264" s="23"/>
      <c r="AN264" s="22"/>
      <c r="AO264" s="258"/>
      <c r="AP264" s="259"/>
      <c r="AQ264" s="259"/>
      <c r="AR264" s="261"/>
      <c r="AS264" s="262"/>
      <c r="AU264" t="s">
        <v>250</v>
      </c>
      <c r="AV264" s="134">
        <f>+AV262-AV263</f>
        <v>0</v>
      </c>
      <c r="AZ264" s="23"/>
    </row>
    <row r="265" spans="1:76" x14ac:dyDescent="0.3">
      <c r="A265" s="22"/>
      <c r="B265" s="212">
        <v>44799</v>
      </c>
      <c r="C265" s="1">
        <v>123390</v>
      </c>
      <c r="D265" s="210">
        <v>424.59989999999999</v>
      </c>
      <c r="E265" s="211">
        <v>51</v>
      </c>
      <c r="F265" s="213">
        <v>7513.9059999999999</v>
      </c>
      <c r="H265" t="s">
        <v>240</v>
      </c>
      <c r="I265">
        <f>SUM(I261:I264)</f>
        <v>5960</v>
      </c>
      <c r="J265" s="133">
        <f>+J261</f>
        <v>1207.0850000000009</v>
      </c>
      <c r="K265" s="367">
        <f>SUM(K261:K264)</f>
        <v>4752.9149999999991</v>
      </c>
      <c r="L265" s="134">
        <f>+K265-L236</f>
        <v>957.4399999999996</v>
      </c>
      <c r="M265" s="366">
        <f>+L265/L236</f>
        <v>0.25225828124279565</v>
      </c>
      <c r="N265" s="22"/>
      <c r="O265" s="269">
        <v>45144</v>
      </c>
      <c r="P265" s="259">
        <v>130159</v>
      </c>
      <c r="Q265" s="259">
        <v>1066.93</v>
      </c>
      <c r="R265" s="261">
        <v>115</v>
      </c>
      <c r="S265" s="270">
        <v>19637.080000000002</v>
      </c>
      <c r="Z265" s="359"/>
      <c r="AA265" s="22"/>
      <c r="AB265" s="258">
        <v>45537</v>
      </c>
      <c r="AC265" s="259">
        <v>136745</v>
      </c>
      <c r="AD265" s="259">
        <v>1720.9169999999999</v>
      </c>
      <c r="AE265" s="261">
        <v>161</v>
      </c>
      <c r="AF265" s="262">
        <v>31339.56</v>
      </c>
      <c r="AM265" s="23"/>
      <c r="AN265" s="22"/>
      <c r="AO265" s="258"/>
      <c r="AP265" s="259"/>
      <c r="AQ265" s="259"/>
      <c r="AR265" s="261"/>
      <c r="AS265" s="262"/>
      <c r="AZ265" s="23"/>
    </row>
    <row r="266" spans="1:76" x14ac:dyDescent="0.3">
      <c r="A266" s="22"/>
      <c r="B266" s="212">
        <v>44800</v>
      </c>
      <c r="C266" s="1">
        <v>123411</v>
      </c>
      <c r="D266" s="210">
        <v>426.19060000000002</v>
      </c>
      <c r="E266" s="211">
        <v>51</v>
      </c>
      <c r="F266" s="213">
        <v>7569.5280000000002</v>
      </c>
      <c r="M266" s="23"/>
      <c r="N266" s="22"/>
      <c r="O266" s="269">
        <v>45145</v>
      </c>
      <c r="P266" s="259">
        <v>130171</v>
      </c>
      <c r="Q266" s="259">
        <v>1068.1500000000001</v>
      </c>
      <c r="R266" s="261">
        <v>115</v>
      </c>
      <c r="S266" s="270">
        <v>19676.892</v>
      </c>
      <c r="Z266" s="359"/>
      <c r="AA266" s="22"/>
      <c r="AB266" s="258">
        <v>45538</v>
      </c>
      <c r="AC266" s="259">
        <v>136755</v>
      </c>
      <c r="AD266" s="259">
        <v>1720.9169999999999</v>
      </c>
      <c r="AE266" s="261">
        <v>161</v>
      </c>
      <c r="AF266" s="262">
        <v>31339.562000000002</v>
      </c>
      <c r="AM266" s="23"/>
      <c r="AN266" s="22"/>
      <c r="AO266" s="258"/>
      <c r="AP266" s="259"/>
      <c r="AQ266" s="259"/>
      <c r="AR266" s="261"/>
      <c r="AS266" s="262"/>
      <c r="AZ266" s="23"/>
    </row>
    <row r="267" spans="1:76" ht="18" x14ac:dyDescent="0.35">
      <c r="A267" s="22"/>
      <c r="B267" s="212">
        <v>44801</v>
      </c>
      <c r="C267" s="1">
        <v>123428</v>
      </c>
      <c r="D267" s="210">
        <v>426.85719999999998</v>
      </c>
      <c r="E267" s="211">
        <v>52</v>
      </c>
      <c r="F267" s="213">
        <v>7610.8310000000001</v>
      </c>
      <c r="K267" s="134"/>
      <c r="M267" s="23"/>
      <c r="N267" s="22"/>
      <c r="O267" s="269">
        <v>45146</v>
      </c>
      <c r="P267" s="259">
        <v>130185</v>
      </c>
      <c r="Q267" s="259">
        <v>1070.3399999999999</v>
      </c>
      <c r="R267" s="261">
        <v>115</v>
      </c>
      <c r="S267" s="270">
        <v>19709.698</v>
      </c>
      <c r="U267" t="s">
        <v>251</v>
      </c>
      <c r="V267" s="374">
        <f>+'COBRO 2025'!AW975</f>
        <v>454</v>
      </c>
      <c r="W267" s="10" t="s">
        <v>252</v>
      </c>
      <c r="Y267" s="380">
        <f>+V267-DF268</f>
        <v>454</v>
      </c>
      <c r="Z267" s="359"/>
      <c r="AA267" s="22"/>
      <c r="AB267" s="258">
        <v>45539</v>
      </c>
      <c r="AC267" s="259">
        <v>136796</v>
      </c>
      <c r="AD267" s="259">
        <v>1743.3820000000001</v>
      </c>
      <c r="AE267" s="261">
        <v>161</v>
      </c>
      <c r="AF267" s="262">
        <v>31442.99</v>
      </c>
      <c r="AH267" t="s">
        <v>251</v>
      </c>
      <c r="AI267" s="370">
        <f>AI264</f>
        <v>549.7204999999999</v>
      </c>
      <c r="AJ267" t="s">
        <v>252</v>
      </c>
      <c r="AL267" s="134">
        <f>+AI267-AI237</f>
        <v>-74.438100000000077</v>
      </c>
      <c r="AM267" s="23"/>
      <c r="AN267" s="22"/>
      <c r="AO267" s="258"/>
      <c r="AP267" s="259"/>
      <c r="AQ267" s="259"/>
      <c r="AR267" s="261"/>
      <c r="AS267" s="262"/>
      <c r="AU267" t="s">
        <v>251</v>
      </c>
      <c r="AV267" s="370">
        <f>AV264</f>
        <v>0</v>
      </c>
      <c r="AW267" t="s">
        <v>252</v>
      </c>
      <c r="AY267" s="134">
        <f>+AV267-AV237</f>
        <v>0</v>
      </c>
      <c r="AZ267" s="23"/>
    </row>
    <row r="268" spans="1:76" x14ac:dyDescent="0.3">
      <c r="A268" s="22"/>
      <c r="B268" s="212">
        <v>44802</v>
      </c>
      <c r="C268" s="1">
        <v>123449</v>
      </c>
      <c r="D268" s="210">
        <v>428.32319999999999</v>
      </c>
      <c r="E268" s="211">
        <v>52</v>
      </c>
      <c r="F268" s="213">
        <v>7628.3779999999997</v>
      </c>
      <c r="H268" t="s">
        <v>44</v>
      </c>
      <c r="M268" s="23"/>
      <c r="N268" s="22"/>
      <c r="O268" s="269">
        <v>45147</v>
      </c>
      <c r="P268" s="259">
        <v>130203</v>
      </c>
      <c r="Q268" s="259">
        <v>1074.17</v>
      </c>
      <c r="R268" s="261">
        <v>115</v>
      </c>
      <c r="S268" s="270">
        <v>19786.989000000001</v>
      </c>
      <c r="V268" s="380"/>
      <c r="Z268" s="359"/>
      <c r="AA268" s="22"/>
      <c r="AB268" s="258">
        <v>45540</v>
      </c>
      <c r="AC268" s="259">
        <v>136796</v>
      </c>
      <c r="AD268" s="259">
        <v>1724.9382000000001</v>
      </c>
      <c r="AE268" s="261">
        <v>161</v>
      </c>
      <c r="AF268" s="262">
        <v>31442.991999999998</v>
      </c>
      <c r="AI268" s="134"/>
      <c r="AM268" s="23"/>
      <c r="AN268" s="22"/>
      <c r="AO268" s="258"/>
      <c r="AP268" s="259"/>
      <c r="AQ268" s="259"/>
      <c r="AR268" s="261"/>
      <c r="AS268" s="262"/>
      <c r="AV268" s="134"/>
      <c r="AZ268" s="23"/>
      <c r="BC268" s="136"/>
      <c r="BJ268" s="136"/>
      <c r="BQ268" s="136"/>
      <c r="BX268" s="136"/>
    </row>
    <row r="269" spans="1:76" ht="18" x14ac:dyDescent="0.35">
      <c r="A269" s="22"/>
      <c r="B269" s="212">
        <v>44803</v>
      </c>
      <c r="C269" s="1">
        <v>123472</v>
      </c>
      <c r="D269" s="210">
        <v>430.13639999999998</v>
      </c>
      <c r="E269" s="211">
        <v>52</v>
      </c>
      <c r="F269" s="213">
        <v>7667.9949999999999</v>
      </c>
      <c r="M269" s="23"/>
      <c r="N269" s="22"/>
      <c r="O269" s="269">
        <v>45148</v>
      </c>
      <c r="P269" s="259">
        <v>130215</v>
      </c>
      <c r="Q269" s="259">
        <v>1075.3</v>
      </c>
      <c r="R269" s="261">
        <v>115</v>
      </c>
      <c r="S269" s="270">
        <v>19806.166000000001</v>
      </c>
      <c r="U269" t="s">
        <v>253</v>
      </c>
      <c r="V269" s="380">
        <f>+X257</f>
        <v>3437.9349999999977</v>
      </c>
      <c r="W269" s="10" t="s">
        <v>270</v>
      </c>
      <c r="Y269" s="380">
        <f>+V269-DF270</f>
        <v>3437.9349999999977</v>
      </c>
      <c r="Z269" s="359"/>
      <c r="AA269" s="22"/>
      <c r="AB269" s="258">
        <v>45541</v>
      </c>
      <c r="AC269" s="259">
        <v>136816</v>
      </c>
      <c r="AD269" s="259">
        <v>1727.2062000000001</v>
      </c>
      <c r="AE269" s="261">
        <v>161</v>
      </c>
      <c r="AF269" s="262">
        <v>31494.583999999999</v>
      </c>
      <c r="AH269" t="s">
        <v>253</v>
      </c>
      <c r="AI269" s="370">
        <f>+AK257</f>
        <v>2531.1090000000004</v>
      </c>
      <c r="AJ269" t="s">
        <v>270</v>
      </c>
      <c r="AL269" s="134">
        <f>+AI269-AI239</f>
        <v>-305.3279999999977</v>
      </c>
      <c r="AM269" s="23"/>
      <c r="AN269" s="22"/>
      <c r="AO269" s="258"/>
      <c r="AP269" s="259"/>
      <c r="AQ269" s="259"/>
      <c r="AR269" s="261"/>
      <c r="AS269" s="262"/>
      <c r="AU269" t="s">
        <v>253</v>
      </c>
      <c r="AV269" s="370">
        <f>+AX257</f>
        <v>0</v>
      </c>
      <c r="AW269" t="s">
        <v>270</v>
      </c>
      <c r="AY269" s="134">
        <f>+AV269-AV239</f>
        <v>0</v>
      </c>
      <c r="AZ269" s="23"/>
    </row>
    <row r="270" spans="1:76" x14ac:dyDescent="0.3">
      <c r="A270" s="22"/>
      <c r="B270" s="212">
        <v>44804</v>
      </c>
      <c r="C270" s="1">
        <v>123497</v>
      </c>
      <c r="D270" s="210">
        <v>431.09690000000001</v>
      </c>
      <c r="E270" s="211">
        <v>52</v>
      </c>
      <c r="F270" s="213">
        <v>7712.1040000000003</v>
      </c>
      <c r="H270" t="s">
        <v>249</v>
      </c>
      <c r="I270" s="134">
        <f>+C289-C257</f>
        <v>702</v>
      </c>
      <c r="M270" s="23"/>
      <c r="N270" s="22"/>
      <c r="O270" s="269">
        <v>45149</v>
      </c>
      <c r="P270" s="259">
        <v>130229</v>
      </c>
      <c r="Q270" s="259">
        <v>1077.3</v>
      </c>
      <c r="R270" s="261">
        <v>116</v>
      </c>
      <c r="S270" s="270">
        <v>19860.423999999999</v>
      </c>
      <c r="Z270" s="359"/>
      <c r="AA270" s="22"/>
      <c r="AB270" s="258">
        <v>45542</v>
      </c>
      <c r="AC270" s="259">
        <v>136835</v>
      </c>
      <c r="AD270" s="259">
        <v>1728.68</v>
      </c>
      <c r="AE270" s="261">
        <v>161</v>
      </c>
      <c r="AF270" s="262">
        <v>31519.7</v>
      </c>
      <c r="AM270" s="23"/>
      <c r="AN270" s="22"/>
      <c r="AO270" s="258"/>
      <c r="AP270" s="259"/>
      <c r="AQ270" s="259"/>
      <c r="AR270" s="261"/>
      <c r="AS270" s="262"/>
      <c r="AZ270" s="23"/>
      <c r="BC270" s="136"/>
      <c r="BJ270" s="136"/>
      <c r="BQ270" s="136"/>
      <c r="BX270" s="136"/>
    </row>
    <row r="271" spans="1:76" ht="18" x14ac:dyDescent="0.35">
      <c r="A271" s="22"/>
      <c r="B271" s="212">
        <v>44805</v>
      </c>
      <c r="C271" s="1">
        <v>123517</v>
      </c>
      <c r="D271" s="210">
        <v>433.80900000000003</v>
      </c>
      <c r="E271" s="211">
        <v>52</v>
      </c>
      <c r="F271" s="213">
        <v>7748.1679999999997</v>
      </c>
      <c r="H271" t="s">
        <v>247</v>
      </c>
      <c r="I271" s="134">
        <f>+D289-D257</f>
        <v>49.088900000000024</v>
      </c>
      <c r="M271" s="23"/>
      <c r="N271" s="22"/>
      <c r="O271" s="269">
        <v>45150</v>
      </c>
      <c r="P271" s="259">
        <v>130241</v>
      </c>
      <c r="Q271" s="259">
        <v>1078.51</v>
      </c>
      <c r="R271" s="261">
        <v>116</v>
      </c>
      <c r="S271" s="270">
        <v>19894.150000000001</v>
      </c>
      <c r="U271" t="s">
        <v>255</v>
      </c>
      <c r="V271" s="135">
        <f>+V269/V267</f>
        <v>7.5725440528634307</v>
      </c>
      <c r="W271" s="10" t="s">
        <v>288</v>
      </c>
      <c r="Z271" s="359"/>
      <c r="AA271" s="22"/>
      <c r="AB271" s="258">
        <v>45543</v>
      </c>
      <c r="AC271" s="259">
        <v>136850</v>
      </c>
      <c r="AD271" s="259">
        <v>1729.4826</v>
      </c>
      <c r="AE271" s="261">
        <v>161</v>
      </c>
      <c r="AF271" s="262">
        <v>31944.62</v>
      </c>
      <c r="AH271" t="s">
        <v>255</v>
      </c>
      <c r="AI271" s="135">
        <f>+AI269/AI267</f>
        <v>4.6043562137486242</v>
      </c>
      <c r="AJ271" t="s">
        <v>288</v>
      </c>
      <c r="AM271" s="23"/>
      <c r="AN271" s="22"/>
      <c r="AO271" s="258"/>
      <c r="AP271" s="259"/>
      <c r="AQ271" s="259"/>
      <c r="AR271" s="261"/>
      <c r="AS271" s="262"/>
      <c r="AU271" t="s">
        <v>255</v>
      </c>
      <c r="AV271" s="135" t="e">
        <f>+AV269/AV267</f>
        <v>#DIV/0!</v>
      </c>
      <c r="AW271" t="s">
        <v>288</v>
      </c>
      <c r="AZ271" s="23"/>
    </row>
    <row r="272" spans="1:76" x14ac:dyDescent="0.3">
      <c r="A272" s="22"/>
      <c r="B272" s="212">
        <v>44806</v>
      </c>
      <c r="C272" s="1">
        <v>123541</v>
      </c>
      <c r="D272" s="210">
        <v>435.65089999999998</v>
      </c>
      <c r="E272" s="211">
        <v>52</v>
      </c>
      <c r="F272" s="213">
        <v>7789.7560000000003</v>
      </c>
      <c r="H272" t="s">
        <v>250</v>
      </c>
      <c r="I272" s="134">
        <f>+I270-I271</f>
        <v>652.91110000000003</v>
      </c>
      <c r="M272" s="23"/>
      <c r="N272" s="22"/>
      <c r="O272" s="269">
        <v>45151</v>
      </c>
      <c r="P272" s="259">
        <v>130255</v>
      </c>
      <c r="Q272" s="259">
        <v>1080.03</v>
      </c>
      <c r="R272" s="261">
        <v>116</v>
      </c>
      <c r="S272" s="270">
        <v>19948.044000000002</v>
      </c>
      <c r="Z272" s="359"/>
      <c r="AA272" s="22"/>
      <c r="AB272" s="258">
        <v>45544</v>
      </c>
      <c r="AC272" s="259">
        <v>136872</v>
      </c>
      <c r="AD272" s="259">
        <v>1731.7070000000001</v>
      </c>
      <c r="AE272" s="261">
        <v>162</v>
      </c>
      <c r="AF272" s="262">
        <v>31594.394</v>
      </c>
      <c r="AM272" s="23"/>
      <c r="AN272" s="22"/>
      <c r="AO272" s="258"/>
      <c r="AP272" s="259"/>
      <c r="AQ272" s="259"/>
      <c r="AR272" s="261"/>
      <c r="AS272" s="262"/>
      <c r="AZ272" s="23"/>
    </row>
    <row r="273" spans="1:85" ht="18" x14ac:dyDescent="0.35">
      <c r="A273" s="22"/>
      <c r="B273" s="212">
        <v>44807</v>
      </c>
      <c r="C273" s="1">
        <v>123562</v>
      </c>
      <c r="D273" s="210">
        <v>436.68579999999997</v>
      </c>
      <c r="E273" s="211">
        <v>52</v>
      </c>
      <c r="F273" s="213">
        <v>7839.2960000000003</v>
      </c>
      <c r="M273" s="23"/>
      <c r="N273" s="22"/>
      <c r="O273" s="269">
        <v>45152</v>
      </c>
      <c r="P273" s="259">
        <v>130269</v>
      </c>
      <c r="Q273" s="259">
        <v>1083.43</v>
      </c>
      <c r="R273" s="261">
        <v>117</v>
      </c>
      <c r="S273" s="270">
        <v>19950.102999999999</v>
      </c>
      <c r="Z273" s="359"/>
      <c r="AA273" s="22"/>
      <c r="AB273" s="258">
        <v>45545</v>
      </c>
      <c r="AC273" s="259">
        <v>136897</v>
      </c>
      <c r="AD273" s="259">
        <v>1738.3286000000001</v>
      </c>
      <c r="AE273" s="261">
        <v>162</v>
      </c>
      <c r="AF273" s="262">
        <v>31660.202000000001</v>
      </c>
      <c r="AM273" s="23"/>
      <c r="AN273" s="22"/>
      <c r="AO273" s="258"/>
      <c r="AP273" s="259"/>
      <c r="AQ273" s="259"/>
      <c r="AR273" s="261"/>
      <c r="AS273" s="262"/>
      <c r="AZ273" s="23"/>
      <c r="CG273" s="135"/>
    </row>
    <row r="274" spans="1:85" ht="18" x14ac:dyDescent="0.35">
      <c r="A274" s="22"/>
      <c r="B274" s="212">
        <v>44808</v>
      </c>
      <c r="C274" s="1">
        <v>123579</v>
      </c>
      <c r="D274" s="210">
        <v>437.42070000000001</v>
      </c>
      <c r="E274" s="211">
        <v>52</v>
      </c>
      <c r="F274" s="213">
        <v>7878.8969999999999</v>
      </c>
      <c r="M274" s="23"/>
      <c r="N274" s="22"/>
      <c r="O274" s="269">
        <v>45153</v>
      </c>
      <c r="P274" s="259">
        <v>130286</v>
      </c>
      <c r="Q274" s="259">
        <v>1086.18</v>
      </c>
      <c r="R274" s="261">
        <v>117</v>
      </c>
      <c r="S274" s="270">
        <v>19962.212</v>
      </c>
      <c r="Z274" s="359"/>
      <c r="AA274" s="22"/>
      <c r="AB274" s="258">
        <v>45546</v>
      </c>
      <c r="AC274" s="259">
        <v>136920</v>
      </c>
      <c r="AD274" s="259">
        <v>1740.9159999999999</v>
      </c>
      <c r="AE274" s="261">
        <v>162</v>
      </c>
      <c r="AF274" s="262">
        <v>31712.258000000002</v>
      </c>
      <c r="AM274" s="23"/>
      <c r="AN274" s="22"/>
      <c r="AO274" s="258"/>
      <c r="AP274" s="259"/>
      <c r="AQ274" s="259"/>
      <c r="AR274" s="261"/>
      <c r="AS274" s="262"/>
      <c r="AZ274" s="23"/>
      <c r="CG274" s="135"/>
    </row>
    <row r="275" spans="1:85" ht="18" x14ac:dyDescent="0.35">
      <c r="A275" s="22"/>
      <c r="B275" s="212">
        <v>44809</v>
      </c>
      <c r="C275" s="1">
        <v>123603</v>
      </c>
      <c r="D275" s="210">
        <v>438.30549999999999</v>
      </c>
      <c r="E275" s="211">
        <v>53</v>
      </c>
      <c r="F275" s="213">
        <v>7898.3649999999998</v>
      </c>
      <c r="H275" t="s">
        <v>251</v>
      </c>
      <c r="I275" s="134">
        <f>+I272</f>
        <v>652.91110000000003</v>
      </c>
      <c r="J275" t="s">
        <v>252</v>
      </c>
      <c r="L275" s="134">
        <f>+I275-I246</f>
        <v>90.654800000000023</v>
      </c>
      <c r="M275" s="366">
        <f>+L275/I246</f>
        <v>0.16123394259877571</v>
      </c>
      <c r="N275" s="22"/>
      <c r="O275" s="269">
        <v>45154</v>
      </c>
      <c r="P275" s="259">
        <v>130299</v>
      </c>
      <c r="Q275" s="259">
        <v>1087.27</v>
      </c>
      <c r="R275" s="261">
        <v>117</v>
      </c>
      <c r="S275" s="270">
        <v>19966.817999999999</v>
      </c>
      <c r="Z275" s="359"/>
      <c r="AA275" s="22"/>
      <c r="AB275" s="258">
        <v>45547</v>
      </c>
      <c r="AC275" s="259">
        <v>136935</v>
      </c>
      <c r="AD275" s="259">
        <v>1741.9762000000001</v>
      </c>
      <c r="AE275" s="261">
        <v>162</v>
      </c>
      <c r="AF275" s="262">
        <v>31755.062000000002</v>
      </c>
      <c r="AM275" s="23"/>
      <c r="AN275" s="22"/>
      <c r="AO275" s="258"/>
      <c r="AP275" s="259"/>
      <c r="AQ275" s="259"/>
      <c r="AR275" s="261"/>
      <c r="AS275" s="262"/>
      <c r="AZ275" s="23"/>
      <c r="CG275" s="135"/>
    </row>
    <row r="276" spans="1:85" ht="18" x14ac:dyDescent="0.35">
      <c r="A276" s="22"/>
      <c r="B276" s="212">
        <v>44810</v>
      </c>
      <c r="C276" s="1">
        <v>123626</v>
      </c>
      <c r="D276" s="210">
        <v>439.60809999999998</v>
      </c>
      <c r="E276" s="211">
        <v>53</v>
      </c>
      <c r="F276" s="213">
        <v>7938.6149999999998</v>
      </c>
      <c r="I276" s="134"/>
      <c r="M276" s="23"/>
      <c r="N276" s="22"/>
      <c r="O276" s="269">
        <v>45155</v>
      </c>
      <c r="P276" s="259">
        <v>130318</v>
      </c>
      <c r="Q276" s="259">
        <v>1094.3800000000001</v>
      </c>
      <c r="R276" s="261">
        <v>117</v>
      </c>
      <c r="S276" s="270">
        <v>19975.338</v>
      </c>
      <c r="Z276" s="359"/>
      <c r="AA276" s="22"/>
      <c r="AB276" s="258">
        <v>45548</v>
      </c>
      <c r="AC276" s="259">
        <v>136957</v>
      </c>
      <c r="AD276" s="259">
        <v>1746.1608000000001</v>
      </c>
      <c r="AE276" s="261">
        <v>162</v>
      </c>
      <c r="AF276" s="262">
        <v>31782.228999999999</v>
      </c>
      <c r="AM276" s="23"/>
      <c r="AN276" s="22"/>
      <c r="AO276" s="258"/>
      <c r="AP276" s="259"/>
      <c r="AQ276" s="259"/>
      <c r="AR276" s="261"/>
      <c r="AS276" s="262"/>
      <c r="AZ276" s="23"/>
      <c r="CG276" s="135"/>
    </row>
    <row r="277" spans="1:85" ht="18" x14ac:dyDescent="0.35">
      <c r="A277" s="22"/>
      <c r="B277" s="212">
        <v>44811</v>
      </c>
      <c r="C277" s="1">
        <v>123655</v>
      </c>
      <c r="D277" s="210">
        <v>444.08440000000002</v>
      </c>
      <c r="E277" s="211">
        <v>53</v>
      </c>
      <c r="F277" s="213">
        <v>7991.375</v>
      </c>
      <c r="H277" t="s">
        <v>253</v>
      </c>
      <c r="I277" s="134">
        <f>+K265</f>
        <v>4752.9149999999991</v>
      </c>
      <c r="J277" t="s">
        <v>270</v>
      </c>
      <c r="L277" s="134">
        <f>+I277-I248</f>
        <v>559.04399999999896</v>
      </c>
      <c r="M277" s="366">
        <f>+L277/I248</f>
        <v>0.13330023741788885</v>
      </c>
      <c r="N277" s="22"/>
      <c r="O277" s="269">
        <v>45156</v>
      </c>
      <c r="P277" s="259">
        <v>130335</v>
      </c>
      <c r="Q277" s="259">
        <v>1096.6600000000001</v>
      </c>
      <c r="R277" s="261">
        <v>118</v>
      </c>
      <c r="S277" s="270">
        <v>20031.708999999999</v>
      </c>
      <c r="Z277" s="359"/>
      <c r="AA277" s="22"/>
      <c r="AB277" s="258">
        <v>45549</v>
      </c>
      <c r="AC277" s="259">
        <v>136971</v>
      </c>
      <c r="AD277" s="259">
        <v>1747.2781</v>
      </c>
      <c r="AE277" s="261">
        <v>162</v>
      </c>
      <c r="AF277" s="262">
        <v>31332.69</v>
      </c>
      <c r="AM277" s="23"/>
      <c r="AN277" s="22"/>
      <c r="AO277" s="258"/>
      <c r="AP277" s="259"/>
      <c r="AQ277" s="259"/>
      <c r="AR277" s="261"/>
      <c r="AS277" s="262"/>
      <c r="AZ277" s="23"/>
      <c r="CG277" s="135"/>
    </row>
    <row r="278" spans="1:85" ht="18" x14ac:dyDescent="0.35">
      <c r="A278" s="22"/>
      <c r="B278" s="212">
        <v>44812</v>
      </c>
      <c r="C278" s="1">
        <v>123678</v>
      </c>
      <c r="D278" s="210">
        <v>445.07220000000001</v>
      </c>
      <c r="E278" s="211">
        <v>54</v>
      </c>
      <c r="F278" s="213">
        <v>8012.6490000000003</v>
      </c>
      <c r="M278" s="23"/>
      <c r="N278" s="22"/>
      <c r="O278" s="272">
        <v>45157</v>
      </c>
      <c r="P278" s="254">
        <v>130348</v>
      </c>
      <c r="Q278" s="254">
        <v>1100.48</v>
      </c>
      <c r="R278" s="256">
        <v>118</v>
      </c>
      <c r="S278" s="273">
        <v>20106.024000000001</v>
      </c>
      <c r="Z278" s="359"/>
      <c r="AA278" s="22"/>
      <c r="AB278" s="258">
        <v>45550</v>
      </c>
      <c r="AC278" s="259">
        <v>136985</v>
      </c>
      <c r="AD278" s="259">
        <v>1747.9010000000001</v>
      </c>
      <c r="AE278" s="261">
        <v>162</v>
      </c>
      <c r="AF278" s="262">
        <v>3185.498</v>
      </c>
      <c r="AM278" s="23"/>
      <c r="AN278" s="22"/>
      <c r="AO278" s="258"/>
      <c r="AP278" s="259"/>
      <c r="AQ278" s="259"/>
      <c r="AR278" s="261"/>
      <c r="AS278" s="262"/>
      <c r="AZ278" s="23"/>
      <c r="CG278" s="135"/>
    </row>
    <row r="279" spans="1:85" ht="18.600000000000001" thickBot="1" x14ac:dyDescent="0.4">
      <c r="A279" s="22"/>
      <c r="B279" s="212">
        <v>44813</v>
      </c>
      <c r="C279" s="1">
        <v>123699</v>
      </c>
      <c r="D279" s="210">
        <v>447.00580000000002</v>
      </c>
      <c r="E279" s="211">
        <v>54</v>
      </c>
      <c r="F279" s="213">
        <v>8027.3649999999998</v>
      </c>
      <c r="H279" t="s">
        <v>255</v>
      </c>
      <c r="I279" s="135">
        <f>+I277/I275</f>
        <v>7.279574508688853</v>
      </c>
      <c r="J279" t="s">
        <v>288</v>
      </c>
      <c r="M279" s="23"/>
      <c r="N279" s="22"/>
      <c r="O279" s="269">
        <v>45158</v>
      </c>
      <c r="P279" s="259">
        <v>130358</v>
      </c>
      <c r="Q279" s="259">
        <v>1102.06</v>
      </c>
      <c r="R279" s="261">
        <v>118</v>
      </c>
      <c r="S279" s="270">
        <v>20154.225999999999</v>
      </c>
      <c r="Z279" s="359"/>
      <c r="AA279" s="22"/>
      <c r="AB279" s="258">
        <v>45551</v>
      </c>
      <c r="AC279" s="259">
        <v>137895</v>
      </c>
      <c r="AD279" s="259">
        <v>1756.81</v>
      </c>
      <c r="AE279" s="261">
        <v>162</v>
      </c>
      <c r="AF279" s="262">
        <v>31865.83</v>
      </c>
      <c r="AM279" s="23"/>
      <c r="AN279" s="22"/>
      <c r="AO279" s="258"/>
      <c r="AP279" s="259"/>
      <c r="AQ279" s="259"/>
      <c r="AR279" s="261"/>
      <c r="AS279" s="262"/>
      <c r="AZ279" s="23"/>
      <c r="CG279" s="135"/>
    </row>
    <row r="280" spans="1:85" ht="18.600000000000001" thickBot="1" x14ac:dyDescent="0.4">
      <c r="A280" s="22"/>
      <c r="B280" s="212">
        <v>44814</v>
      </c>
      <c r="C280" s="1">
        <v>123720</v>
      </c>
      <c r="D280" s="210">
        <v>448.05270000000002</v>
      </c>
      <c r="E280" s="211">
        <v>54</v>
      </c>
      <c r="F280" s="213">
        <v>8071.05</v>
      </c>
      <c r="M280" s="23"/>
      <c r="N280" s="22"/>
      <c r="O280" s="269">
        <v>45159</v>
      </c>
      <c r="P280" s="259">
        <v>130368</v>
      </c>
      <c r="Q280" s="259">
        <v>1103.17</v>
      </c>
      <c r="R280" s="261">
        <v>118</v>
      </c>
      <c r="S280" s="270">
        <v>20188.169000000002</v>
      </c>
      <c r="U280" s="522" t="s">
        <v>358</v>
      </c>
      <c r="V280" s="522"/>
      <c r="W280" s="522"/>
      <c r="X280" s="522"/>
      <c r="Z280" s="359"/>
      <c r="AA280" s="22"/>
      <c r="AB280" s="258">
        <v>45552</v>
      </c>
      <c r="AC280" s="259">
        <v>137026</v>
      </c>
      <c r="AD280" s="259">
        <v>1750.471</v>
      </c>
      <c r="AE280" s="261">
        <v>163</v>
      </c>
      <c r="AF280" s="262">
        <v>31932.183000000001</v>
      </c>
      <c r="AH280" s="519" t="s">
        <v>434</v>
      </c>
      <c r="AI280" s="520"/>
      <c r="AJ280" s="520"/>
      <c r="AK280" s="520"/>
      <c r="AL280" s="521"/>
      <c r="AM280" s="23"/>
      <c r="AN280" s="22"/>
      <c r="AO280" s="258"/>
      <c r="AP280" s="259"/>
      <c r="AQ280" s="259"/>
      <c r="AR280" s="261"/>
      <c r="AS280" s="262"/>
      <c r="AU280" s="519" t="s">
        <v>451</v>
      </c>
      <c r="AV280" s="520"/>
      <c r="AW280" s="520"/>
      <c r="AX280" s="520"/>
      <c r="AY280" s="521"/>
      <c r="AZ280" s="23"/>
      <c r="CG280" s="135"/>
    </row>
    <row r="281" spans="1:85" ht="29.4" x14ac:dyDescent="0.35">
      <c r="A281" s="22"/>
      <c r="B281" s="212">
        <v>44815</v>
      </c>
      <c r="C281" s="1">
        <v>123738</v>
      </c>
      <c r="D281" s="210">
        <v>448.9708</v>
      </c>
      <c r="E281" s="211">
        <v>55.000000000000007</v>
      </c>
      <c r="F281" s="213">
        <v>8106.4849999999997</v>
      </c>
      <c r="M281" s="23"/>
      <c r="N281" s="22"/>
      <c r="O281" s="269">
        <v>45160</v>
      </c>
      <c r="P281" s="259">
        <v>130390</v>
      </c>
      <c r="Q281" s="259">
        <v>1105.71</v>
      </c>
      <c r="R281" s="261">
        <v>118</v>
      </c>
      <c r="S281" s="270">
        <v>20188.456999999999</v>
      </c>
      <c r="U281" s="27" t="s">
        <v>246</v>
      </c>
      <c r="V281" s="27" t="s">
        <v>246</v>
      </c>
      <c r="W281" s="27" t="s">
        <v>247</v>
      </c>
      <c r="X281" s="27" t="s">
        <v>287</v>
      </c>
      <c r="Z281" s="359"/>
      <c r="AA281" s="22"/>
      <c r="AB281" s="258">
        <v>45553</v>
      </c>
      <c r="AC281" s="259">
        <v>137050</v>
      </c>
      <c r="AD281" s="259">
        <v>1750.3074999999999</v>
      </c>
      <c r="AE281" s="261">
        <v>163</v>
      </c>
      <c r="AF281" s="262">
        <v>31964.89</v>
      </c>
      <c r="AH281" s="27" t="s">
        <v>246</v>
      </c>
      <c r="AI281" s="27" t="s">
        <v>246</v>
      </c>
      <c r="AJ281" s="27" t="s">
        <v>247</v>
      </c>
      <c r="AK281" s="27" t="s">
        <v>287</v>
      </c>
      <c r="AM281" s="23"/>
      <c r="AN281" s="22"/>
      <c r="AO281" s="258"/>
      <c r="AP281" s="259"/>
      <c r="AQ281" s="259"/>
      <c r="AR281" s="261"/>
      <c r="AS281" s="262"/>
      <c r="AU281" s="27" t="s">
        <v>246</v>
      </c>
      <c r="AV281" s="27" t="s">
        <v>246</v>
      </c>
      <c r="AW281" s="27" t="s">
        <v>247</v>
      </c>
      <c r="AX281" s="27" t="s">
        <v>287</v>
      </c>
      <c r="AZ281" s="23"/>
      <c r="CG281" s="135"/>
    </row>
    <row r="282" spans="1:85" ht="18" x14ac:dyDescent="0.35">
      <c r="A282" s="22"/>
      <c r="B282" s="212">
        <v>44816</v>
      </c>
      <c r="C282" s="1">
        <v>123763</v>
      </c>
      <c r="D282" s="210">
        <v>451.21640000000002</v>
      </c>
      <c r="E282" s="211">
        <v>55.000000000000007</v>
      </c>
      <c r="F282" s="213">
        <v>8130.893</v>
      </c>
      <c r="M282" s="23"/>
      <c r="N282" s="22"/>
      <c r="O282" s="269">
        <v>45161</v>
      </c>
      <c r="P282" s="259">
        <v>130405</v>
      </c>
      <c r="Q282" s="259">
        <v>1107.9100000000001</v>
      </c>
      <c r="R282" s="261">
        <v>119</v>
      </c>
      <c r="S282" s="270">
        <v>20234.830999999998</v>
      </c>
      <c r="U282" t="s">
        <v>279</v>
      </c>
      <c r="V282" s="10">
        <f>+'Vr M3 DE GAS'!BE15</f>
        <v>2018</v>
      </c>
      <c r="W282" s="377">
        <f>+S309-S278</f>
        <v>1061.4159999999974</v>
      </c>
      <c r="X282" s="377">
        <f>+V282-W282</f>
        <v>956.58400000000256</v>
      </c>
      <c r="Z282" s="359"/>
      <c r="AA282" s="22"/>
      <c r="AB282" s="258">
        <v>45554</v>
      </c>
      <c r="AC282" s="259">
        <v>137089</v>
      </c>
      <c r="AD282" s="259">
        <v>1754.1877999999999</v>
      </c>
      <c r="AE282" s="261">
        <v>163</v>
      </c>
      <c r="AF282" s="262">
        <v>32018.097000000002</v>
      </c>
      <c r="AH282" t="s">
        <v>279</v>
      </c>
      <c r="AI282">
        <f>+'Vr M3 DE GAS'!BN16</f>
        <v>1937</v>
      </c>
      <c r="AJ282" s="133">
        <f>+AF312-AF283</f>
        <v>1035.9429999999993</v>
      </c>
      <c r="AK282" s="133">
        <f>+AI282-AJ282</f>
        <v>901.0570000000007</v>
      </c>
      <c r="AL282" s="133">
        <f>AK282-AK253</f>
        <v>120.94800000000032</v>
      </c>
      <c r="AM282" s="23"/>
      <c r="AN282" s="22"/>
      <c r="AO282" s="258"/>
      <c r="AP282" s="259"/>
      <c r="AQ282" s="259"/>
      <c r="AR282" s="261"/>
      <c r="AS282" s="262"/>
      <c r="AU282" t="s">
        <v>279</v>
      </c>
      <c r="AV282">
        <f>+'Vr M3 DE GAS'!CA16</f>
        <v>0</v>
      </c>
      <c r="AW282" s="133">
        <f>+AS312-AS283</f>
        <v>0</v>
      </c>
      <c r="AX282" s="133">
        <f>+AV282-AW282</f>
        <v>0</v>
      </c>
      <c r="AY282" s="133">
        <f>AX282-AX253</f>
        <v>0</v>
      </c>
      <c r="AZ282" s="23"/>
      <c r="CG282" s="135"/>
    </row>
    <row r="283" spans="1:85" ht="18" x14ac:dyDescent="0.35">
      <c r="A283" s="22"/>
      <c r="B283" s="212">
        <v>44817</v>
      </c>
      <c r="C283" s="1">
        <v>123788</v>
      </c>
      <c r="D283" s="210">
        <v>455.29480000000001</v>
      </c>
      <c r="E283" s="211">
        <v>55.000000000000007</v>
      </c>
      <c r="F283" s="213">
        <v>8180.8950000000004</v>
      </c>
      <c r="M283" s="23"/>
      <c r="N283" s="22"/>
      <c r="O283" s="269">
        <v>45162</v>
      </c>
      <c r="P283" s="259">
        <v>130434</v>
      </c>
      <c r="Q283" s="259">
        <v>1109.7</v>
      </c>
      <c r="R283" s="261">
        <v>119</v>
      </c>
      <c r="S283" s="270">
        <v>20286.973000000002</v>
      </c>
      <c r="U283" t="s">
        <v>281</v>
      </c>
      <c r="V283" s="10">
        <f>+'Vr M3 DE GAS'!BE33</f>
        <v>1160</v>
      </c>
      <c r="W283" s="377"/>
      <c r="X283" s="377">
        <f t="shared" ref="X283:X284" si="29">+V283-W283</f>
        <v>1160</v>
      </c>
      <c r="Z283" s="359"/>
      <c r="AA283" s="22"/>
      <c r="AB283" s="253">
        <v>45555</v>
      </c>
      <c r="AC283" s="254">
        <v>137091</v>
      </c>
      <c r="AD283" s="254">
        <v>1757.8049000000001</v>
      </c>
      <c r="AE283" s="256">
        <v>164</v>
      </c>
      <c r="AF283" s="257">
        <v>32071.381000000001</v>
      </c>
      <c r="AH283" t="s">
        <v>281</v>
      </c>
      <c r="AI283">
        <f>+'Vr M3 DE GAS'!BN34</f>
        <v>791</v>
      </c>
      <c r="AJ283" s="133"/>
      <c r="AK283" s="133">
        <f t="shared" ref="AK283:AK284" si="30">+AI283-AJ283</f>
        <v>791</v>
      </c>
      <c r="AL283" s="133">
        <f>AK283-AK254</f>
        <v>-87</v>
      </c>
      <c r="AM283" s="23"/>
      <c r="AN283" s="22"/>
      <c r="AO283" s="258"/>
      <c r="AP283" s="259"/>
      <c r="AQ283" s="259"/>
      <c r="AR283" s="261"/>
      <c r="AS283" s="262"/>
      <c r="AU283" t="s">
        <v>281</v>
      </c>
      <c r="AV283">
        <f>+'Vr M3 DE GAS'!CA34</f>
        <v>0</v>
      </c>
      <c r="AW283" s="133"/>
      <c r="AX283" s="133">
        <f t="shared" ref="AX283:AX284" si="31">+AV283-AW283</f>
        <v>0</v>
      </c>
      <c r="AY283" s="133">
        <f>AX283-AX254</f>
        <v>0</v>
      </c>
      <c r="AZ283" s="23"/>
      <c r="CG283" s="135"/>
    </row>
    <row r="284" spans="1:85" x14ac:dyDescent="0.3">
      <c r="A284" s="22"/>
      <c r="B284" s="212">
        <v>44818</v>
      </c>
      <c r="C284" s="1">
        <v>123810</v>
      </c>
      <c r="D284" s="210">
        <v>456.18290000000002</v>
      </c>
      <c r="E284" s="211">
        <v>55.000000000000007</v>
      </c>
      <c r="F284" s="213">
        <v>8222.4609999999993</v>
      </c>
      <c r="M284" s="23"/>
      <c r="N284" s="22"/>
      <c r="O284" s="269">
        <v>45163</v>
      </c>
      <c r="P284" s="259">
        <v>130442</v>
      </c>
      <c r="Q284" s="259">
        <v>1111.45</v>
      </c>
      <c r="R284" s="261">
        <v>119</v>
      </c>
      <c r="S284" s="270">
        <v>20300.78</v>
      </c>
      <c r="U284" t="s">
        <v>280</v>
      </c>
      <c r="V284" s="10">
        <f>+'Vr M3 DE GAS'!BE51</f>
        <v>1126</v>
      </c>
      <c r="W284" s="377"/>
      <c r="X284" s="377">
        <f t="shared" si="29"/>
        <v>1126</v>
      </c>
      <c r="Z284" s="359"/>
      <c r="AA284" s="22"/>
      <c r="AB284" s="258">
        <v>45556</v>
      </c>
      <c r="AC284" s="259">
        <v>137109</v>
      </c>
      <c r="AD284" s="259">
        <v>1759.7280000000001</v>
      </c>
      <c r="AE284" s="261">
        <v>164</v>
      </c>
      <c r="AF284" s="262">
        <v>32093.74</v>
      </c>
      <c r="AH284" t="s">
        <v>280</v>
      </c>
      <c r="AI284">
        <f>+'Vr M3 DE GAS'!BN52</f>
        <v>761</v>
      </c>
      <c r="AJ284" s="133"/>
      <c r="AK284" s="133">
        <f t="shared" si="30"/>
        <v>761</v>
      </c>
      <c r="AL284" s="133">
        <f>AK284-AK255</f>
        <v>-112</v>
      </c>
      <c r="AM284" s="23"/>
      <c r="AN284" s="22"/>
      <c r="AO284" s="258"/>
      <c r="AP284" s="259"/>
      <c r="AQ284" s="259"/>
      <c r="AR284" s="261"/>
      <c r="AS284" s="262"/>
      <c r="AU284" t="s">
        <v>280</v>
      </c>
      <c r="AV284">
        <f>+'Vr M3 DE GAS'!CA52</f>
        <v>0</v>
      </c>
      <c r="AW284" s="133"/>
      <c r="AX284" s="133">
        <f t="shared" si="31"/>
        <v>0</v>
      </c>
      <c r="AY284" s="133">
        <f>AX284-AX255</f>
        <v>0</v>
      </c>
      <c r="AZ284" s="23"/>
    </row>
    <row r="285" spans="1:85" x14ac:dyDescent="0.3">
      <c r="A285" s="22"/>
      <c r="B285" s="212">
        <v>44819</v>
      </c>
      <c r="C285" s="1">
        <v>123831</v>
      </c>
      <c r="D285" s="210">
        <v>457.11759999999998</v>
      </c>
      <c r="E285" s="211">
        <v>56.000000000000007</v>
      </c>
      <c r="F285" s="213">
        <v>8254.3950000000004</v>
      </c>
      <c r="M285" s="23"/>
      <c r="N285" s="22"/>
      <c r="O285" s="269">
        <v>45164</v>
      </c>
      <c r="P285" s="259">
        <v>130461</v>
      </c>
      <c r="Q285" s="259">
        <v>1115.6400000000001</v>
      </c>
      <c r="R285" s="261">
        <v>119</v>
      </c>
      <c r="S285" s="270">
        <v>20394.8</v>
      </c>
      <c r="W285" s="377"/>
      <c r="X285" s="377"/>
      <c r="Z285" s="359"/>
      <c r="AA285" s="22"/>
      <c r="AB285" s="258">
        <v>45557</v>
      </c>
      <c r="AC285" s="259">
        <v>137127</v>
      </c>
      <c r="AD285" s="259">
        <v>1761.2550000000001</v>
      </c>
      <c r="AE285" s="261">
        <v>164</v>
      </c>
      <c r="AF285" s="262">
        <v>32161.15</v>
      </c>
      <c r="AJ285" s="133"/>
      <c r="AK285" s="133"/>
      <c r="AM285" s="23"/>
      <c r="AN285" s="22"/>
      <c r="AO285" s="258"/>
      <c r="AP285" s="259"/>
      <c r="AQ285" s="259"/>
      <c r="AR285" s="261"/>
      <c r="AS285" s="262"/>
      <c r="AW285" s="133"/>
      <c r="AX285" s="133"/>
      <c r="AZ285" s="23"/>
    </row>
    <row r="286" spans="1:85" x14ac:dyDescent="0.3">
      <c r="A286" s="22"/>
      <c r="B286" s="212">
        <v>44820</v>
      </c>
      <c r="C286" s="1">
        <v>12853</v>
      </c>
      <c r="D286" s="210">
        <v>457.77699999999999</v>
      </c>
      <c r="E286" s="211">
        <v>56.000000000000007</v>
      </c>
      <c r="F286" s="213">
        <v>8292.0869999999995</v>
      </c>
      <c r="M286" s="23"/>
      <c r="N286" s="22"/>
      <c r="O286" s="269">
        <v>45165</v>
      </c>
      <c r="P286" s="259">
        <v>130475</v>
      </c>
      <c r="Q286" s="259">
        <v>1118.5999999999999</v>
      </c>
      <c r="R286" s="261">
        <v>119</v>
      </c>
      <c r="S286" s="270">
        <v>20416.16</v>
      </c>
      <c r="U286" t="s">
        <v>240</v>
      </c>
      <c r="V286" s="10">
        <f>SUM(V282:V285)</f>
        <v>4304</v>
      </c>
      <c r="W286" s="377">
        <f>+W282</f>
        <v>1061.4159999999974</v>
      </c>
      <c r="X286" s="379">
        <f>SUM(X282:X285)</f>
        <v>3242.5840000000026</v>
      </c>
      <c r="Z286" s="359"/>
      <c r="AA286" s="22"/>
      <c r="AB286" s="258">
        <v>45558</v>
      </c>
      <c r="AC286" s="259">
        <v>137150</v>
      </c>
      <c r="AD286" s="259">
        <v>1763.4695999999999</v>
      </c>
      <c r="AE286" s="261">
        <v>164</v>
      </c>
      <c r="AF286" s="262">
        <v>32161.3</v>
      </c>
      <c r="AH286" t="s">
        <v>240</v>
      </c>
      <c r="AI286">
        <f>SUM(AI282:AI285)</f>
        <v>3489</v>
      </c>
      <c r="AJ286" s="133">
        <f>+AJ282</f>
        <v>1035.9429999999993</v>
      </c>
      <c r="AK286" s="367">
        <f>SUM(AK282:AK285)</f>
        <v>2453.0570000000007</v>
      </c>
      <c r="AM286" s="23"/>
      <c r="AN286" s="22"/>
      <c r="AO286" s="258"/>
      <c r="AP286" s="259"/>
      <c r="AQ286" s="259"/>
      <c r="AR286" s="261"/>
      <c r="AS286" s="262"/>
      <c r="AU286" t="s">
        <v>240</v>
      </c>
      <c r="AV286">
        <f>SUM(AV282:AV285)</f>
        <v>0</v>
      </c>
      <c r="AW286" s="133">
        <f>+AW282</f>
        <v>0</v>
      </c>
      <c r="AX286" s="367">
        <f>SUM(AX282:AX285)</f>
        <v>0</v>
      </c>
      <c r="AZ286" s="23"/>
    </row>
    <row r="287" spans="1:85" x14ac:dyDescent="0.3">
      <c r="A287" s="22"/>
      <c r="B287" s="212">
        <v>44821</v>
      </c>
      <c r="C287" s="1">
        <v>123876</v>
      </c>
      <c r="D287" s="210">
        <v>459.56060000000002</v>
      </c>
      <c r="E287" s="211">
        <v>56.000000000000007</v>
      </c>
      <c r="F287" s="213">
        <v>8339.991</v>
      </c>
      <c r="M287" s="23"/>
      <c r="N287" s="22"/>
      <c r="O287" s="269">
        <v>45166</v>
      </c>
      <c r="P287" s="259">
        <v>130492</v>
      </c>
      <c r="Q287" s="259">
        <v>1120.98</v>
      </c>
      <c r="R287" s="261">
        <v>119</v>
      </c>
      <c r="S287" s="270">
        <v>20428.5</v>
      </c>
      <c r="Z287" s="359"/>
      <c r="AA287" s="22"/>
      <c r="AB287" s="258">
        <v>45559</v>
      </c>
      <c r="AC287" s="259">
        <v>137173</v>
      </c>
      <c r="AD287" s="259">
        <v>1766.0986</v>
      </c>
      <c r="AE287" s="261">
        <v>164</v>
      </c>
      <c r="AF287" s="262">
        <v>32221.937000000002</v>
      </c>
      <c r="AM287" s="23"/>
      <c r="AN287" s="22"/>
      <c r="AO287" s="258"/>
      <c r="AP287" s="259"/>
      <c r="AQ287" s="259"/>
      <c r="AR287" s="261"/>
      <c r="AS287" s="262"/>
      <c r="AZ287" s="23"/>
    </row>
    <row r="288" spans="1:85" x14ac:dyDescent="0.3">
      <c r="A288" s="22"/>
      <c r="B288" s="212">
        <v>44822</v>
      </c>
      <c r="C288" s="1">
        <v>123895</v>
      </c>
      <c r="D288" s="210">
        <v>461.23160000000001</v>
      </c>
      <c r="E288" s="211">
        <v>56.000000000000007</v>
      </c>
      <c r="F288" s="213">
        <v>8389.8250000000007</v>
      </c>
      <c r="M288" s="23"/>
      <c r="N288" s="22"/>
      <c r="O288" s="269">
        <v>45167</v>
      </c>
      <c r="P288" s="259">
        <v>130507</v>
      </c>
      <c r="Q288" s="259">
        <v>1123.73</v>
      </c>
      <c r="R288" s="261">
        <v>119</v>
      </c>
      <c r="S288" s="270">
        <v>20428.52</v>
      </c>
      <c r="X288" s="380"/>
      <c r="Z288" s="359"/>
      <c r="AA288" s="22"/>
      <c r="AB288" s="258">
        <v>45560</v>
      </c>
      <c r="AC288" s="259">
        <v>137192</v>
      </c>
      <c r="AD288" s="259">
        <v>1767.902</v>
      </c>
      <c r="AE288" s="261">
        <v>164</v>
      </c>
      <c r="AF288" s="262">
        <v>32261.321</v>
      </c>
      <c r="AK288" s="134"/>
      <c r="AM288" s="23"/>
      <c r="AN288" s="22"/>
      <c r="AO288" s="258"/>
      <c r="AP288" s="259"/>
      <c r="AQ288" s="259"/>
      <c r="AR288" s="261"/>
      <c r="AS288" s="262"/>
      <c r="AX288" s="134"/>
      <c r="AZ288" s="23"/>
    </row>
    <row r="289" spans="1:52" x14ac:dyDescent="0.3">
      <c r="A289" s="22"/>
      <c r="B289" s="241">
        <v>44823</v>
      </c>
      <c r="C289" s="220">
        <v>123918</v>
      </c>
      <c r="D289" s="242">
        <v>462.2165</v>
      </c>
      <c r="E289" s="221">
        <v>56.000000000000007</v>
      </c>
      <c r="F289" s="240">
        <v>8401.4240000000009</v>
      </c>
      <c r="M289" s="23"/>
      <c r="N289" s="22"/>
      <c r="O289" s="269">
        <v>45168</v>
      </c>
      <c r="P289" s="259">
        <v>130522</v>
      </c>
      <c r="Q289" s="259">
        <v>1126.0899999999999</v>
      </c>
      <c r="R289" s="261">
        <v>120</v>
      </c>
      <c r="S289" s="270">
        <v>20438.97</v>
      </c>
      <c r="U289" s="20" t="s">
        <v>44</v>
      </c>
      <c r="V289" s="20" t="s">
        <v>352</v>
      </c>
      <c r="W289" s="20" t="s">
        <v>353</v>
      </c>
      <c r="Z289" s="359"/>
      <c r="AA289" s="22"/>
      <c r="AB289" s="258">
        <v>45561</v>
      </c>
      <c r="AC289" s="259">
        <v>137212</v>
      </c>
      <c r="AD289" s="259">
        <v>1769.1041</v>
      </c>
      <c r="AE289" s="261">
        <v>165</v>
      </c>
      <c r="AF289" s="262">
        <v>32306.050999999999</v>
      </c>
      <c r="AH289" s="20" t="s">
        <v>44</v>
      </c>
      <c r="AI289" s="20"/>
      <c r="AJ289" s="20"/>
      <c r="AM289" s="23"/>
      <c r="AN289" s="22"/>
      <c r="AO289" s="258"/>
      <c r="AP289" s="259"/>
      <c r="AQ289" s="259"/>
      <c r="AR289" s="261"/>
      <c r="AS289" s="262"/>
      <c r="AU289" s="20" t="s">
        <v>44</v>
      </c>
      <c r="AV289" s="20"/>
      <c r="AW289" s="20"/>
      <c r="AZ289" s="23"/>
    </row>
    <row r="290" spans="1:52" x14ac:dyDescent="0.3">
      <c r="A290" s="22"/>
      <c r="B290" s="212">
        <v>44824</v>
      </c>
      <c r="C290" s="1">
        <v>123946</v>
      </c>
      <c r="D290" s="210">
        <v>465.6275</v>
      </c>
      <c r="E290" s="211">
        <v>56.000000000000007</v>
      </c>
      <c r="F290" s="213">
        <v>8447.348</v>
      </c>
      <c r="M290" s="23"/>
      <c r="N290" s="22"/>
      <c r="O290" s="269">
        <v>45169</v>
      </c>
      <c r="P290" s="259">
        <v>130538</v>
      </c>
      <c r="Q290" s="259">
        <v>1128.54</v>
      </c>
      <c r="R290" s="261">
        <v>120</v>
      </c>
      <c r="S290" s="270">
        <v>20478.939999999999</v>
      </c>
      <c r="Z290" s="359"/>
      <c r="AA290" s="22"/>
      <c r="AB290" s="258">
        <v>45562</v>
      </c>
      <c r="AC290" s="259">
        <v>137232</v>
      </c>
      <c r="AD290" s="259">
        <v>1770.1213</v>
      </c>
      <c r="AE290" s="261">
        <v>165</v>
      </c>
      <c r="AF290" s="262">
        <v>32342.2</v>
      </c>
      <c r="AM290" s="23"/>
      <c r="AN290" s="22"/>
      <c r="AO290" s="258"/>
      <c r="AP290" s="259"/>
      <c r="AQ290" s="259"/>
      <c r="AR290" s="261"/>
      <c r="AS290" s="262"/>
      <c r="AZ290" s="23"/>
    </row>
    <row r="291" spans="1:52" ht="18" x14ac:dyDescent="0.35">
      <c r="A291" s="22"/>
      <c r="B291" s="212">
        <v>44825</v>
      </c>
      <c r="C291" s="1">
        <v>123970</v>
      </c>
      <c r="D291" s="210">
        <v>470.23700000000002</v>
      </c>
      <c r="E291" s="211">
        <v>56.000000000000007</v>
      </c>
      <c r="F291" s="213">
        <v>8461.6280000000006</v>
      </c>
      <c r="H291" s="522" t="s">
        <v>294</v>
      </c>
      <c r="I291" s="522"/>
      <c r="J291" s="522"/>
      <c r="K291" s="522"/>
      <c r="M291" s="23"/>
      <c r="N291" s="22"/>
      <c r="O291" s="269">
        <v>45170</v>
      </c>
      <c r="P291" s="259">
        <v>130554</v>
      </c>
      <c r="Q291" s="259">
        <v>1130.79</v>
      </c>
      <c r="R291" s="261">
        <v>120</v>
      </c>
      <c r="S291" s="270">
        <v>20548.57</v>
      </c>
      <c r="U291" t="s">
        <v>249</v>
      </c>
      <c r="V291" s="10">
        <f>+P309-P278</f>
        <v>485</v>
      </c>
      <c r="X291" s="10">
        <f>+W291-V291</f>
        <v>-485</v>
      </c>
      <c r="Z291" s="359"/>
      <c r="AA291" s="22"/>
      <c r="AB291" s="258">
        <v>45563</v>
      </c>
      <c r="AC291" s="259">
        <v>137248</v>
      </c>
      <c r="AD291" s="259">
        <v>1771.0319999999999</v>
      </c>
      <c r="AE291" s="261">
        <v>165</v>
      </c>
      <c r="AF291" s="262">
        <v>32363.982</v>
      </c>
      <c r="AH291" t="s">
        <v>249</v>
      </c>
      <c r="AI291">
        <f>+AC312-AC283</f>
        <v>551</v>
      </c>
      <c r="AM291" s="23"/>
      <c r="AN291" s="22"/>
      <c r="AO291" s="258"/>
      <c r="AP291" s="259"/>
      <c r="AQ291" s="259"/>
      <c r="AR291" s="261"/>
      <c r="AS291" s="262"/>
      <c r="AU291" t="s">
        <v>249</v>
      </c>
      <c r="AV291">
        <f>+AP312-AP283</f>
        <v>0</v>
      </c>
      <c r="AZ291" s="23"/>
    </row>
    <row r="292" spans="1:52" ht="28.8" x14ac:dyDescent="0.3">
      <c r="A292" s="22"/>
      <c r="B292" s="212">
        <v>44826</v>
      </c>
      <c r="C292" s="1">
        <v>123993</v>
      </c>
      <c r="D292" s="210">
        <v>471.4151</v>
      </c>
      <c r="E292" s="211">
        <v>56.000000000000007</v>
      </c>
      <c r="F292" s="213">
        <v>8484.1209999999992</v>
      </c>
      <c r="H292" s="27" t="s">
        <v>246</v>
      </c>
      <c r="I292" s="27" t="s">
        <v>246</v>
      </c>
      <c r="J292" s="27" t="s">
        <v>247</v>
      </c>
      <c r="K292" s="27" t="s">
        <v>287</v>
      </c>
      <c r="M292" s="23"/>
      <c r="N292" s="22"/>
      <c r="O292" s="269">
        <v>45171</v>
      </c>
      <c r="P292" s="259">
        <v>130570</v>
      </c>
      <c r="Q292" s="259">
        <v>1133.1500000000001</v>
      </c>
      <c r="R292" s="261">
        <v>120</v>
      </c>
      <c r="S292" s="270">
        <v>20588.762999999999</v>
      </c>
      <c r="U292" t="s">
        <v>247</v>
      </c>
      <c r="V292" s="380">
        <f>+Q309-Q278</f>
        <v>77.559999999999945</v>
      </c>
      <c r="Z292" s="359"/>
      <c r="AA292" s="22"/>
      <c r="AB292" s="258">
        <v>45564</v>
      </c>
      <c r="AC292" s="259">
        <v>137263</v>
      </c>
      <c r="AD292" s="259">
        <v>1772.0780999999999</v>
      </c>
      <c r="AE292" s="261">
        <v>165</v>
      </c>
      <c r="AF292" s="262">
        <v>32429.337</v>
      </c>
      <c r="AH292" t="s">
        <v>247</v>
      </c>
      <c r="AI292" s="134">
        <f>+AD312-AD283</f>
        <v>66.522999999999911</v>
      </c>
      <c r="AM292" s="23"/>
      <c r="AN292" s="22"/>
      <c r="AO292" s="258"/>
      <c r="AP292" s="259"/>
      <c r="AQ292" s="259"/>
      <c r="AR292" s="261"/>
      <c r="AS292" s="262"/>
      <c r="AU292" t="s">
        <v>247</v>
      </c>
      <c r="AV292" s="134">
        <f>+AQ312-AQ283</f>
        <v>0</v>
      </c>
      <c r="AZ292" s="23"/>
    </row>
    <row r="293" spans="1:52" x14ac:dyDescent="0.3">
      <c r="A293" s="22"/>
      <c r="B293" s="212">
        <v>44827</v>
      </c>
      <c r="C293" s="1">
        <v>124013</v>
      </c>
      <c r="D293" s="210">
        <v>472.25060000000002</v>
      </c>
      <c r="E293" s="211">
        <v>56.000000000000007</v>
      </c>
      <c r="F293" s="213">
        <v>8547.1029999999992</v>
      </c>
      <c r="H293" t="s">
        <v>279</v>
      </c>
      <c r="I293">
        <f>+'Vr M3 DE GAS'!AV16</f>
        <v>2381</v>
      </c>
      <c r="J293" s="133">
        <f>+F320-F289</f>
        <v>1125.9089999999997</v>
      </c>
      <c r="K293" s="133">
        <f>+I293-J293</f>
        <v>1255.0910000000003</v>
      </c>
      <c r="L293" s="133">
        <f>+K293-K261</f>
        <v>-110.8239999999987</v>
      </c>
      <c r="M293" s="366">
        <f>+L293/K261</f>
        <v>-8.1135356153200444E-2</v>
      </c>
      <c r="N293" s="22"/>
      <c r="O293" s="269">
        <v>45172</v>
      </c>
      <c r="P293" s="259">
        <v>130582</v>
      </c>
      <c r="Q293" s="259">
        <v>1134.03</v>
      </c>
      <c r="R293" s="261">
        <v>120</v>
      </c>
      <c r="S293" s="270">
        <v>20604.016</v>
      </c>
      <c r="U293" t="s">
        <v>250</v>
      </c>
      <c r="V293" s="380">
        <f>+V291-V292</f>
        <v>407.44000000000005</v>
      </c>
      <c r="Z293" s="359"/>
      <c r="AA293" s="22"/>
      <c r="AB293" s="258">
        <v>45565</v>
      </c>
      <c r="AC293" s="259">
        <v>137284</v>
      </c>
      <c r="AD293" s="259">
        <v>1773.2213999999999</v>
      </c>
      <c r="AE293" s="261">
        <v>165</v>
      </c>
      <c r="AF293" s="262">
        <v>32429.417000000001</v>
      </c>
      <c r="AH293" t="s">
        <v>250</v>
      </c>
      <c r="AI293" s="134">
        <f>+AI291-AI292</f>
        <v>484.47700000000009</v>
      </c>
      <c r="AM293" s="23"/>
      <c r="AN293" s="22"/>
      <c r="AO293" s="258"/>
      <c r="AP293" s="259"/>
      <c r="AQ293" s="259"/>
      <c r="AR293" s="261"/>
      <c r="AS293" s="262"/>
      <c r="AU293" t="s">
        <v>250</v>
      </c>
      <c r="AV293" s="134">
        <f>+AV291-AV292</f>
        <v>0</v>
      </c>
      <c r="AZ293" s="23"/>
    </row>
    <row r="294" spans="1:52" x14ac:dyDescent="0.3">
      <c r="A294" s="22"/>
      <c r="B294" s="212">
        <v>44828</v>
      </c>
      <c r="C294" s="1">
        <v>124033</v>
      </c>
      <c r="D294" s="210">
        <v>473.81459999999998</v>
      </c>
      <c r="E294" s="211">
        <v>56.000000000000007</v>
      </c>
      <c r="F294" s="213">
        <v>8584.9050000000007</v>
      </c>
      <c r="H294" t="s">
        <v>281</v>
      </c>
      <c r="I294">
        <f>+'Vr M3 DE GAS'!AV34</f>
        <v>1724</v>
      </c>
      <c r="J294" s="133"/>
      <c r="K294" s="133">
        <f>+I294-J294</f>
        <v>1724</v>
      </c>
      <c r="L294" s="133">
        <f>+K294-K262</f>
        <v>-76</v>
      </c>
      <c r="M294" s="366">
        <f>+L294/K262</f>
        <v>-4.2222222222222223E-2</v>
      </c>
      <c r="N294" s="22"/>
      <c r="O294" s="269">
        <v>45173</v>
      </c>
      <c r="P294" s="259">
        <v>160601</v>
      </c>
      <c r="Q294" s="259">
        <v>1138.9100000000001</v>
      </c>
      <c r="R294" s="261">
        <v>120</v>
      </c>
      <c r="S294" s="270">
        <v>2604.0360000000001</v>
      </c>
      <c r="Z294" s="359"/>
      <c r="AA294" s="22"/>
      <c r="AB294" s="258">
        <v>45566</v>
      </c>
      <c r="AC294" s="259">
        <v>137305</v>
      </c>
      <c r="AD294" s="259">
        <v>1774.6514</v>
      </c>
      <c r="AE294" s="261">
        <v>165</v>
      </c>
      <c r="AF294" s="262">
        <f>AF293+25.3</f>
        <v>32454.717000000001</v>
      </c>
      <c r="AM294" s="23"/>
      <c r="AN294" s="22"/>
      <c r="AO294" s="258"/>
      <c r="AP294" s="259"/>
      <c r="AQ294" s="259"/>
      <c r="AR294" s="261"/>
      <c r="AS294" s="262"/>
      <c r="AZ294" s="23"/>
    </row>
    <row r="295" spans="1:52" x14ac:dyDescent="0.3">
      <c r="A295" s="22"/>
      <c r="B295" s="212">
        <v>44829</v>
      </c>
      <c r="C295" s="1">
        <v>124049</v>
      </c>
      <c r="D295" s="210">
        <v>474.8664</v>
      </c>
      <c r="E295" s="211">
        <v>56.999999999999993</v>
      </c>
      <c r="F295" s="213">
        <v>8636.4140000000007</v>
      </c>
      <c r="H295" t="s">
        <v>280</v>
      </c>
      <c r="I295">
        <v>1417</v>
      </c>
      <c r="J295" s="133"/>
      <c r="K295" s="133">
        <f>+I295-J295</f>
        <v>1417</v>
      </c>
      <c r="L295" s="133">
        <f>+K295-K263</f>
        <v>-170</v>
      </c>
      <c r="M295" s="366">
        <f>+L295/K263</f>
        <v>-0.10712035286704474</v>
      </c>
      <c r="N295" s="22"/>
      <c r="O295" s="269">
        <v>45174</v>
      </c>
      <c r="P295" s="259">
        <v>130621</v>
      </c>
      <c r="Q295" s="259">
        <v>1146.7</v>
      </c>
      <c r="R295" s="261">
        <v>120</v>
      </c>
      <c r="S295" s="270">
        <v>20671.596000000001</v>
      </c>
      <c r="Z295" s="359"/>
      <c r="AA295" s="22"/>
      <c r="AB295" s="258">
        <v>45567</v>
      </c>
      <c r="AC295" s="259">
        <v>137326</v>
      </c>
      <c r="AD295" s="259">
        <v>1776.4913999999999</v>
      </c>
      <c r="AE295" s="261">
        <v>165</v>
      </c>
      <c r="AF295" s="262">
        <f>AF294+30.2</f>
        <v>32484.917000000001</v>
      </c>
      <c r="AM295" s="23"/>
      <c r="AN295" s="22"/>
      <c r="AO295" s="258"/>
      <c r="AP295" s="259"/>
      <c r="AQ295" s="259"/>
      <c r="AR295" s="261"/>
      <c r="AS295" s="262"/>
      <c r="AZ295" s="23"/>
    </row>
    <row r="296" spans="1:52" ht="18" x14ac:dyDescent="0.35">
      <c r="A296" s="22"/>
      <c r="B296" s="212">
        <v>44830</v>
      </c>
      <c r="C296" s="1">
        <v>124072</v>
      </c>
      <c r="D296" s="210">
        <v>476.0865</v>
      </c>
      <c r="E296" s="211">
        <v>56.999999999999993</v>
      </c>
      <c r="F296" s="213">
        <v>8657.6669999999995</v>
      </c>
      <c r="J296" s="133"/>
      <c r="K296" s="133"/>
      <c r="M296" s="23"/>
      <c r="N296" s="22"/>
      <c r="O296" s="269">
        <v>45175</v>
      </c>
      <c r="P296" s="259">
        <v>130640</v>
      </c>
      <c r="Q296" s="259">
        <v>1151.08</v>
      </c>
      <c r="R296" s="261">
        <v>120</v>
      </c>
      <c r="S296" s="270">
        <v>20711.886999999999</v>
      </c>
      <c r="U296" t="s">
        <v>251</v>
      </c>
      <c r="V296" s="374">
        <f>+'COBRO 2025'!BC975</f>
        <v>570</v>
      </c>
      <c r="W296" s="10" t="s">
        <v>252</v>
      </c>
      <c r="Z296" s="359"/>
      <c r="AA296" s="22"/>
      <c r="AB296" s="258">
        <v>45568</v>
      </c>
      <c r="AC296" s="259">
        <v>137347</v>
      </c>
      <c r="AD296" s="259">
        <v>1780.9875999999999</v>
      </c>
      <c r="AE296" s="261">
        <v>166</v>
      </c>
      <c r="AF296" s="262">
        <v>32493.921999999999</v>
      </c>
      <c r="AH296" t="s">
        <v>251</v>
      </c>
      <c r="AI296" s="370">
        <f>AI291</f>
        <v>551</v>
      </c>
      <c r="AJ296" t="s">
        <v>252</v>
      </c>
      <c r="AL296" s="134">
        <f>AI296-AI267</f>
        <v>1.2795000000000982</v>
      </c>
      <c r="AM296" s="23"/>
      <c r="AN296" s="22"/>
      <c r="AO296" s="258"/>
      <c r="AP296" s="259"/>
      <c r="AQ296" s="259"/>
      <c r="AR296" s="261"/>
      <c r="AS296" s="262"/>
      <c r="AU296" t="s">
        <v>251</v>
      </c>
      <c r="AV296" s="370">
        <f>AV291</f>
        <v>0</v>
      </c>
      <c r="AW296" t="s">
        <v>252</v>
      </c>
      <c r="AY296" s="134">
        <f>AV296-AV267</f>
        <v>0</v>
      </c>
      <c r="AZ296" s="23"/>
    </row>
    <row r="297" spans="1:52" x14ac:dyDescent="0.3">
      <c r="A297" s="22"/>
      <c r="B297" s="212">
        <v>44831</v>
      </c>
      <c r="C297" s="1">
        <v>124115</v>
      </c>
      <c r="D297" s="210">
        <v>478.07470000000001</v>
      </c>
      <c r="E297" s="211">
        <v>56.999999999999993</v>
      </c>
      <c r="F297" s="213">
        <v>8743.5879999999997</v>
      </c>
      <c r="H297" t="s">
        <v>240</v>
      </c>
      <c r="I297">
        <f>SUM(I293:I296)</f>
        <v>5522</v>
      </c>
      <c r="J297" s="133">
        <f>+J293</f>
        <v>1125.9089999999997</v>
      </c>
      <c r="K297" s="367">
        <f>SUM(K293:K296)</f>
        <v>4396.0910000000003</v>
      </c>
      <c r="L297" s="134">
        <f>+K297-K265</f>
        <v>-356.8239999999987</v>
      </c>
      <c r="M297" s="366">
        <f>+L297/K265</f>
        <v>-7.5074769904363695E-2</v>
      </c>
      <c r="N297" s="22"/>
      <c r="O297" s="269">
        <v>45176</v>
      </c>
      <c r="P297" s="259">
        <v>130656</v>
      </c>
      <c r="Q297" s="259">
        <v>1153.72</v>
      </c>
      <c r="R297" s="261">
        <v>120</v>
      </c>
      <c r="S297" s="270">
        <v>20728.238000000001</v>
      </c>
      <c r="V297" s="380"/>
      <c r="Z297" s="359"/>
      <c r="AA297" s="22"/>
      <c r="AB297" s="258">
        <v>45569</v>
      </c>
      <c r="AC297" s="259">
        <v>137370</v>
      </c>
      <c r="AD297" s="259">
        <v>1783.1967</v>
      </c>
      <c r="AE297" s="261">
        <v>166</v>
      </c>
      <c r="AF297" s="262">
        <v>32567.223999999998</v>
      </c>
      <c r="AI297" s="134"/>
      <c r="AM297" s="23"/>
      <c r="AN297" s="22"/>
      <c r="AO297" s="258"/>
      <c r="AP297" s="259"/>
      <c r="AQ297" s="259"/>
      <c r="AR297" s="261"/>
      <c r="AS297" s="262"/>
      <c r="AV297" s="134"/>
      <c r="AZ297" s="23"/>
    </row>
    <row r="298" spans="1:52" ht="18" x14ac:dyDescent="0.35">
      <c r="A298" s="22"/>
      <c r="B298" s="212">
        <v>44832</v>
      </c>
      <c r="C298" s="1">
        <v>124131</v>
      </c>
      <c r="D298" s="210">
        <v>480.19380000000001</v>
      </c>
      <c r="E298" s="211">
        <v>56.999999999999993</v>
      </c>
      <c r="F298" s="213">
        <v>8764.3389999999999</v>
      </c>
      <c r="M298" s="23"/>
      <c r="N298" s="22"/>
      <c r="O298" s="269">
        <v>45177</v>
      </c>
      <c r="P298" s="259">
        <v>130671</v>
      </c>
      <c r="Q298" s="259">
        <v>1157.58</v>
      </c>
      <c r="R298" s="261">
        <v>121</v>
      </c>
      <c r="S298" s="270">
        <v>20748.522000000001</v>
      </c>
      <c r="U298" t="s">
        <v>253</v>
      </c>
      <c r="V298" s="380">
        <f>+X286</f>
        <v>3242.5840000000026</v>
      </c>
      <c r="W298" s="10" t="s">
        <v>270</v>
      </c>
      <c r="Z298" s="359"/>
      <c r="AA298" s="22"/>
      <c r="AB298" s="258">
        <v>45570</v>
      </c>
      <c r="AC298" s="259">
        <v>137411</v>
      </c>
      <c r="AD298" s="259">
        <v>1792.0383999999999</v>
      </c>
      <c r="AE298" s="261">
        <v>166</v>
      </c>
      <c r="AF298" s="262">
        <v>32637.958999999999</v>
      </c>
      <c r="AH298" t="s">
        <v>253</v>
      </c>
      <c r="AI298" s="370">
        <f>+AK286</f>
        <v>2453.0570000000007</v>
      </c>
      <c r="AJ298" t="s">
        <v>270</v>
      </c>
      <c r="AL298" s="134">
        <f>AI298-AI269</f>
        <v>-78.05199999999968</v>
      </c>
      <c r="AM298" s="23"/>
      <c r="AN298" s="22"/>
      <c r="AO298" s="258"/>
      <c r="AP298" s="259"/>
      <c r="AQ298" s="259"/>
      <c r="AR298" s="261"/>
      <c r="AS298" s="262"/>
      <c r="AU298" t="s">
        <v>253</v>
      </c>
      <c r="AV298" s="370">
        <f>+AX286</f>
        <v>0</v>
      </c>
      <c r="AW298" t="s">
        <v>270</v>
      </c>
      <c r="AY298" s="134">
        <f>AV298-AV269</f>
        <v>0</v>
      </c>
      <c r="AZ298" s="23"/>
    </row>
    <row r="299" spans="1:52" x14ac:dyDescent="0.3">
      <c r="A299" s="22"/>
      <c r="B299" s="212">
        <v>44833</v>
      </c>
      <c r="C299" s="1">
        <v>124141</v>
      </c>
      <c r="D299" s="210">
        <v>482.20940000000002</v>
      </c>
      <c r="E299" s="211">
        <v>56.999999999999993</v>
      </c>
      <c r="F299" s="213">
        <v>8793.4279999999999</v>
      </c>
      <c r="K299" s="134"/>
      <c r="M299" s="23"/>
      <c r="N299" s="22"/>
      <c r="O299" s="269">
        <v>45178</v>
      </c>
      <c r="P299" s="259">
        <v>130683</v>
      </c>
      <c r="Q299" s="259">
        <v>1158.78</v>
      </c>
      <c r="R299" s="261">
        <v>121</v>
      </c>
      <c r="S299" s="270">
        <v>20759.420999999998</v>
      </c>
      <c r="Z299" s="359"/>
      <c r="AA299" s="22"/>
      <c r="AB299" s="258">
        <v>45571</v>
      </c>
      <c r="AC299" s="259">
        <v>137426</v>
      </c>
      <c r="AD299" s="259">
        <v>1710.0472</v>
      </c>
      <c r="AE299" s="261">
        <v>166</v>
      </c>
      <c r="AF299" s="262">
        <v>32685.228999999999</v>
      </c>
      <c r="AM299" s="23"/>
      <c r="AN299" s="22"/>
      <c r="AO299" s="258"/>
      <c r="AP299" s="259"/>
      <c r="AQ299" s="259"/>
      <c r="AR299" s="261"/>
      <c r="AS299" s="262"/>
      <c r="AZ299" s="23"/>
    </row>
    <row r="300" spans="1:52" ht="18" x14ac:dyDescent="0.35">
      <c r="A300" s="22"/>
      <c r="B300" s="212">
        <v>44834</v>
      </c>
      <c r="C300" s="1">
        <v>124162</v>
      </c>
      <c r="D300" s="210">
        <v>483.1121</v>
      </c>
      <c r="E300" s="211">
        <v>56.999999999999993</v>
      </c>
      <c r="F300" s="213">
        <v>8800.7720000000008</v>
      </c>
      <c r="H300" t="s">
        <v>44</v>
      </c>
      <c r="M300" s="23"/>
      <c r="N300" s="22"/>
      <c r="O300" s="269">
        <v>45179</v>
      </c>
      <c r="P300" s="259">
        <v>130694</v>
      </c>
      <c r="Q300" s="259">
        <v>1159.3</v>
      </c>
      <c r="R300" s="261">
        <v>121</v>
      </c>
      <c r="S300" s="270">
        <v>20768.539000000001</v>
      </c>
      <c r="U300" t="s">
        <v>255</v>
      </c>
      <c r="V300" s="135">
        <f>+V298/V296</f>
        <v>5.6887438596491275</v>
      </c>
      <c r="W300" s="10" t="s">
        <v>288</v>
      </c>
      <c r="Z300" s="359"/>
      <c r="AA300" s="22"/>
      <c r="AB300" s="258">
        <v>45572</v>
      </c>
      <c r="AC300" s="259">
        <v>137459</v>
      </c>
      <c r="AD300" s="259">
        <v>1712.3846000000001</v>
      </c>
      <c r="AE300" s="261">
        <v>166</v>
      </c>
      <c r="AF300" s="262">
        <v>32698.706999999999</v>
      </c>
      <c r="AH300" t="s">
        <v>255</v>
      </c>
      <c r="AI300" s="135">
        <f>+AI298/AI296</f>
        <v>4.4520090744101646</v>
      </c>
      <c r="AJ300" t="s">
        <v>288</v>
      </c>
      <c r="AM300" s="23"/>
      <c r="AN300" s="22"/>
      <c r="AO300" s="258"/>
      <c r="AP300" s="259"/>
      <c r="AQ300" s="259"/>
      <c r="AR300" s="261"/>
      <c r="AS300" s="262"/>
      <c r="AU300" t="s">
        <v>255</v>
      </c>
      <c r="AV300" s="135" t="e">
        <f>+AV298/AV296</f>
        <v>#DIV/0!</v>
      </c>
      <c r="AW300" t="s">
        <v>288</v>
      </c>
      <c r="AZ300" s="23"/>
    </row>
    <row r="301" spans="1:52" x14ac:dyDescent="0.3">
      <c r="A301" s="22"/>
      <c r="B301" s="212">
        <v>44835</v>
      </c>
      <c r="C301" s="1">
        <v>124182</v>
      </c>
      <c r="D301" s="210">
        <v>484.22390000000001</v>
      </c>
      <c r="E301" s="211">
        <v>57.999999999999993</v>
      </c>
      <c r="F301" s="213">
        <v>8862.9030000000002</v>
      </c>
      <c r="M301" s="23"/>
      <c r="N301" s="22"/>
      <c r="O301" s="269">
        <v>45180</v>
      </c>
      <c r="P301" s="259">
        <v>130710</v>
      </c>
      <c r="Q301" s="259">
        <v>1161.2</v>
      </c>
      <c r="R301" s="261">
        <v>121</v>
      </c>
      <c r="S301" s="270">
        <v>20768.607</v>
      </c>
      <c r="Z301" s="359"/>
      <c r="AA301" s="22"/>
      <c r="AB301" s="258">
        <v>45573</v>
      </c>
      <c r="AC301" s="259">
        <v>137472</v>
      </c>
      <c r="AD301" s="259">
        <v>1813.4293</v>
      </c>
      <c r="AE301" s="261">
        <v>167</v>
      </c>
      <c r="AF301" s="262">
        <v>32715.624</v>
      </c>
      <c r="AM301" s="23"/>
      <c r="AN301" s="22"/>
      <c r="AO301" s="258"/>
      <c r="AP301" s="259"/>
      <c r="AQ301" s="259"/>
      <c r="AR301" s="261"/>
      <c r="AS301" s="262"/>
      <c r="AZ301" s="23"/>
    </row>
    <row r="302" spans="1:52" x14ac:dyDescent="0.3">
      <c r="A302" s="22"/>
      <c r="B302" s="212">
        <v>44836</v>
      </c>
      <c r="C302" s="1">
        <v>124201</v>
      </c>
      <c r="D302" s="210">
        <v>485.36320000000001</v>
      </c>
      <c r="E302" s="211">
        <v>57.999999999999993</v>
      </c>
      <c r="F302" s="213">
        <v>8909.5810000000001</v>
      </c>
      <c r="H302" t="s">
        <v>249</v>
      </c>
      <c r="I302" s="134">
        <f>+C320-C289</f>
        <v>627</v>
      </c>
      <c r="M302" s="23"/>
      <c r="N302" s="22"/>
      <c r="O302" s="269">
        <v>45181</v>
      </c>
      <c r="P302" s="259">
        <v>130728</v>
      </c>
      <c r="Q302" s="259">
        <v>1163.9100000000001</v>
      </c>
      <c r="R302" s="261">
        <v>121</v>
      </c>
      <c r="S302" s="270">
        <v>20819.37</v>
      </c>
      <c r="Z302" s="359"/>
      <c r="AA302" s="22"/>
      <c r="AB302" s="258">
        <v>45574</v>
      </c>
      <c r="AC302" s="259">
        <v>137486</v>
      </c>
      <c r="AD302" s="259">
        <v>1814.4899</v>
      </c>
      <c r="AE302" s="261">
        <v>167</v>
      </c>
      <c r="AF302" s="262">
        <v>32758.194</v>
      </c>
      <c r="AM302" s="23"/>
      <c r="AN302" s="22"/>
      <c r="AO302" s="258"/>
      <c r="AP302" s="259"/>
      <c r="AQ302" s="259"/>
      <c r="AR302" s="261"/>
      <c r="AS302" s="262"/>
      <c r="AZ302" s="23"/>
    </row>
    <row r="303" spans="1:52" x14ac:dyDescent="0.3">
      <c r="A303" s="22"/>
      <c r="B303" s="212">
        <v>44837</v>
      </c>
      <c r="C303" s="1">
        <v>124226</v>
      </c>
      <c r="D303" s="210">
        <v>486.49650000000003</v>
      </c>
      <c r="E303" s="211">
        <v>57.999999999999993</v>
      </c>
      <c r="F303" s="213">
        <v>8926.4539999999997</v>
      </c>
      <c r="H303" t="s">
        <v>247</v>
      </c>
      <c r="I303" s="134">
        <f>+D320-D289</f>
        <v>49.872399999999971</v>
      </c>
      <c r="M303" s="23"/>
      <c r="N303" s="22"/>
      <c r="O303" s="269">
        <v>45182</v>
      </c>
      <c r="P303" s="259">
        <v>130742</v>
      </c>
      <c r="Q303" s="259">
        <v>1165.83</v>
      </c>
      <c r="R303" s="261">
        <v>121</v>
      </c>
      <c r="S303" s="270">
        <v>20828.715</v>
      </c>
      <c r="Z303" s="359"/>
      <c r="AA303" s="22"/>
      <c r="AB303" s="258">
        <v>45575</v>
      </c>
      <c r="AC303" s="259">
        <v>137491</v>
      </c>
      <c r="AD303" s="259">
        <v>1837.923</v>
      </c>
      <c r="AE303" s="261">
        <v>167</v>
      </c>
      <c r="AF303" s="262">
        <v>32758.906999999999</v>
      </c>
      <c r="AM303" s="23"/>
      <c r="AN303" s="22"/>
      <c r="AO303" s="258"/>
      <c r="AP303" s="259"/>
      <c r="AQ303" s="259"/>
      <c r="AR303" s="261"/>
      <c r="AS303" s="262"/>
      <c r="AZ303" s="23"/>
    </row>
    <row r="304" spans="1:52" x14ac:dyDescent="0.3">
      <c r="A304" s="22"/>
      <c r="B304" s="212">
        <v>44838</v>
      </c>
      <c r="C304" s="1">
        <v>124247</v>
      </c>
      <c r="D304" s="210">
        <v>487.92360000000002</v>
      </c>
      <c r="E304" s="211">
        <v>57.999999999999993</v>
      </c>
      <c r="F304" s="213">
        <v>8972.19</v>
      </c>
      <c r="H304" t="s">
        <v>250</v>
      </c>
      <c r="I304" s="134">
        <f>+I302-I303</f>
        <v>577.12760000000003</v>
      </c>
      <c r="M304" s="23"/>
      <c r="N304" s="22"/>
      <c r="O304" s="269">
        <v>45183</v>
      </c>
      <c r="P304" s="259">
        <v>130757</v>
      </c>
      <c r="Q304" s="259">
        <v>1167.25</v>
      </c>
      <c r="R304" s="261">
        <v>122</v>
      </c>
      <c r="S304" s="270">
        <v>20870.11</v>
      </c>
      <c r="Z304" s="359"/>
      <c r="AA304" s="22"/>
      <c r="AB304" s="258">
        <v>45576</v>
      </c>
      <c r="AC304" s="259">
        <v>137516</v>
      </c>
      <c r="AD304" s="259">
        <v>1815.5949000000001</v>
      </c>
      <c r="AE304" s="261">
        <v>167</v>
      </c>
      <c r="AF304" s="262">
        <v>32791.396999999997</v>
      </c>
      <c r="AM304" s="23"/>
      <c r="AN304" s="22"/>
      <c r="AO304" s="258"/>
      <c r="AP304" s="259"/>
      <c r="AQ304" s="259"/>
      <c r="AR304" s="261"/>
      <c r="AS304" s="262"/>
      <c r="AZ304" s="23"/>
    </row>
    <row r="305" spans="1:52" x14ac:dyDescent="0.3">
      <c r="A305" s="22"/>
      <c r="B305" s="212">
        <v>44839</v>
      </c>
      <c r="C305" s="1">
        <v>124268</v>
      </c>
      <c r="D305" s="210">
        <v>489.07639999999998</v>
      </c>
      <c r="E305" s="211">
        <v>57.999999999999993</v>
      </c>
      <c r="F305" s="213">
        <v>9002.2610000000004</v>
      </c>
      <c r="M305" s="23"/>
      <c r="N305" s="22"/>
      <c r="O305" s="269">
        <v>45184</v>
      </c>
      <c r="P305" s="259">
        <v>130772</v>
      </c>
      <c r="Q305" s="259">
        <v>1169.6300000000001</v>
      </c>
      <c r="R305" s="261">
        <v>122</v>
      </c>
      <c r="S305" s="270">
        <v>20973.327000000001</v>
      </c>
      <c r="Z305" s="359"/>
      <c r="AA305" s="22"/>
      <c r="AB305" s="258">
        <v>45577</v>
      </c>
      <c r="AC305" s="259">
        <v>137533</v>
      </c>
      <c r="AD305" s="259">
        <v>1816.6682000000001</v>
      </c>
      <c r="AE305" s="261">
        <v>167</v>
      </c>
      <c r="AF305" s="262">
        <v>32857.154000000002</v>
      </c>
      <c r="AM305" s="23"/>
      <c r="AN305" s="22"/>
      <c r="AO305" s="258"/>
      <c r="AP305" s="259"/>
      <c r="AQ305" s="259"/>
      <c r="AR305" s="261"/>
      <c r="AS305" s="262"/>
      <c r="AZ305" s="23"/>
    </row>
    <row r="306" spans="1:52" x14ac:dyDescent="0.3">
      <c r="A306" s="22"/>
      <c r="B306" s="212">
        <v>44840</v>
      </c>
      <c r="C306" s="1">
        <v>124291</v>
      </c>
      <c r="D306" s="210">
        <v>490.01260000000002</v>
      </c>
      <c r="E306" s="211">
        <v>57.999999999999993</v>
      </c>
      <c r="F306" s="213">
        <v>9038.3909999999996</v>
      </c>
      <c r="M306" s="23"/>
      <c r="N306" s="22"/>
      <c r="O306" s="269">
        <v>45185</v>
      </c>
      <c r="P306" s="259">
        <v>130787</v>
      </c>
      <c r="Q306" s="259">
        <v>1172.3399999999999</v>
      </c>
      <c r="R306" s="261">
        <v>122</v>
      </c>
      <c r="S306" s="270">
        <v>21049.927</v>
      </c>
      <c r="Z306" s="359"/>
      <c r="AA306" s="22"/>
      <c r="AB306" s="258">
        <v>45578</v>
      </c>
      <c r="AC306" s="259">
        <v>137543</v>
      </c>
      <c r="AD306" s="259">
        <v>1817.0912000000001</v>
      </c>
      <c r="AE306" s="261">
        <v>167</v>
      </c>
      <c r="AF306" s="262">
        <v>32901.014000000003</v>
      </c>
      <c r="AM306" s="23"/>
      <c r="AN306" s="22"/>
      <c r="AO306" s="258"/>
      <c r="AP306" s="259"/>
      <c r="AQ306" s="259"/>
      <c r="AR306" s="261"/>
      <c r="AS306" s="262"/>
      <c r="AZ306" s="23"/>
    </row>
    <row r="307" spans="1:52" x14ac:dyDescent="0.3">
      <c r="A307" s="22"/>
      <c r="B307" s="212">
        <v>44841</v>
      </c>
      <c r="C307" s="1">
        <v>124310</v>
      </c>
      <c r="D307" s="210">
        <v>490.70370000000003</v>
      </c>
      <c r="E307" s="211">
        <v>59</v>
      </c>
      <c r="F307" s="213">
        <v>9067.3070000000007</v>
      </c>
      <c r="H307" t="s">
        <v>251</v>
      </c>
      <c r="I307" s="134">
        <f>+I304</f>
        <v>577.12760000000003</v>
      </c>
      <c r="J307" t="s">
        <v>252</v>
      </c>
      <c r="L307" s="134">
        <f>+I307-I275</f>
        <v>-75.783500000000004</v>
      </c>
      <c r="M307" s="366">
        <f>+L307/I275</f>
        <v>-0.11607016636721293</v>
      </c>
      <c r="N307" s="22"/>
      <c r="O307" s="269">
        <v>45186</v>
      </c>
      <c r="P307" s="259">
        <v>130800</v>
      </c>
      <c r="Q307" s="259">
        <v>1174.32</v>
      </c>
      <c r="R307" s="261">
        <v>122</v>
      </c>
      <c r="S307" s="270">
        <v>21128.667000000001</v>
      </c>
      <c r="Z307" s="359"/>
      <c r="AA307" s="22"/>
      <c r="AB307" s="258">
        <v>45579</v>
      </c>
      <c r="AC307" s="259">
        <v>137561</v>
      </c>
      <c r="AD307" s="259">
        <v>1818.077</v>
      </c>
      <c r="AE307" s="261">
        <v>167</v>
      </c>
      <c r="AF307" s="262">
        <v>32941.019999999997</v>
      </c>
      <c r="AM307" s="23"/>
      <c r="AN307" s="22"/>
      <c r="AO307" s="258"/>
      <c r="AP307" s="259"/>
      <c r="AQ307" s="259"/>
      <c r="AR307" s="261"/>
      <c r="AS307" s="262"/>
      <c r="AZ307" s="23"/>
    </row>
    <row r="308" spans="1:52" x14ac:dyDescent="0.3">
      <c r="A308" s="22"/>
      <c r="B308" s="212">
        <v>44842</v>
      </c>
      <c r="C308" s="1">
        <v>124332</v>
      </c>
      <c r="D308" s="210">
        <v>492.0806</v>
      </c>
      <c r="E308" s="211">
        <v>59</v>
      </c>
      <c r="F308" s="213">
        <v>9115.0930000000008</v>
      </c>
      <c r="I308" s="134"/>
      <c r="M308" s="23"/>
      <c r="N308" s="22"/>
      <c r="O308" s="269">
        <v>45187</v>
      </c>
      <c r="P308" s="259">
        <v>130820</v>
      </c>
      <c r="Q308" s="259">
        <v>1176.8599999999999</v>
      </c>
      <c r="R308" s="261">
        <v>123</v>
      </c>
      <c r="S308" s="270">
        <v>21129.114000000001</v>
      </c>
      <c r="Z308" s="359"/>
      <c r="AA308" s="22"/>
      <c r="AB308" s="258">
        <v>45580</v>
      </c>
      <c r="AC308" s="259">
        <v>137582</v>
      </c>
      <c r="AD308" s="259">
        <v>1820.5623000000001</v>
      </c>
      <c r="AE308" s="261">
        <v>168</v>
      </c>
      <c r="AF308" s="262">
        <v>32944.087</v>
      </c>
      <c r="AM308" s="23"/>
      <c r="AN308" s="22"/>
      <c r="AO308" s="258"/>
      <c r="AP308" s="259"/>
      <c r="AQ308" s="259"/>
      <c r="AR308" s="261"/>
      <c r="AS308" s="262"/>
      <c r="AZ308" s="23"/>
    </row>
    <row r="309" spans="1:52" x14ac:dyDescent="0.3">
      <c r="A309" s="22"/>
      <c r="B309" s="212">
        <v>44843</v>
      </c>
      <c r="C309" s="1">
        <v>124347</v>
      </c>
      <c r="D309" s="210">
        <v>493.01369999999997</v>
      </c>
      <c r="E309" s="211">
        <v>59</v>
      </c>
      <c r="F309" s="213">
        <v>9147.1219999999994</v>
      </c>
      <c r="H309" t="s">
        <v>253</v>
      </c>
      <c r="I309" s="134">
        <f>+K297</f>
        <v>4396.0910000000003</v>
      </c>
      <c r="J309" t="s">
        <v>270</v>
      </c>
      <c r="L309" s="134">
        <f>+I309-I277</f>
        <v>-356.8239999999987</v>
      </c>
      <c r="M309" s="366">
        <f>+L309/I277</f>
        <v>-7.5074769904363695E-2</v>
      </c>
      <c r="N309" s="22"/>
      <c r="O309" s="272">
        <v>45188</v>
      </c>
      <c r="P309" s="254">
        <v>130833</v>
      </c>
      <c r="Q309" s="254">
        <v>1178.04</v>
      </c>
      <c r="R309" s="256">
        <v>123</v>
      </c>
      <c r="S309" s="273">
        <v>21167.439999999999</v>
      </c>
      <c r="Z309" s="359"/>
      <c r="AA309" s="22"/>
      <c r="AB309" s="258">
        <v>45581</v>
      </c>
      <c r="AC309" s="259">
        <v>137604</v>
      </c>
      <c r="AD309" s="259">
        <v>1821.9562000000001</v>
      </c>
      <c r="AE309" s="261">
        <v>168</v>
      </c>
      <c r="AF309" s="262">
        <v>32947.053</v>
      </c>
      <c r="AM309" s="23"/>
      <c r="AN309" s="22"/>
      <c r="AO309" s="258"/>
      <c r="AP309" s="259"/>
      <c r="AQ309" s="259"/>
      <c r="AR309" s="261"/>
      <c r="AS309" s="262"/>
      <c r="AZ309" s="23"/>
    </row>
    <row r="310" spans="1:52" x14ac:dyDescent="0.3">
      <c r="A310" s="22"/>
      <c r="B310" s="212">
        <v>44844</v>
      </c>
      <c r="C310" s="1">
        <v>124368</v>
      </c>
      <c r="D310" s="210">
        <v>494.1311</v>
      </c>
      <c r="E310" s="211">
        <v>59</v>
      </c>
      <c r="F310" s="213">
        <v>9162.473</v>
      </c>
      <c r="M310" s="23"/>
      <c r="N310" s="22"/>
      <c r="O310" s="269">
        <v>45189</v>
      </c>
      <c r="P310" s="259">
        <v>130848</v>
      </c>
      <c r="Q310" s="259">
        <v>1179.67</v>
      </c>
      <c r="R310" s="261">
        <v>123</v>
      </c>
      <c r="S310" s="270">
        <v>21257.776000000002</v>
      </c>
      <c r="Z310" s="359"/>
      <c r="AA310" s="22"/>
      <c r="AB310" s="258">
        <v>45582</v>
      </c>
      <c r="AC310" s="259">
        <v>137625</v>
      </c>
      <c r="AD310" s="259">
        <v>1822.8504</v>
      </c>
      <c r="AE310" s="261">
        <v>168</v>
      </c>
      <c r="AF310" s="262">
        <v>33063.601999999999</v>
      </c>
      <c r="AM310" s="23"/>
      <c r="AN310" s="22"/>
      <c r="AO310" s="258"/>
      <c r="AP310" s="259"/>
      <c r="AQ310" s="259"/>
      <c r="AR310" s="261"/>
      <c r="AS310" s="262"/>
      <c r="AZ310" s="23"/>
    </row>
    <row r="311" spans="1:52" ht="18" x14ac:dyDescent="0.35">
      <c r="A311" s="22"/>
      <c r="B311" s="212">
        <v>44845</v>
      </c>
      <c r="C311" s="1">
        <v>124394</v>
      </c>
      <c r="D311" s="210">
        <v>500.45089999999999</v>
      </c>
      <c r="E311" s="211">
        <v>59</v>
      </c>
      <c r="F311" s="213">
        <v>9211.1460000000006</v>
      </c>
      <c r="H311" t="s">
        <v>255</v>
      </c>
      <c r="I311" s="135">
        <f>+I309/I307</f>
        <v>7.6171907217745263</v>
      </c>
      <c r="J311" t="s">
        <v>288</v>
      </c>
      <c r="M311" s="23"/>
      <c r="N311" s="22"/>
      <c r="O311" s="269">
        <v>45190</v>
      </c>
      <c r="P311" s="259">
        <v>130865</v>
      </c>
      <c r="Q311" s="259">
        <v>1181.0899999999999</v>
      </c>
      <c r="R311" s="261">
        <v>123</v>
      </c>
      <c r="S311" s="270">
        <v>21319.58</v>
      </c>
      <c r="Z311" s="359"/>
      <c r="AA311" s="22"/>
      <c r="AB311" s="258">
        <v>45583</v>
      </c>
      <c r="AC311" s="259">
        <v>137632</v>
      </c>
      <c r="AD311" s="259">
        <v>1823.9782</v>
      </c>
      <c r="AE311" s="261">
        <v>168</v>
      </c>
      <c r="AF311" s="262">
        <v>33089.296000000002</v>
      </c>
      <c r="AM311" s="23"/>
      <c r="AN311" s="22"/>
      <c r="AO311" s="258"/>
      <c r="AP311" s="259"/>
      <c r="AQ311" s="259"/>
      <c r="AR311" s="261"/>
      <c r="AS311" s="262"/>
      <c r="AZ311" s="23"/>
    </row>
    <row r="312" spans="1:52" x14ac:dyDescent="0.3">
      <c r="A312" s="22"/>
      <c r="B312" s="212">
        <v>44846</v>
      </c>
      <c r="C312" s="1">
        <v>124412</v>
      </c>
      <c r="D312" s="210">
        <v>501.17939999999999</v>
      </c>
      <c r="E312" s="211">
        <v>59</v>
      </c>
      <c r="F312" s="213">
        <v>9245.7309999999998</v>
      </c>
      <c r="M312" s="23"/>
      <c r="N312" s="22"/>
      <c r="O312" s="269">
        <v>45191</v>
      </c>
      <c r="P312" s="259">
        <v>130878</v>
      </c>
      <c r="Q312" s="259">
        <v>1183.06</v>
      </c>
      <c r="R312" s="261">
        <v>123</v>
      </c>
      <c r="S312" s="270">
        <v>21353.223999999998</v>
      </c>
      <c r="Z312" s="359"/>
      <c r="AA312" s="22"/>
      <c r="AB312" s="253">
        <v>45584</v>
      </c>
      <c r="AC312" s="254">
        <v>137642</v>
      </c>
      <c r="AD312" s="254">
        <v>1824.3279</v>
      </c>
      <c r="AE312" s="256">
        <v>168</v>
      </c>
      <c r="AF312" s="257">
        <v>33107.324000000001</v>
      </c>
      <c r="AM312" s="23"/>
      <c r="AN312" s="22"/>
      <c r="AO312" s="258"/>
      <c r="AP312" s="259"/>
      <c r="AQ312" s="259"/>
      <c r="AR312" s="261"/>
      <c r="AS312" s="262"/>
      <c r="AZ312" s="23"/>
    </row>
    <row r="313" spans="1:52" x14ac:dyDescent="0.3">
      <c r="A313" s="22"/>
      <c r="B313" s="212">
        <v>44847</v>
      </c>
      <c r="C313" s="1">
        <v>124431</v>
      </c>
      <c r="D313" s="210">
        <v>503.238</v>
      </c>
      <c r="E313" s="211">
        <v>59</v>
      </c>
      <c r="F313" s="213">
        <v>9275.8639999999996</v>
      </c>
      <c r="M313" s="23"/>
      <c r="N313" s="22"/>
      <c r="O313" s="269">
        <v>45192</v>
      </c>
      <c r="P313" s="259">
        <v>130896</v>
      </c>
      <c r="Q313" s="259">
        <v>1185.74</v>
      </c>
      <c r="R313" s="261">
        <v>123</v>
      </c>
      <c r="S313" s="270">
        <v>21390.031999999999</v>
      </c>
      <c r="Z313" s="359"/>
      <c r="AA313" s="22"/>
      <c r="AB313" s="258">
        <v>45585</v>
      </c>
      <c r="AC313" s="259">
        <v>137667</v>
      </c>
      <c r="AD313" s="259">
        <v>1828.3286000000001</v>
      </c>
      <c r="AE313" s="261">
        <v>168</v>
      </c>
      <c r="AF313" s="262">
        <v>33119.256000000001</v>
      </c>
      <c r="AM313" s="23"/>
      <c r="AN313" s="22"/>
      <c r="AO313" s="258"/>
      <c r="AP313" s="259"/>
      <c r="AQ313" s="259"/>
      <c r="AR313" s="261"/>
      <c r="AS313" s="262"/>
      <c r="AZ313" s="23"/>
    </row>
    <row r="314" spans="1:52" ht="15" thickBot="1" x14ac:dyDescent="0.35">
      <c r="A314" s="22"/>
      <c r="B314" s="212">
        <v>44848</v>
      </c>
      <c r="C314" s="1">
        <v>124450</v>
      </c>
      <c r="D314" s="210">
        <v>504.39100000000002</v>
      </c>
      <c r="E314" s="211">
        <v>59</v>
      </c>
      <c r="F314" s="213">
        <v>9314.643</v>
      </c>
      <c r="M314" s="23"/>
      <c r="N314" s="22"/>
      <c r="O314" s="269">
        <v>45193</v>
      </c>
      <c r="P314" s="259">
        <v>130907</v>
      </c>
      <c r="Q314" s="259">
        <v>1186.33</v>
      </c>
      <c r="R314" s="261">
        <v>123</v>
      </c>
      <c r="S314" s="270">
        <v>21420.116999999998</v>
      </c>
      <c r="Z314" s="359"/>
      <c r="AA314" s="22"/>
      <c r="AB314" s="258">
        <v>45586</v>
      </c>
      <c r="AC314" s="259">
        <v>137699</v>
      </c>
      <c r="AD314" s="259">
        <v>1829.3088</v>
      </c>
      <c r="AE314" s="261">
        <v>169</v>
      </c>
      <c r="AF314" s="262">
        <v>33157.349000000002</v>
      </c>
      <c r="AM314" s="23"/>
      <c r="AN314" s="22"/>
      <c r="AO314" s="258"/>
      <c r="AP314" s="259"/>
      <c r="AQ314" s="259"/>
      <c r="AR314" s="261"/>
      <c r="AS314" s="262"/>
      <c r="AZ314" s="23"/>
    </row>
    <row r="315" spans="1:52" ht="18.600000000000001" thickBot="1" x14ac:dyDescent="0.4">
      <c r="A315" s="22"/>
      <c r="B315" s="212">
        <v>44849</v>
      </c>
      <c r="C315" s="1">
        <v>124465</v>
      </c>
      <c r="D315" s="210">
        <v>505.68430000000001</v>
      </c>
      <c r="E315" s="211">
        <v>60</v>
      </c>
      <c r="F315" s="213">
        <v>9353.2340000000004</v>
      </c>
      <c r="M315" s="23"/>
      <c r="N315" s="22"/>
      <c r="O315" s="269">
        <v>45194</v>
      </c>
      <c r="P315" s="259">
        <v>130922</v>
      </c>
      <c r="Q315" s="259">
        <v>1188.3699999999999</v>
      </c>
      <c r="R315" s="261">
        <v>124</v>
      </c>
      <c r="S315" s="270">
        <v>21453.527999999998</v>
      </c>
      <c r="U315" s="522" t="s">
        <v>294</v>
      </c>
      <c r="V315" s="522"/>
      <c r="W315" s="522"/>
      <c r="X315" s="522"/>
      <c r="Z315" s="359"/>
      <c r="AA315" s="22"/>
      <c r="AB315" s="258">
        <v>45587</v>
      </c>
      <c r="AC315" s="259">
        <v>137789</v>
      </c>
      <c r="AD315" s="259">
        <v>1830.6895999999999</v>
      </c>
      <c r="AE315" s="261">
        <v>169</v>
      </c>
      <c r="AF315" s="262">
        <v>33219.767</v>
      </c>
      <c r="AH315" s="519" t="s">
        <v>437</v>
      </c>
      <c r="AI315" s="520"/>
      <c r="AJ315" s="520"/>
      <c r="AK315" s="520"/>
      <c r="AL315" s="521"/>
      <c r="AM315" s="23"/>
      <c r="AN315" s="22"/>
      <c r="AO315" s="258"/>
      <c r="AP315" s="259"/>
      <c r="AQ315" s="259"/>
      <c r="AR315" s="261"/>
      <c r="AS315" s="262"/>
      <c r="AU315" s="519" t="s">
        <v>451</v>
      </c>
      <c r="AV315" s="520"/>
      <c r="AW315" s="520"/>
      <c r="AX315" s="520"/>
      <c r="AY315" s="521"/>
      <c r="AZ315" s="23"/>
    </row>
    <row r="316" spans="1:52" ht="28.8" x14ac:dyDescent="0.3">
      <c r="A316" s="22"/>
      <c r="B316" s="212">
        <v>44850</v>
      </c>
      <c r="C316" s="1">
        <v>124476</v>
      </c>
      <c r="D316" s="210">
        <v>506.54989999999998</v>
      </c>
      <c r="E316" s="211">
        <v>60</v>
      </c>
      <c r="F316" s="213">
        <v>9398.5810000000001</v>
      </c>
      <c r="M316" s="23"/>
      <c r="N316" s="22"/>
      <c r="O316" s="269">
        <v>45195</v>
      </c>
      <c r="P316" s="259">
        <v>130936</v>
      </c>
      <c r="Q316" s="259">
        <v>1189.46</v>
      </c>
      <c r="R316" s="261">
        <v>124</v>
      </c>
      <c r="S316" s="270">
        <v>21525.361000000001</v>
      </c>
      <c r="U316" s="27" t="s">
        <v>246</v>
      </c>
      <c r="V316" s="27" t="s">
        <v>246</v>
      </c>
      <c r="W316" s="27" t="s">
        <v>247</v>
      </c>
      <c r="X316" s="27" t="s">
        <v>287</v>
      </c>
      <c r="Z316" s="359"/>
      <c r="AA316" s="22"/>
      <c r="AB316" s="258">
        <v>45588</v>
      </c>
      <c r="AC316" s="259">
        <v>137735</v>
      </c>
      <c r="AD316" s="259">
        <v>1831.8239000000001</v>
      </c>
      <c r="AE316" s="261">
        <v>169</v>
      </c>
      <c r="AF316" s="262">
        <v>33235.152999999998</v>
      </c>
      <c r="AH316" s="27" t="s">
        <v>246</v>
      </c>
      <c r="AI316" s="27" t="s">
        <v>246</v>
      </c>
      <c r="AJ316" s="27" t="s">
        <v>247</v>
      </c>
      <c r="AK316" s="27" t="s">
        <v>287</v>
      </c>
      <c r="AM316" s="23"/>
      <c r="AN316" s="22"/>
      <c r="AO316" s="258"/>
      <c r="AP316" s="259"/>
      <c r="AQ316" s="259"/>
      <c r="AR316" s="261"/>
      <c r="AS316" s="262"/>
      <c r="AU316" s="27" t="s">
        <v>246</v>
      </c>
      <c r="AV316" s="27" t="s">
        <v>246</v>
      </c>
      <c r="AW316" s="27" t="s">
        <v>247</v>
      </c>
      <c r="AX316" s="27" t="s">
        <v>287</v>
      </c>
      <c r="AZ316" s="23"/>
    </row>
    <row r="317" spans="1:52" x14ac:dyDescent="0.3">
      <c r="A317" s="22"/>
      <c r="B317" s="212">
        <v>44851</v>
      </c>
      <c r="C317" s="1">
        <v>124492</v>
      </c>
      <c r="D317" s="210">
        <v>507.70850000000002</v>
      </c>
      <c r="E317" s="211">
        <v>60</v>
      </c>
      <c r="F317" s="213">
        <v>9447.01</v>
      </c>
      <c r="M317" s="23"/>
      <c r="N317" s="22"/>
      <c r="O317" s="269">
        <v>45196</v>
      </c>
      <c r="P317" s="259">
        <v>130950</v>
      </c>
      <c r="Q317" s="259">
        <v>1190.23</v>
      </c>
      <c r="R317" s="261">
        <v>124</v>
      </c>
      <c r="S317" s="270">
        <v>21601.72</v>
      </c>
      <c r="U317" t="s">
        <v>279</v>
      </c>
      <c r="V317" s="10">
        <f>+'Vr M3 DE GAS'!BE16</f>
        <v>1971</v>
      </c>
      <c r="W317" s="377">
        <f>+S340-S309</f>
        <v>1026.2020000000011</v>
      </c>
      <c r="X317" s="377">
        <f>+V317-W317</f>
        <v>944.79799999999886</v>
      </c>
      <c r="Y317" s="377">
        <f>+X317-X282</f>
        <v>-11.786000000003696</v>
      </c>
      <c r="Z317" s="378">
        <f>+Y317/X282</f>
        <v>-1.2320925292502973E-2</v>
      </c>
      <c r="AA317" s="22"/>
      <c r="AB317" s="258">
        <v>45589</v>
      </c>
      <c r="AC317" s="259">
        <v>137754</v>
      </c>
      <c r="AD317" s="259">
        <v>1832.9668999999999</v>
      </c>
      <c r="AE317" s="261">
        <v>169</v>
      </c>
      <c r="AF317" s="262">
        <v>33268.345000000001</v>
      </c>
      <c r="AH317" t="s">
        <v>279</v>
      </c>
      <c r="AI317">
        <f>+'Vr M3 DE GAS'!BN17</f>
        <v>2064</v>
      </c>
      <c r="AJ317" s="133">
        <f>+AF345-AF312</f>
        <v>1128.301999999996</v>
      </c>
      <c r="AK317" s="133">
        <f>+AI317-AJ317</f>
        <v>935.69800000000396</v>
      </c>
      <c r="AL317" s="133">
        <f>+AK317-AK282</f>
        <v>34.64100000000326</v>
      </c>
      <c r="AM317" s="366"/>
      <c r="AN317" s="22"/>
      <c r="AO317" s="258"/>
      <c r="AP317" s="259"/>
      <c r="AQ317" s="259"/>
      <c r="AR317" s="261"/>
      <c r="AS317" s="262"/>
      <c r="AU317" t="s">
        <v>279</v>
      </c>
      <c r="AV317">
        <f>+'Vr M3 DE GAS'!CA17</f>
        <v>0</v>
      </c>
      <c r="AW317" s="133">
        <f>+AS345-AS312</f>
        <v>0</v>
      </c>
      <c r="AX317" s="133">
        <f>+AV317-AW317</f>
        <v>0</v>
      </c>
      <c r="AY317" s="133">
        <f>+AX317-AX282</f>
        <v>0</v>
      </c>
      <c r="AZ317" s="366"/>
    </row>
    <row r="318" spans="1:52" x14ac:dyDescent="0.3">
      <c r="A318" s="22"/>
      <c r="B318" s="212">
        <v>44852</v>
      </c>
      <c r="C318" s="1">
        <v>124512</v>
      </c>
      <c r="D318" s="210">
        <v>510.2423</v>
      </c>
      <c r="E318" s="211">
        <v>60</v>
      </c>
      <c r="F318" s="213">
        <v>9471.4459999999999</v>
      </c>
      <c r="M318" s="23"/>
      <c r="N318" s="22"/>
      <c r="O318" s="269">
        <v>45197</v>
      </c>
      <c r="P318" s="259">
        <v>130963</v>
      </c>
      <c r="Q318" s="259">
        <v>1192.06</v>
      </c>
      <c r="R318" s="261">
        <v>125</v>
      </c>
      <c r="S318" s="270">
        <v>21651.722000000002</v>
      </c>
      <c r="U318" t="s">
        <v>281</v>
      </c>
      <c r="V318" s="10">
        <f>+'Vr M3 DE GAS'!BE34</f>
        <v>1117</v>
      </c>
      <c r="W318" s="377"/>
      <c r="X318" s="377">
        <f t="shared" ref="X318:X319" si="32">+V318-W318</f>
        <v>1117</v>
      </c>
      <c r="Y318" s="377">
        <f>+X318-X283</f>
        <v>-43</v>
      </c>
      <c r="Z318" s="378">
        <f>+Y318/X283</f>
        <v>-3.7068965517241377E-2</v>
      </c>
      <c r="AA318" s="22"/>
      <c r="AB318" s="258">
        <v>45590</v>
      </c>
      <c r="AC318" s="259">
        <v>137762</v>
      </c>
      <c r="AD318" s="259">
        <v>1833.9238</v>
      </c>
      <c r="AE318" s="261">
        <v>169</v>
      </c>
      <c r="AF318" s="262">
        <v>33319.402000000002</v>
      </c>
      <c r="AH318" t="s">
        <v>281</v>
      </c>
      <c r="AI318">
        <f>+'Vr M3 DE GAS'!BN35</f>
        <v>961</v>
      </c>
      <c r="AJ318" s="133"/>
      <c r="AK318" s="133">
        <f t="shared" ref="AK318:AK319" si="33">+AI318-AJ318</f>
        <v>961</v>
      </c>
      <c r="AL318" s="133">
        <f>+AK318-AK283</f>
        <v>170</v>
      </c>
      <c r="AM318" s="366"/>
      <c r="AN318" s="22"/>
      <c r="AO318" s="258"/>
      <c r="AP318" s="259"/>
      <c r="AQ318" s="259"/>
      <c r="AR318" s="261"/>
      <c r="AS318" s="262"/>
      <c r="AU318" t="s">
        <v>281</v>
      </c>
      <c r="AV318">
        <f>+'Vr M3 DE GAS'!CA35</f>
        <v>0</v>
      </c>
      <c r="AW318" s="133"/>
      <c r="AX318" s="133">
        <f t="shared" ref="AX318:AX319" si="34">+AV318-AW318</f>
        <v>0</v>
      </c>
      <c r="AY318" s="133">
        <f>+AX318-AX283</f>
        <v>0</v>
      </c>
      <c r="AZ318" s="366"/>
    </row>
    <row r="319" spans="1:52" x14ac:dyDescent="0.3">
      <c r="A319" s="22"/>
      <c r="B319" s="212">
        <v>44853</v>
      </c>
      <c r="C319" s="1">
        <v>124526</v>
      </c>
      <c r="D319" s="210">
        <v>511.08920000000001</v>
      </c>
      <c r="E319" s="211">
        <v>60</v>
      </c>
      <c r="F319" s="213">
        <v>9490.33</v>
      </c>
      <c r="M319" s="23"/>
      <c r="N319" s="22"/>
      <c r="O319" s="269">
        <v>45198</v>
      </c>
      <c r="P319" s="259">
        <v>130978</v>
      </c>
      <c r="Q319" s="259">
        <v>1192.8699999999999</v>
      </c>
      <c r="R319" s="261">
        <v>125</v>
      </c>
      <c r="S319" s="270">
        <v>21703.077000000001</v>
      </c>
      <c r="U319" t="s">
        <v>280</v>
      </c>
      <c r="V319" s="10">
        <f>+'Vr M3 DE GAS'!BE52</f>
        <v>1008</v>
      </c>
      <c r="W319" s="377"/>
      <c r="X319" s="377">
        <f t="shared" si="32"/>
        <v>1008</v>
      </c>
      <c r="Y319" s="377">
        <f>+X319-X284</f>
        <v>-118</v>
      </c>
      <c r="Z319" s="378">
        <f>+Y319/X284</f>
        <v>-0.10479573712255773</v>
      </c>
      <c r="AA319" s="22"/>
      <c r="AB319" s="258">
        <v>45591</v>
      </c>
      <c r="AC319" s="259">
        <v>137772</v>
      </c>
      <c r="AD319" s="259">
        <v>1834.3435999999999</v>
      </c>
      <c r="AE319" s="261">
        <v>169</v>
      </c>
      <c r="AF319" s="262">
        <v>33390.642</v>
      </c>
      <c r="AH319" t="s">
        <v>280</v>
      </c>
      <c r="AI319">
        <f>+'Vr M3 DE GAS'!BN53</f>
        <v>978</v>
      </c>
      <c r="AJ319" s="133"/>
      <c r="AK319" s="133">
        <f t="shared" si="33"/>
        <v>978</v>
      </c>
      <c r="AL319" s="133">
        <f>+AK319-AK284</f>
        <v>217</v>
      </c>
      <c r="AM319" s="366"/>
      <c r="AN319" s="22"/>
      <c r="AO319" s="258"/>
      <c r="AP319" s="259"/>
      <c r="AQ319" s="259"/>
      <c r="AR319" s="261"/>
      <c r="AS319" s="262"/>
      <c r="AU319" t="s">
        <v>280</v>
      </c>
      <c r="AV319">
        <f>+'Vr M3 DE GAS'!CA53</f>
        <v>0</v>
      </c>
      <c r="AW319" s="133"/>
      <c r="AX319" s="133">
        <f t="shared" si="34"/>
        <v>0</v>
      </c>
      <c r="AY319" s="133">
        <f>+AX319-AX284</f>
        <v>0</v>
      </c>
      <c r="AZ319" s="366"/>
    </row>
    <row r="320" spans="1:52" x14ac:dyDescent="0.3">
      <c r="A320" s="22"/>
      <c r="B320" s="241">
        <v>44854</v>
      </c>
      <c r="C320" s="220">
        <v>124545</v>
      </c>
      <c r="D320" s="242">
        <v>512.08889999999997</v>
      </c>
      <c r="E320" s="221">
        <v>60</v>
      </c>
      <c r="F320" s="240">
        <v>9527.3330000000005</v>
      </c>
      <c r="M320" s="23"/>
      <c r="N320" s="22"/>
      <c r="O320" s="269">
        <v>45199</v>
      </c>
      <c r="P320" s="259">
        <v>130994</v>
      </c>
      <c r="Q320" s="259">
        <v>1196.44</v>
      </c>
      <c r="R320" s="261">
        <v>126</v>
      </c>
      <c r="S320" s="270">
        <v>21761.843000000001</v>
      </c>
      <c r="W320" s="377"/>
      <c r="X320" s="377"/>
      <c r="Z320" s="359"/>
      <c r="AA320" s="22"/>
      <c r="AB320" s="258">
        <v>45592</v>
      </c>
      <c r="AC320" s="259">
        <v>137803</v>
      </c>
      <c r="AD320" s="259">
        <v>1836.6339</v>
      </c>
      <c r="AE320" s="261">
        <v>170</v>
      </c>
      <c r="AF320" s="262">
        <v>33414.678999999996</v>
      </c>
      <c r="AJ320" s="133"/>
      <c r="AK320" s="133"/>
      <c r="AM320" s="23"/>
      <c r="AN320" s="22"/>
      <c r="AO320" s="258"/>
      <c r="AP320" s="259"/>
      <c r="AQ320" s="259"/>
      <c r="AR320" s="261"/>
      <c r="AS320" s="262"/>
      <c r="AW320" s="133"/>
      <c r="AX320" s="133"/>
      <c r="AZ320" s="23"/>
    </row>
    <row r="321" spans="1:52" x14ac:dyDescent="0.3">
      <c r="A321" s="22"/>
      <c r="B321" s="212">
        <v>44855</v>
      </c>
      <c r="C321" s="1">
        <v>124590</v>
      </c>
      <c r="D321" s="210">
        <v>514.52959999999996</v>
      </c>
      <c r="E321" s="211">
        <v>60</v>
      </c>
      <c r="F321" s="213">
        <v>9607.4709999999995</v>
      </c>
      <c r="M321" s="23"/>
      <c r="N321" s="22"/>
      <c r="O321" s="269">
        <v>45200</v>
      </c>
      <c r="P321" s="259">
        <v>130116</v>
      </c>
      <c r="Q321" s="259">
        <v>1198.4100000000001</v>
      </c>
      <c r="R321" s="261">
        <v>126</v>
      </c>
      <c r="S321" s="270">
        <v>21824.55</v>
      </c>
      <c r="U321" t="s">
        <v>240</v>
      </c>
      <c r="V321" s="10">
        <f>SUM(V317:V320)</f>
        <v>4096</v>
      </c>
      <c r="W321" s="377">
        <f>+W317</f>
        <v>1026.2020000000011</v>
      </c>
      <c r="X321" s="379">
        <f>SUM(X317:X320)</f>
        <v>3069.7979999999989</v>
      </c>
      <c r="Y321" s="380">
        <f>+X321-X286</f>
        <v>-172.7860000000037</v>
      </c>
      <c r="Z321" s="378">
        <f>+Y321/X286</f>
        <v>-5.3286514705556912E-2</v>
      </c>
      <c r="AA321" s="22"/>
      <c r="AB321" s="258">
        <v>45593</v>
      </c>
      <c r="AC321" s="259">
        <v>137825</v>
      </c>
      <c r="AD321" s="259">
        <v>1838.6898000000001</v>
      </c>
      <c r="AE321" s="261">
        <v>170</v>
      </c>
      <c r="AF321" s="262">
        <v>33414.699999999997</v>
      </c>
      <c r="AH321" t="s">
        <v>240</v>
      </c>
      <c r="AI321">
        <f>SUM(AI317:AI320)</f>
        <v>4003</v>
      </c>
      <c r="AJ321" s="133">
        <f>+AJ317</f>
        <v>1128.301999999996</v>
      </c>
      <c r="AK321" s="367">
        <f>SUM(AK317:AK320)</f>
        <v>2874.698000000004</v>
      </c>
      <c r="AL321" s="134">
        <f>+AK321-AK286</f>
        <v>421.64100000000326</v>
      </c>
      <c r="AM321" s="366"/>
      <c r="AN321" s="22"/>
      <c r="AO321" s="258"/>
      <c r="AP321" s="259"/>
      <c r="AQ321" s="259"/>
      <c r="AR321" s="261"/>
      <c r="AS321" s="262"/>
      <c r="AU321" t="s">
        <v>240</v>
      </c>
      <c r="AV321">
        <f>SUM(AV317:AV320)</f>
        <v>0</v>
      </c>
      <c r="AW321" s="133">
        <f>+AW317</f>
        <v>0</v>
      </c>
      <c r="AX321" s="367">
        <f>SUM(AX317:AX320)</f>
        <v>0</v>
      </c>
      <c r="AY321" s="134">
        <f>+AX321-AX286</f>
        <v>0</v>
      </c>
      <c r="AZ321" s="366"/>
    </row>
    <row r="322" spans="1:52" ht="18" x14ac:dyDescent="0.35">
      <c r="A322" s="22"/>
      <c r="B322" s="212">
        <v>44856</v>
      </c>
      <c r="C322" s="1">
        <v>124608</v>
      </c>
      <c r="D322" s="210">
        <v>515.53240000000005</v>
      </c>
      <c r="E322" s="211">
        <v>60</v>
      </c>
      <c r="F322" s="213">
        <v>9647.5820000000003</v>
      </c>
      <c r="H322" s="522" t="s">
        <v>300</v>
      </c>
      <c r="I322" s="522"/>
      <c r="J322" s="522"/>
      <c r="K322" s="522"/>
      <c r="M322" s="23"/>
      <c r="N322" s="22"/>
      <c r="O322" s="269">
        <v>45201</v>
      </c>
      <c r="P322" s="259">
        <v>131020</v>
      </c>
      <c r="Q322" s="259">
        <v>1199.71</v>
      </c>
      <c r="R322" s="261">
        <v>127</v>
      </c>
      <c r="S322" s="270">
        <v>21858.58</v>
      </c>
      <c r="Z322" s="359"/>
      <c r="AA322" s="22"/>
      <c r="AB322" s="258">
        <v>45594</v>
      </c>
      <c r="AC322" s="259">
        <v>137841</v>
      </c>
      <c r="AD322" s="259">
        <v>1839.6777</v>
      </c>
      <c r="AE322" s="261">
        <v>170</v>
      </c>
      <c r="AF322" s="262">
        <v>33458.677000000003</v>
      </c>
      <c r="AM322" s="23"/>
      <c r="AN322" s="22"/>
      <c r="AO322" s="258"/>
      <c r="AP322" s="259"/>
      <c r="AQ322" s="259"/>
      <c r="AR322" s="261"/>
      <c r="AS322" s="262"/>
      <c r="AZ322" s="23"/>
    </row>
    <row r="323" spans="1:52" ht="28.8" x14ac:dyDescent="0.3">
      <c r="A323" s="22"/>
      <c r="B323" s="212">
        <v>44857</v>
      </c>
      <c r="C323" s="1">
        <v>124618</v>
      </c>
      <c r="D323" s="210">
        <v>515.53340000000003</v>
      </c>
      <c r="E323" s="211">
        <v>60</v>
      </c>
      <c r="F323" s="213">
        <v>9650.5869999999995</v>
      </c>
      <c r="H323" s="27" t="s">
        <v>246</v>
      </c>
      <c r="I323" s="27" t="s">
        <v>246</v>
      </c>
      <c r="J323" s="27" t="s">
        <v>247</v>
      </c>
      <c r="K323" s="27" t="s">
        <v>287</v>
      </c>
      <c r="M323" s="23"/>
      <c r="N323" s="22"/>
      <c r="O323" s="269">
        <v>45202</v>
      </c>
      <c r="P323" s="259">
        <v>131035</v>
      </c>
      <c r="Q323" s="259">
        <v>1201.07</v>
      </c>
      <c r="R323" s="261">
        <v>127</v>
      </c>
      <c r="S323" s="270">
        <v>21929.62</v>
      </c>
      <c r="X323" s="380"/>
      <c r="Z323" s="359"/>
      <c r="AA323" s="22"/>
      <c r="AB323" s="258">
        <v>45595</v>
      </c>
      <c r="AC323" s="259">
        <v>137861</v>
      </c>
      <c r="AD323" s="259">
        <v>1841.0488</v>
      </c>
      <c r="AE323" s="261">
        <v>170</v>
      </c>
      <c r="AF323" s="262">
        <v>33485.122000000003</v>
      </c>
      <c r="AK323" s="134"/>
      <c r="AM323" s="23"/>
      <c r="AN323" s="22"/>
      <c r="AO323" s="258"/>
      <c r="AP323" s="259"/>
      <c r="AQ323" s="259"/>
      <c r="AR323" s="261"/>
      <c r="AS323" s="262"/>
      <c r="AX323" s="134"/>
      <c r="AZ323" s="23"/>
    </row>
    <row r="324" spans="1:52" x14ac:dyDescent="0.3">
      <c r="A324" s="22"/>
      <c r="B324" s="212">
        <v>44858</v>
      </c>
      <c r="C324" s="1">
        <v>124631</v>
      </c>
      <c r="D324" s="210">
        <v>516.5154</v>
      </c>
      <c r="E324" s="211">
        <v>60</v>
      </c>
      <c r="F324" s="213">
        <v>9657.6980000000003</v>
      </c>
      <c r="H324" t="s">
        <v>279</v>
      </c>
      <c r="I324">
        <f>+'Vr M3 DE GAS'!AV17</f>
        <v>2239</v>
      </c>
      <c r="J324" s="133">
        <f>+S7-F320</f>
        <v>919.57499999999891</v>
      </c>
      <c r="K324" s="133">
        <f>+I324-J324</f>
        <v>1319.4250000000011</v>
      </c>
      <c r="L324" s="133">
        <f>+K324-K293</f>
        <v>64.334000000000742</v>
      </c>
      <c r="M324" s="366">
        <f>+L324/K293</f>
        <v>5.1258434647368775E-2</v>
      </c>
      <c r="N324" s="22"/>
      <c r="O324" s="269">
        <v>45203</v>
      </c>
      <c r="P324" s="259">
        <v>131049</v>
      </c>
      <c r="Q324" s="259">
        <v>1202.72</v>
      </c>
      <c r="R324" s="261">
        <v>128</v>
      </c>
      <c r="S324" s="270">
        <v>21934.331999999999</v>
      </c>
      <c r="U324" t="s">
        <v>44</v>
      </c>
      <c r="Z324" s="359"/>
      <c r="AA324" s="22"/>
      <c r="AB324" s="258">
        <v>45596</v>
      </c>
      <c r="AC324" s="259">
        <v>137882</v>
      </c>
      <c r="AD324" s="259">
        <v>1842.8294000000001</v>
      </c>
      <c r="AE324" s="261">
        <v>170</v>
      </c>
      <c r="AF324" s="262">
        <v>33532.690999999999</v>
      </c>
      <c r="AH324" t="s">
        <v>44</v>
      </c>
      <c r="AM324" s="23"/>
      <c r="AN324" s="22"/>
      <c r="AO324" s="258"/>
      <c r="AP324" s="259"/>
      <c r="AQ324" s="259"/>
      <c r="AR324" s="261"/>
      <c r="AS324" s="262"/>
      <c r="AU324" t="s">
        <v>44</v>
      </c>
      <c r="AZ324" s="23"/>
    </row>
    <row r="325" spans="1:52" x14ac:dyDescent="0.3">
      <c r="A325" s="22"/>
      <c r="B325" s="212">
        <v>44859</v>
      </c>
      <c r="C325" s="1">
        <v>124651</v>
      </c>
      <c r="D325" s="210">
        <v>517.53160000000003</v>
      </c>
      <c r="E325" s="211">
        <v>61</v>
      </c>
      <c r="F325" s="213">
        <v>9697.5220000000008</v>
      </c>
      <c r="H325" t="s">
        <v>281</v>
      </c>
      <c r="I325">
        <f>+'Vr M3 DE GAS'!AV35</f>
        <v>1555</v>
      </c>
      <c r="J325" s="133"/>
      <c r="K325" s="133">
        <f t="shared" ref="K325:K326" si="35">+I325-J325</f>
        <v>1555</v>
      </c>
      <c r="L325" s="133">
        <f>+K325-K294</f>
        <v>-169</v>
      </c>
      <c r="M325" s="366">
        <f>+L325/K294</f>
        <v>-9.802784222737819E-2</v>
      </c>
      <c r="N325" s="22"/>
      <c r="O325" s="269">
        <v>45204</v>
      </c>
      <c r="P325" s="259">
        <v>131063</v>
      </c>
      <c r="Q325" s="259">
        <v>1203.9000000000001</v>
      </c>
      <c r="R325" s="261">
        <v>128</v>
      </c>
      <c r="S325" s="270">
        <v>21955.464</v>
      </c>
      <c r="Z325" s="359"/>
      <c r="AA325" s="22"/>
      <c r="AB325" s="258">
        <v>45597</v>
      </c>
      <c r="AC325" s="259">
        <v>137990</v>
      </c>
      <c r="AD325" s="259">
        <v>1844.7742000000001</v>
      </c>
      <c r="AE325" s="261">
        <v>171</v>
      </c>
      <c r="AF325" s="262">
        <v>33548.794999999998</v>
      </c>
      <c r="AM325" s="23"/>
      <c r="AN325" s="22"/>
      <c r="AO325" s="258"/>
      <c r="AP325" s="259"/>
      <c r="AQ325" s="259"/>
      <c r="AR325" s="261"/>
      <c r="AS325" s="262"/>
      <c r="AZ325" s="23"/>
    </row>
    <row r="326" spans="1:52" x14ac:dyDescent="0.3">
      <c r="A326" s="22"/>
      <c r="B326" s="212">
        <v>44860</v>
      </c>
      <c r="C326" s="1">
        <v>124677</v>
      </c>
      <c r="D326" s="210">
        <v>518.47490000000005</v>
      </c>
      <c r="E326" s="211">
        <v>61</v>
      </c>
      <c r="F326" s="213">
        <v>9662.1990000000005</v>
      </c>
      <c r="H326" t="s">
        <v>280</v>
      </c>
      <c r="I326">
        <v>1576</v>
      </c>
      <c r="J326" s="133"/>
      <c r="K326" s="133">
        <f t="shared" si="35"/>
        <v>1576</v>
      </c>
      <c r="L326" s="133">
        <f>+K326-K295</f>
        <v>159</v>
      </c>
      <c r="M326" s="366">
        <f>+L326/K295</f>
        <v>0.11220889202540579</v>
      </c>
      <c r="N326" s="22"/>
      <c r="O326" s="269">
        <v>45205</v>
      </c>
      <c r="P326" s="259">
        <v>131076</v>
      </c>
      <c r="Q326" s="259">
        <v>1205.04</v>
      </c>
      <c r="R326" s="261">
        <v>128</v>
      </c>
      <c r="S326" s="270">
        <v>21962.434000000001</v>
      </c>
      <c r="U326" t="s">
        <v>249</v>
      </c>
      <c r="V326" s="380">
        <f>+P340-P309</f>
        <v>402</v>
      </c>
      <c r="Z326" s="359"/>
      <c r="AA326" s="22"/>
      <c r="AB326" s="258">
        <v>45598</v>
      </c>
      <c r="AC326" s="259">
        <v>137918</v>
      </c>
      <c r="AD326" s="259">
        <v>1845.6599000000001</v>
      </c>
      <c r="AE326" s="261">
        <v>171</v>
      </c>
      <c r="AF326" s="262">
        <v>33610.839</v>
      </c>
      <c r="AH326" t="s">
        <v>249</v>
      </c>
      <c r="AI326" s="134">
        <f>+AC345-AC312</f>
        <v>594</v>
      </c>
      <c r="AM326" s="23"/>
      <c r="AN326" s="22"/>
      <c r="AO326" s="258"/>
      <c r="AP326" s="259"/>
      <c r="AQ326" s="259"/>
      <c r="AR326" s="261"/>
      <c r="AS326" s="262"/>
      <c r="AU326" t="s">
        <v>249</v>
      </c>
      <c r="AV326" s="134">
        <f>+AP345-AP312</f>
        <v>0</v>
      </c>
      <c r="AZ326" s="23"/>
    </row>
    <row r="327" spans="1:52" x14ac:dyDescent="0.3">
      <c r="A327" s="22"/>
      <c r="B327" s="212">
        <v>44861</v>
      </c>
      <c r="C327" s="1">
        <v>124705</v>
      </c>
      <c r="D327" s="210">
        <v>519.88019999999995</v>
      </c>
      <c r="E327" s="211">
        <v>61</v>
      </c>
      <c r="F327" s="213">
        <v>9680.7579999999998</v>
      </c>
      <c r="J327" s="133"/>
      <c r="K327" s="133"/>
      <c r="M327" s="23"/>
      <c r="N327" s="22"/>
      <c r="O327" s="269">
        <v>45206</v>
      </c>
      <c r="P327" s="259">
        <v>131090</v>
      </c>
      <c r="Q327" s="259">
        <v>1208.07</v>
      </c>
      <c r="R327" s="261">
        <v>128</v>
      </c>
      <c r="S327" s="270">
        <v>22021.929</v>
      </c>
      <c r="U327" t="s">
        <v>247</v>
      </c>
      <c r="V327" s="380">
        <f>+Q340-Q309</f>
        <v>44.990000000000009</v>
      </c>
      <c r="Z327" s="359"/>
      <c r="AA327" s="22"/>
      <c r="AB327" s="258">
        <v>45599</v>
      </c>
      <c r="AC327" s="259">
        <v>137932</v>
      </c>
      <c r="AD327" s="259">
        <v>1847.2709</v>
      </c>
      <c r="AE327" s="261">
        <v>171</v>
      </c>
      <c r="AF327" s="262">
        <v>33652.122000000003</v>
      </c>
      <c r="AH327" t="s">
        <v>247</v>
      </c>
      <c r="AI327" s="134">
        <f>+AD345-AD312</f>
        <v>44.708699999999908</v>
      </c>
      <c r="AM327" s="23"/>
      <c r="AN327" s="22"/>
      <c r="AO327" s="258"/>
      <c r="AP327" s="259"/>
      <c r="AQ327" s="259"/>
      <c r="AR327" s="261"/>
      <c r="AS327" s="262"/>
      <c r="AU327" t="s">
        <v>247</v>
      </c>
      <c r="AV327" s="134">
        <f>+AQ345-AQ312</f>
        <v>0</v>
      </c>
      <c r="AZ327" s="23"/>
    </row>
    <row r="328" spans="1:52" x14ac:dyDescent="0.3">
      <c r="A328" s="22"/>
      <c r="B328" s="212">
        <v>44862</v>
      </c>
      <c r="C328" s="1">
        <v>124726</v>
      </c>
      <c r="D328" s="210">
        <v>521.75850000000003</v>
      </c>
      <c r="E328" s="211">
        <v>61</v>
      </c>
      <c r="F328" s="213">
        <v>9685.8790000000008</v>
      </c>
      <c r="H328" t="s">
        <v>240</v>
      </c>
      <c r="I328">
        <f>SUM(I324:I327)</f>
        <v>5370</v>
      </c>
      <c r="J328" s="133">
        <f>+J324</f>
        <v>919.57499999999891</v>
      </c>
      <c r="K328" s="367">
        <f>SUM(K324:K327)</f>
        <v>4450.4250000000011</v>
      </c>
      <c r="L328" s="134">
        <f>+K328-K297</f>
        <v>54.334000000000742</v>
      </c>
      <c r="M328" s="366">
        <f>+L328/K297</f>
        <v>1.2359616759525847E-2</v>
      </c>
      <c r="N328" s="22"/>
      <c r="O328" s="269">
        <v>45207</v>
      </c>
      <c r="P328" s="259">
        <v>131100</v>
      </c>
      <c r="Q328" s="259">
        <v>1208.68</v>
      </c>
      <c r="R328" s="261">
        <v>129</v>
      </c>
      <c r="S328" s="270">
        <v>22078.093000000001</v>
      </c>
      <c r="U328" t="s">
        <v>250</v>
      </c>
      <c r="V328" s="380">
        <f>+V326-V327</f>
        <v>357.01</v>
      </c>
      <c r="Z328" s="359"/>
      <c r="AA328" s="22"/>
      <c r="AB328" s="258">
        <v>45600</v>
      </c>
      <c r="AC328" s="259">
        <v>137947</v>
      </c>
      <c r="AD328" s="259">
        <v>1848.1564000000001</v>
      </c>
      <c r="AE328" s="261">
        <v>171</v>
      </c>
      <c r="AF328" s="262">
        <v>33667.938000000002</v>
      </c>
      <c r="AH328" t="s">
        <v>250</v>
      </c>
      <c r="AI328" s="134">
        <f>+AI326-AI327</f>
        <v>549.29130000000009</v>
      </c>
      <c r="AM328" s="23"/>
      <c r="AN328" s="22"/>
      <c r="AO328" s="258"/>
      <c r="AP328" s="259"/>
      <c r="AQ328" s="259"/>
      <c r="AR328" s="261"/>
      <c r="AS328" s="262"/>
      <c r="AU328" t="s">
        <v>250</v>
      </c>
      <c r="AV328" s="134">
        <f>+AV326-AV327</f>
        <v>0</v>
      </c>
      <c r="AZ328" s="23"/>
    </row>
    <row r="329" spans="1:52" x14ac:dyDescent="0.3">
      <c r="A329" s="22"/>
      <c r="B329" s="212">
        <v>44863</v>
      </c>
      <c r="C329" s="1">
        <v>124740</v>
      </c>
      <c r="D329" s="210">
        <v>530.65740000000005</v>
      </c>
      <c r="E329" s="211">
        <v>61</v>
      </c>
      <c r="F329" s="213">
        <v>9690.4500000000007</v>
      </c>
      <c r="M329" s="23"/>
      <c r="N329" s="22"/>
      <c r="O329" s="269">
        <v>45208</v>
      </c>
      <c r="P329" s="259">
        <v>1311156</v>
      </c>
      <c r="Q329" s="259">
        <v>1211.18</v>
      </c>
      <c r="R329" s="261">
        <v>129</v>
      </c>
      <c r="S329" s="270">
        <v>22080.302</v>
      </c>
      <c r="Z329" s="359"/>
      <c r="AA329" s="22"/>
      <c r="AB329" s="258">
        <v>45601</v>
      </c>
      <c r="AC329" s="259">
        <v>137966</v>
      </c>
      <c r="AD329" s="259">
        <v>1849.0859</v>
      </c>
      <c r="AE329" s="261">
        <v>171</v>
      </c>
      <c r="AF329" s="262">
        <v>33669.146999999997</v>
      </c>
      <c r="AM329" s="23"/>
      <c r="AN329" s="22"/>
      <c r="AO329" s="258"/>
      <c r="AP329" s="259"/>
      <c r="AQ329" s="259"/>
      <c r="AR329" s="261"/>
      <c r="AS329" s="262"/>
      <c r="AZ329" s="23"/>
    </row>
    <row r="330" spans="1:52" x14ac:dyDescent="0.3">
      <c r="A330" s="22"/>
      <c r="B330" s="212">
        <v>44864</v>
      </c>
      <c r="C330" s="1">
        <v>124754</v>
      </c>
      <c r="D330" s="210">
        <v>536.37620000000004</v>
      </c>
      <c r="E330" s="211">
        <v>61</v>
      </c>
      <c r="F330" s="213">
        <v>9691.75</v>
      </c>
      <c r="K330" s="134"/>
      <c r="M330" s="23"/>
      <c r="N330" s="22"/>
      <c r="O330" s="269">
        <v>45209</v>
      </c>
      <c r="P330" s="259">
        <v>131126</v>
      </c>
      <c r="Q330" s="259">
        <v>1212.52</v>
      </c>
      <c r="R330" s="261">
        <v>130</v>
      </c>
      <c r="S330" s="270">
        <v>22092.124</v>
      </c>
      <c r="Z330" s="359"/>
      <c r="AA330" s="22"/>
      <c r="AB330" s="258">
        <v>45602</v>
      </c>
      <c r="AC330" s="259">
        <v>137983</v>
      </c>
      <c r="AD330" s="259">
        <v>1850.0698</v>
      </c>
      <c r="AE330" s="261">
        <v>171</v>
      </c>
      <c r="AF330" s="262">
        <v>33652.57</v>
      </c>
      <c r="AM330" s="23"/>
      <c r="AN330" s="22"/>
      <c r="AO330" s="258"/>
      <c r="AP330" s="259"/>
      <c r="AQ330" s="259"/>
      <c r="AR330" s="261"/>
      <c r="AS330" s="262"/>
      <c r="AZ330" s="23"/>
    </row>
    <row r="331" spans="1:52" ht="21" x14ac:dyDescent="0.4">
      <c r="A331" s="22"/>
      <c r="B331" s="212">
        <v>44865</v>
      </c>
      <c r="C331" s="1">
        <v>124759</v>
      </c>
      <c r="D331" s="210">
        <v>537.57560000000001</v>
      </c>
      <c r="E331" s="211">
        <v>61</v>
      </c>
      <c r="F331" s="213">
        <v>9691.7549999999992</v>
      </c>
      <c r="H331" t="s">
        <v>44</v>
      </c>
      <c r="M331" s="23"/>
      <c r="N331" s="22"/>
      <c r="O331" s="269">
        <v>45210</v>
      </c>
      <c r="P331" s="259">
        <v>131140</v>
      </c>
      <c r="Q331" s="259">
        <v>1214.32</v>
      </c>
      <c r="R331" s="261">
        <v>130</v>
      </c>
      <c r="S331" s="270">
        <v>22120.196</v>
      </c>
      <c r="U331" t="s">
        <v>251</v>
      </c>
      <c r="V331" s="382">
        <f>+'COBRO 2025'!BH975</f>
        <v>374</v>
      </c>
      <c r="W331" s="10" t="s">
        <v>252</v>
      </c>
      <c r="Y331" s="380">
        <f>+V331-V296</f>
        <v>-196</v>
      </c>
      <c r="Z331" s="378">
        <f>+Y331/V296</f>
        <v>-0.34385964912280703</v>
      </c>
      <c r="AA331" s="22"/>
      <c r="AB331" s="258">
        <v>45603</v>
      </c>
      <c r="AC331" s="259">
        <v>138980</v>
      </c>
      <c r="AD331" s="259">
        <v>1852.0688</v>
      </c>
      <c r="AE331" s="261">
        <v>171</v>
      </c>
      <c r="AF331" s="262">
        <v>33732.480000000003</v>
      </c>
      <c r="AH331" t="s">
        <v>251</v>
      </c>
      <c r="AI331" s="371">
        <f>AI326</f>
        <v>594</v>
      </c>
      <c r="AJ331" t="s">
        <v>252</v>
      </c>
      <c r="AL331" s="134">
        <f>+AI331-AI296</f>
        <v>43</v>
      </c>
      <c r="AM331" s="366"/>
      <c r="AN331" s="22"/>
      <c r="AO331" s="258"/>
      <c r="AP331" s="259"/>
      <c r="AQ331" s="259"/>
      <c r="AR331" s="261"/>
      <c r="AS331" s="262"/>
      <c r="AU331" t="s">
        <v>251</v>
      </c>
      <c r="AV331" s="371">
        <f>AV326</f>
        <v>0</v>
      </c>
      <c r="AW331" t="s">
        <v>252</v>
      </c>
      <c r="AY331" s="134">
        <f>+AV331-AV296</f>
        <v>0</v>
      </c>
      <c r="AZ331" s="366"/>
    </row>
    <row r="332" spans="1:52" x14ac:dyDescent="0.3">
      <c r="A332" s="22"/>
      <c r="B332" s="212">
        <v>44866</v>
      </c>
      <c r="C332" s="1">
        <v>124764</v>
      </c>
      <c r="D332" s="210">
        <v>545.51819999999998</v>
      </c>
      <c r="E332" s="211">
        <v>61</v>
      </c>
      <c r="F332" s="213">
        <v>9691.759</v>
      </c>
      <c r="M332" s="23"/>
      <c r="N332" s="22"/>
      <c r="O332" s="269">
        <v>45211</v>
      </c>
      <c r="P332" s="259">
        <v>131153</v>
      </c>
      <c r="Q332" s="259">
        <v>1215.8900000000001</v>
      </c>
      <c r="R332" s="261">
        <v>130</v>
      </c>
      <c r="S332" s="270">
        <v>22134.095000000001</v>
      </c>
      <c r="V332" s="380"/>
      <c r="Z332" s="359"/>
      <c r="AA332" s="22"/>
      <c r="AB332" s="258">
        <v>45604</v>
      </c>
      <c r="AC332" s="259">
        <v>138021</v>
      </c>
      <c r="AD332" s="259">
        <v>1853.655</v>
      </c>
      <c r="AE332" s="261">
        <v>172</v>
      </c>
      <c r="AF332" s="262">
        <v>33786.413999999997</v>
      </c>
      <c r="AI332" s="134"/>
      <c r="AM332" s="23"/>
      <c r="AN332" s="22"/>
      <c r="AO332" s="258"/>
      <c r="AP332" s="259"/>
      <c r="AQ332" s="259"/>
      <c r="AR332" s="261"/>
      <c r="AS332" s="262"/>
      <c r="AV332" s="134"/>
      <c r="AZ332" s="23"/>
    </row>
    <row r="333" spans="1:52" x14ac:dyDescent="0.3">
      <c r="A333" s="22"/>
      <c r="B333" s="212">
        <v>44867</v>
      </c>
      <c r="C333" s="1">
        <v>124793</v>
      </c>
      <c r="D333" s="210">
        <v>573.37959999999998</v>
      </c>
      <c r="E333" s="211">
        <v>61</v>
      </c>
      <c r="F333" s="213">
        <v>9790.2009999999991</v>
      </c>
      <c r="H333" t="s">
        <v>249</v>
      </c>
      <c r="I333" s="134">
        <f>+P7-C320</f>
        <v>642</v>
      </c>
      <c r="M333" s="23"/>
      <c r="N333" s="22"/>
      <c r="O333" s="269">
        <v>45212</v>
      </c>
      <c r="P333" s="259">
        <v>131165</v>
      </c>
      <c r="Q333" s="259">
        <v>1216.79</v>
      </c>
      <c r="R333" s="261">
        <v>130</v>
      </c>
      <c r="S333" s="270">
        <v>22129.537</v>
      </c>
      <c r="U333" t="s">
        <v>253</v>
      </c>
      <c r="V333" s="380">
        <f>+X321</f>
        <v>3069.7979999999989</v>
      </c>
      <c r="W333" s="10" t="s">
        <v>270</v>
      </c>
      <c r="Y333" s="380">
        <f>+V333-V298</f>
        <v>-172.7860000000037</v>
      </c>
      <c r="Z333" s="378">
        <f>+Y333/V298</f>
        <v>-5.3286514705556912E-2</v>
      </c>
      <c r="AA333" s="22"/>
      <c r="AB333" s="258">
        <v>45605</v>
      </c>
      <c r="AC333" s="259">
        <v>138032</v>
      </c>
      <c r="AD333" s="259">
        <v>1854.2719999999999</v>
      </c>
      <c r="AE333" s="261">
        <v>172</v>
      </c>
      <c r="AF333" s="262">
        <v>33809.970999999998</v>
      </c>
      <c r="AH333" t="s">
        <v>253</v>
      </c>
      <c r="AI333" s="134">
        <f>+AK321</f>
        <v>2874.698000000004</v>
      </c>
      <c r="AJ333" t="s">
        <v>270</v>
      </c>
      <c r="AL333" s="134">
        <f>+AI333-AI298</f>
        <v>421.64100000000326</v>
      </c>
      <c r="AM333" s="366"/>
      <c r="AN333" s="22"/>
      <c r="AO333" s="258"/>
      <c r="AP333" s="259"/>
      <c r="AQ333" s="259"/>
      <c r="AR333" s="261"/>
      <c r="AS333" s="262"/>
      <c r="AU333" t="s">
        <v>253</v>
      </c>
      <c r="AV333" s="134">
        <f>+AX321</f>
        <v>0</v>
      </c>
      <c r="AW333" t="s">
        <v>270</v>
      </c>
      <c r="AY333" s="134">
        <f>+AV333-AV298</f>
        <v>0</v>
      </c>
      <c r="AZ333" s="366"/>
    </row>
    <row r="334" spans="1:52" x14ac:dyDescent="0.3">
      <c r="A334" s="22"/>
      <c r="B334" s="212">
        <v>44868</v>
      </c>
      <c r="C334" s="1">
        <v>124807</v>
      </c>
      <c r="D334" s="210">
        <v>574.83219999999994</v>
      </c>
      <c r="E334" s="211">
        <v>61</v>
      </c>
      <c r="F334" s="213">
        <v>9837.0529999999999</v>
      </c>
      <c r="H334" t="s">
        <v>247</v>
      </c>
      <c r="I334" s="134">
        <f>+Q7-D320</f>
        <v>89.286600000000021</v>
      </c>
      <c r="M334" s="23"/>
      <c r="N334" s="22"/>
      <c r="O334" s="269">
        <v>45213</v>
      </c>
      <c r="P334" s="259">
        <v>131173</v>
      </c>
      <c r="Q334" s="259">
        <v>1217.53</v>
      </c>
      <c r="R334" s="261">
        <v>130</v>
      </c>
      <c r="S334" s="270">
        <v>22152.413</v>
      </c>
      <c r="Z334" s="359"/>
      <c r="AA334" s="22"/>
      <c r="AB334" s="258">
        <v>45606</v>
      </c>
      <c r="AC334" s="259">
        <v>138047</v>
      </c>
      <c r="AD334" s="259">
        <v>1855.1822999999999</v>
      </c>
      <c r="AE334" s="261">
        <v>172</v>
      </c>
      <c r="AF334" s="262">
        <v>33869.74</v>
      </c>
      <c r="AM334" s="23"/>
      <c r="AN334" s="22"/>
      <c r="AO334" s="258"/>
      <c r="AP334" s="259"/>
      <c r="AQ334" s="259"/>
      <c r="AR334" s="261"/>
      <c r="AS334" s="262"/>
      <c r="AZ334" s="23"/>
    </row>
    <row r="335" spans="1:52" ht="18" x14ac:dyDescent="0.35">
      <c r="A335" s="22"/>
      <c r="B335" s="212">
        <v>44869</v>
      </c>
      <c r="C335" s="1">
        <v>124930</v>
      </c>
      <c r="D335" s="210">
        <v>576.11030000000005</v>
      </c>
      <c r="E335" s="211">
        <v>61</v>
      </c>
      <c r="F335" s="213">
        <v>9877.0409999999993</v>
      </c>
      <c r="H335" t="s">
        <v>250</v>
      </c>
      <c r="I335" s="134">
        <f>+I333-I334</f>
        <v>552.71339999999998</v>
      </c>
      <c r="M335" s="23"/>
      <c r="N335" s="22"/>
      <c r="O335" s="269">
        <v>45214</v>
      </c>
      <c r="P335" s="259">
        <v>131185</v>
      </c>
      <c r="Q335" s="259">
        <v>1218.28</v>
      </c>
      <c r="R335" s="261">
        <v>130</v>
      </c>
      <c r="S335" s="270">
        <v>22167.61</v>
      </c>
      <c r="U335" t="s">
        <v>255</v>
      </c>
      <c r="V335" s="135">
        <f>+V333/V331</f>
        <v>8.2080160427807449</v>
      </c>
      <c r="W335" s="10" t="s">
        <v>288</v>
      </c>
      <c r="Z335" s="359"/>
      <c r="AA335" s="22"/>
      <c r="AB335" s="258">
        <v>45607</v>
      </c>
      <c r="AC335" s="259">
        <v>138062</v>
      </c>
      <c r="AD335" s="259">
        <v>1855.8811000000001</v>
      </c>
      <c r="AE335" s="261">
        <v>172</v>
      </c>
      <c r="AF335" s="262">
        <v>33899.531000000003</v>
      </c>
      <c r="AH335" t="s">
        <v>255</v>
      </c>
      <c r="AI335" s="135">
        <f>+AI333/AI331</f>
        <v>4.8395589225589291</v>
      </c>
      <c r="AJ335" t="s">
        <v>288</v>
      </c>
      <c r="AM335" s="23"/>
      <c r="AN335" s="22"/>
      <c r="AO335" s="258"/>
      <c r="AP335" s="259"/>
      <c r="AQ335" s="259"/>
      <c r="AR335" s="261"/>
      <c r="AS335" s="262"/>
      <c r="AU335" t="s">
        <v>255</v>
      </c>
      <c r="AV335" s="135" t="e">
        <f>+AV333/AV331</f>
        <v>#DIV/0!</v>
      </c>
      <c r="AW335" t="s">
        <v>288</v>
      </c>
      <c r="AZ335" s="23"/>
    </row>
    <row r="336" spans="1:52" x14ac:dyDescent="0.3">
      <c r="A336" s="22"/>
      <c r="B336" s="212">
        <v>44870</v>
      </c>
      <c r="C336" s="1">
        <v>124840</v>
      </c>
      <c r="D336" s="210">
        <v>576.82460000000003</v>
      </c>
      <c r="E336" s="211">
        <v>61</v>
      </c>
      <c r="F336" s="213">
        <v>9913.3240000000005</v>
      </c>
      <c r="M336" s="23"/>
      <c r="N336" s="22"/>
      <c r="O336" s="269">
        <v>45215</v>
      </c>
      <c r="P336" s="259">
        <v>131194</v>
      </c>
      <c r="Q336" s="259">
        <v>1218.67</v>
      </c>
      <c r="R336" s="261">
        <v>130</v>
      </c>
      <c r="S336" s="270">
        <v>22174.777999999998</v>
      </c>
      <c r="Z336" s="359"/>
      <c r="AA336" s="22"/>
      <c r="AB336" s="258">
        <v>45608</v>
      </c>
      <c r="AC336" s="259">
        <v>138083</v>
      </c>
      <c r="AD336" s="259">
        <v>1858.2491</v>
      </c>
      <c r="AE336" s="261">
        <v>172</v>
      </c>
      <c r="AF336" s="262">
        <v>33729.705999999998</v>
      </c>
      <c r="AM336" s="23"/>
      <c r="AN336" s="22"/>
      <c r="AO336" s="258"/>
      <c r="AP336" s="259"/>
      <c r="AQ336" s="259"/>
      <c r="AR336" s="261"/>
      <c r="AS336" s="262"/>
      <c r="AZ336" s="23"/>
    </row>
    <row r="337" spans="1:52" x14ac:dyDescent="0.3">
      <c r="A337" s="22"/>
      <c r="B337" s="212">
        <v>44871</v>
      </c>
      <c r="C337" s="1">
        <v>124861</v>
      </c>
      <c r="D337" s="210">
        <v>577.45339999999999</v>
      </c>
      <c r="E337" s="211">
        <v>61</v>
      </c>
      <c r="F337" s="213">
        <v>9940.3140000000003</v>
      </c>
      <c r="M337" s="23"/>
      <c r="N337" s="22"/>
      <c r="O337" s="269">
        <v>45216</v>
      </c>
      <c r="P337" s="259">
        <v>131209</v>
      </c>
      <c r="Q337" s="259">
        <v>1219.97</v>
      </c>
      <c r="R337" s="261">
        <v>130</v>
      </c>
      <c r="S337" s="270">
        <v>22183.508999999998</v>
      </c>
      <c r="Z337" s="359"/>
      <c r="AA337" s="22"/>
      <c r="AB337" s="258">
        <v>45609</v>
      </c>
      <c r="AC337" s="259">
        <v>138181</v>
      </c>
      <c r="AD337" s="259">
        <v>1859.4872</v>
      </c>
      <c r="AE337" s="261">
        <v>173</v>
      </c>
      <c r="AF337" s="262">
        <v>33954.752999999997</v>
      </c>
      <c r="AM337" s="23"/>
      <c r="AN337" s="22"/>
      <c r="AO337" s="258"/>
      <c r="AP337" s="259"/>
      <c r="AQ337" s="259"/>
      <c r="AR337" s="261"/>
      <c r="AS337" s="262"/>
      <c r="AZ337" s="23"/>
    </row>
    <row r="338" spans="1:52" x14ac:dyDescent="0.3">
      <c r="A338" s="22"/>
      <c r="B338" s="212">
        <v>44872</v>
      </c>
      <c r="C338" s="1">
        <v>124883</v>
      </c>
      <c r="D338" s="210">
        <v>578.5172</v>
      </c>
      <c r="E338" s="211">
        <v>61</v>
      </c>
      <c r="F338" s="213">
        <v>9989.8369999999995</v>
      </c>
      <c r="H338" t="s">
        <v>251</v>
      </c>
      <c r="I338" s="134">
        <f>+I335</f>
        <v>552.71339999999998</v>
      </c>
      <c r="J338" t="s">
        <v>252</v>
      </c>
      <c r="L338" s="134">
        <f>+I338-I307</f>
        <v>-24.414200000000051</v>
      </c>
      <c r="M338" s="366">
        <f>+L338/I307</f>
        <v>-4.2302949988876029E-2</v>
      </c>
      <c r="N338" s="22"/>
      <c r="O338" s="269">
        <v>45217</v>
      </c>
      <c r="P338" s="259">
        <v>131218</v>
      </c>
      <c r="Q338" s="259">
        <v>1221.03</v>
      </c>
      <c r="R338" s="261">
        <v>130</v>
      </c>
      <c r="S338" s="270">
        <v>22189.828000000001</v>
      </c>
      <c r="Z338" s="359"/>
      <c r="AA338" s="22"/>
      <c r="AB338" s="258">
        <v>45610</v>
      </c>
      <c r="AC338" s="259">
        <v>138121</v>
      </c>
      <c r="AD338" s="259">
        <v>1860.5721000000001</v>
      </c>
      <c r="AE338" s="261">
        <v>173</v>
      </c>
      <c r="AF338" s="262">
        <v>34016.6</v>
      </c>
      <c r="AM338" s="23"/>
      <c r="AN338" s="22"/>
      <c r="AO338" s="258"/>
      <c r="AP338" s="259"/>
      <c r="AQ338" s="259"/>
      <c r="AR338" s="261"/>
      <c r="AS338" s="262"/>
      <c r="AZ338" s="23"/>
    </row>
    <row r="339" spans="1:52" x14ac:dyDescent="0.3">
      <c r="A339" s="22"/>
      <c r="B339" s="212">
        <v>44873</v>
      </c>
      <c r="C339" s="1">
        <v>124905</v>
      </c>
      <c r="D339" s="210">
        <v>580.51120000000003</v>
      </c>
      <c r="E339" s="211">
        <v>62</v>
      </c>
      <c r="F339" s="213">
        <v>10010.565000000001</v>
      </c>
      <c r="I339" s="134"/>
      <c r="M339" s="23"/>
      <c r="N339" s="22"/>
      <c r="O339" s="269">
        <v>45218</v>
      </c>
      <c r="P339" s="259">
        <v>131227</v>
      </c>
      <c r="Q339" s="259">
        <v>1221.97</v>
      </c>
      <c r="R339" s="261">
        <v>130</v>
      </c>
      <c r="S339" s="270">
        <v>22193.623</v>
      </c>
      <c r="Z339" s="359"/>
      <c r="AA339" s="22"/>
      <c r="AB339" s="258">
        <v>45611</v>
      </c>
      <c r="AC339" s="259">
        <v>138137</v>
      </c>
      <c r="AD339" s="259">
        <v>1861.1376</v>
      </c>
      <c r="AE339" s="261">
        <v>173</v>
      </c>
      <c r="AF339" s="262">
        <v>34018.771000000001</v>
      </c>
      <c r="AM339" s="23"/>
      <c r="AN339" s="22"/>
      <c r="AO339" s="258"/>
      <c r="AP339" s="259"/>
      <c r="AQ339" s="259"/>
      <c r="AR339" s="261"/>
      <c r="AS339" s="262"/>
      <c r="AZ339" s="23"/>
    </row>
    <row r="340" spans="1:52" x14ac:dyDescent="0.3">
      <c r="A340" s="22"/>
      <c r="B340" s="212">
        <v>44874</v>
      </c>
      <c r="C340" s="1">
        <v>124931</v>
      </c>
      <c r="D340" s="210">
        <v>581.65809999999999</v>
      </c>
      <c r="E340" s="211">
        <v>62</v>
      </c>
      <c r="F340" s="213">
        <v>10051.121999999999</v>
      </c>
      <c r="H340" t="s">
        <v>253</v>
      </c>
      <c r="I340" s="134">
        <f>+K328</f>
        <v>4450.4250000000011</v>
      </c>
      <c r="J340" t="s">
        <v>270</v>
      </c>
      <c r="L340" s="134">
        <f>+I340-I309</f>
        <v>54.334000000000742</v>
      </c>
      <c r="M340" s="366">
        <f>+L340/I309</f>
        <v>1.2359616759525847E-2</v>
      </c>
      <c r="N340" s="22"/>
      <c r="O340" s="272">
        <v>45219</v>
      </c>
      <c r="P340" s="254">
        <v>131235</v>
      </c>
      <c r="Q340" s="254">
        <v>1223.03</v>
      </c>
      <c r="R340" s="256">
        <v>130</v>
      </c>
      <c r="S340" s="273">
        <v>22193.642</v>
      </c>
      <c r="Z340" s="359"/>
      <c r="AA340" s="22"/>
      <c r="AB340" s="258">
        <v>45612</v>
      </c>
      <c r="AC340" s="259">
        <v>138163</v>
      </c>
      <c r="AD340" s="259">
        <v>1862.8083999999999</v>
      </c>
      <c r="AE340" s="261">
        <v>173</v>
      </c>
      <c r="AF340" s="262">
        <v>34078.663</v>
      </c>
      <c r="AM340" s="23"/>
      <c r="AN340" s="22"/>
      <c r="AO340" s="258"/>
      <c r="AP340" s="259"/>
      <c r="AQ340" s="259"/>
      <c r="AR340" s="261"/>
      <c r="AS340" s="262"/>
      <c r="AZ340" s="23"/>
    </row>
    <row r="341" spans="1:52" x14ac:dyDescent="0.3">
      <c r="A341" s="22"/>
      <c r="B341" s="212">
        <v>44875</v>
      </c>
      <c r="C341" s="1">
        <v>124957</v>
      </c>
      <c r="D341" s="210">
        <v>585.22199999999998</v>
      </c>
      <c r="E341" s="211">
        <v>62</v>
      </c>
      <c r="F341" s="213">
        <v>10086.172</v>
      </c>
      <c r="M341" s="23"/>
      <c r="N341" s="22"/>
      <c r="O341" s="269">
        <v>45220</v>
      </c>
      <c r="P341" s="259">
        <v>131243</v>
      </c>
      <c r="Q341" s="259">
        <v>1224.6400000000001</v>
      </c>
      <c r="R341" s="261">
        <v>130</v>
      </c>
      <c r="S341" s="270">
        <v>22193.665000000001</v>
      </c>
      <c r="Z341" s="359"/>
      <c r="AA341" s="22"/>
      <c r="AB341" s="258">
        <v>45613</v>
      </c>
      <c r="AC341" s="259">
        <v>138165</v>
      </c>
      <c r="AD341" s="259">
        <v>1862.9667999999999</v>
      </c>
      <c r="AE341" s="261">
        <v>173</v>
      </c>
      <c r="AF341" s="262">
        <v>34095.137000000002</v>
      </c>
      <c r="AM341" s="23"/>
      <c r="AN341" s="22"/>
      <c r="AO341" s="258"/>
      <c r="AP341" s="259"/>
      <c r="AQ341" s="259"/>
      <c r="AR341" s="261"/>
      <c r="AS341" s="262"/>
      <c r="AZ341" s="23"/>
    </row>
    <row r="342" spans="1:52" ht="18" x14ac:dyDescent="0.35">
      <c r="A342" s="22"/>
      <c r="B342" s="212">
        <v>44876</v>
      </c>
      <c r="C342" s="1">
        <v>124978</v>
      </c>
      <c r="D342" s="210">
        <v>586.68550000000005</v>
      </c>
      <c r="E342" s="211">
        <v>62</v>
      </c>
      <c r="F342" s="213">
        <v>10124.101000000001</v>
      </c>
      <c r="H342" t="s">
        <v>255</v>
      </c>
      <c r="I342" s="135">
        <f>+I340/I338</f>
        <v>8.0519578501263069</v>
      </c>
      <c r="J342" t="s">
        <v>288</v>
      </c>
      <c r="M342" s="23"/>
      <c r="N342" s="22"/>
      <c r="O342" s="269">
        <v>45221</v>
      </c>
      <c r="P342" s="259">
        <v>131247</v>
      </c>
      <c r="Q342" s="259">
        <v>1225.3</v>
      </c>
      <c r="R342" s="261">
        <v>130</v>
      </c>
      <c r="S342" s="270">
        <v>22193.695</v>
      </c>
      <c r="Z342" s="359"/>
      <c r="AA342" s="22"/>
      <c r="AB342" s="258">
        <v>45614</v>
      </c>
      <c r="AC342" s="259">
        <v>138184</v>
      </c>
      <c r="AD342" s="259">
        <v>1864.5736999999999</v>
      </c>
      <c r="AE342" s="261">
        <v>173</v>
      </c>
      <c r="AF342" s="262">
        <v>34095.158000000003</v>
      </c>
      <c r="AM342" s="23"/>
      <c r="AN342" s="22"/>
      <c r="AO342" s="258"/>
      <c r="AP342" s="259"/>
      <c r="AQ342" s="259"/>
      <c r="AR342" s="261"/>
      <c r="AS342" s="262"/>
      <c r="AZ342" s="23"/>
    </row>
    <row r="343" spans="1:52" x14ac:dyDescent="0.3">
      <c r="A343" s="22"/>
      <c r="B343" s="212">
        <v>44877</v>
      </c>
      <c r="C343" s="1">
        <v>124996</v>
      </c>
      <c r="D343" s="210">
        <v>587.91340000000002</v>
      </c>
      <c r="E343" s="211">
        <v>62</v>
      </c>
      <c r="F343" s="213">
        <v>10161.351000000001</v>
      </c>
      <c r="M343" s="23"/>
      <c r="N343" s="22"/>
      <c r="O343" s="269">
        <v>45222</v>
      </c>
      <c r="P343" s="259">
        <v>131256</v>
      </c>
      <c r="Q343" s="259">
        <v>1226.3900000000001</v>
      </c>
      <c r="R343" s="261">
        <v>130</v>
      </c>
      <c r="S343" s="270">
        <v>22193.717000000001</v>
      </c>
      <c r="Z343" s="359"/>
      <c r="AA343" s="22"/>
      <c r="AB343" s="258">
        <v>45615</v>
      </c>
      <c r="AC343" s="259">
        <v>138201</v>
      </c>
      <c r="AD343" s="259">
        <v>1866.0576000000001</v>
      </c>
      <c r="AE343" s="261">
        <v>173</v>
      </c>
      <c r="AF343" s="262">
        <v>34155.374000000003</v>
      </c>
      <c r="AM343" s="23"/>
      <c r="AN343" s="22"/>
      <c r="AO343" s="258"/>
      <c r="AP343" s="259"/>
      <c r="AQ343" s="259"/>
      <c r="AR343" s="261"/>
      <c r="AS343" s="262"/>
      <c r="AZ343" s="23"/>
    </row>
    <row r="344" spans="1:52" x14ac:dyDescent="0.3">
      <c r="A344" s="22"/>
      <c r="B344" s="212">
        <v>44878</v>
      </c>
      <c r="C344" s="1">
        <v>125010</v>
      </c>
      <c r="D344" s="210">
        <v>558.53309999999999</v>
      </c>
      <c r="E344" s="211">
        <v>62</v>
      </c>
      <c r="F344" s="213">
        <v>10188.816999999999</v>
      </c>
      <c r="M344" s="23"/>
      <c r="N344" s="22"/>
      <c r="O344" s="269">
        <v>45223</v>
      </c>
      <c r="P344" s="259">
        <v>131265</v>
      </c>
      <c r="Q344" s="259">
        <v>1227.58</v>
      </c>
      <c r="R344" s="261">
        <v>130</v>
      </c>
      <c r="S344" s="270">
        <v>22193.735000000001</v>
      </c>
      <c r="Z344" s="359"/>
      <c r="AA344" s="22"/>
      <c r="AB344" s="258">
        <v>45616</v>
      </c>
      <c r="AC344" s="259">
        <v>138217</v>
      </c>
      <c r="AD344" s="259">
        <v>1867.26</v>
      </c>
      <c r="AE344" s="261">
        <v>174</v>
      </c>
      <c r="AF344" s="262">
        <v>34160.247000000003</v>
      </c>
      <c r="AM344" s="23"/>
      <c r="AN344" s="22"/>
      <c r="AO344" s="258"/>
      <c r="AP344" s="259"/>
      <c r="AQ344" s="259"/>
      <c r="AR344" s="261"/>
      <c r="AS344" s="262"/>
      <c r="AZ344" s="23"/>
    </row>
    <row r="345" spans="1:52" x14ac:dyDescent="0.3">
      <c r="A345" s="22"/>
      <c r="B345" s="212">
        <v>44879</v>
      </c>
      <c r="C345" s="1">
        <v>125026</v>
      </c>
      <c r="D345" s="210">
        <v>589.36659999999995</v>
      </c>
      <c r="E345" s="211">
        <v>62</v>
      </c>
      <c r="F345" s="213">
        <v>10234.880999999999</v>
      </c>
      <c r="M345" s="23"/>
      <c r="N345" s="22"/>
      <c r="O345" s="269">
        <v>45224</v>
      </c>
      <c r="P345" s="259">
        <v>131272</v>
      </c>
      <c r="Q345" s="259">
        <v>1228.8699999999999</v>
      </c>
      <c r="R345" s="261">
        <v>131</v>
      </c>
      <c r="S345" s="270">
        <v>22193.758999999998</v>
      </c>
      <c r="Z345" s="359"/>
      <c r="AA345" s="22"/>
      <c r="AB345" s="253">
        <v>45617</v>
      </c>
      <c r="AC345" s="254">
        <v>138236</v>
      </c>
      <c r="AD345" s="254">
        <v>1869.0365999999999</v>
      </c>
      <c r="AE345" s="256">
        <v>174</v>
      </c>
      <c r="AF345" s="257">
        <v>34235.625999999997</v>
      </c>
      <c r="AM345" s="23"/>
      <c r="AN345" s="22"/>
      <c r="AO345" s="258"/>
      <c r="AP345" s="259"/>
      <c r="AQ345" s="259"/>
      <c r="AR345" s="261"/>
      <c r="AS345" s="262"/>
      <c r="AZ345" s="23"/>
    </row>
    <row r="346" spans="1:52" x14ac:dyDescent="0.3">
      <c r="A346" s="22"/>
      <c r="B346" s="212">
        <v>44880</v>
      </c>
      <c r="C346" s="1">
        <v>125051</v>
      </c>
      <c r="D346" s="210">
        <v>591.53769999999997</v>
      </c>
      <c r="E346" s="211">
        <v>62</v>
      </c>
      <c r="F346" s="213">
        <v>10258.67</v>
      </c>
      <c r="M346" s="23"/>
      <c r="N346" s="22"/>
      <c r="O346" s="269">
        <v>45225</v>
      </c>
      <c r="P346" s="259">
        <v>131283</v>
      </c>
      <c r="Q346" s="259">
        <v>1232.6300000000001</v>
      </c>
      <c r="R346" s="261">
        <v>131</v>
      </c>
      <c r="S346" s="270">
        <v>22193.782999999999</v>
      </c>
      <c r="Z346" s="359"/>
      <c r="AA346" s="22"/>
      <c r="AB346" s="258">
        <v>45618</v>
      </c>
      <c r="AC346" s="259">
        <v>138253</v>
      </c>
      <c r="AD346" s="259">
        <v>1870.6439</v>
      </c>
      <c r="AE346" s="261">
        <v>174</v>
      </c>
      <c r="AF346" s="262">
        <v>34271.733999999997</v>
      </c>
      <c r="AM346" s="23"/>
      <c r="AN346" s="22"/>
      <c r="AO346" s="258"/>
      <c r="AP346" s="259"/>
      <c r="AQ346" s="259"/>
      <c r="AR346" s="261"/>
      <c r="AS346" s="262"/>
      <c r="AZ346" s="23"/>
    </row>
    <row r="347" spans="1:52" x14ac:dyDescent="0.3">
      <c r="A347" s="22"/>
      <c r="B347" s="212">
        <v>44881</v>
      </c>
      <c r="C347" s="1">
        <v>125073</v>
      </c>
      <c r="D347" s="210">
        <v>592.69079999999997</v>
      </c>
      <c r="E347" s="211">
        <v>63</v>
      </c>
      <c r="F347" s="213">
        <v>10286.764999999999</v>
      </c>
      <c r="M347" s="23"/>
      <c r="N347" s="22"/>
      <c r="O347" s="269">
        <v>45226</v>
      </c>
      <c r="P347" s="259">
        <v>131293</v>
      </c>
      <c r="Q347" s="259">
        <v>1235.05</v>
      </c>
      <c r="R347" s="261">
        <v>131</v>
      </c>
      <c r="S347" s="270">
        <v>22193.805</v>
      </c>
      <c r="Z347" s="359"/>
      <c r="AA347" s="22"/>
      <c r="AB347" s="258">
        <v>45619</v>
      </c>
      <c r="AC347" s="259">
        <v>138268</v>
      </c>
      <c r="AD347" s="259">
        <v>1871.7465999999999</v>
      </c>
      <c r="AE347" s="261">
        <v>174</v>
      </c>
      <c r="AF347" s="262">
        <v>34316.052000000003</v>
      </c>
      <c r="AM347" s="23"/>
      <c r="AN347" s="22"/>
      <c r="AO347" s="258"/>
      <c r="AP347" s="259"/>
      <c r="AQ347" s="259"/>
      <c r="AR347" s="261"/>
      <c r="AS347" s="262"/>
      <c r="AZ347" s="23"/>
    </row>
    <row r="348" spans="1:52" x14ac:dyDescent="0.3">
      <c r="A348" s="22"/>
      <c r="B348" s="212">
        <v>44882</v>
      </c>
      <c r="C348" s="1">
        <v>125098</v>
      </c>
      <c r="D348" s="210">
        <v>595.38869999999997</v>
      </c>
      <c r="E348" s="211">
        <v>63</v>
      </c>
      <c r="F348" s="213">
        <v>10317.867</v>
      </c>
      <c r="M348" s="23"/>
      <c r="N348" s="22"/>
      <c r="O348" s="269">
        <v>45227</v>
      </c>
      <c r="P348" s="259">
        <v>131302</v>
      </c>
      <c r="Q348" s="259">
        <v>1235.82</v>
      </c>
      <c r="R348" s="261">
        <v>131</v>
      </c>
      <c r="S348" s="270">
        <v>22193.827000000001</v>
      </c>
      <c r="Z348" s="359"/>
      <c r="AA348" s="22"/>
      <c r="AB348" s="258">
        <v>45620</v>
      </c>
      <c r="AC348" s="259">
        <v>138280</v>
      </c>
      <c r="AD348" s="259">
        <v>1872.3154999999999</v>
      </c>
      <c r="AE348" s="261">
        <v>174</v>
      </c>
      <c r="AF348" s="262">
        <v>34316.061999999998</v>
      </c>
      <c r="AM348" s="23"/>
      <c r="AN348" s="22"/>
      <c r="AO348" s="258"/>
      <c r="AP348" s="259"/>
      <c r="AQ348" s="259"/>
      <c r="AR348" s="261"/>
      <c r="AS348" s="262"/>
      <c r="AZ348" s="23"/>
    </row>
    <row r="349" spans="1:52" ht="15" thickBot="1" x14ac:dyDescent="0.35">
      <c r="A349" s="22"/>
      <c r="B349" s="212">
        <v>44883</v>
      </c>
      <c r="C349" s="1">
        <v>125120</v>
      </c>
      <c r="D349" s="210">
        <v>596.33040000000005</v>
      </c>
      <c r="E349" s="211">
        <v>63</v>
      </c>
      <c r="F349" s="213">
        <v>10356.184999999999</v>
      </c>
      <c r="M349" s="23"/>
      <c r="N349" s="22"/>
      <c r="O349" s="269">
        <v>45228</v>
      </c>
      <c r="P349" s="259">
        <v>131310</v>
      </c>
      <c r="Q349" s="259">
        <v>1236.46</v>
      </c>
      <c r="R349" s="261">
        <v>132</v>
      </c>
      <c r="S349" s="270">
        <v>22193.85</v>
      </c>
      <c r="Z349" s="359"/>
      <c r="AA349" s="22"/>
      <c r="AB349" s="258">
        <v>45621</v>
      </c>
      <c r="AC349" s="259">
        <v>138300</v>
      </c>
      <c r="AD349" s="259">
        <v>1875.2398000000001</v>
      </c>
      <c r="AE349" s="261">
        <v>174</v>
      </c>
      <c r="AF349" s="262">
        <v>34328.175999999999</v>
      </c>
      <c r="AM349" s="23"/>
      <c r="AN349" s="22"/>
      <c r="AO349" s="258"/>
      <c r="AP349" s="259"/>
      <c r="AQ349" s="259"/>
      <c r="AR349" s="261"/>
      <c r="AS349" s="262"/>
      <c r="AZ349" s="23"/>
    </row>
    <row r="350" spans="1:52" ht="18.600000000000001" thickBot="1" x14ac:dyDescent="0.4">
      <c r="A350" s="22"/>
      <c r="B350" s="212">
        <v>44884</v>
      </c>
      <c r="C350" s="1">
        <v>125142</v>
      </c>
      <c r="D350" s="210">
        <v>597.52850000000001</v>
      </c>
      <c r="E350" s="211">
        <v>63</v>
      </c>
      <c r="F350" s="213">
        <v>10388.625</v>
      </c>
      <c r="M350" s="23"/>
      <c r="N350" s="22"/>
      <c r="O350" s="269">
        <v>45229</v>
      </c>
      <c r="P350" s="259">
        <v>131320</v>
      </c>
      <c r="Q350" s="259">
        <v>1239.9000000000001</v>
      </c>
      <c r="R350" s="261">
        <v>132</v>
      </c>
      <c r="S350" s="270">
        <v>22193.871999999999</v>
      </c>
      <c r="U350" s="522" t="s">
        <v>359</v>
      </c>
      <c r="V350" s="522"/>
      <c r="W350" s="522"/>
      <c r="X350" s="522"/>
      <c r="Z350" s="359"/>
      <c r="AA350" s="22"/>
      <c r="AB350" s="258">
        <v>45622</v>
      </c>
      <c r="AC350" s="259">
        <v>138318</v>
      </c>
      <c r="AD350" s="259">
        <v>1877.32</v>
      </c>
      <c r="AE350" s="261">
        <v>174</v>
      </c>
      <c r="AF350" s="262">
        <v>34352.491000000002</v>
      </c>
      <c r="AH350" s="519" t="s">
        <v>444</v>
      </c>
      <c r="AI350" s="520"/>
      <c r="AJ350" s="520"/>
      <c r="AK350" s="520"/>
      <c r="AL350" s="521"/>
      <c r="AM350" s="23"/>
      <c r="AN350" s="22"/>
      <c r="AO350" s="258"/>
      <c r="AP350" s="259"/>
      <c r="AQ350" s="259"/>
      <c r="AR350" s="261"/>
      <c r="AS350" s="262"/>
      <c r="AU350" s="519" t="s">
        <v>451</v>
      </c>
      <c r="AV350" s="520"/>
      <c r="AW350" s="520"/>
      <c r="AX350" s="520"/>
      <c r="AY350" s="521"/>
      <c r="AZ350" s="23"/>
    </row>
    <row r="351" spans="1:52" ht="28.8" x14ac:dyDescent="0.3">
      <c r="A351" s="22"/>
      <c r="B351" s="212">
        <v>44885</v>
      </c>
      <c r="C351" s="1">
        <v>125160</v>
      </c>
      <c r="D351" s="210">
        <v>598.39660000000003</v>
      </c>
      <c r="E351" s="211">
        <v>63</v>
      </c>
      <c r="F351" s="213">
        <v>10425.433000000001</v>
      </c>
      <c r="M351" s="23"/>
      <c r="N351" s="22"/>
      <c r="O351" s="269">
        <v>45230</v>
      </c>
      <c r="P351" s="259">
        <v>131330</v>
      </c>
      <c r="Q351" s="259">
        <v>1241.48</v>
      </c>
      <c r="R351" s="261">
        <v>130</v>
      </c>
      <c r="S351" s="270">
        <v>22193.894</v>
      </c>
      <c r="U351" s="27" t="s">
        <v>246</v>
      </c>
      <c r="V351" s="27" t="s">
        <v>246</v>
      </c>
      <c r="W351" s="27" t="s">
        <v>247</v>
      </c>
      <c r="X351" s="27" t="s">
        <v>287</v>
      </c>
      <c r="Z351" s="359"/>
      <c r="AA351" s="22"/>
      <c r="AB351" s="258">
        <v>45623</v>
      </c>
      <c r="AC351" s="259">
        <v>138334</v>
      </c>
      <c r="AD351" s="259">
        <v>1878.7979</v>
      </c>
      <c r="AE351" s="261">
        <v>174</v>
      </c>
      <c r="AF351" s="262">
        <v>34440.379999999997</v>
      </c>
      <c r="AH351" s="27" t="s">
        <v>246</v>
      </c>
      <c r="AI351" s="27" t="s">
        <v>246</v>
      </c>
      <c r="AJ351" s="27" t="s">
        <v>247</v>
      </c>
      <c r="AK351" s="27" t="s">
        <v>287</v>
      </c>
      <c r="AM351" s="23"/>
      <c r="AN351" s="22"/>
      <c r="AO351" s="258"/>
      <c r="AP351" s="259"/>
      <c r="AQ351" s="259"/>
      <c r="AR351" s="261"/>
      <c r="AS351" s="262"/>
      <c r="AU351" s="27" t="s">
        <v>246</v>
      </c>
      <c r="AV351" s="27" t="s">
        <v>246</v>
      </c>
      <c r="AW351" s="27" t="s">
        <v>247</v>
      </c>
      <c r="AX351" s="27" t="s">
        <v>287</v>
      </c>
      <c r="AZ351" s="23"/>
    </row>
    <row r="352" spans="1:52" x14ac:dyDescent="0.3">
      <c r="A352" s="22"/>
      <c r="M352" s="23"/>
      <c r="N352" s="22"/>
      <c r="O352" s="269">
        <v>45231</v>
      </c>
      <c r="P352" s="259">
        <v>131340</v>
      </c>
      <c r="Q352" s="259">
        <v>1242.31</v>
      </c>
      <c r="R352" s="261">
        <v>130</v>
      </c>
      <c r="S352" s="270">
        <v>22193.922999999999</v>
      </c>
      <c r="U352" t="s">
        <v>279</v>
      </c>
      <c r="V352" s="383">
        <f>+'Vr M3 DE GAS'!BE17</f>
        <v>881</v>
      </c>
      <c r="W352" s="383">
        <f>+S372-S340</f>
        <v>5.4870000000009895</v>
      </c>
      <c r="X352" s="383">
        <f>+V352-W352</f>
        <v>875.51299999999901</v>
      </c>
      <c r="Y352" s="377">
        <f>+X352-X317</f>
        <v>-69.284999999999854</v>
      </c>
      <c r="Z352" s="378">
        <f>+Y352/X317</f>
        <v>-7.333313576023652E-2</v>
      </c>
      <c r="AA352" s="22"/>
      <c r="AB352" s="258">
        <v>45624</v>
      </c>
      <c r="AC352" s="259">
        <v>138357</v>
      </c>
      <c r="AD352" s="259">
        <v>1880.6658</v>
      </c>
      <c r="AE352" s="261">
        <v>175</v>
      </c>
      <c r="AF352" s="262">
        <v>34467.498</v>
      </c>
      <c r="AH352" t="s">
        <v>279</v>
      </c>
      <c r="AI352" s="372">
        <f>+'Vr M3 DE GAS'!BN18</f>
        <v>1687</v>
      </c>
      <c r="AJ352" s="372">
        <f>+AF372-AF340</f>
        <v>1060.5500000000029</v>
      </c>
      <c r="AK352" s="372">
        <f>+AI352-AJ352</f>
        <v>626.44999999999709</v>
      </c>
      <c r="AL352" s="133">
        <f>+AK352-AK317</f>
        <v>-309.24800000000687</v>
      </c>
      <c r="AM352" s="366">
        <f>+AL352/AK317</f>
        <v>-0.33049979801175761</v>
      </c>
      <c r="AN352" s="22"/>
      <c r="AO352" s="258"/>
      <c r="AP352" s="259"/>
      <c r="AQ352" s="259"/>
      <c r="AR352" s="261"/>
      <c r="AS352" s="262"/>
      <c r="AU352" t="s">
        <v>279</v>
      </c>
      <c r="AV352" s="372">
        <f>+'Vr M3 DE GAS'!CA18</f>
        <v>0</v>
      </c>
      <c r="AW352" s="372">
        <f>+AS372-AS340</f>
        <v>0</v>
      </c>
      <c r="AX352" s="372">
        <f>+AV352-AW352</f>
        <v>0</v>
      </c>
      <c r="AY352" s="133">
        <f>+AX352-AX317</f>
        <v>0</v>
      </c>
      <c r="AZ352" s="366" t="e">
        <f>+AY352/AX317</f>
        <v>#DIV/0!</v>
      </c>
    </row>
    <row r="353" spans="1:52" x14ac:dyDescent="0.3">
      <c r="A353" s="22"/>
      <c r="M353" s="23"/>
      <c r="N353" s="22"/>
      <c r="O353" s="269">
        <v>45232</v>
      </c>
      <c r="P353" s="259">
        <v>121349</v>
      </c>
      <c r="Q353" s="259">
        <v>1243.52</v>
      </c>
      <c r="R353" s="261">
        <v>130</v>
      </c>
      <c r="S353" s="270">
        <v>22193.944</v>
      </c>
      <c r="U353" t="s">
        <v>281</v>
      </c>
      <c r="V353" s="383">
        <f>+'Vr M3 DE GAS'!BE35</f>
        <v>1335</v>
      </c>
      <c r="W353" s="383"/>
      <c r="X353" s="383">
        <f t="shared" ref="X353:X354" si="36">+V353-W353</f>
        <v>1335</v>
      </c>
      <c r="Y353" s="377">
        <f>+X353-X318</f>
        <v>218</v>
      </c>
      <c r="Z353" s="378">
        <f>+Y353/X318</f>
        <v>0.19516562220232767</v>
      </c>
      <c r="AA353" s="22"/>
      <c r="AB353" s="258">
        <v>45625</v>
      </c>
      <c r="AC353" s="259">
        <v>138373</v>
      </c>
      <c r="AD353" s="259">
        <v>1882.4223</v>
      </c>
      <c r="AE353" s="261">
        <v>175</v>
      </c>
      <c r="AF353" s="262">
        <v>34509.042999999998</v>
      </c>
      <c r="AH353" t="s">
        <v>281</v>
      </c>
      <c r="AI353" s="372">
        <f>+'Vr M3 DE GAS'!BN36</f>
        <v>848</v>
      </c>
      <c r="AJ353" s="372"/>
      <c r="AK353" s="372">
        <f t="shared" ref="AK353:AK354" si="37">+AI353-AJ353</f>
        <v>848</v>
      </c>
      <c r="AL353" s="133">
        <f>+AK353-AK318</f>
        <v>-113</v>
      </c>
      <c r="AM353" s="366">
        <f>+AL353/AK318</f>
        <v>-0.11758584807492195</v>
      </c>
      <c r="AN353" s="22"/>
      <c r="AO353" s="258"/>
      <c r="AP353" s="259"/>
      <c r="AQ353" s="259"/>
      <c r="AR353" s="261"/>
      <c r="AS353" s="262"/>
      <c r="AU353" t="s">
        <v>281</v>
      </c>
      <c r="AV353" s="372">
        <f>+'Vr M3 DE GAS'!CA36</f>
        <v>0</v>
      </c>
      <c r="AW353" s="372"/>
      <c r="AX353" s="372">
        <f t="shared" ref="AX353:AX354" si="38">+AV353-AW353</f>
        <v>0</v>
      </c>
      <c r="AY353" s="133">
        <f>+AX353-AX318</f>
        <v>0</v>
      </c>
      <c r="AZ353" s="366" t="e">
        <f>+AY353/AX318</f>
        <v>#DIV/0!</v>
      </c>
    </row>
    <row r="354" spans="1:52" x14ac:dyDescent="0.3">
      <c r="A354" s="22"/>
      <c r="M354" s="23"/>
      <c r="N354" s="22"/>
      <c r="O354" s="269">
        <v>45233</v>
      </c>
      <c r="P354" s="259">
        <v>131359</v>
      </c>
      <c r="Q354" s="259">
        <v>1244.99</v>
      </c>
      <c r="R354" s="261">
        <v>130</v>
      </c>
      <c r="S354" s="270">
        <v>22193.97</v>
      </c>
      <c r="U354" t="s">
        <v>280</v>
      </c>
      <c r="V354" s="383">
        <f>+'Vr M3 DE GAS'!BE53</f>
        <v>1387</v>
      </c>
      <c r="W354" s="383"/>
      <c r="X354" s="383">
        <f t="shared" si="36"/>
        <v>1387</v>
      </c>
      <c r="Y354" s="377">
        <f>+X354-X319</f>
        <v>379</v>
      </c>
      <c r="Z354" s="378">
        <f>+Y354/X319</f>
        <v>0.37599206349206349</v>
      </c>
      <c r="AA354" s="22"/>
      <c r="AB354" s="258">
        <v>45626</v>
      </c>
      <c r="AC354" s="259">
        <v>138380</v>
      </c>
      <c r="AD354" s="259">
        <v>1883.2003999999999</v>
      </c>
      <c r="AE354" s="261">
        <v>175</v>
      </c>
      <c r="AF354" s="262">
        <v>34569.321000000004</v>
      </c>
      <c r="AH354" t="s">
        <v>280</v>
      </c>
      <c r="AI354" s="372">
        <f>+'Vr M3 DE GAS'!BN54</f>
        <v>818</v>
      </c>
      <c r="AJ354" s="372"/>
      <c r="AK354" s="372">
        <f t="shared" si="37"/>
        <v>818</v>
      </c>
      <c r="AL354" s="133">
        <f>+AK354-AK319</f>
        <v>-160</v>
      </c>
      <c r="AM354" s="366">
        <f>+AL354/AK319</f>
        <v>-0.16359918200408999</v>
      </c>
      <c r="AN354" s="22"/>
      <c r="AO354" s="258"/>
      <c r="AP354" s="259"/>
      <c r="AQ354" s="259"/>
      <c r="AR354" s="261"/>
      <c r="AS354" s="262"/>
      <c r="AU354" t="s">
        <v>280</v>
      </c>
      <c r="AV354" s="372">
        <f>+'Vr M3 DE GAS'!CA54</f>
        <v>0</v>
      </c>
      <c r="AW354" s="372"/>
      <c r="AX354" s="372">
        <f t="shared" si="38"/>
        <v>0</v>
      </c>
      <c r="AY354" s="133">
        <f>+AX354-AX319</f>
        <v>0</v>
      </c>
      <c r="AZ354" s="366" t="e">
        <f>+AY354/AX319</f>
        <v>#DIV/0!</v>
      </c>
    </row>
    <row r="355" spans="1:52" x14ac:dyDescent="0.3">
      <c r="A355" s="22"/>
      <c r="M355" s="23"/>
      <c r="N355" s="22"/>
      <c r="O355" s="269">
        <v>45234</v>
      </c>
      <c r="P355" s="259">
        <v>131367</v>
      </c>
      <c r="Q355" s="259">
        <v>1244.8699999999999</v>
      </c>
      <c r="R355" s="261">
        <v>130</v>
      </c>
      <c r="S355" s="270">
        <v>22193.998</v>
      </c>
      <c r="W355" s="377"/>
      <c r="X355" s="377"/>
      <c r="Z355" s="359"/>
      <c r="AA355" s="22"/>
      <c r="AB355" s="258">
        <v>45627</v>
      </c>
      <c r="AC355" s="259">
        <v>138405</v>
      </c>
      <c r="AD355" s="259">
        <v>1888.2469000000001</v>
      </c>
      <c r="AE355" s="261">
        <v>175</v>
      </c>
      <c r="AF355" s="262">
        <v>34622.355000000003</v>
      </c>
      <c r="AJ355" s="133"/>
      <c r="AK355" s="133"/>
      <c r="AM355" s="23"/>
      <c r="AN355" s="22"/>
      <c r="AO355" s="258"/>
      <c r="AP355" s="259"/>
      <c r="AQ355" s="259"/>
      <c r="AR355" s="261"/>
      <c r="AS355" s="262"/>
      <c r="AW355" s="133"/>
      <c r="AX355" s="133"/>
      <c r="AZ355" s="23"/>
    </row>
    <row r="356" spans="1:52" x14ac:dyDescent="0.3">
      <c r="A356" s="22"/>
      <c r="M356" s="23"/>
      <c r="N356" s="373"/>
      <c r="O356" s="269">
        <v>45235</v>
      </c>
      <c r="P356" s="259">
        <v>131374</v>
      </c>
      <c r="Q356" s="259">
        <v>1245.32</v>
      </c>
      <c r="R356" s="261">
        <v>130</v>
      </c>
      <c r="S356" s="270">
        <v>22194.025000000001</v>
      </c>
      <c r="U356" t="s">
        <v>240</v>
      </c>
      <c r="V356" s="10">
        <f>SUM(V352:V355)</f>
        <v>3603</v>
      </c>
      <c r="W356" s="377">
        <f>+W352</f>
        <v>5.4870000000009895</v>
      </c>
      <c r="X356" s="379">
        <f>SUM(X352:X355)</f>
        <v>3597.512999999999</v>
      </c>
      <c r="Y356" s="380">
        <f>+X356-X321</f>
        <v>527.71500000000015</v>
      </c>
      <c r="Z356" s="378">
        <f>+Y356/X321</f>
        <v>0.1719054478503147</v>
      </c>
      <c r="AA356" s="22"/>
      <c r="AB356" s="258">
        <v>45628</v>
      </c>
      <c r="AC356" s="259">
        <v>138422</v>
      </c>
      <c r="AD356" s="259">
        <v>1863.6294</v>
      </c>
      <c r="AE356" s="261">
        <v>175</v>
      </c>
      <c r="AF356" s="262">
        <v>34622.639999999999</v>
      </c>
      <c r="AH356" t="s">
        <v>240</v>
      </c>
      <c r="AI356">
        <f>SUM(AI352:AI355)</f>
        <v>3353</v>
      </c>
      <c r="AJ356" s="133">
        <f>+AJ352</f>
        <v>1060.5500000000029</v>
      </c>
      <c r="AK356" s="367">
        <f>SUM(AK352:AK355)</f>
        <v>2292.4499999999971</v>
      </c>
      <c r="AL356" s="134">
        <f>+AK356-AK321</f>
        <v>-582.24800000000687</v>
      </c>
      <c r="AM356" s="366">
        <f>+AL356/AK321</f>
        <v>-0.2025423192279697</v>
      </c>
      <c r="AN356" s="22"/>
      <c r="AO356" s="258"/>
      <c r="AP356" s="259"/>
      <c r="AQ356" s="259"/>
      <c r="AR356" s="261"/>
      <c r="AS356" s="262"/>
      <c r="AU356" t="s">
        <v>240</v>
      </c>
      <c r="AV356">
        <f>SUM(AV352:AV355)</f>
        <v>0</v>
      </c>
      <c r="AW356" s="133">
        <f>+AW352</f>
        <v>0</v>
      </c>
      <c r="AX356" s="367">
        <f>SUM(AX352:AX355)</f>
        <v>0</v>
      </c>
      <c r="AY356" s="134">
        <f>+AX356-AX321</f>
        <v>0</v>
      </c>
      <c r="AZ356" s="366" t="e">
        <f>+AY356/AX321</f>
        <v>#DIV/0!</v>
      </c>
    </row>
    <row r="357" spans="1:52" x14ac:dyDescent="0.3">
      <c r="A357" s="22"/>
      <c r="M357" s="23"/>
      <c r="N357" s="373"/>
      <c r="O357" s="269">
        <v>45236</v>
      </c>
      <c r="P357" s="259">
        <v>131381</v>
      </c>
      <c r="Q357" s="259">
        <v>1245.6500000000001</v>
      </c>
      <c r="R357" s="261">
        <v>130</v>
      </c>
      <c r="S357" s="270">
        <v>22194.052</v>
      </c>
      <c r="Z357" s="359"/>
      <c r="AA357" s="22"/>
      <c r="AB357" s="258">
        <v>45629</v>
      </c>
      <c r="AC357" s="259">
        <v>138433</v>
      </c>
      <c r="AD357" s="259">
        <v>1868.316</v>
      </c>
      <c r="AE357" s="261">
        <v>175</v>
      </c>
      <c r="AF357" s="262">
        <v>34681.32</v>
      </c>
      <c r="AM357" s="23"/>
      <c r="AN357" s="22"/>
      <c r="AO357" s="258"/>
      <c r="AP357" s="259"/>
      <c r="AQ357" s="259"/>
      <c r="AR357" s="261"/>
      <c r="AS357" s="262"/>
      <c r="AZ357" s="23"/>
    </row>
    <row r="358" spans="1:52" x14ac:dyDescent="0.3">
      <c r="A358" s="22"/>
      <c r="M358" s="23"/>
      <c r="N358" s="373"/>
      <c r="O358" s="269">
        <v>45237</v>
      </c>
      <c r="P358" s="259">
        <v>131391</v>
      </c>
      <c r="Q358" s="259">
        <v>1246.7</v>
      </c>
      <c r="R358" s="261">
        <v>130</v>
      </c>
      <c r="S358" s="270">
        <v>22194.077000000001</v>
      </c>
      <c r="X358" s="380"/>
      <c r="Z358" s="359"/>
      <c r="AA358" s="22"/>
      <c r="AB358" s="258">
        <v>45630</v>
      </c>
      <c r="AC358" s="259">
        <v>138453</v>
      </c>
      <c r="AD358" s="259">
        <v>1892.1412</v>
      </c>
      <c r="AE358" s="261">
        <v>176</v>
      </c>
      <c r="AF358" s="262">
        <v>34690.353000000003</v>
      </c>
      <c r="AK358" s="134"/>
      <c r="AM358" s="23"/>
      <c r="AN358" s="22"/>
      <c r="AO358" s="258"/>
      <c r="AP358" s="259"/>
      <c r="AQ358" s="259"/>
      <c r="AR358" s="261"/>
      <c r="AS358" s="262"/>
      <c r="AX358" s="134"/>
      <c r="AZ358" s="23"/>
    </row>
    <row r="359" spans="1:52" x14ac:dyDescent="0.3">
      <c r="A359" s="22"/>
      <c r="M359" s="23"/>
      <c r="N359" s="22"/>
      <c r="O359" s="269">
        <v>45238</v>
      </c>
      <c r="P359" s="259">
        <v>131401</v>
      </c>
      <c r="Q359" s="259">
        <v>1247.55</v>
      </c>
      <c r="R359" s="261">
        <v>130</v>
      </c>
      <c r="S359" s="270">
        <v>22194.101999999999</v>
      </c>
      <c r="U359" t="s">
        <v>44</v>
      </c>
      <c r="Z359" s="359"/>
      <c r="AA359" s="22"/>
      <c r="AB359" s="258">
        <v>45631</v>
      </c>
      <c r="AC359" s="259">
        <v>138473</v>
      </c>
      <c r="AD359" s="259">
        <v>1892.9305999999999</v>
      </c>
      <c r="AE359" s="261">
        <v>176</v>
      </c>
      <c r="AF359" s="262">
        <v>34750.283000000003</v>
      </c>
      <c r="AH359" t="s">
        <v>44</v>
      </c>
      <c r="AM359" s="23"/>
      <c r="AN359" s="22"/>
      <c r="AO359" s="258"/>
      <c r="AP359" s="259"/>
      <c r="AQ359" s="259"/>
      <c r="AR359" s="261"/>
      <c r="AS359" s="262"/>
      <c r="AU359" t="s">
        <v>44</v>
      </c>
      <c r="AZ359" s="23"/>
    </row>
    <row r="360" spans="1:52" x14ac:dyDescent="0.3">
      <c r="A360" s="22"/>
      <c r="M360" s="23"/>
      <c r="N360" s="373"/>
      <c r="O360" s="269">
        <v>45239</v>
      </c>
      <c r="P360" s="259">
        <v>131409</v>
      </c>
      <c r="Q360" s="259">
        <v>1248.83</v>
      </c>
      <c r="R360" s="261">
        <v>130</v>
      </c>
      <c r="S360" s="270">
        <v>22194.126</v>
      </c>
      <c r="Z360" s="359"/>
      <c r="AA360" s="22"/>
      <c r="AB360" s="258">
        <v>45632</v>
      </c>
      <c r="AC360" s="259">
        <v>138479</v>
      </c>
      <c r="AD360" s="259">
        <v>1893.9531999999999</v>
      </c>
      <c r="AE360" s="261">
        <v>176</v>
      </c>
      <c r="AF360" s="262">
        <v>34755.572</v>
      </c>
      <c r="AM360" s="23"/>
      <c r="AN360" s="22"/>
      <c r="AO360" s="258"/>
      <c r="AP360" s="259"/>
      <c r="AQ360" s="259"/>
      <c r="AR360" s="261"/>
      <c r="AS360" s="262"/>
      <c r="AZ360" s="23"/>
    </row>
    <row r="361" spans="1:52" x14ac:dyDescent="0.3">
      <c r="A361" s="22"/>
      <c r="M361" s="23"/>
      <c r="N361" s="22"/>
      <c r="O361" s="269">
        <v>45240</v>
      </c>
      <c r="P361" s="259">
        <v>131418</v>
      </c>
      <c r="Q361" s="259">
        <v>1250.01</v>
      </c>
      <c r="R361" s="261">
        <v>130</v>
      </c>
      <c r="S361" s="270">
        <v>22194.151999999998</v>
      </c>
      <c r="U361" t="s">
        <v>249</v>
      </c>
      <c r="V361" s="380">
        <f>+P372-P340</f>
        <v>275</v>
      </c>
      <c r="Z361" s="359"/>
      <c r="AA361" s="22"/>
      <c r="AB361" s="258">
        <v>45633</v>
      </c>
      <c r="AC361" s="259">
        <v>138487</v>
      </c>
      <c r="AD361" s="259">
        <v>1894.9697000000001</v>
      </c>
      <c r="AE361" s="261">
        <v>176</v>
      </c>
      <c r="AF361" s="262">
        <v>34758.451999999997</v>
      </c>
      <c r="AH361" t="s">
        <v>249</v>
      </c>
      <c r="AI361" s="134">
        <f>+AC373-AC345</f>
        <v>490</v>
      </c>
      <c r="AM361" s="23"/>
      <c r="AN361" s="22"/>
      <c r="AO361" s="258"/>
      <c r="AP361" s="259"/>
      <c r="AQ361" s="259"/>
      <c r="AR361" s="261"/>
      <c r="AS361" s="262"/>
      <c r="AU361" t="s">
        <v>249</v>
      </c>
      <c r="AV361" s="134">
        <f>+AP373-AP345</f>
        <v>0</v>
      </c>
      <c r="AZ361" s="23"/>
    </row>
    <row r="362" spans="1:52" x14ac:dyDescent="0.3">
      <c r="A362" s="22"/>
      <c r="M362" s="23"/>
      <c r="N362" s="22"/>
      <c r="O362" s="269">
        <v>45241</v>
      </c>
      <c r="P362" s="259">
        <v>131427</v>
      </c>
      <c r="Q362" s="259">
        <v>1250.76</v>
      </c>
      <c r="R362" s="261">
        <v>130</v>
      </c>
      <c r="S362" s="270">
        <v>22194.178</v>
      </c>
      <c r="U362" t="s">
        <v>247</v>
      </c>
      <c r="V362" s="380">
        <f>+Q372-Q340</f>
        <v>43.230000000000018</v>
      </c>
      <c r="Z362" s="359"/>
      <c r="AA362" s="22"/>
      <c r="AB362" s="258">
        <v>45634</v>
      </c>
      <c r="AC362" s="259">
        <v>138513</v>
      </c>
      <c r="AD362" s="259">
        <v>1896.453</v>
      </c>
      <c r="AE362" s="261">
        <v>176</v>
      </c>
      <c r="AF362" s="262">
        <v>34821.377</v>
      </c>
      <c r="AH362" t="s">
        <v>247</v>
      </c>
      <c r="AI362" s="134">
        <f>+AD373-AD345</f>
        <v>45.517500000000155</v>
      </c>
      <c r="AM362" s="23"/>
      <c r="AN362" s="22"/>
      <c r="AO362" s="258"/>
      <c r="AP362" s="259"/>
      <c r="AQ362" s="259"/>
      <c r="AR362" s="261"/>
      <c r="AS362" s="262"/>
      <c r="AU362" t="s">
        <v>247</v>
      </c>
      <c r="AV362" s="134">
        <f>+AQ373-AQ345</f>
        <v>0</v>
      </c>
      <c r="AZ362" s="23"/>
    </row>
    <row r="363" spans="1:52" x14ac:dyDescent="0.3">
      <c r="A363" s="22"/>
      <c r="M363" s="23"/>
      <c r="N363" s="22"/>
      <c r="O363" s="269">
        <v>45242</v>
      </c>
      <c r="P363" s="259">
        <v>131433</v>
      </c>
      <c r="Q363" s="259">
        <v>1251.23</v>
      </c>
      <c r="R363" s="261">
        <v>130</v>
      </c>
      <c r="S363" s="270">
        <v>22194.203000000001</v>
      </c>
      <c r="U363" t="s">
        <v>250</v>
      </c>
      <c r="V363" s="380">
        <f>+V361-V362</f>
        <v>231.76999999999998</v>
      </c>
      <c r="Z363" s="359"/>
      <c r="AA363" s="22"/>
      <c r="AB363" s="258">
        <v>45635</v>
      </c>
      <c r="AC363" s="259">
        <v>138531</v>
      </c>
      <c r="AD363" s="259">
        <v>1899.0139999999999</v>
      </c>
      <c r="AE363" s="261">
        <v>176</v>
      </c>
      <c r="AF363" s="262">
        <v>34832.002</v>
      </c>
      <c r="AH363" t="s">
        <v>250</v>
      </c>
      <c r="AI363" s="134">
        <f>+AI361-AI362</f>
        <v>444.48249999999985</v>
      </c>
      <c r="AM363" s="23"/>
      <c r="AN363" s="22"/>
      <c r="AO363" s="258"/>
      <c r="AP363" s="259"/>
      <c r="AQ363" s="259"/>
      <c r="AR363" s="261"/>
      <c r="AS363" s="262"/>
      <c r="AU363" t="s">
        <v>250</v>
      </c>
      <c r="AV363" s="134">
        <f>+AV361-AV362</f>
        <v>0</v>
      </c>
      <c r="AZ363" s="23"/>
    </row>
    <row r="364" spans="1:52" x14ac:dyDescent="0.3">
      <c r="A364" s="22"/>
      <c r="M364" s="23"/>
      <c r="N364" s="22"/>
      <c r="O364" s="269">
        <v>45243</v>
      </c>
      <c r="P364" s="259">
        <v>131440</v>
      </c>
      <c r="Q364" s="259">
        <v>1251.53</v>
      </c>
      <c r="R364" s="261">
        <v>130</v>
      </c>
      <c r="S364" s="270">
        <v>22194.224999999999</v>
      </c>
      <c r="Z364" s="359"/>
      <c r="AA364" s="22"/>
      <c r="AB364" s="258">
        <v>45636</v>
      </c>
      <c r="AC364" s="259">
        <v>138549</v>
      </c>
      <c r="AD364" s="259">
        <v>1900.433</v>
      </c>
      <c r="AE364" s="261">
        <v>176</v>
      </c>
      <c r="AF364" s="262">
        <v>34898.521999999997</v>
      </c>
      <c r="AM364" s="23"/>
      <c r="AN364" s="22"/>
      <c r="AO364" s="258"/>
      <c r="AP364" s="259"/>
      <c r="AQ364" s="259"/>
      <c r="AR364" s="261"/>
      <c r="AS364" s="262"/>
      <c r="AZ364" s="23"/>
    </row>
    <row r="365" spans="1:52" x14ac:dyDescent="0.3">
      <c r="A365" s="22"/>
      <c r="M365" s="23"/>
      <c r="N365" s="22"/>
      <c r="O365" s="269">
        <v>45244</v>
      </c>
      <c r="P365" s="259">
        <v>131450</v>
      </c>
      <c r="Q365" s="259">
        <v>1252.81</v>
      </c>
      <c r="R365" s="261">
        <v>130</v>
      </c>
      <c r="S365" s="270">
        <v>22194.251</v>
      </c>
      <c r="Z365" s="359"/>
      <c r="AA365" s="22"/>
      <c r="AB365" s="258">
        <v>45637</v>
      </c>
      <c r="AC365" s="259">
        <v>138571</v>
      </c>
      <c r="AD365" s="259">
        <v>1902.3686</v>
      </c>
      <c r="AE365" s="261">
        <v>176</v>
      </c>
      <c r="AF365" s="262">
        <v>34920.754999999997</v>
      </c>
      <c r="AM365" s="23"/>
      <c r="AN365" s="22"/>
      <c r="AO365" s="258"/>
      <c r="AP365" s="259"/>
      <c r="AQ365" s="259"/>
      <c r="AR365" s="261"/>
      <c r="AS365" s="262"/>
      <c r="AZ365" s="23"/>
    </row>
    <row r="366" spans="1:52" ht="18" x14ac:dyDescent="0.35">
      <c r="A366" s="22"/>
      <c r="M366" s="23"/>
      <c r="N366" s="22"/>
      <c r="O366" s="269">
        <v>45245</v>
      </c>
      <c r="P366" s="259">
        <v>131459</v>
      </c>
      <c r="Q366" s="259">
        <v>1254.32</v>
      </c>
      <c r="R366" s="261">
        <v>130</v>
      </c>
      <c r="S366" s="270">
        <v>22199.066999999999</v>
      </c>
      <c r="U366" t="s">
        <v>251</v>
      </c>
      <c r="V366" s="374">
        <f>+'COBRO 2025'!BM975</f>
        <v>710</v>
      </c>
      <c r="W366" s="10" t="s">
        <v>252</v>
      </c>
      <c r="Y366" s="380"/>
      <c r="Z366" s="378"/>
      <c r="AA366" s="22"/>
      <c r="AB366" s="258">
        <v>45638</v>
      </c>
      <c r="AC366" s="259">
        <v>138609</v>
      </c>
      <c r="AD366" s="259">
        <v>1905.8099</v>
      </c>
      <c r="AE366" s="261">
        <v>176</v>
      </c>
      <c r="AF366" s="262">
        <v>34930.701999999997</v>
      </c>
      <c r="AH366" t="s">
        <v>251</v>
      </c>
      <c r="AI366" s="374">
        <f>AI361</f>
        <v>490</v>
      </c>
      <c r="AJ366" t="s">
        <v>252</v>
      </c>
      <c r="AL366" s="134"/>
      <c r="AM366" s="366"/>
      <c r="AN366" s="22"/>
      <c r="AO366" s="258"/>
      <c r="AP366" s="259"/>
      <c r="AQ366" s="259"/>
      <c r="AR366" s="261"/>
      <c r="AS366" s="262"/>
      <c r="AU366" t="s">
        <v>251</v>
      </c>
      <c r="AV366" s="374">
        <f>AV361</f>
        <v>0</v>
      </c>
      <c r="AW366" t="s">
        <v>252</v>
      </c>
      <c r="AY366" s="134"/>
      <c r="AZ366" s="366"/>
    </row>
    <row r="367" spans="1:52" x14ac:dyDescent="0.3">
      <c r="A367" s="22"/>
      <c r="M367" s="23"/>
      <c r="N367" s="22"/>
      <c r="O367" s="269">
        <v>45246</v>
      </c>
      <c r="P367" s="259">
        <v>131469</v>
      </c>
      <c r="Q367" s="259">
        <v>1257.5</v>
      </c>
      <c r="R367" s="261">
        <v>130</v>
      </c>
      <c r="S367" s="270">
        <v>22199.079000000002</v>
      </c>
      <c r="V367" s="380"/>
      <c r="Z367" s="359"/>
      <c r="AA367" s="22"/>
      <c r="AB367" s="258">
        <v>45639</v>
      </c>
      <c r="AC367" s="259">
        <v>138589</v>
      </c>
      <c r="AD367" s="259">
        <v>1904.5400999999999</v>
      </c>
      <c r="AE367" s="261">
        <v>177</v>
      </c>
      <c r="AF367" s="262">
        <v>34990.951999999997</v>
      </c>
      <c r="AI367" s="134"/>
      <c r="AM367" s="23"/>
      <c r="AN367" s="22"/>
      <c r="AO367" s="258"/>
      <c r="AP367" s="259"/>
      <c r="AQ367" s="259"/>
      <c r="AR367" s="261"/>
      <c r="AS367" s="262"/>
      <c r="AV367" s="134"/>
      <c r="AZ367" s="23"/>
    </row>
    <row r="368" spans="1:52" x14ac:dyDescent="0.3">
      <c r="A368" s="22"/>
      <c r="M368" s="23"/>
      <c r="N368" s="22"/>
      <c r="O368" s="269">
        <v>45247</v>
      </c>
      <c r="P368" s="259">
        <v>131474</v>
      </c>
      <c r="Q368" s="259">
        <v>1259.43</v>
      </c>
      <c r="R368" s="261">
        <v>130</v>
      </c>
      <c r="S368" s="270">
        <v>22199.089</v>
      </c>
      <c r="U368" t="s">
        <v>253</v>
      </c>
      <c r="V368" s="383">
        <f>+X356</f>
        <v>3597.512999999999</v>
      </c>
      <c r="W368" s="10" t="s">
        <v>270</v>
      </c>
      <c r="Y368" s="380"/>
      <c r="Z368" s="378"/>
      <c r="AA368" s="22"/>
      <c r="AB368" s="258">
        <v>45640</v>
      </c>
      <c r="AC368" s="259">
        <v>138627</v>
      </c>
      <c r="AD368" s="259">
        <v>1906.8339000000001</v>
      </c>
      <c r="AE368" s="261">
        <v>177</v>
      </c>
      <c r="AF368" s="262">
        <v>35041.067000000003</v>
      </c>
      <c r="AH368" t="s">
        <v>253</v>
      </c>
      <c r="AI368" s="372">
        <f>+AK356</f>
        <v>2292.4499999999971</v>
      </c>
      <c r="AJ368" t="s">
        <v>270</v>
      </c>
      <c r="AL368" s="134"/>
      <c r="AM368" s="366"/>
      <c r="AN368" s="22"/>
      <c r="AO368" s="258"/>
      <c r="AP368" s="259"/>
      <c r="AQ368" s="259"/>
      <c r="AR368" s="261"/>
      <c r="AS368" s="262"/>
      <c r="AU368" t="s">
        <v>253</v>
      </c>
      <c r="AV368" s="372">
        <f>+AX356</f>
        <v>0</v>
      </c>
      <c r="AW368" t="s">
        <v>270</v>
      </c>
      <c r="AY368" s="134"/>
      <c r="AZ368" s="366"/>
    </row>
    <row r="369" spans="1:52" x14ac:dyDescent="0.3">
      <c r="A369" s="22"/>
      <c r="M369" s="23"/>
      <c r="N369" s="22"/>
      <c r="O369" s="269">
        <v>45248</v>
      </c>
      <c r="P369" s="259">
        <v>131486</v>
      </c>
      <c r="Q369" s="259">
        <v>1260.21</v>
      </c>
      <c r="R369" s="261">
        <v>130</v>
      </c>
      <c r="S369" s="270">
        <v>22199.001</v>
      </c>
      <c r="Z369" s="359"/>
      <c r="AA369" s="22"/>
      <c r="AB369" s="258">
        <v>45641</v>
      </c>
      <c r="AC369" s="259">
        <v>138641</v>
      </c>
      <c r="AD369" s="259">
        <v>1907.4591</v>
      </c>
      <c r="AE369" s="261">
        <v>177</v>
      </c>
      <c r="AF369" s="262">
        <v>35089.317000000003</v>
      </c>
      <c r="AM369" s="23"/>
      <c r="AN369" s="22"/>
      <c r="AO369" s="258"/>
      <c r="AP369" s="259"/>
      <c r="AQ369" s="259"/>
      <c r="AR369" s="261"/>
      <c r="AS369" s="262"/>
      <c r="AZ369" s="23"/>
    </row>
    <row r="370" spans="1:52" ht="18" x14ac:dyDescent="0.35">
      <c r="A370" s="22"/>
      <c r="M370" s="23"/>
      <c r="N370" s="373"/>
      <c r="O370" s="269">
        <v>45249</v>
      </c>
      <c r="P370" s="259">
        <v>131492</v>
      </c>
      <c r="Q370" s="259">
        <v>12614.71</v>
      </c>
      <c r="R370" s="261">
        <v>130</v>
      </c>
      <c r="S370" s="270">
        <v>22199.108</v>
      </c>
      <c r="U370" t="s">
        <v>255</v>
      </c>
      <c r="V370" s="135">
        <f>+V368/V366</f>
        <v>5.0669197183098573</v>
      </c>
      <c r="W370" s="10" t="s">
        <v>288</v>
      </c>
      <c r="Z370" s="359"/>
      <c r="AA370" s="22"/>
      <c r="AB370" s="258">
        <v>45642</v>
      </c>
      <c r="AC370" s="259">
        <v>138663</v>
      </c>
      <c r="AD370" s="259">
        <v>1909.7820999999999</v>
      </c>
      <c r="AE370" s="261">
        <v>177</v>
      </c>
      <c r="AF370" s="262">
        <v>35089.336000000003</v>
      </c>
      <c r="AH370" t="s">
        <v>255</v>
      </c>
      <c r="AI370" s="135">
        <f>+AI368/AI366</f>
        <v>4.6784693877550962</v>
      </c>
      <c r="AJ370" t="s">
        <v>288</v>
      </c>
      <c r="AM370" s="23"/>
      <c r="AN370" s="22"/>
      <c r="AO370" s="258"/>
      <c r="AP370" s="259"/>
      <c r="AQ370" s="259"/>
      <c r="AR370" s="261"/>
      <c r="AS370" s="262"/>
      <c r="AU370" t="s">
        <v>255</v>
      </c>
      <c r="AV370" s="135" t="e">
        <f>+AV368/AV366</f>
        <v>#DIV/0!</v>
      </c>
      <c r="AW370" t="s">
        <v>288</v>
      </c>
      <c r="AZ370" s="23"/>
    </row>
    <row r="371" spans="1:52" x14ac:dyDescent="0.3">
      <c r="A371" s="22"/>
      <c r="M371" s="23"/>
      <c r="N371" s="22"/>
      <c r="O371" s="269">
        <v>45250</v>
      </c>
      <c r="P371" s="259">
        <v>131501</v>
      </c>
      <c r="Q371" s="259">
        <v>1262.9100000000001</v>
      </c>
      <c r="R371" s="261">
        <v>130</v>
      </c>
      <c r="S371" s="270">
        <v>22199.117999999999</v>
      </c>
      <c r="Z371" s="359"/>
      <c r="AA371" s="22"/>
      <c r="AB371" s="258">
        <v>45643</v>
      </c>
      <c r="AC371" s="259">
        <v>138683</v>
      </c>
      <c r="AD371" s="259">
        <v>1910.6085</v>
      </c>
      <c r="AE371" s="261">
        <v>178</v>
      </c>
      <c r="AF371" s="262">
        <v>35108.212</v>
      </c>
      <c r="AM371" s="23"/>
      <c r="AN371" s="22"/>
      <c r="AO371" s="258"/>
      <c r="AP371" s="259"/>
      <c r="AQ371" s="259"/>
      <c r="AR371" s="261"/>
      <c r="AS371" s="262"/>
      <c r="AZ371" s="23"/>
    </row>
    <row r="372" spans="1:52" x14ac:dyDescent="0.3">
      <c r="A372" s="22"/>
      <c r="M372" s="23"/>
      <c r="N372" s="373"/>
      <c r="O372" s="272">
        <v>45251</v>
      </c>
      <c r="P372" s="254">
        <v>131510</v>
      </c>
      <c r="Q372" s="254">
        <v>1266.26</v>
      </c>
      <c r="R372" s="256">
        <v>130</v>
      </c>
      <c r="S372" s="273">
        <v>22199.129000000001</v>
      </c>
      <c r="Z372" s="359"/>
      <c r="AA372" s="22"/>
      <c r="AB372" s="258">
        <v>45644</v>
      </c>
      <c r="AC372" s="259">
        <v>138692</v>
      </c>
      <c r="AD372" s="259">
        <v>1910.3209999999999</v>
      </c>
      <c r="AE372" s="261">
        <v>178</v>
      </c>
      <c r="AF372" s="262">
        <v>35139.213000000003</v>
      </c>
      <c r="AM372" s="23"/>
      <c r="AN372" s="22"/>
      <c r="AO372" s="258"/>
      <c r="AP372" s="259"/>
      <c r="AQ372" s="259"/>
      <c r="AR372" s="261"/>
      <c r="AS372" s="262"/>
      <c r="AZ372" s="23"/>
    </row>
    <row r="373" spans="1:52" x14ac:dyDescent="0.3">
      <c r="A373" s="22"/>
      <c r="M373" s="23"/>
      <c r="N373" s="22"/>
      <c r="O373" s="269">
        <v>45252</v>
      </c>
      <c r="P373" s="259">
        <v>131519</v>
      </c>
      <c r="Q373" s="259">
        <v>1267.43</v>
      </c>
      <c r="R373" s="261">
        <v>130</v>
      </c>
      <c r="S373" s="270">
        <v>22199.142</v>
      </c>
      <c r="Z373" s="359"/>
      <c r="AA373" s="22"/>
      <c r="AB373" s="253">
        <v>45645</v>
      </c>
      <c r="AC373" s="254">
        <v>138726</v>
      </c>
      <c r="AD373" s="254">
        <v>1914.5541000000001</v>
      </c>
      <c r="AE373" s="256">
        <v>178</v>
      </c>
      <c r="AF373" s="257">
        <v>35159.65</v>
      </c>
      <c r="AM373" s="23"/>
      <c r="AN373" s="22"/>
      <c r="AO373" s="258"/>
      <c r="AP373" s="259"/>
      <c r="AQ373" s="259"/>
      <c r="AR373" s="261"/>
      <c r="AS373" s="262"/>
      <c r="AZ373" s="23"/>
    </row>
    <row r="374" spans="1:52" x14ac:dyDescent="0.3">
      <c r="A374" s="22"/>
      <c r="M374" s="23"/>
      <c r="N374" s="22"/>
      <c r="O374" s="269">
        <v>45253</v>
      </c>
      <c r="P374" s="259">
        <v>131529</v>
      </c>
      <c r="Q374" s="259">
        <v>1269.5999999999999</v>
      </c>
      <c r="R374" s="261">
        <v>130</v>
      </c>
      <c r="S374" s="270">
        <v>22199.152999999998</v>
      </c>
      <c r="Z374" s="359"/>
      <c r="AA374" s="22"/>
      <c r="AB374" s="258">
        <v>45646</v>
      </c>
      <c r="AC374" s="259">
        <v>138747</v>
      </c>
      <c r="AD374" s="259">
        <v>1916.4964</v>
      </c>
      <c r="AE374" s="261">
        <v>178</v>
      </c>
      <c r="AF374" s="262">
        <v>35217.19</v>
      </c>
      <c r="AM374" s="23"/>
      <c r="AN374" s="22"/>
      <c r="AO374" s="258"/>
      <c r="AP374" s="259"/>
      <c r="AQ374" s="259"/>
      <c r="AR374" s="261"/>
      <c r="AS374" s="262"/>
      <c r="AZ374" s="23"/>
    </row>
    <row r="375" spans="1:52" x14ac:dyDescent="0.3">
      <c r="A375" s="22"/>
      <c r="M375" s="23"/>
      <c r="N375" s="22"/>
      <c r="O375" s="269">
        <v>45254</v>
      </c>
      <c r="P375" s="259">
        <v>131537</v>
      </c>
      <c r="Q375" s="259">
        <v>1269.76</v>
      </c>
      <c r="R375" s="261">
        <v>130</v>
      </c>
      <c r="S375" s="270">
        <v>22199.163</v>
      </c>
      <c r="Z375" s="359"/>
      <c r="AA375" s="22"/>
      <c r="AB375" s="258">
        <v>45647</v>
      </c>
      <c r="AC375" s="259">
        <v>138764</v>
      </c>
      <c r="AD375" s="259">
        <v>1917.7195999999999</v>
      </c>
      <c r="AE375" s="261">
        <v>178</v>
      </c>
      <c r="AF375" s="262">
        <v>35217.228999999999</v>
      </c>
      <c r="AM375" s="23"/>
      <c r="AN375" s="22"/>
      <c r="AO375" s="258"/>
      <c r="AP375" s="259"/>
      <c r="AQ375" s="259"/>
      <c r="AR375" s="261"/>
      <c r="AS375" s="262"/>
      <c r="AZ375" s="23"/>
    </row>
    <row r="376" spans="1:52" x14ac:dyDescent="0.3">
      <c r="A376" s="22"/>
      <c r="M376" s="23"/>
      <c r="N376" s="22"/>
      <c r="O376" s="269">
        <v>45255</v>
      </c>
      <c r="P376" s="259">
        <v>131559</v>
      </c>
      <c r="Q376" s="259">
        <v>1271.27</v>
      </c>
      <c r="R376" s="261">
        <v>130</v>
      </c>
      <c r="S376" s="270">
        <v>22199.174999999999</v>
      </c>
      <c r="Z376" s="359"/>
      <c r="AA376" s="22"/>
      <c r="AB376" s="258">
        <v>45648</v>
      </c>
      <c r="AC376" s="259">
        <v>138778</v>
      </c>
      <c r="AD376" s="259">
        <v>1918.4338</v>
      </c>
      <c r="AE376" s="261">
        <v>178</v>
      </c>
      <c r="AF376" s="262">
        <v>35267.178</v>
      </c>
      <c r="AM376" s="23"/>
      <c r="AN376" s="22"/>
      <c r="AO376" s="258"/>
      <c r="AP376" s="259"/>
      <c r="AQ376" s="259"/>
      <c r="AR376" s="261"/>
      <c r="AS376" s="262"/>
      <c r="AZ376" s="23"/>
    </row>
    <row r="377" spans="1:52" x14ac:dyDescent="0.3">
      <c r="A377" s="22"/>
      <c r="M377" s="23"/>
      <c r="N377" s="22"/>
      <c r="O377" s="269">
        <v>45256</v>
      </c>
      <c r="P377" s="259">
        <v>131574</v>
      </c>
      <c r="Q377" s="259">
        <v>1271.68</v>
      </c>
      <c r="R377" s="261">
        <v>130</v>
      </c>
      <c r="S377" s="270">
        <v>22199.187000000002</v>
      </c>
      <c r="Z377" s="359"/>
      <c r="AA377" s="22"/>
      <c r="AB377" s="258">
        <v>45649</v>
      </c>
      <c r="AC377" s="259">
        <v>138811</v>
      </c>
      <c r="AD377" s="259">
        <v>1921.2611999999999</v>
      </c>
      <c r="AE377" s="261">
        <v>178</v>
      </c>
      <c r="AF377" s="262">
        <v>35322.794999999998</v>
      </c>
      <c r="AM377" s="23"/>
      <c r="AN377" s="22"/>
      <c r="AO377" s="258"/>
      <c r="AP377" s="259"/>
      <c r="AQ377" s="259"/>
      <c r="AR377" s="261"/>
      <c r="AS377" s="262"/>
      <c r="AZ377" s="23"/>
    </row>
    <row r="378" spans="1:52" x14ac:dyDescent="0.3">
      <c r="A378" s="22"/>
      <c r="M378" s="23"/>
      <c r="N378" s="22"/>
      <c r="O378" s="269">
        <v>45257</v>
      </c>
      <c r="P378" s="259">
        <v>131594</v>
      </c>
      <c r="Q378" s="259">
        <v>1272.6600000000001</v>
      </c>
      <c r="R378" s="261">
        <v>130</v>
      </c>
      <c r="S378" s="270">
        <v>22199.201000000001</v>
      </c>
      <c r="Z378" s="359"/>
      <c r="AA378" s="22"/>
      <c r="AB378" s="258">
        <v>45650</v>
      </c>
      <c r="AC378" s="259">
        <v>138816</v>
      </c>
      <c r="AD378" s="259">
        <v>1921.3725999999999</v>
      </c>
      <c r="AE378" s="261">
        <v>178</v>
      </c>
      <c r="AF378" s="262">
        <v>35352.582999999999</v>
      </c>
      <c r="AM378" s="23"/>
      <c r="AN378" s="22"/>
      <c r="AO378" s="258"/>
      <c r="AP378" s="259"/>
      <c r="AQ378" s="259"/>
      <c r="AR378" s="261"/>
      <c r="AS378" s="262"/>
      <c r="AZ378" s="23"/>
    </row>
    <row r="379" spans="1:52" x14ac:dyDescent="0.3">
      <c r="A379" s="22"/>
      <c r="M379" s="23"/>
      <c r="N379" s="22"/>
      <c r="O379" s="269">
        <v>45258</v>
      </c>
      <c r="P379" s="259">
        <v>131613</v>
      </c>
      <c r="Q379" s="259">
        <v>1273.8</v>
      </c>
      <c r="R379" s="261">
        <v>130</v>
      </c>
      <c r="S379" s="270">
        <v>22199.214</v>
      </c>
      <c r="Z379" s="359"/>
      <c r="AA379" s="22"/>
      <c r="AB379" s="258">
        <v>45651</v>
      </c>
      <c r="AC379" s="259">
        <v>138822</v>
      </c>
      <c r="AD379" s="259">
        <v>1921.7956999999999</v>
      </c>
      <c r="AE379" s="261">
        <v>178</v>
      </c>
      <c r="AF379" s="262">
        <v>35372.894999999997</v>
      </c>
      <c r="AM379" s="23"/>
      <c r="AN379" s="22"/>
      <c r="AO379" s="258"/>
      <c r="AP379" s="259"/>
      <c r="AQ379" s="259"/>
      <c r="AR379" s="261"/>
      <c r="AS379" s="262"/>
      <c r="AZ379" s="23"/>
    </row>
    <row r="380" spans="1:52" ht="15" thickBot="1" x14ac:dyDescent="0.35">
      <c r="A380" s="22"/>
      <c r="M380" s="23"/>
      <c r="N380" s="22"/>
      <c r="O380" s="269">
        <v>45259</v>
      </c>
      <c r="P380" s="259">
        <v>131632</v>
      </c>
      <c r="Q380" s="259">
        <v>1275.54</v>
      </c>
      <c r="R380" s="261">
        <v>130</v>
      </c>
      <c r="S380" s="270">
        <v>22199.225999999999</v>
      </c>
      <c r="Z380" s="359"/>
      <c r="AA380" s="22"/>
      <c r="AB380" s="258">
        <v>45652</v>
      </c>
      <c r="AC380" s="259">
        <v>138839</v>
      </c>
      <c r="AD380" s="259">
        <v>1923.6624999999999</v>
      </c>
      <c r="AE380" s="261">
        <v>178</v>
      </c>
      <c r="AF380" s="262">
        <v>35385.620999999999</v>
      </c>
      <c r="AM380" s="23"/>
      <c r="AN380" s="22"/>
      <c r="AO380" s="258"/>
      <c r="AP380" s="259"/>
      <c r="AQ380" s="259"/>
      <c r="AR380" s="261"/>
      <c r="AS380" s="262"/>
      <c r="AZ380" s="23"/>
    </row>
    <row r="381" spans="1:52" ht="18.600000000000001" thickBot="1" x14ac:dyDescent="0.4">
      <c r="A381" s="22"/>
      <c r="M381" s="23"/>
      <c r="N381" s="22"/>
      <c r="O381" s="269">
        <v>45260</v>
      </c>
      <c r="P381" s="259">
        <v>131652</v>
      </c>
      <c r="Q381" s="259">
        <v>1276.69</v>
      </c>
      <c r="R381" s="261">
        <v>130</v>
      </c>
      <c r="S381" s="270">
        <v>22199.239000000001</v>
      </c>
      <c r="U381" s="522" t="s">
        <v>366</v>
      </c>
      <c r="V381" s="522"/>
      <c r="W381" s="522"/>
      <c r="X381" s="522"/>
      <c r="Y381" s="522"/>
      <c r="Z381" s="534"/>
      <c r="AA381" s="22"/>
      <c r="AB381" s="258">
        <v>45653</v>
      </c>
      <c r="AC381" s="259">
        <v>138856</v>
      </c>
      <c r="AD381" s="259">
        <v>1926.2494999999999</v>
      </c>
      <c r="AE381" s="261">
        <v>179</v>
      </c>
      <c r="AF381" s="262">
        <v>35421.587</v>
      </c>
      <c r="AH381" s="519" t="s">
        <v>447</v>
      </c>
      <c r="AI381" s="520"/>
      <c r="AJ381" s="520"/>
      <c r="AK381" s="520"/>
      <c r="AL381" s="521"/>
      <c r="AM381" s="376"/>
      <c r="AN381" s="22"/>
      <c r="AO381" s="258"/>
      <c r="AP381" s="259"/>
      <c r="AQ381" s="259"/>
      <c r="AR381" s="261"/>
      <c r="AS381" s="262"/>
      <c r="AU381" s="519" t="s">
        <v>379</v>
      </c>
      <c r="AV381" s="520"/>
      <c r="AW381" s="520"/>
      <c r="AX381" s="520"/>
      <c r="AY381" s="521"/>
      <c r="AZ381" s="376"/>
    </row>
    <row r="382" spans="1:52" ht="28.8" x14ac:dyDescent="0.3">
      <c r="A382" s="22"/>
      <c r="M382" s="23"/>
      <c r="N382" s="22"/>
      <c r="O382" s="269">
        <v>45261</v>
      </c>
      <c r="P382" s="259">
        <v>131673</v>
      </c>
      <c r="Q382" s="259">
        <v>1278.25</v>
      </c>
      <c r="R382" s="261">
        <v>130</v>
      </c>
      <c r="S382" s="270">
        <v>22199.252</v>
      </c>
      <c r="U382" s="27" t="s">
        <v>246</v>
      </c>
      <c r="V382" s="27" t="s">
        <v>246</v>
      </c>
      <c r="W382" s="27" t="s">
        <v>247</v>
      </c>
      <c r="X382" s="27" t="s">
        <v>287</v>
      </c>
      <c r="Z382" s="359"/>
      <c r="AA382" s="22"/>
      <c r="AB382" s="258">
        <v>45654</v>
      </c>
      <c r="AC382" s="259">
        <v>138867</v>
      </c>
      <c r="AD382" s="259">
        <v>1927.1835000000001</v>
      </c>
      <c r="AE382" s="261">
        <v>179</v>
      </c>
      <c r="AF382" s="262">
        <v>35477.08</v>
      </c>
      <c r="AH382" s="27" t="s">
        <v>246</v>
      </c>
      <c r="AI382" s="27" t="s">
        <v>246</v>
      </c>
      <c r="AJ382" s="27" t="s">
        <v>247</v>
      </c>
      <c r="AK382" s="27" t="s">
        <v>287</v>
      </c>
      <c r="AM382" s="23"/>
      <c r="AN382" s="22"/>
      <c r="AO382" s="258"/>
      <c r="AP382" s="259"/>
      <c r="AQ382" s="259"/>
      <c r="AR382" s="261"/>
      <c r="AS382" s="262"/>
      <c r="AU382" s="27" t="s">
        <v>246</v>
      </c>
      <c r="AV382" s="27" t="s">
        <v>246</v>
      </c>
      <c r="AW382" s="27" t="s">
        <v>247</v>
      </c>
      <c r="AX382" s="27" t="s">
        <v>287</v>
      </c>
      <c r="AZ382" s="23"/>
    </row>
    <row r="383" spans="1:52" x14ac:dyDescent="0.3">
      <c r="A383" s="22"/>
      <c r="M383" s="23"/>
      <c r="N383" s="22"/>
      <c r="O383" s="269">
        <v>45262</v>
      </c>
      <c r="P383" s="259">
        <v>131692</v>
      </c>
      <c r="Q383" s="259">
        <v>1279.1300000000001</v>
      </c>
      <c r="R383" s="261">
        <v>130</v>
      </c>
      <c r="S383" s="270">
        <v>22199.264999999999</v>
      </c>
      <c r="U383" t="s">
        <v>279</v>
      </c>
      <c r="V383" s="383">
        <f>+'Vr M3 DE GAS'!BE18</f>
        <v>1245</v>
      </c>
      <c r="W383" s="383">
        <f>+S400-S372</f>
        <v>405.66899999999805</v>
      </c>
      <c r="X383" s="383">
        <f>+V383-W383</f>
        <v>839.33100000000195</v>
      </c>
      <c r="Y383" s="377">
        <f>+X383-X348</f>
        <v>839.33100000000195</v>
      </c>
      <c r="Z383" s="378">
        <f>+Y383/X352</f>
        <v>0.95867337206872183</v>
      </c>
      <c r="AA383" s="22"/>
      <c r="AB383" s="258">
        <v>45655</v>
      </c>
      <c r="AC383" s="259">
        <v>138875</v>
      </c>
      <c r="AD383" s="259">
        <v>1927.8173999999999</v>
      </c>
      <c r="AE383" s="261">
        <v>179</v>
      </c>
      <c r="AF383" s="262">
        <v>35508.629999999997</v>
      </c>
      <c r="AH383" t="s">
        <v>279</v>
      </c>
      <c r="AI383" s="372">
        <f>+'Vr M3 DE GAS'!BV7</f>
        <v>2135</v>
      </c>
      <c r="AJ383" s="372">
        <f>+AF406-AF373</f>
        <v>1204.1710000000021</v>
      </c>
      <c r="AK383" s="372">
        <f>+AI383-AJ383</f>
        <v>930.8289999999979</v>
      </c>
      <c r="AL383" s="133">
        <f>+AK383-AK348</f>
        <v>930.8289999999979</v>
      </c>
      <c r="AM383" s="366">
        <f>+AL383/AK352</f>
        <v>1.4858791603479962</v>
      </c>
      <c r="AN383" s="22"/>
      <c r="AO383" s="258"/>
      <c r="AP383" s="259"/>
      <c r="AQ383" s="259"/>
      <c r="AR383" s="261"/>
      <c r="AS383" s="262"/>
      <c r="AU383" t="s">
        <v>279</v>
      </c>
      <c r="AV383" s="372">
        <f>+'Vr M3 DE GAS'!CA19</f>
        <v>0</v>
      </c>
      <c r="AW383" s="372">
        <f>+AS400-AS372</f>
        <v>0</v>
      </c>
      <c r="AX383" s="372">
        <f>+AV383-AW383</f>
        <v>0</v>
      </c>
      <c r="AY383" s="133">
        <f>+AX383-AX348</f>
        <v>0</v>
      </c>
      <c r="AZ383" s="366" t="e">
        <f>+AY383/AX352</f>
        <v>#DIV/0!</v>
      </c>
    </row>
    <row r="384" spans="1:52" x14ac:dyDescent="0.3">
      <c r="A384" s="22"/>
      <c r="M384" s="23"/>
      <c r="N384" s="22"/>
      <c r="O384" s="269">
        <v>45263</v>
      </c>
      <c r="P384" s="259">
        <v>131708</v>
      </c>
      <c r="Q384" s="259">
        <v>1279.99</v>
      </c>
      <c r="R384" s="261">
        <v>130</v>
      </c>
      <c r="S384" s="270">
        <v>22199.276999999998</v>
      </c>
      <c r="U384" t="s">
        <v>281</v>
      </c>
      <c r="V384" s="383">
        <f>+'Vr M3 DE GAS'!BE36</f>
        <v>1037</v>
      </c>
      <c r="W384" s="383"/>
      <c r="X384" s="383">
        <f t="shared" ref="X384:X385" si="39">+V384-W384</f>
        <v>1037</v>
      </c>
      <c r="Y384" s="377">
        <f>+X384-X349</f>
        <v>1037</v>
      </c>
      <c r="Z384" s="378">
        <f>+Y384/X353</f>
        <v>0.7767790262172285</v>
      </c>
      <c r="AA384" s="22"/>
      <c r="AB384" s="258">
        <v>45656</v>
      </c>
      <c r="AC384" s="259">
        <v>138888</v>
      </c>
      <c r="AD384" s="259">
        <v>1928.9599000000001</v>
      </c>
      <c r="AE384" s="261">
        <v>179</v>
      </c>
      <c r="AF384" s="262">
        <v>35508.629999999997</v>
      </c>
      <c r="AH384" t="s">
        <v>281</v>
      </c>
      <c r="AI384" s="372">
        <f>+'Vr M3 DE GAS'!BV25</f>
        <v>838</v>
      </c>
      <c r="AJ384" s="372"/>
      <c r="AK384" s="372">
        <f t="shared" ref="AK384:AK385" si="40">+AI384-AJ384</f>
        <v>838</v>
      </c>
      <c r="AL384" s="133">
        <f>+AK384-AK349</f>
        <v>838</v>
      </c>
      <c r="AM384" s="366">
        <f>+AL384/AK353</f>
        <v>0.9882075471698113</v>
      </c>
      <c r="AN384" s="22"/>
      <c r="AO384" s="258"/>
      <c r="AP384" s="259"/>
      <c r="AQ384" s="259"/>
      <c r="AR384" s="261"/>
      <c r="AS384" s="262"/>
      <c r="AU384" t="s">
        <v>281</v>
      </c>
      <c r="AV384" s="372">
        <f>+'Vr M3 DE GAS'!CA37</f>
        <v>0</v>
      </c>
      <c r="AW384" s="372"/>
      <c r="AX384" s="372">
        <f t="shared" ref="AX384:AX385" si="41">+AV384-AW384</f>
        <v>0</v>
      </c>
      <c r="AY384" s="133">
        <f>+AX384-AX349</f>
        <v>0</v>
      </c>
      <c r="AZ384" s="366" t="e">
        <f>+AY384/AX353</f>
        <v>#DIV/0!</v>
      </c>
    </row>
    <row r="385" spans="1:52" x14ac:dyDescent="0.3">
      <c r="A385" s="22"/>
      <c r="M385" s="23"/>
      <c r="N385" s="22"/>
      <c r="O385" s="269">
        <v>45264</v>
      </c>
      <c r="P385" s="259">
        <v>131728</v>
      </c>
      <c r="Q385" s="259">
        <v>1281.3800000000001</v>
      </c>
      <c r="R385" s="261">
        <v>130</v>
      </c>
      <c r="S385" s="270">
        <v>22199.289000000001</v>
      </c>
      <c r="U385" t="s">
        <v>280</v>
      </c>
      <c r="V385" s="383">
        <f>+'Vr M3 DE GAS'!BE54</f>
        <v>1109</v>
      </c>
      <c r="W385" s="383"/>
      <c r="X385" s="383">
        <f t="shared" si="39"/>
        <v>1109</v>
      </c>
      <c r="Y385" s="377">
        <f>+X385-X350</f>
        <v>1109</v>
      </c>
      <c r="Z385" s="378">
        <f>+Y385/X354</f>
        <v>0.79956741167988465</v>
      </c>
      <c r="AA385" s="22"/>
      <c r="AB385" s="258">
        <v>45657</v>
      </c>
      <c r="AC385" s="259">
        <v>138975</v>
      </c>
      <c r="AD385" s="259">
        <v>1929.3255999999999</v>
      </c>
      <c r="AE385" s="261">
        <v>179</v>
      </c>
      <c r="AF385" s="262">
        <v>35523.627</v>
      </c>
      <c r="AH385" t="s">
        <v>280</v>
      </c>
      <c r="AI385" s="372">
        <f>+'Vr M3 DE GAS'!BV43</f>
        <v>827</v>
      </c>
      <c r="AJ385" s="372"/>
      <c r="AK385" s="372">
        <f t="shared" si="40"/>
        <v>827</v>
      </c>
      <c r="AL385" s="133">
        <f>+AK385-AK350</f>
        <v>827</v>
      </c>
      <c r="AM385" s="366">
        <f>+AL385/AK354</f>
        <v>1.011002444987775</v>
      </c>
      <c r="AN385" s="22"/>
      <c r="AO385" s="258"/>
      <c r="AP385" s="259"/>
      <c r="AQ385" s="259"/>
      <c r="AR385" s="261"/>
      <c r="AS385" s="262"/>
      <c r="AU385" t="s">
        <v>280</v>
      </c>
      <c r="AV385" s="372">
        <f>+'Vr M3 DE GAS'!CA55</f>
        <v>0</v>
      </c>
      <c r="AW385" s="372"/>
      <c r="AX385" s="372">
        <f t="shared" si="41"/>
        <v>0</v>
      </c>
      <c r="AY385" s="133">
        <f>+AX385-AX350</f>
        <v>0</v>
      </c>
      <c r="AZ385" s="366" t="e">
        <f>+AY385/AX354</f>
        <v>#DIV/0!</v>
      </c>
    </row>
    <row r="386" spans="1:52" x14ac:dyDescent="0.3">
      <c r="A386" s="22"/>
      <c r="M386" s="23"/>
      <c r="N386" s="22"/>
      <c r="O386" s="269">
        <v>45265</v>
      </c>
      <c r="P386" s="259">
        <v>131748</v>
      </c>
      <c r="Q386" s="259">
        <v>1283.55</v>
      </c>
      <c r="R386" s="261">
        <v>130</v>
      </c>
      <c r="S386" s="270">
        <v>22199.3</v>
      </c>
      <c r="W386" s="377"/>
      <c r="X386" s="377"/>
      <c r="Z386" s="359"/>
      <c r="AA386" s="22"/>
      <c r="AB386" s="258">
        <v>45658</v>
      </c>
      <c r="AC386" s="259">
        <v>138988</v>
      </c>
      <c r="AD386" s="259">
        <v>1930.2221999999999</v>
      </c>
      <c r="AE386" s="261">
        <v>179</v>
      </c>
      <c r="AF386" s="262">
        <v>35621.283000000003</v>
      </c>
      <c r="AJ386" s="133"/>
      <c r="AK386" s="133"/>
      <c r="AM386" s="23"/>
      <c r="AN386" s="22"/>
      <c r="AO386" s="258"/>
      <c r="AP386" s="259"/>
      <c r="AQ386" s="259"/>
      <c r="AR386" s="261"/>
      <c r="AS386" s="262"/>
      <c r="AW386" s="133"/>
      <c r="AX386" s="133"/>
      <c r="AZ386" s="23"/>
    </row>
    <row r="387" spans="1:52" x14ac:dyDescent="0.3">
      <c r="A387" s="22"/>
      <c r="M387" s="23"/>
      <c r="N387" s="22"/>
      <c r="O387" s="269">
        <v>45266</v>
      </c>
      <c r="P387" s="259">
        <v>131759</v>
      </c>
      <c r="Q387" s="259">
        <v>1284.5999999999999</v>
      </c>
      <c r="R387" s="261">
        <v>130</v>
      </c>
      <c r="S387" s="270">
        <v>22200.48</v>
      </c>
      <c r="U387" t="s">
        <v>240</v>
      </c>
      <c r="V387" s="10">
        <f>SUM(V383:V386)</f>
        <v>3391</v>
      </c>
      <c r="W387" s="377">
        <f>+W383</f>
        <v>405.66899999999805</v>
      </c>
      <c r="X387" s="379">
        <f>SUM(X383:X386)</f>
        <v>2985.3310000000019</v>
      </c>
      <c r="Y387" s="380">
        <f>+X387-X352</f>
        <v>2109.8180000000029</v>
      </c>
      <c r="Z387" s="378">
        <f>+Y387/X356</f>
        <v>0.58646570561385147</v>
      </c>
      <c r="AA387" s="22"/>
      <c r="AB387" s="258">
        <v>45659</v>
      </c>
      <c r="AC387" s="259">
        <v>139001</v>
      </c>
      <c r="AD387" s="259">
        <v>1931.6117999999999</v>
      </c>
      <c r="AE387" s="261">
        <v>180</v>
      </c>
      <c r="AF387" s="262">
        <v>35655.830999999998</v>
      </c>
      <c r="AH387" t="s">
        <v>240</v>
      </c>
      <c r="AI387">
        <f>SUM(AI383:AI386)</f>
        <v>3800</v>
      </c>
      <c r="AJ387" s="133">
        <f>+AJ383</f>
        <v>1204.1710000000021</v>
      </c>
      <c r="AK387" s="367">
        <f>SUM(AK383:AK386)</f>
        <v>2595.8289999999979</v>
      </c>
      <c r="AL387" s="134">
        <f>+AK387-AK352</f>
        <v>1969.3790000000008</v>
      </c>
      <c r="AM387" s="366">
        <f>+AL387/AK356</f>
        <v>0.85907173547951032</v>
      </c>
      <c r="AN387" s="22"/>
      <c r="AO387" s="258"/>
      <c r="AP387" s="259"/>
      <c r="AQ387" s="259"/>
      <c r="AR387" s="261"/>
      <c r="AS387" s="262"/>
      <c r="AU387" t="s">
        <v>240</v>
      </c>
      <c r="AV387">
        <f>SUM(AV383:AV386)</f>
        <v>0</v>
      </c>
      <c r="AW387" s="133">
        <f>+AW383</f>
        <v>0</v>
      </c>
      <c r="AX387" s="367">
        <f>SUM(AX383:AX386)</f>
        <v>0</v>
      </c>
      <c r="AY387" s="134">
        <f>+AX387-AX352</f>
        <v>0</v>
      </c>
      <c r="AZ387" s="366" t="e">
        <f>+AY387/AX356</f>
        <v>#DIV/0!</v>
      </c>
    </row>
    <row r="388" spans="1:52" x14ac:dyDescent="0.3">
      <c r="A388" s="22"/>
      <c r="M388" s="23"/>
      <c r="N388" s="22"/>
      <c r="O388" s="269">
        <v>45267</v>
      </c>
      <c r="P388" s="259">
        <v>131796</v>
      </c>
      <c r="Q388" s="259">
        <v>1293.67</v>
      </c>
      <c r="R388" s="261">
        <v>130</v>
      </c>
      <c r="S388" s="270">
        <v>22322.169000000002</v>
      </c>
      <c r="Z388" s="359"/>
      <c r="AA388" s="22"/>
      <c r="AB388" s="258">
        <v>45660</v>
      </c>
      <c r="AC388" s="259">
        <v>139014</v>
      </c>
      <c r="AD388" s="259">
        <v>1932.6615999999999</v>
      </c>
      <c r="AE388" s="261">
        <v>180</v>
      </c>
      <c r="AF388" s="262">
        <v>35702.228000000003</v>
      </c>
      <c r="AM388" s="23"/>
      <c r="AN388" s="22"/>
      <c r="AO388" s="258"/>
      <c r="AP388" s="259"/>
      <c r="AQ388" s="259"/>
      <c r="AR388" s="261"/>
      <c r="AS388" s="262"/>
      <c r="AZ388" s="23"/>
    </row>
    <row r="389" spans="1:52" x14ac:dyDescent="0.3">
      <c r="A389" s="22"/>
      <c r="M389" s="23"/>
      <c r="N389" s="22"/>
      <c r="O389" s="269">
        <v>45268</v>
      </c>
      <c r="P389" s="259">
        <v>131811</v>
      </c>
      <c r="Q389" s="259">
        <v>1294.05</v>
      </c>
      <c r="R389" s="261">
        <v>130</v>
      </c>
      <c r="S389" s="270">
        <v>22326.999</v>
      </c>
      <c r="X389" s="380"/>
      <c r="Z389" s="359"/>
      <c r="AA389" s="22"/>
      <c r="AB389" s="258">
        <v>45661</v>
      </c>
      <c r="AC389" s="259">
        <v>139027</v>
      </c>
      <c r="AD389" s="259">
        <v>1399.52</v>
      </c>
      <c r="AE389" s="261">
        <v>180</v>
      </c>
      <c r="AF389" s="262">
        <v>35746.809000000001</v>
      </c>
      <c r="AK389" s="134"/>
      <c r="AM389" s="23"/>
      <c r="AN389" s="22"/>
      <c r="AO389" s="258"/>
      <c r="AP389" s="259"/>
      <c r="AQ389" s="259"/>
      <c r="AR389" s="261"/>
      <c r="AS389" s="262"/>
      <c r="AX389" s="134"/>
      <c r="AZ389" s="23"/>
    </row>
    <row r="390" spans="1:52" x14ac:dyDescent="0.3">
      <c r="A390" s="22"/>
      <c r="M390" s="23"/>
      <c r="N390" s="22"/>
      <c r="O390" s="269">
        <v>45269</v>
      </c>
      <c r="P390" s="259">
        <v>131828</v>
      </c>
      <c r="Q390" s="259">
        <v>1295.45</v>
      </c>
      <c r="R390" s="261">
        <v>130</v>
      </c>
      <c r="S390" s="270">
        <v>22346.381000000001</v>
      </c>
      <c r="U390" t="s">
        <v>44</v>
      </c>
      <c r="Z390" s="359"/>
      <c r="AA390" s="22"/>
      <c r="AB390" s="258">
        <v>45662</v>
      </c>
      <c r="AC390" s="259">
        <v>139040</v>
      </c>
      <c r="AD390" s="259">
        <v>1933.6521</v>
      </c>
      <c r="AE390" s="261">
        <v>180</v>
      </c>
      <c r="AF390" s="262">
        <v>35784.612000000001</v>
      </c>
      <c r="AH390" t="s">
        <v>44</v>
      </c>
      <c r="AM390" s="23"/>
      <c r="AN390" s="22"/>
      <c r="AO390" s="258"/>
      <c r="AP390" s="259"/>
      <c r="AQ390" s="259"/>
      <c r="AR390" s="261"/>
      <c r="AS390" s="262"/>
      <c r="AU390" t="s">
        <v>44</v>
      </c>
      <c r="AZ390" s="23"/>
    </row>
    <row r="391" spans="1:52" x14ac:dyDescent="0.3">
      <c r="A391" s="22"/>
      <c r="M391" s="23"/>
      <c r="N391" s="22"/>
      <c r="O391" s="269">
        <v>45270</v>
      </c>
      <c r="P391" s="259">
        <v>131846</v>
      </c>
      <c r="Q391" s="259">
        <v>1296.3699999999999</v>
      </c>
      <c r="R391" s="261">
        <v>130</v>
      </c>
      <c r="S391" s="270">
        <v>22376.837</v>
      </c>
      <c r="Z391" s="359"/>
      <c r="AA391" s="22"/>
      <c r="AB391" s="258">
        <v>45663</v>
      </c>
      <c r="AC391" s="259">
        <v>139053</v>
      </c>
      <c r="AD391" s="259">
        <v>1939.9194</v>
      </c>
      <c r="AE391" s="261">
        <v>180</v>
      </c>
      <c r="AF391" s="262">
        <v>35835.773999999998</v>
      </c>
      <c r="AM391" s="23"/>
      <c r="AN391" s="22"/>
      <c r="AO391" s="258"/>
      <c r="AP391" s="259"/>
      <c r="AQ391" s="259"/>
      <c r="AR391" s="261"/>
      <c r="AS391" s="262"/>
      <c r="AZ391" s="23"/>
    </row>
    <row r="392" spans="1:52" x14ac:dyDescent="0.3">
      <c r="A392" s="22"/>
      <c r="M392" s="23"/>
      <c r="N392" s="22"/>
      <c r="O392" s="269">
        <v>45271</v>
      </c>
      <c r="P392" s="259">
        <v>131870</v>
      </c>
      <c r="Q392" s="259">
        <v>1298.1500000000001</v>
      </c>
      <c r="R392" s="261">
        <v>130</v>
      </c>
      <c r="S392" s="270">
        <v>22390.91</v>
      </c>
      <c r="U392" t="s">
        <v>249</v>
      </c>
      <c r="V392" s="380">
        <f>+P400-P372</f>
        <v>534</v>
      </c>
      <c r="Z392" s="359"/>
      <c r="AA392" s="22"/>
      <c r="AB392" s="258">
        <v>45664</v>
      </c>
      <c r="AC392" s="259">
        <v>139066</v>
      </c>
      <c r="AD392" s="259">
        <v>1939.8239000000001</v>
      </c>
      <c r="AE392" s="261">
        <v>180</v>
      </c>
      <c r="AF392" s="262">
        <v>35831.055</v>
      </c>
      <c r="AH392" t="s">
        <v>249</v>
      </c>
      <c r="AI392" s="134">
        <f>+AC406-AC373</f>
        <v>468</v>
      </c>
      <c r="AM392" s="23"/>
      <c r="AN392" s="22"/>
      <c r="AO392" s="258"/>
      <c r="AP392" s="259"/>
      <c r="AQ392" s="259"/>
      <c r="AR392" s="261"/>
      <c r="AS392" s="262"/>
      <c r="AU392" t="s">
        <v>249</v>
      </c>
      <c r="AV392" s="134">
        <f>+AP400-AP372</f>
        <v>0</v>
      </c>
      <c r="AZ392" s="23"/>
    </row>
    <row r="393" spans="1:52" x14ac:dyDescent="0.3">
      <c r="A393" s="22"/>
      <c r="M393" s="23"/>
      <c r="N393" s="22"/>
      <c r="O393" s="269">
        <v>45272</v>
      </c>
      <c r="P393" s="259">
        <v>131893</v>
      </c>
      <c r="Q393" s="259">
        <v>1299.96</v>
      </c>
      <c r="R393" s="261">
        <v>130</v>
      </c>
      <c r="S393" s="270">
        <v>22447.606</v>
      </c>
      <c r="U393" t="s">
        <v>247</v>
      </c>
      <c r="V393" s="380">
        <f>+Q400-Q372</f>
        <v>50.769999999999982</v>
      </c>
      <c r="Z393" s="359"/>
      <c r="AA393" s="22"/>
      <c r="AB393" s="258">
        <v>45665</v>
      </c>
      <c r="AC393" s="259">
        <v>139079</v>
      </c>
      <c r="AD393" s="259">
        <v>1940.7696000000001</v>
      </c>
      <c r="AE393" s="261">
        <v>181</v>
      </c>
      <c r="AF393" s="262">
        <v>35888.423999999999</v>
      </c>
      <c r="AH393" t="s">
        <v>247</v>
      </c>
      <c r="AI393" s="134">
        <f>+AD406-AD373</f>
        <v>45.908799999999928</v>
      </c>
      <c r="AM393" s="23"/>
      <c r="AN393" s="22"/>
      <c r="AO393" s="258"/>
      <c r="AP393" s="259"/>
      <c r="AQ393" s="259"/>
      <c r="AR393" s="261"/>
      <c r="AS393" s="262"/>
      <c r="AU393" t="s">
        <v>247</v>
      </c>
      <c r="AV393" s="134">
        <f>+AQ400-AQ372</f>
        <v>0</v>
      </c>
      <c r="AZ393" s="23"/>
    </row>
    <row r="394" spans="1:52" x14ac:dyDescent="0.3">
      <c r="A394" s="22"/>
      <c r="M394" s="23"/>
      <c r="N394" s="22"/>
      <c r="O394" s="269">
        <v>45273</v>
      </c>
      <c r="P394" s="259">
        <v>131919</v>
      </c>
      <c r="Q394" s="259">
        <v>1304.17</v>
      </c>
      <c r="R394" s="261">
        <v>131</v>
      </c>
      <c r="S394" s="270">
        <v>22491.345000000001</v>
      </c>
      <c r="U394" t="s">
        <v>250</v>
      </c>
      <c r="V394" s="380">
        <f>+V392-V393</f>
        <v>483.23</v>
      </c>
      <c r="Z394" s="359"/>
      <c r="AA394" s="22"/>
      <c r="AB394" s="258">
        <v>45666</v>
      </c>
      <c r="AC394" s="259">
        <f>AC393+3</f>
        <v>139082</v>
      </c>
      <c r="AD394" s="259">
        <v>1941.3869</v>
      </c>
      <c r="AE394" s="261">
        <v>181</v>
      </c>
      <c r="AF394" s="262">
        <v>35933.930999999997</v>
      </c>
      <c r="AH394" t="s">
        <v>250</v>
      </c>
      <c r="AI394" s="134">
        <f>+AI392-AI393</f>
        <v>422.09120000000007</v>
      </c>
      <c r="AM394" s="23"/>
      <c r="AN394" s="22"/>
      <c r="AO394" s="258"/>
      <c r="AP394" s="259"/>
      <c r="AQ394" s="259"/>
      <c r="AR394" s="261"/>
      <c r="AS394" s="262"/>
      <c r="AU394" t="s">
        <v>250</v>
      </c>
      <c r="AV394" s="134">
        <f>+AV392-AV393</f>
        <v>0</v>
      </c>
      <c r="AZ394" s="23"/>
    </row>
    <row r="395" spans="1:52" x14ac:dyDescent="0.3">
      <c r="A395" s="22"/>
      <c r="M395" s="23"/>
      <c r="N395" s="22"/>
      <c r="O395" s="269">
        <v>45274</v>
      </c>
      <c r="P395" s="259">
        <v>131945</v>
      </c>
      <c r="Q395" s="259">
        <v>1308.07</v>
      </c>
      <c r="R395" s="261">
        <v>131</v>
      </c>
      <c r="S395" s="270">
        <v>22510.989000000001</v>
      </c>
      <c r="Z395" s="359"/>
      <c r="AA395" s="22"/>
      <c r="AB395" s="258">
        <v>45667</v>
      </c>
      <c r="AC395" s="259">
        <f t="shared" ref="AC395:AC396" si="42">AC394+3</f>
        <v>139085</v>
      </c>
      <c r="AD395" s="259">
        <v>1943.2248</v>
      </c>
      <c r="AE395" s="261">
        <v>181</v>
      </c>
      <c r="AF395" s="262">
        <v>35965.315000000002</v>
      </c>
      <c r="AM395" s="23"/>
      <c r="AN395" s="22"/>
      <c r="AO395" s="258"/>
      <c r="AP395" s="259"/>
      <c r="AQ395" s="259"/>
      <c r="AR395" s="261"/>
      <c r="AS395" s="262"/>
      <c r="AZ395" s="23"/>
    </row>
    <row r="396" spans="1:52" x14ac:dyDescent="0.3">
      <c r="A396" s="22"/>
      <c r="M396" s="23"/>
      <c r="N396" s="22"/>
      <c r="O396" s="269">
        <v>45275</v>
      </c>
      <c r="P396" s="259">
        <v>131967</v>
      </c>
      <c r="Q396" s="259">
        <v>1309.6600000000001</v>
      </c>
      <c r="R396" s="261">
        <v>131</v>
      </c>
      <c r="S396" s="270">
        <v>22558.34</v>
      </c>
      <c r="Z396" s="359"/>
      <c r="AA396" s="22"/>
      <c r="AB396" s="258">
        <v>45668</v>
      </c>
      <c r="AC396" s="259">
        <f t="shared" si="42"/>
        <v>139088</v>
      </c>
      <c r="AD396" s="259">
        <v>1944.3099</v>
      </c>
      <c r="AE396" s="261">
        <v>181</v>
      </c>
      <c r="AF396" s="262">
        <v>36008.048999999999</v>
      </c>
      <c r="AM396" s="23"/>
      <c r="AN396" s="22"/>
      <c r="AO396" s="258"/>
      <c r="AP396" s="259"/>
      <c r="AQ396" s="259"/>
      <c r="AR396" s="261"/>
      <c r="AS396" s="262"/>
      <c r="AZ396" s="23"/>
    </row>
    <row r="397" spans="1:52" ht="18" x14ac:dyDescent="0.35">
      <c r="A397" s="22"/>
      <c r="M397" s="23"/>
      <c r="N397" s="22"/>
      <c r="O397" s="269">
        <v>45276</v>
      </c>
      <c r="P397" s="259">
        <v>131988</v>
      </c>
      <c r="Q397" s="259">
        <v>1311.36</v>
      </c>
      <c r="R397" s="261">
        <v>131</v>
      </c>
      <c r="S397" s="270">
        <v>22567.589</v>
      </c>
      <c r="U397" t="s">
        <v>251</v>
      </c>
      <c r="V397" s="374">
        <f>+'COBRO 2025'!C1162</f>
        <v>502</v>
      </c>
      <c r="W397" s="10" t="s">
        <v>252</v>
      </c>
      <c r="Y397" s="380"/>
      <c r="Z397" s="378"/>
      <c r="AA397" s="22"/>
      <c r="AB397" s="258">
        <v>45669</v>
      </c>
      <c r="AC397" s="259">
        <f>AC396+3</f>
        <v>139091</v>
      </c>
      <c r="AD397" s="259">
        <v>1944.8998999999999</v>
      </c>
      <c r="AE397" s="261">
        <v>181</v>
      </c>
      <c r="AF397" s="262">
        <v>36033.732000000004</v>
      </c>
      <c r="AH397" t="s">
        <v>251</v>
      </c>
      <c r="AI397" s="374">
        <f>AI392</f>
        <v>468</v>
      </c>
      <c r="AJ397" t="s">
        <v>252</v>
      </c>
      <c r="AL397" s="134"/>
      <c r="AM397" s="366"/>
      <c r="AN397" s="22"/>
      <c r="AO397" s="258"/>
      <c r="AP397" s="259"/>
      <c r="AQ397" s="259"/>
      <c r="AR397" s="261"/>
      <c r="AS397" s="262"/>
      <c r="AU397" t="s">
        <v>251</v>
      </c>
      <c r="AV397" s="374">
        <f>+'COBRO 2025'!AH1162</f>
        <v>4483097.5</v>
      </c>
      <c r="AW397" t="s">
        <v>252</v>
      </c>
      <c r="AY397" s="134"/>
      <c r="AZ397" s="366"/>
    </row>
    <row r="398" spans="1:52" x14ac:dyDescent="0.3">
      <c r="A398" s="22"/>
      <c r="M398" s="23"/>
      <c r="N398" s="22"/>
      <c r="O398" s="269">
        <v>45277</v>
      </c>
      <c r="P398" s="259">
        <v>132000</v>
      </c>
      <c r="Q398" s="259">
        <v>1312.32</v>
      </c>
      <c r="R398" s="261">
        <v>131</v>
      </c>
      <c r="S398" s="270">
        <v>22593.876</v>
      </c>
      <c r="V398" s="380"/>
      <c r="Z398" s="359"/>
      <c r="AA398" s="22"/>
      <c r="AB398" s="258">
        <v>45670</v>
      </c>
      <c r="AC398" s="259">
        <f>AC397+1</f>
        <v>139092</v>
      </c>
      <c r="AD398" s="259">
        <v>1945.7989</v>
      </c>
      <c r="AE398" s="261">
        <v>181</v>
      </c>
      <c r="AF398" s="262">
        <v>36033.75</v>
      </c>
      <c r="AI398" s="134"/>
      <c r="AM398" s="23"/>
      <c r="AN398" s="22"/>
      <c r="AO398" s="258"/>
      <c r="AP398" s="259"/>
      <c r="AQ398" s="259"/>
      <c r="AR398" s="261"/>
      <c r="AS398" s="262"/>
      <c r="AV398" s="134"/>
      <c r="AZ398" s="23"/>
    </row>
    <row r="399" spans="1:52" ht="18" x14ac:dyDescent="0.35">
      <c r="A399" s="22"/>
      <c r="M399" s="23"/>
      <c r="N399" s="22"/>
      <c r="O399" s="269">
        <v>45278</v>
      </c>
      <c r="P399" s="259">
        <v>132025</v>
      </c>
      <c r="Q399" s="259">
        <v>1314.2</v>
      </c>
      <c r="R399" s="261">
        <v>131</v>
      </c>
      <c r="S399" s="270">
        <v>22604.751</v>
      </c>
      <c r="U399" t="s">
        <v>253</v>
      </c>
      <c r="V399" s="383">
        <f>+X387</f>
        <v>2985.3310000000019</v>
      </c>
      <c r="W399" s="10" t="s">
        <v>270</v>
      </c>
      <c r="Y399" s="380"/>
      <c r="Z399" s="378"/>
      <c r="AA399" s="22"/>
      <c r="AB399" s="258">
        <v>45671</v>
      </c>
      <c r="AC399" s="259">
        <f t="shared" ref="AC399:AC400" si="43">AC398+1</f>
        <v>139093</v>
      </c>
      <c r="AD399" s="259">
        <v>1948.9418000000001</v>
      </c>
      <c r="AE399" s="261">
        <v>181</v>
      </c>
      <c r="AF399" s="262">
        <v>36044.792000000001</v>
      </c>
      <c r="AH399" t="s">
        <v>253</v>
      </c>
      <c r="AI399" s="444">
        <f>+AK387</f>
        <v>2595.8289999999979</v>
      </c>
      <c r="AJ399" t="s">
        <v>270</v>
      </c>
      <c r="AL399" s="134"/>
      <c r="AM399" s="366"/>
      <c r="AN399" s="22"/>
      <c r="AO399" s="258"/>
      <c r="AP399" s="259"/>
      <c r="AQ399" s="259"/>
      <c r="AR399" s="261"/>
      <c r="AS399" s="262"/>
      <c r="AU399" t="s">
        <v>253</v>
      </c>
      <c r="AV399" s="372">
        <f>+AX387</f>
        <v>0</v>
      </c>
      <c r="AW399" t="s">
        <v>270</v>
      </c>
      <c r="AY399" s="134"/>
      <c r="AZ399" s="366"/>
    </row>
    <row r="400" spans="1:52" x14ac:dyDescent="0.3">
      <c r="A400" s="22"/>
      <c r="M400" s="23"/>
      <c r="N400" s="22"/>
      <c r="O400" s="272">
        <v>45279</v>
      </c>
      <c r="P400" s="254">
        <v>132044</v>
      </c>
      <c r="Q400" s="254">
        <v>1317.03</v>
      </c>
      <c r="R400" s="256">
        <v>131</v>
      </c>
      <c r="S400" s="273">
        <v>22604.797999999999</v>
      </c>
      <c r="Z400" s="359"/>
      <c r="AA400" s="22"/>
      <c r="AB400" s="258">
        <v>45672</v>
      </c>
      <c r="AC400" s="259">
        <f t="shared" si="43"/>
        <v>139094</v>
      </c>
      <c r="AD400" s="259">
        <v>1950.5871999999999</v>
      </c>
      <c r="AE400" s="261">
        <v>182</v>
      </c>
      <c r="AF400" s="262">
        <v>36108.247000000003</v>
      </c>
      <c r="AM400" s="23"/>
      <c r="AN400" s="22"/>
      <c r="AO400" s="258"/>
      <c r="AP400" s="259"/>
      <c r="AQ400" s="259"/>
      <c r="AR400" s="261"/>
      <c r="AS400" s="262"/>
      <c r="AZ400" s="23"/>
    </row>
    <row r="401" spans="1:52" ht="18" x14ac:dyDescent="0.35">
      <c r="A401" s="22"/>
      <c r="M401" s="23"/>
      <c r="N401" s="22"/>
      <c r="O401" s="269">
        <v>45280</v>
      </c>
      <c r="P401" s="259">
        <v>132063</v>
      </c>
      <c r="Q401" s="259">
        <v>1318.58</v>
      </c>
      <c r="R401" s="261">
        <v>131</v>
      </c>
      <c r="S401" s="270">
        <v>22630.994999999999</v>
      </c>
      <c r="U401" t="s">
        <v>255</v>
      </c>
      <c r="V401" s="135">
        <f>+V399/V397</f>
        <v>5.9468745019920357</v>
      </c>
      <c r="W401" s="10" t="s">
        <v>288</v>
      </c>
      <c r="Z401" s="359"/>
      <c r="AA401" s="22"/>
      <c r="AB401" s="258">
        <v>45673</v>
      </c>
      <c r="AC401" s="259">
        <v>139109</v>
      </c>
      <c r="AD401" s="259">
        <v>1951.8721</v>
      </c>
      <c r="AE401" s="261">
        <v>182</v>
      </c>
      <c r="AF401" s="262">
        <v>36159.500999999997</v>
      </c>
      <c r="AH401" t="s">
        <v>255</v>
      </c>
      <c r="AI401" s="135">
        <f>+AI399/AI397</f>
        <v>5.546643162393158</v>
      </c>
      <c r="AJ401" t="s">
        <v>288</v>
      </c>
      <c r="AM401" s="23"/>
      <c r="AN401" s="22"/>
      <c r="AO401" s="258"/>
      <c r="AP401" s="259"/>
      <c r="AQ401" s="259"/>
      <c r="AR401" s="261"/>
      <c r="AS401" s="262"/>
      <c r="AU401" t="s">
        <v>255</v>
      </c>
      <c r="AV401" s="135">
        <f>+AV399/AV397</f>
        <v>0</v>
      </c>
      <c r="AW401" t="s">
        <v>288</v>
      </c>
      <c r="AZ401" s="23"/>
    </row>
    <row r="402" spans="1:52" x14ac:dyDescent="0.3">
      <c r="A402" s="22"/>
      <c r="M402" s="23"/>
      <c r="N402" s="22"/>
      <c r="O402" s="269">
        <v>45281</v>
      </c>
      <c r="P402" s="259">
        <v>132083</v>
      </c>
      <c r="Q402" s="259">
        <v>1319.95</v>
      </c>
      <c r="R402" s="261">
        <v>131</v>
      </c>
      <c r="S402" s="270">
        <v>22684.374</v>
      </c>
      <c r="Z402" s="359"/>
      <c r="AA402" s="22"/>
      <c r="AB402" s="258">
        <v>45674</v>
      </c>
      <c r="AC402" s="259">
        <v>139122</v>
      </c>
      <c r="AD402" s="259">
        <v>1953.1529</v>
      </c>
      <c r="AE402" s="261">
        <v>182</v>
      </c>
      <c r="AF402" s="262">
        <v>36210.404000000002</v>
      </c>
      <c r="AM402" s="23"/>
      <c r="AN402" s="22"/>
      <c r="AO402" s="258"/>
      <c r="AP402" s="259"/>
      <c r="AQ402" s="259"/>
      <c r="AR402" s="261"/>
      <c r="AS402" s="262"/>
      <c r="AZ402" s="23"/>
    </row>
    <row r="403" spans="1:52" x14ac:dyDescent="0.3">
      <c r="A403" s="22"/>
      <c r="M403" s="23"/>
      <c r="N403" s="22"/>
      <c r="O403" s="269">
        <v>45282</v>
      </c>
      <c r="P403" s="259">
        <v>132101</v>
      </c>
      <c r="Q403" s="259">
        <v>1322</v>
      </c>
      <c r="R403" s="261">
        <v>131</v>
      </c>
      <c r="S403" s="270">
        <v>22740.362000000001</v>
      </c>
      <c r="Z403" s="359"/>
      <c r="AA403" s="22"/>
      <c r="AB403" s="258">
        <v>45675</v>
      </c>
      <c r="AC403" s="259">
        <v>139142</v>
      </c>
      <c r="AD403" s="259">
        <v>1954.2131999999999</v>
      </c>
      <c r="AE403" s="261">
        <v>182</v>
      </c>
      <c r="AF403" s="262">
        <v>36234.930999999997</v>
      </c>
      <c r="AM403" s="23"/>
      <c r="AN403" s="22"/>
      <c r="AO403" s="258"/>
      <c r="AP403" s="259"/>
      <c r="AQ403" s="259"/>
      <c r="AR403" s="261"/>
      <c r="AS403" s="262"/>
      <c r="AZ403" s="23"/>
    </row>
    <row r="404" spans="1:52" x14ac:dyDescent="0.3">
      <c r="A404" s="22"/>
      <c r="M404" s="23"/>
      <c r="N404" s="22"/>
      <c r="O404" s="269">
        <v>45283</v>
      </c>
      <c r="P404" s="259">
        <v>132117</v>
      </c>
      <c r="Q404" s="259">
        <v>1323.23</v>
      </c>
      <c r="R404" s="261">
        <v>131</v>
      </c>
      <c r="S404" s="270">
        <v>22751.152999999998</v>
      </c>
      <c r="Z404" s="359"/>
      <c r="AA404" s="22"/>
      <c r="AB404" s="258">
        <v>45676</v>
      </c>
      <c r="AC404" s="259">
        <v>139156</v>
      </c>
      <c r="AD404" s="259">
        <v>1954.8677</v>
      </c>
      <c r="AE404" s="261">
        <v>182</v>
      </c>
      <c r="AF404" s="262">
        <v>36269.644</v>
      </c>
      <c r="AM404" s="23"/>
      <c r="AN404" s="22"/>
      <c r="AO404" s="258"/>
      <c r="AP404" s="259"/>
      <c r="AQ404" s="259"/>
      <c r="AR404" s="261"/>
      <c r="AS404" s="262"/>
      <c r="AZ404" s="23"/>
    </row>
    <row r="405" spans="1:52" x14ac:dyDescent="0.3">
      <c r="A405" s="22"/>
      <c r="M405" s="23"/>
      <c r="N405" s="22"/>
      <c r="O405" s="269">
        <v>45284</v>
      </c>
      <c r="P405" s="259">
        <v>132130</v>
      </c>
      <c r="Q405" s="259">
        <v>1323.81</v>
      </c>
      <c r="R405" s="261">
        <v>131</v>
      </c>
      <c r="S405" s="270">
        <v>22765.59</v>
      </c>
      <c r="Z405" s="359"/>
      <c r="AA405" s="22"/>
      <c r="AB405" s="258">
        <v>45677</v>
      </c>
      <c r="AC405" s="259">
        <v>139173</v>
      </c>
      <c r="AD405" s="259">
        <v>1956.4806000000001</v>
      </c>
      <c r="AE405" s="261">
        <v>182</v>
      </c>
      <c r="AF405" s="262">
        <v>36313.351000000002</v>
      </c>
      <c r="AM405" s="23"/>
      <c r="AN405" s="22"/>
      <c r="AO405" s="258"/>
      <c r="AP405" s="259"/>
      <c r="AQ405" s="259"/>
      <c r="AR405" s="261"/>
      <c r="AS405" s="262"/>
      <c r="AZ405" s="23"/>
    </row>
    <row r="406" spans="1:52" x14ac:dyDescent="0.3">
      <c r="A406" s="22"/>
      <c r="M406" s="23"/>
      <c r="N406" s="22"/>
      <c r="O406" s="269">
        <v>45285</v>
      </c>
      <c r="P406" s="259">
        <v>132140</v>
      </c>
      <c r="Q406" s="259">
        <v>1324.29</v>
      </c>
      <c r="R406" s="261">
        <v>131</v>
      </c>
      <c r="S406" s="270">
        <v>22787.967000000001</v>
      </c>
      <c r="Z406" s="359"/>
      <c r="AA406" s="22"/>
      <c r="AB406" s="253">
        <v>45678</v>
      </c>
      <c r="AC406" s="254">
        <v>139194</v>
      </c>
      <c r="AD406" s="254">
        <v>1960.4629</v>
      </c>
      <c r="AE406" s="256">
        <v>183</v>
      </c>
      <c r="AF406" s="257">
        <v>36363.821000000004</v>
      </c>
      <c r="AM406" s="23"/>
      <c r="AN406" s="22"/>
      <c r="AO406" s="258"/>
      <c r="AP406" s="259"/>
      <c r="AQ406" s="259"/>
      <c r="AR406" s="261"/>
      <c r="AS406" s="262"/>
      <c r="AZ406" s="23"/>
    </row>
    <row r="407" spans="1:52" x14ac:dyDescent="0.3">
      <c r="A407" s="22"/>
      <c r="M407" s="23"/>
      <c r="N407" s="22"/>
      <c r="O407" s="269">
        <v>45286</v>
      </c>
      <c r="P407" s="259">
        <v>132155</v>
      </c>
      <c r="Q407" s="259">
        <v>1326.08</v>
      </c>
      <c r="R407" s="261">
        <v>131</v>
      </c>
      <c r="S407" s="270">
        <v>22827.756000000001</v>
      </c>
      <c r="Z407" s="359"/>
      <c r="AA407" s="22"/>
      <c r="AB407" s="258">
        <v>45679</v>
      </c>
      <c r="AC407" s="259">
        <v>139212</v>
      </c>
      <c r="AD407" s="259">
        <v>1961.7773999999999</v>
      </c>
      <c r="AE407" s="261">
        <v>183</v>
      </c>
      <c r="AF407" s="262">
        <v>36416.302000000003</v>
      </c>
      <c r="AM407" s="23"/>
      <c r="AN407" s="22"/>
      <c r="AO407" s="258"/>
      <c r="AP407" s="259"/>
      <c r="AQ407" s="259"/>
      <c r="AR407" s="261"/>
      <c r="AS407" s="262"/>
      <c r="AZ407" s="23"/>
    </row>
    <row r="408" spans="1:52" x14ac:dyDescent="0.3">
      <c r="A408" s="22"/>
      <c r="M408" s="23"/>
      <c r="N408" s="22"/>
      <c r="O408" s="269">
        <v>45287</v>
      </c>
      <c r="P408" s="259">
        <v>132169</v>
      </c>
      <c r="Q408" s="259">
        <v>1328.59</v>
      </c>
      <c r="R408" s="261">
        <v>131</v>
      </c>
      <c r="S408" s="270">
        <v>22869.339</v>
      </c>
      <c r="Z408" s="359"/>
      <c r="AA408" s="22"/>
      <c r="AB408" s="258">
        <v>45680</v>
      </c>
      <c r="AC408" s="259">
        <v>139231</v>
      </c>
      <c r="AD408" s="259">
        <v>1964.0417</v>
      </c>
      <c r="AE408" s="261">
        <v>183</v>
      </c>
      <c r="AF408" s="262">
        <v>36416.311999999998</v>
      </c>
      <c r="AM408" s="23"/>
      <c r="AN408" s="22"/>
      <c r="AO408" s="258"/>
      <c r="AP408" s="259"/>
      <c r="AQ408" s="259"/>
      <c r="AR408" s="261"/>
      <c r="AS408" s="262"/>
      <c r="AZ408" s="23"/>
    </row>
    <row r="409" spans="1:52" x14ac:dyDescent="0.3">
      <c r="A409" s="22"/>
      <c r="M409" s="23"/>
      <c r="N409" s="22"/>
      <c r="O409" s="269">
        <v>45288</v>
      </c>
      <c r="P409" s="259">
        <v>132182</v>
      </c>
      <c r="Q409" s="259">
        <v>1329.54</v>
      </c>
      <c r="R409" s="261">
        <v>131</v>
      </c>
      <c r="S409" s="270">
        <v>22884.108</v>
      </c>
      <c r="Z409" s="359"/>
      <c r="AA409" s="22"/>
      <c r="AB409" s="258">
        <v>45681</v>
      </c>
      <c r="AC409" s="259">
        <v>139249</v>
      </c>
      <c r="AD409" s="259">
        <v>1965.2826</v>
      </c>
      <c r="AE409" s="261">
        <v>183</v>
      </c>
      <c r="AF409" s="262">
        <v>36487.641000000003</v>
      </c>
      <c r="AM409" s="23"/>
      <c r="AN409" s="22"/>
      <c r="AO409" s="258"/>
      <c r="AP409" s="259"/>
      <c r="AQ409" s="259"/>
      <c r="AR409" s="261"/>
      <c r="AS409" s="262"/>
      <c r="AZ409" s="23"/>
    </row>
    <row r="410" spans="1:52" x14ac:dyDescent="0.3">
      <c r="A410" s="22"/>
      <c r="M410" s="23"/>
      <c r="N410" s="22"/>
      <c r="O410" s="269">
        <v>45289</v>
      </c>
      <c r="P410" s="259">
        <v>132194</v>
      </c>
      <c r="Q410" s="259">
        <v>1330.26</v>
      </c>
      <c r="R410" s="261">
        <v>131</v>
      </c>
      <c r="S410" s="270">
        <v>22909.595000000001</v>
      </c>
      <c r="Z410" s="359"/>
      <c r="AA410" s="22"/>
      <c r="AB410" s="258">
        <v>45682</v>
      </c>
      <c r="AC410" s="259">
        <v>139263</v>
      </c>
      <c r="AD410" s="259">
        <v>1966.2089000000001</v>
      </c>
      <c r="AE410" s="261">
        <v>183</v>
      </c>
      <c r="AF410" s="262">
        <v>36540.855000000003</v>
      </c>
      <c r="AM410" s="23"/>
      <c r="AN410" s="22"/>
      <c r="AO410" s="258"/>
      <c r="AP410" s="259"/>
      <c r="AQ410" s="259"/>
      <c r="AR410" s="261"/>
      <c r="AS410" s="262"/>
      <c r="AZ410" s="23"/>
    </row>
    <row r="411" spans="1:52" x14ac:dyDescent="0.3">
      <c r="A411" s="22"/>
      <c r="M411" s="23"/>
      <c r="N411" s="22"/>
      <c r="O411" s="269">
        <v>45290</v>
      </c>
      <c r="P411" s="259">
        <v>132204</v>
      </c>
      <c r="Q411" s="259">
        <v>1331.91</v>
      </c>
      <c r="R411" s="261">
        <v>131</v>
      </c>
      <c r="S411" s="270">
        <v>22925.323</v>
      </c>
      <c r="Z411" s="359"/>
      <c r="AA411" s="22"/>
      <c r="AB411" s="258">
        <v>45683</v>
      </c>
      <c r="AC411" s="259">
        <v>139276</v>
      </c>
      <c r="AD411" s="259">
        <v>1967.0829000000001</v>
      </c>
      <c r="AE411" s="261">
        <v>184</v>
      </c>
      <c r="AF411" s="262">
        <v>36576.872000000003</v>
      </c>
      <c r="AM411" s="23"/>
      <c r="AN411" s="22"/>
      <c r="AO411" s="258"/>
      <c r="AP411" s="259"/>
      <c r="AQ411" s="259"/>
      <c r="AR411" s="261"/>
      <c r="AS411" s="262"/>
      <c r="AZ411" s="23"/>
    </row>
    <row r="412" spans="1:52" ht="15" thickBot="1" x14ac:dyDescent="0.35">
      <c r="A412" s="22"/>
      <c r="M412" s="23"/>
      <c r="N412" s="22"/>
      <c r="O412" s="269">
        <v>45291</v>
      </c>
      <c r="P412" s="259">
        <v>132213</v>
      </c>
      <c r="Q412" s="259">
        <v>1332.5</v>
      </c>
      <c r="R412" s="261">
        <v>131</v>
      </c>
      <c r="S412" s="270">
        <v>22925.368999999999</v>
      </c>
      <c r="Z412" s="359"/>
      <c r="AA412" s="22"/>
      <c r="AB412" s="264">
        <v>45684</v>
      </c>
      <c r="AC412" s="265">
        <v>139295</v>
      </c>
      <c r="AD412" s="265">
        <v>1970.0808999999999</v>
      </c>
      <c r="AE412" s="267">
        <v>184</v>
      </c>
      <c r="AF412" s="268">
        <v>36585.624000000003</v>
      </c>
      <c r="AM412" s="23"/>
      <c r="AN412" s="22"/>
      <c r="AO412" s="264"/>
      <c r="AP412" s="265"/>
      <c r="AQ412" s="265"/>
      <c r="AR412" s="267"/>
      <c r="AS412" s="268"/>
      <c r="AZ412" s="23"/>
    </row>
    <row r="413" spans="1:52" x14ac:dyDescent="0.3">
      <c r="A413" s="22"/>
      <c r="M413" s="23"/>
      <c r="N413" s="22"/>
      <c r="Z413" s="359"/>
      <c r="AA413" s="22"/>
      <c r="AM413" s="23"/>
      <c r="AN413" s="22"/>
      <c r="AZ413" s="23"/>
    </row>
    <row r="414" spans="1:52" x14ac:dyDescent="0.3">
      <c r="A414" s="22"/>
      <c r="M414" s="23"/>
      <c r="N414" s="22"/>
      <c r="Z414" s="359"/>
      <c r="AA414" s="22"/>
      <c r="AM414" s="23"/>
      <c r="AN414" s="22"/>
      <c r="AZ414" s="23"/>
    </row>
    <row r="415" spans="1:52" ht="15" thickBot="1" x14ac:dyDescent="0.35">
      <c r="A415" s="308"/>
      <c r="B415" s="309"/>
      <c r="C415" s="309"/>
      <c r="D415" s="309"/>
      <c r="E415" s="309"/>
      <c r="F415" s="309"/>
      <c r="G415" s="309"/>
      <c r="H415" s="309"/>
      <c r="I415" s="309"/>
      <c r="J415" s="309"/>
      <c r="K415" s="309"/>
      <c r="L415" s="309"/>
      <c r="M415" s="310"/>
      <c r="N415" s="308"/>
      <c r="O415" s="375"/>
      <c r="P415" s="375"/>
      <c r="Q415" s="375"/>
      <c r="R415" s="375"/>
      <c r="S415" s="375"/>
      <c r="T415" s="309"/>
      <c r="U415" s="309"/>
      <c r="V415" s="384"/>
      <c r="W415" s="384"/>
      <c r="X415" s="384"/>
      <c r="Y415" s="384"/>
      <c r="Z415" s="385"/>
      <c r="AA415" s="308"/>
      <c r="AB415" s="375"/>
      <c r="AC415" s="375"/>
      <c r="AD415" s="375"/>
      <c r="AE415" s="375"/>
      <c r="AF415" s="375"/>
      <c r="AG415" s="309"/>
      <c r="AH415" s="309"/>
      <c r="AI415" s="309"/>
      <c r="AJ415" s="309"/>
      <c r="AK415" s="309"/>
      <c r="AL415" s="309"/>
      <c r="AM415" s="310"/>
      <c r="AN415" s="308"/>
      <c r="AO415" s="375"/>
      <c r="AP415" s="375"/>
      <c r="AQ415" s="375"/>
      <c r="AR415" s="375"/>
      <c r="AS415" s="375"/>
      <c r="AT415" s="309"/>
      <c r="AU415" s="309"/>
      <c r="AV415" s="309"/>
      <c r="AW415" s="309"/>
      <c r="AX415" s="309"/>
      <c r="AY415" s="309"/>
      <c r="AZ415" s="310"/>
    </row>
    <row r="756" spans="2:7" ht="16.5" customHeight="1" x14ac:dyDescent="0.3"/>
    <row r="762" spans="2:7" x14ac:dyDescent="0.3">
      <c r="B762" s="218"/>
      <c r="C762" s="1" t="s">
        <v>244</v>
      </c>
      <c r="D762" s="210"/>
      <c r="E762" s="211">
        <v>6.8655073700290732</v>
      </c>
      <c r="F762" s="219"/>
      <c r="G762" s="219"/>
    </row>
    <row r="763" spans="2:7" ht="18" x14ac:dyDescent="0.35">
      <c r="C763" t="s">
        <v>245</v>
      </c>
      <c r="D763" s="132"/>
      <c r="E763" s="168">
        <v>6.2720198836775669</v>
      </c>
    </row>
    <row r="764" spans="2:7" ht="18" x14ac:dyDescent="0.35">
      <c r="C764" t="s">
        <v>269</v>
      </c>
      <c r="D764" s="132"/>
      <c r="E764" s="168">
        <v>6.20789819727527</v>
      </c>
    </row>
    <row r="765" spans="2:7" ht="18" x14ac:dyDescent="0.35">
      <c r="C765" t="s">
        <v>271</v>
      </c>
      <c r="D765" s="132"/>
      <c r="E765" s="168">
        <v>6.5740375399609343</v>
      </c>
    </row>
    <row r="766" spans="2:7" ht="18" x14ac:dyDescent="0.35">
      <c r="C766" t="s">
        <v>277</v>
      </c>
      <c r="E766" s="168">
        <v>7.3739697143952467</v>
      </c>
    </row>
    <row r="767" spans="2:7" ht="18" x14ac:dyDescent="0.35">
      <c r="C767" t="s">
        <v>282</v>
      </c>
      <c r="E767" s="168">
        <v>6.9823094876904026</v>
      </c>
    </row>
    <row r="768" spans="2:7" ht="18" x14ac:dyDescent="0.35">
      <c r="C768" t="s">
        <v>286</v>
      </c>
      <c r="E768" s="168">
        <v>9.5505040121859484</v>
      </c>
    </row>
    <row r="769" spans="3:5" ht="18" x14ac:dyDescent="0.35">
      <c r="C769" t="s">
        <v>289</v>
      </c>
      <c r="E769" s="168">
        <v>7.459002237947356</v>
      </c>
    </row>
    <row r="770" spans="3:5" ht="18" x14ac:dyDescent="0.35">
      <c r="C770" t="s">
        <v>293</v>
      </c>
      <c r="E770" s="168">
        <f>+I279</f>
        <v>7.279574508688853</v>
      </c>
    </row>
    <row r="771" spans="3:5" ht="18" x14ac:dyDescent="0.35">
      <c r="C771" t="s">
        <v>294</v>
      </c>
      <c r="E771" s="168">
        <f>+I311</f>
        <v>7.6171907217745263</v>
      </c>
    </row>
    <row r="772" spans="3:5" ht="18" x14ac:dyDescent="0.35">
      <c r="C772" t="str">
        <f>+H322</f>
        <v>20 OCTUBRE A NOVIEMBRE 21</v>
      </c>
      <c r="E772" s="168">
        <f>+I342</f>
        <v>8.0519578501263069</v>
      </c>
    </row>
    <row r="773" spans="3:5" ht="18" x14ac:dyDescent="0.35">
      <c r="C773" t="str">
        <f>+U9</f>
        <v>21 DE NOVIEMBRE A  DICIEMBRE 19</v>
      </c>
      <c r="E773" s="168">
        <f>+V29</f>
        <v>6.2924856117680914</v>
      </c>
    </row>
    <row r="774" spans="3:5" ht="18" x14ac:dyDescent="0.35">
      <c r="C774" t="s">
        <v>325</v>
      </c>
      <c r="E774" s="168">
        <f>+V57</f>
        <v>7.1203245532760793</v>
      </c>
    </row>
    <row r="775" spans="3:5" ht="18" x14ac:dyDescent="0.35">
      <c r="C775" t="s">
        <v>328</v>
      </c>
      <c r="E775" s="168">
        <f>+V89</f>
        <v>6.5014310837212488</v>
      </c>
    </row>
  </sheetData>
  <mergeCells count="62">
    <mergeCell ref="AU251:AY251"/>
    <mergeCell ref="AU280:AY280"/>
    <mergeCell ref="AU315:AY315"/>
    <mergeCell ref="AU350:AY350"/>
    <mergeCell ref="AU381:AY381"/>
    <mergeCell ref="AU98:AY98"/>
    <mergeCell ref="AU126:AY126"/>
    <mergeCell ref="AU160:AY160"/>
    <mergeCell ref="AU188:AY188"/>
    <mergeCell ref="AU221:AY221"/>
    <mergeCell ref="AN2:AZ2"/>
    <mergeCell ref="AO5:AS5"/>
    <mergeCell ref="AU9:AY9"/>
    <mergeCell ref="AU37:AY37"/>
    <mergeCell ref="AU69:AY69"/>
    <mergeCell ref="H259:K259"/>
    <mergeCell ref="H291:K291"/>
    <mergeCell ref="U251:X251"/>
    <mergeCell ref="H322:K322"/>
    <mergeCell ref="AH315:AL315"/>
    <mergeCell ref="U37:X37"/>
    <mergeCell ref="H79:K79"/>
    <mergeCell ref="H80:K80"/>
    <mergeCell ref="U69:X69"/>
    <mergeCell ref="AH381:AL381"/>
    <mergeCell ref="H199:K199"/>
    <mergeCell ref="H230:K230"/>
    <mergeCell ref="U350:X350"/>
    <mergeCell ref="U315:X315"/>
    <mergeCell ref="U280:X280"/>
    <mergeCell ref="U221:X221"/>
    <mergeCell ref="U381:Z381"/>
    <mergeCell ref="AH280:AL280"/>
    <mergeCell ref="AH350:AL350"/>
    <mergeCell ref="H107:K107"/>
    <mergeCell ref="H108:K108"/>
    <mergeCell ref="H140:K140"/>
    <mergeCell ref="H141:K141"/>
    <mergeCell ref="H169:K169"/>
    <mergeCell ref="U160:X160"/>
    <mergeCell ref="U188:X188"/>
    <mergeCell ref="U98:X98"/>
    <mergeCell ref="U9:X9"/>
    <mergeCell ref="A2:M2"/>
    <mergeCell ref="N2:Z2"/>
    <mergeCell ref="AA2:AM2"/>
    <mergeCell ref="AB5:AF5"/>
    <mergeCell ref="B5:F5"/>
    <mergeCell ref="O5:S5"/>
    <mergeCell ref="AH37:AL37"/>
    <mergeCell ref="AH9:AL9"/>
    <mergeCell ref="AH69:AL69"/>
    <mergeCell ref="AH98:AL98"/>
    <mergeCell ref="H16:K16"/>
    <mergeCell ref="H50:K50"/>
    <mergeCell ref="H17:K17"/>
    <mergeCell ref="H51:K51"/>
    <mergeCell ref="AH126:AL126"/>
    <mergeCell ref="AH160:AL160"/>
    <mergeCell ref="AH188:AL188"/>
    <mergeCell ref="AH221:AL221"/>
    <mergeCell ref="AH251:AL251"/>
  </mergeCells>
  <pageMargins left="0.7" right="0.7" top="0.75" bottom="0.75" header="0.3" footer="0.3"/>
  <pageSetup paperSize="9" orientation="portrait" r:id="rId1"/>
  <ignoredErrors>
    <ignoredError sqref="AJ227 AW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3121-F9B0-4F07-BAA7-257060B0F92F}">
  <dimension ref="D9:N19"/>
  <sheetViews>
    <sheetView workbookViewId="0">
      <selection activeCell="H27" sqref="H27"/>
    </sheetView>
  </sheetViews>
  <sheetFormatPr baseColWidth="10" defaultColWidth="10.5546875" defaultRowHeight="14.4" x14ac:dyDescent="0.3"/>
  <cols>
    <col min="4" max="4" width="44.109375" customWidth="1"/>
  </cols>
  <sheetData>
    <row r="9" spans="4:14" x14ac:dyDescent="0.3">
      <c r="E9" t="s">
        <v>0</v>
      </c>
      <c r="F9" t="s">
        <v>1</v>
      </c>
      <c r="G9" t="s">
        <v>2</v>
      </c>
      <c r="H9" t="s">
        <v>3</v>
      </c>
      <c r="I9" t="s">
        <v>4</v>
      </c>
      <c r="J9" t="s">
        <v>5</v>
      </c>
      <c r="K9" t="s">
        <v>6</v>
      </c>
      <c r="L9" t="s">
        <v>7</v>
      </c>
      <c r="M9" t="s">
        <v>8</v>
      </c>
      <c r="N9" t="s">
        <v>9</v>
      </c>
    </row>
    <row r="12" spans="4:14" x14ac:dyDescent="0.3">
      <c r="D12" t="s">
        <v>295</v>
      </c>
      <c r="E12">
        <v>605</v>
      </c>
      <c r="F12">
        <v>548</v>
      </c>
      <c r="G12">
        <v>623</v>
      </c>
      <c r="H12">
        <v>533</v>
      </c>
      <c r="I12">
        <v>576</v>
      </c>
      <c r="J12">
        <v>644</v>
      </c>
      <c r="K12">
        <v>523</v>
      </c>
      <c r="L12">
        <v>641</v>
      </c>
      <c r="M12">
        <v>665</v>
      </c>
      <c r="N12">
        <v>577</v>
      </c>
    </row>
    <row r="13" spans="4:14" x14ac:dyDescent="0.3">
      <c r="D13" t="s">
        <v>296</v>
      </c>
      <c r="E13" s="132">
        <v>78.247399999999999</v>
      </c>
      <c r="F13" s="132">
        <v>39.578699999999998</v>
      </c>
      <c r="G13" s="132">
        <v>39.820799999999991</v>
      </c>
      <c r="H13" s="132">
        <v>45.990000000000009</v>
      </c>
      <c r="I13" s="132">
        <v>52.983000000000004</v>
      </c>
      <c r="J13" s="132">
        <v>41.106200000000001</v>
      </c>
      <c r="K13" s="132">
        <v>54.961099999999988</v>
      </c>
      <c r="L13" s="132">
        <v>46.241700000000037</v>
      </c>
      <c r="M13" s="132">
        <v>50.414899999999989</v>
      </c>
      <c r="N13" s="132">
        <v>53.351699999999994</v>
      </c>
    </row>
    <row r="14" spans="4:14" x14ac:dyDescent="0.3">
      <c r="D14" t="s">
        <v>354</v>
      </c>
      <c r="E14" s="132">
        <f>+E12-E13</f>
        <v>526.75260000000003</v>
      </c>
      <c r="F14" s="132">
        <f>+F12-F13</f>
        <v>508.42129999999997</v>
      </c>
      <c r="G14" s="132">
        <f>+G12-G13</f>
        <v>583.17920000000004</v>
      </c>
      <c r="H14" s="132">
        <f>+H12-H13</f>
        <v>487.01</v>
      </c>
      <c r="I14" s="132">
        <f>+I12-I13</f>
        <v>523.01700000000005</v>
      </c>
      <c r="J14" s="132">
        <f t="shared" ref="J14:N14" si="0">+J12-J13</f>
        <v>602.89380000000006</v>
      </c>
      <c r="K14" s="132">
        <f t="shared" si="0"/>
        <v>468.03890000000001</v>
      </c>
      <c r="L14" s="132">
        <f t="shared" si="0"/>
        <v>594.75829999999996</v>
      </c>
      <c r="M14" s="132">
        <f t="shared" si="0"/>
        <v>614.58510000000001</v>
      </c>
      <c r="N14" s="132">
        <f t="shared" si="0"/>
        <v>523.64830000000006</v>
      </c>
    </row>
    <row r="15" spans="4:14" x14ac:dyDescent="0.3">
      <c r="D15" t="s">
        <v>297</v>
      </c>
      <c r="E15">
        <v>506</v>
      </c>
      <c r="F15">
        <v>511</v>
      </c>
      <c r="G15">
        <v>553</v>
      </c>
      <c r="H15">
        <v>489</v>
      </c>
      <c r="I15">
        <v>508</v>
      </c>
      <c r="J15">
        <v>496</v>
      </c>
      <c r="K15">
        <v>442</v>
      </c>
      <c r="L15">
        <v>481</v>
      </c>
      <c r="M15">
        <v>488</v>
      </c>
      <c r="N15">
        <v>469</v>
      </c>
    </row>
    <row r="16" spans="4:14" x14ac:dyDescent="0.3">
      <c r="D16" t="s">
        <v>355</v>
      </c>
      <c r="E16">
        <v>6</v>
      </c>
      <c r="F16" s="132">
        <v>8</v>
      </c>
      <c r="G16" s="132">
        <v>8</v>
      </c>
      <c r="H16" s="132">
        <v>8</v>
      </c>
      <c r="I16" s="132">
        <v>6</v>
      </c>
      <c r="J16" s="132">
        <v>4</v>
      </c>
      <c r="K16" s="132">
        <v>4</v>
      </c>
      <c r="L16" s="132">
        <v>5</v>
      </c>
      <c r="M16" s="132">
        <v>5.9999999999999929</v>
      </c>
      <c r="N16" s="132">
        <v>3.0000000000000071</v>
      </c>
    </row>
    <row r="17" spans="4:14" x14ac:dyDescent="0.3">
      <c r="D17" t="s">
        <v>298</v>
      </c>
      <c r="E17">
        <f>+E15+E16</f>
        <v>512</v>
      </c>
      <c r="F17" s="132">
        <f>+F16+F15</f>
        <v>519</v>
      </c>
      <c r="G17">
        <f>+G15+G16</f>
        <v>561</v>
      </c>
      <c r="H17">
        <f>+H16+H15</f>
        <v>497</v>
      </c>
      <c r="I17">
        <f t="shared" ref="I17:N17" si="1">+I16+I15</f>
        <v>514</v>
      </c>
      <c r="J17">
        <f t="shared" si="1"/>
        <v>500</v>
      </c>
      <c r="K17">
        <f t="shared" si="1"/>
        <v>446</v>
      </c>
      <c r="L17">
        <f t="shared" si="1"/>
        <v>486</v>
      </c>
      <c r="M17">
        <f t="shared" si="1"/>
        <v>494</v>
      </c>
      <c r="N17">
        <f t="shared" si="1"/>
        <v>472</v>
      </c>
    </row>
    <row r="19" spans="4:14" x14ac:dyDescent="0.3">
      <c r="D19" t="s">
        <v>356</v>
      </c>
      <c r="E19" s="132">
        <f>+E14-E17</f>
        <v>14.752600000000029</v>
      </c>
      <c r="F19" s="132">
        <f t="shared" ref="F19:N19" si="2">+F14-F17</f>
        <v>-10.578700000000026</v>
      </c>
      <c r="G19" s="132">
        <f t="shared" si="2"/>
        <v>22.179200000000037</v>
      </c>
      <c r="H19" s="132">
        <f t="shared" si="2"/>
        <v>-9.9900000000000091</v>
      </c>
      <c r="I19" s="132">
        <f t="shared" si="2"/>
        <v>9.0170000000000528</v>
      </c>
      <c r="J19" s="132">
        <f t="shared" si="2"/>
        <v>102.89380000000006</v>
      </c>
      <c r="K19" s="132">
        <f t="shared" si="2"/>
        <v>22.038900000000012</v>
      </c>
      <c r="L19" s="132">
        <f t="shared" si="2"/>
        <v>108.75829999999996</v>
      </c>
      <c r="M19" s="132">
        <f t="shared" si="2"/>
        <v>120.58510000000001</v>
      </c>
      <c r="N19" s="132">
        <f t="shared" si="2"/>
        <v>51.648300000000063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9"/>
  <sheetViews>
    <sheetView showGridLines="0" topLeftCell="C1" zoomScale="115" zoomScaleNormal="115" workbookViewId="0">
      <pane ySplit="3" topLeftCell="A44" activePane="bottomLeft" state="frozen"/>
      <selection pane="bottomLeft" activeCell="L54" sqref="L54"/>
    </sheetView>
  </sheetViews>
  <sheetFormatPr baseColWidth="10" defaultColWidth="10.5546875" defaultRowHeight="14.4" x14ac:dyDescent="0.3"/>
  <cols>
    <col min="1" max="1" width="22.109375" customWidth="1"/>
    <col min="2" max="2" width="4.44140625" customWidth="1"/>
    <col min="3" max="3" width="10.109375" bestFit="1" customWidth="1"/>
    <col min="4" max="4" width="9.5546875" bestFit="1" customWidth="1"/>
    <col min="5" max="5" width="6" customWidth="1"/>
    <col min="6" max="6" width="16.5546875" style="6" bestFit="1" customWidth="1"/>
    <col min="7" max="8" width="15.5546875" style="6" bestFit="1" customWidth="1"/>
    <col min="9" max="9" width="23.109375" style="6" bestFit="1" customWidth="1"/>
    <col min="10" max="10" width="18.44140625" style="6" customWidth="1"/>
    <col min="11" max="11" width="19" style="6" customWidth="1"/>
    <col min="12" max="12" width="18.5546875" style="6" customWidth="1"/>
    <col min="13" max="13" width="14.5546875" bestFit="1" customWidth="1"/>
    <col min="14" max="14" width="17" customWidth="1"/>
    <col min="15" max="15" width="28.88671875" customWidth="1"/>
    <col min="16" max="16" width="15.5546875" customWidth="1"/>
    <col min="17" max="17" width="14.5546875" bestFit="1" customWidth="1"/>
  </cols>
  <sheetData>
    <row r="1" spans="1:19" ht="21.6" thickBot="1" x14ac:dyDescent="0.45">
      <c r="A1" s="535" t="s">
        <v>17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7"/>
    </row>
    <row r="2" spans="1:19" ht="21.6" thickBot="1" x14ac:dyDescent="0.45">
      <c r="A2" s="535" t="s">
        <v>374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7"/>
    </row>
    <row r="3" spans="1:19" ht="29.4" thickBot="1" x14ac:dyDescent="0.35">
      <c r="A3" s="292" t="s">
        <v>18</v>
      </c>
      <c r="B3" s="293"/>
      <c r="C3" s="293" t="s">
        <v>19</v>
      </c>
      <c r="D3" s="293" t="s">
        <v>20</v>
      </c>
      <c r="E3" s="293" t="s">
        <v>21</v>
      </c>
      <c r="F3" s="294" t="s">
        <v>22</v>
      </c>
      <c r="G3" s="294" t="s">
        <v>23</v>
      </c>
      <c r="H3" s="294" t="s">
        <v>24</v>
      </c>
      <c r="I3" s="294" t="s">
        <v>25</v>
      </c>
      <c r="J3" s="294" t="s">
        <v>206</v>
      </c>
      <c r="K3" s="295" t="s">
        <v>124</v>
      </c>
      <c r="L3" s="294" t="s">
        <v>125</v>
      </c>
      <c r="M3" s="296" t="s">
        <v>82</v>
      </c>
      <c r="N3" s="296" t="s">
        <v>83</v>
      </c>
      <c r="O3" s="296" t="s">
        <v>84</v>
      </c>
      <c r="P3" s="297"/>
    </row>
    <row r="4" spans="1:19" x14ac:dyDescent="0.3">
      <c r="A4" s="298" t="s">
        <v>26</v>
      </c>
      <c r="B4" s="299"/>
      <c r="C4" s="299">
        <v>1450</v>
      </c>
      <c r="D4" s="299">
        <v>1457</v>
      </c>
      <c r="E4" s="299">
        <f>+D4-C4</f>
        <v>7</v>
      </c>
      <c r="F4" s="300">
        <v>3432.77</v>
      </c>
      <c r="G4" s="300">
        <v>5028860</v>
      </c>
      <c r="H4" s="300">
        <v>3695.14</v>
      </c>
      <c r="I4" s="300">
        <v>5398016</v>
      </c>
      <c r="J4" s="300"/>
      <c r="K4" s="300">
        <f t="shared" ref="K4:K21" si="0">+I4+G4</f>
        <v>10426876</v>
      </c>
      <c r="L4" s="300">
        <v>10426880</v>
      </c>
      <c r="M4" s="301">
        <v>42705</v>
      </c>
      <c r="N4" s="302">
        <f t="shared" ref="N4:N34" si="1">+L4/D4</f>
        <v>7156.4035689773509</v>
      </c>
      <c r="O4" s="303" t="s">
        <v>109</v>
      </c>
      <c r="P4" s="304">
        <f t="shared" ref="P4:P55" si="2">+L4-K4</f>
        <v>4</v>
      </c>
    </row>
    <row r="5" spans="1:19" x14ac:dyDescent="0.3">
      <c r="A5" s="305" t="s">
        <v>27</v>
      </c>
      <c r="B5" s="4"/>
      <c r="C5" s="4">
        <v>1457</v>
      </c>
      <c r="D5" s="4">
        <v>1021</v>
      </c>
      <c r="E5" s="4">
        <f t="shared" ref="E5:E18" si="3">+D5-C5</f>
        <v>-436</v>
      </c>
      <c r="F5" s="5">
        <v>3432.77</v>
      </c>
      <c r="G5" s="5">
        <v>3532173</v>
      </c>
      <c r="H5" s="5">
        <v>3695.14</v>
      </c>
      <c r="I5" s="5">
        <v>3786935</v>
      </c>
      <c r="J5" s="5"/>
      <c r="K5" s="5">
        <f t="shared" si="0"/>
        <v>7319108</v>
      </c>
      <c r="L5" s="5">
        <v>7319110</v>
      </c>
      <c r="M5" s="285">
        <v>42767</v>
      </c>
      <c r="N5" s="38">
        <f t="shared" si="1"/>
        <v>7168.5700293829577</v>
      </c>
      <c r="O5" s="287" t="s">
        <v>108</v>
      </c>
      <c r="P5" s="306">
        <f t="shared" si="2"/>
        <v>2</v>
      </c>
      <c r="Q5" s="39"/>
      <c r="S5" s="39"/>
    </row>
    <row r="6" spans="1:19" x14ac:dyDescent="0.3">
      <c r="A6" s="305" t="s">
        <v>28</v>
      </c>
      <c r="B6" s="4"/>
      <c r="C6" s="4">
        <v>1021</v>
      </c>
      <c r="D6" s="4">
        <v>967</v>
      </c>
      <c r="E6" s="4">
        <f t="shared" si="3"/>
        <v>-54</v>
      </c>
      <c r="F6" s="5">
        <v>3488.72</v>
      </c>
      <c r="G6" s="5">
        <v>3506013</v>
      </c>
      <c r="H6" s="5">
        <v>3753.69</v>
      </c>
      <c r="I6" s="5">
        <v>3756854</v>
      </c>
      <c r="J6" s="5"/>
      <c r="K6" s="5">
        <f t="shared" si="0"/>
        <v>7262867</v>
      </c>
      <c r="L6" s="5">
        <v>7262870</v>
      </c>
      <c r="M6" s="285">
        <v>42826</v>
      </c>
      <c r="N6" s="38">
        <f t="shared" si="1"/>
        <v>7510.7238883143746</v>
      </c>
      <c r="O6" s="288" t="s">
        <v>110</v>
      </c>
      <c r="P6" s="306">
        <f t="shared" si="2"/>
        <v>3</v>
      </c>
    </row>
    <row r="7" spans="1:19" x14ac:dyDescent="0.3">
      <c r="A7" s="305" t="s">
        <v>29</v>
      </c>
      <c r="B7" s="4"/>
      <c r="C7" s="4">
        <v>967</v>
      </c>
      <c r="D7" s="4">
        <v>1055</v>
      </c>
      <c r="E7" s="4">
        <f t="shared" si="3"/>
        <v>88</v>
      </c>
      <c r="F7" s="5">
        <v>3559.17</v>
      </c>
      <c r="G7" s="5">
        <v>3783248</v>
      </c>
      <c r="H7" s="5">
        <v>3827.41</v>
      </c>
      <c r="I7" s="5">
        <v>4052639</v>
      </c>
      <c r="J7" s="5"/>
      <c r="K7" s="5">
        <f t="shared" si="0"/>
        <v>7835887</v>
      </c>
      <c r="L7" s="5">
        <v>7835890</v>
      </c>
      <c r="M7" s="285">
        <v>42887</v>
      </c>
      <c r="N7" s="38">
        <f t="shared" si="1"/>
        <v>7427.3838862559242</v>
      </c>
      <c r="O7" s="1" t="s">
        <v>111</v>
      </c>
      <c r="P7" s="306">
        <f t="shared" si="2"/>
        <v>3</v>
      </c>
    </row>
    <row r="8" spans="1:19" x14ac:dyDescent="0.3">
      <c r="A8" s="305" t="s">
        <v>30</v>
      </c>
      <c r="B8" s="4"/>
      <c r="C8" s="4">
        <v>1055</v>
      </c>
      <c r="D8" s="4">
        <v>1051</v>
      </c>
      <c r="E8" s="4">
        <f t="shared" si="3"/>
        <v>-4</v>
      </c>
      <c r="F8" s="5">
        <v>3559.17</v>
      </c>
      <c r="G8" s="5">
        <v>3769011</v>
      </c>
      <c r="H8" s="5">
        <v>3827.41</v>
      </c>
      <c r="I8" s="5">
        <v>4037329</v>
      </c>
      <c r="J8" s="5"/>
      <c r="K8" s="5">
        <f t="shared" si="0"/>
        <v>7806340</v>
      </c>
      <c r="L8" s="5">
        <v>7806340</v>
      </c>
      <c r="M8" s="285">
        <v>42948</v>
      </c>
      <c r="N8" s="38">
        <f t="shared" si="1"/>
        <v>7427.5356803044715</v>
      </c>
      <c r="O8" s="1" t="s">
        <v>112</v>
      </c>
      <c r="P8" s="306">
        <f t="shared" si="2"/>
        <v>0</v>
      </c>
    </row>
    <row r="9" spans="1:19" x14ac:dyDescent="0.3">
      <c r="A9" s="305" t="s">
        <v>31</v>
      </c>
      <c r="B9" s="4"/>
      <c r="C9" s="4">
        <v>1051</v>
      </c>
      <c r="D9" s="4">
        <v>1280</v>
      </c>
      <c r="E9" s="4">
        <f t="shared" si="3"/>
        <v>229</v>
      </c>
      <c r="F9" s="5">
        <v>3561.2</v>
      </c>
      <c r="G9" s="5">
        <v>4586656</v>
      </c>
      <c r="H9" s="5">
        <v>3833.11</v>
      </c>
      <c r="I9" s="5">
        <v>4921107</v>
      </c>
      <c r="J9" s="5"/>
      <c r="K9" s="5">
        <f t="shared" si="0"/>
        <v>9507763</v>
      </c>
      <c r="L9" s="5">
        <v>9507760</v>
      </c>
      <c r="M9" s="285">
        <v>43009</v>
      </c>
      <c r="N9" s="38">
        <f t="shared" si="1"/>
        <v>7427.9375</v>
      </c>
      <c r="O9" s="1" t="s">
        <v>113</v>
      </c>
      <c r="P9" s="306">
        <f t="shared" si="2"/>
        <v>-3</v>
      </c>
    </row>
    <row r="10" spans="1:19" x14ac:dyDescent="0.3">
      <c r="A10" s="305" t="s">
        <v>32</v>
      </c>
      <c r="B10" s="4"/>
      <c r="C10" s="4">
        <v>1280</v>
      </c>
      <c r="D10" s="4">
        <v>1129</v>
      </c>
      <c r="E10" s="4">
        <f t="shared" si="3"/>
        <v>-151</v>
      </c>
      <c r="F10" s="5">
        <v>3564.46</v>
      </c>
      <c r="G10" s="5">
        <v>4052599</v>
      </c>
      <c r="H10" s="5">
        <v>3842.29</v>
      </c>
      <c r="I10" s="5">
        <v>4352667</v>
      </c>
      <c r="J10" s="5"/>
      <c r="K10" s="5">
        <f t="shared" si="0"/>
        <v>8405266</v>
      </c>
      <c r="L10" s="5">
        <v>8405270</v>
      </c>
      <c r="M10" s="285">
        <v>43070</v>
      </c>
      <c r="N10" s="38">
        <f t="shared" si="1"/>
        <v>7444.8804251550046</v>
      </c>
      <c r="O10" s="286" t="s">
        <v>114</v>
      </c>
      <c r="P10" s="306">
        <f t="shared" si="2"/>
        <v>4</v>
      </c>
    </row>
    <row r="11" spans="1:19" x14ac:dyDescent="0.3">
      <c r="A11" s="305" t="s">
        <v>33</v>
      </c>
      <c r="B11" s="4"/>
      <c r="C11" s="4">
        <v>1129</v>
      </c>
      <c r="D11" s="4">
        <v>971</v>
      </c>
      <c r="E11" s="4">
        <f t="shared" si="3"/>
        <v>-158</v>
      </c>
      <c r="F11" s="5">
        <v>3564.46</v>
      </c>
      <c r="G11" s="5">
        <v>3489414</v>
      </c>
      <c r="H11" s="5">
        <v>3842.29</v>
      </c>
      <c r="I11" s="5">
        <v>3745585</v>
      </c>
      <c r="J11" s="5"/>
      <c r="K11" s="5">
        <f t="shared" si="0"/>
        <v>7234999</v>
      </c>
      <c r="L11" s="5">
        <v>7235000</v>
      </c>
      <c r="M11" s="285">
        <v>43132</v>
      </c>
      <c r="N11" s="38">
        <f t="shared" si="1"/>
        <v>7451.081359423275</v>
      </c>
      <c r="O11" s="287" t="s">
        <v>115</v>
      </c>
      <c r="P11" s="306">
        <f t="shared" si="2"/>
        <v>1</v>
      </c>
    </row>
    <row r="12" spans="1:19" x14ac:dyDescent="0.3">
      <c r="A12" s="305" t="s">
        <v>34</v>
      </c>
      <c r="B12" s="4"/>
      <c r="C12" s="4">
        <v>971</v>
      </c>
      <c r="D12" s="4">
        <v>915</v>
      </c>
      <c r="E12" s="4">
        <f t="shared" si="3"/>
        <v>-56</v>
      </c>
      <c r="F12" s="5">
        <v>3792.4</v>
      </c>
      <c r="G12" s="5">
        <v>3498528</v>
      </c>
      <c r="H12" s="5">
        <v>3903.32</v>
      </c>
      <c r="I12" s="5">
        <v>3586466</v>
      </c>
      <c r="J12" s="5"/>
      <c r="K12" s="5">
        <f t="shared" si="0"/>
        <v>7084994</v>
      </c>
      <c r="L12" s="5">
        <v>7084990</v>
      </c>
      <c r="M12" s="285">
        <v>43191</v>
      </c>
      <c r="N12" s="38">
        <f t="shared" si="1"/>
        <v>7743.1584699453551</v>
      </c>
      <c r="O12" s="288" t="s">
        <v>116</v>
      </c>
      <c r="P12" s="306">
        <f t="shared" si="2"/>
        <v>-4</v>
      </c>
    </row>
    <row r="13" spans="1:19" x14ac:dyDescent="0.3">
      <c r="A13" s="305" t="s">
        <v>35</v>
      </c>
      <c r="B13" s="4"/>
      <c r="C13" s="4">
        <v>915</v>
      </c>
      <c r="D13" s="4">
        <v>817</v>
      </c>
      <c r="E13" s="4">
        <f t="shared" si="3"/>
        <v>-98</v>
      </c>
      <c r="F13" s="5">
        <v>3916.2</v>
      </c>
      <c r="G13" s="5">
        <v>3228593</v>
      </c>
      <c r="H13" s="5">
        <v>3989</v>
      </c>
      <c r="I13" s="5">
        <v>3274269</v>
      </c>
      <c r="J13" s="5"/>
      <c r="K13" s="5">
        <f t="shared" si="0"/>
        <v>6502862</v>
      </c>
      <c r="L13" s="5">
        <v>6502860</v>
      </c>
      <c r="M13" s="285">
        <v>43252</v>
      </c>
      <c r="N13" s="38">
        <f t="shared" si="1"/>
        <v>7959.4369645042843</v>
      </c>
      <c r="O13" s="1" t="s">
        <v>117</v>
      </c>
      <c r="P13" s="306">
        <f t="shared" si="2"/>
        <v>-2</v>
      </c>
    </row>
    <row r="14" spans="1:19" x14ac:dyDescent="0.3">
      <c r="A14" s="305" t="s">
        <v>36</v>
      </c>
      <c r="B14" s="4"/>
      <c r="C14" s="4">
        <v>817</v>
      </c>
      <c r="D14" s="4">
        <v>744</v>
      </c>
      <c r="E14" s="4">
        <f t="shared" si="3"/>
        <v>-73</v>
      </c>
      <c r="F14" s="5">
        <v>3919.82</v>
      </c>
      <c r="G14" s="5">
        <v>2945406</v>
      </c>
      <c r="H14" s="5">
        <v>3994.51</v>
      </c>
      <c r="I14" s="5">
        <v>2987172</v>
      </c>
      <c r="J14" s="5"/>
      <c r="K14" s="5">
        <f t="shared" si="0"/>
        <v>5932578</v>
      </c>
      <c r="L14" s="5">
        <v>5932580</v>
      </c>
      <c r="M14" s="285">
        <v>43313</v>
      </c>
      <c r="N14" s="38">
        <f t="shared" si="1"/>
        <v>7973.8978494623652</v>
      </c>
      <c r="O14" s="1" t="s">
        <v>118</v>
      </c>
      <c r="P14" s="306">
        <f t="shared" si="2"/>
        <v>2</v>
      </c>
    </row>
    <row r="15" spans="1:19" x14ac:dyDescent="0.3">
      <c r="A15" s="305" t="s">
        <v>37</v>
      </c>
      <c r="B15" s="4"/>
      <c r="C15" s="4">
        <v>744</v>
      </c>
      <c r="D15" s="4">
        <v>770</v>
      </c>
      <c r="E15" s="4">
        <f t="shared" si="3"/>
        <v>26</v>
      </c>
      <c r="F15" s="5">
        <v>3927.45</v>
      </c>
      <c r="G15" s="5">
        <v>3053195</v>
      </c>
      <c r="H15" s="5">
        <v>4006.11</v>
      </c>
      <c r="I15" s="5">
        <v>3099960</v>
      </c>
      <c r="J15" s="5"/>
      <c r="K15" s="5">
        <f t="shared" si="0"/>
        <v>6153155</v>
      </c>
      <c r="L15" s="5">
        <v>6153160</v>
      </c>
      <c r="M15" s="285">
        <v>43374</v>
      </c>
      <c r="N15" s="38">
        <f t="shared" si="1"/>
        <v>7991.1168831168834</v>
      </c>
      <c r="O15" s="1" t="s">
        <v>119</v>
      </c>
      <c r="P15" s="306">
        <f t="shared" si="2"/>
        <v>5</v>
      </c>
    </row>
    <row r="16" spans="1:19" x14ac:dyDescent="0.3">
      <c r="A16" s="305" t="s">
        <v>38</v>
      </c>
      <c r="B16" s="4"/>
      <c r="C16" s="4">
        <v>770</v>
      </c>
      <c r="D16" s="4">
        <v>781</v>
      </c>
      <c r="E16" s="4">
        <f t="shared" si="3"/>
        <v>11</v>
      </c>
      <c r="F16" s="5">
        <v>3927.45</v>
      </c>
      <c r="G16" s="5">
        <v>3096396</v>
      </c>
      <c r="H16" s="5">
        <v>4006.11</v>
      </c>
      <c r="I16" s="5">
        <v>3144027</v>
      </c>
      <c r="J16" s="5"/>
      <c r="K16" s="5">
        <f t="shared" si="0"/>
        <v>6240423</v>
      </c>
      <c r="L16" s="5">
        <v>6240420</v>
      </c>
      <c r="M16" s="285">
        <v>43435</v>
      </c>
      <c r="N16" s="38">
        <f t="shared" si="1"/>
        <v>7990.2944942381564</v>
      </c>
      <c r="O16" s="286" t="s">
        <v>120</v>
      </c>
      <c r="P16" s="306">
        <f t="shared" si="2"/>
        <v>-3</v>
      </c>
    </row>
    <row r="17" spans="1:16" x14ac:dyDescent="0.3">
      <c r="A17" s="305" t="s">
        <v>39</v>
      </c>
      <c r="B17" s="4"/>
      <c r="C17" s="4">
        <v>781</v>
      </c>
      <c r="D17" s="4">
        <v>795</v>
      </c>
      <c r="E17" s="4">
        <f t="shared" si="3"/>
        <v>14</v>
      </c>
      <c r="F17" s="5">
        <v>3927.45</v>
      </c>
      <c r="G17" s="5">
        <v>3151381</v>
      </c>
      <c r="H17" s="5">
        <v>4006.1109999999999</v>
      </c>
      <c r="I17" s="5">
        <v>3200113</v>
      </c>
      <c r="J17" s="5"/>
      <c r="K17" s="5">
        <f t="shared" si="0"/>
        <v>6351494</v>
      </c>
      <c r="L17" s="5">
        <v>6351490</v>
      </c>
      <c r="M17" s="285">
        <v>43497</v>
      </c>
      <c r="N17" s="38">
        <f t="shared" si="1"/>
        <v>7989.2955974842771</v>
      </c>
      <c r="O17" s="287" t="s">
        <v>121</v>
      </c>
      <c r="P17" s="306">
        <f t="shared" si="2"/>
        <v>-4</v>
      </c>
    </row>
    <row r="18" spans="1:16" x14ac:dyDescent="0.3">
      <c r="A18" s="305" t="s">
        <v>40</v>
      </c>
      <c r="B18" s="4"/>
      <c r="C18" s="4">
        <v>795</v>
      </c>
      <c r="D18" s="4">
        <v>781</v>
      </c>
      <c r="E18" s="4">
        <f t="shared" si="3"/>
        <v>-14</v>
      </c>
      <c r="F18" s="5">
        <v>3959.47</v>
      </c>
      <c r="G18" s="5">
        <v>3121640</v>
      </c>
      <c r="H18" s="5">
        <v>4037.81</v>
      </c>
      <c r="I18" s="5">
        <v>3168912</v>
      </c>
      <c r="J18" s="5"/>
      <c r="K18" s="5">
        <f t="shared" si="0"/>
        <v>6290552</v>
      </c>
      <c r="L18" s="5">
        <v>6290550</v>
      </c>
      <c r="M18" s="285">
        <v>43556</v>
      </c>
      <c r="N18" s="38">
        <f t="shared" si="1"/>
        <v>8054.4814340588991</v>
      </c>
      <c r="O18" s="288" t="s">
        <v>122</v>
      </c>
      <c r="P18" s="306">
        <f t="shared" si="2"/>
        <v>-2</v>
      </c>
    </row>
    <row r="19" spans="1:16" x14ac:dyDescent="0.3">
      <c r="A19" s="305" t="s">
        <v>145</v>
      </c>
      <c r="B19" s="4"/>
      <c r="C19" s="4">
        <v>781</v>
      </c>
      <c r="D19" s="4">
        <v>669</v>
      </c>
      <c r="E19" s="4">
        <f>+D19-C19</f>
        <v>-112</v>
      </c>
      <c r="F19" s="5">
        <v>4045.52</v>
      </c>
      <c r="G19" s="5">
        <v>2736386</v>
      </c>
      <c r="H19" s="5">
        <v>4123.01</v>
      </c>
      <c r="I19" s="5">
        <v>2774011</v>
      </c>
      <c r="J19" s="5"/>
      <c r="K19" s="5">
        <f t="shared" si="0"/>
        <v>5510397</v>
      </c>
      <c r="L19" s="5">
        <v>5510400</v>
      </c>
      <c r="M19" s="285">
        <v>43617</v>
      </c>
      <c r="N19" s="38">
        <f t="shared" si="1"/>
        <v>8236.7713004484303</v>
      </c>
      <c r="O19" s="288" t="s">
        <v>123</v>
      </c>
      <c r="P19" s="306">
        <f t="shared" si="2"/>
        <v>3</v>
      </c>
    </row>
    <row r="20" spans="1:16" x14ac:dyDescent="0.3">
      <c r="A20" s="305" t="s">
        <v>148</v>
      </c>
      <c r="B20" s="4"/>
      <c r="C20" s="4">
        <v>669</v>
      </c>
      <c r="D20" s="4">
        <v>811</v>
      </c>
      <c r="E20" s="4">
        <v>142</v>
      </c>
      <c r="F20" s="5">
        <v>4082.4278668310726</v>
      </c>
      <c r="G20" s="5">
        <v>3310849</v>
      </c>
      <c r="H20" s="5">
        <v>4142.3896424167697</v>
      </c>
      <c r="I20" s="5">
        <v>3359478</v>
      </c>
      <c r="J20" s="5"/>
      <c r="K20" s="5">
        <v>6670327</v>
      </c>
      <c r="L20" s="5">
        <v>6327181</v>
      </c>
      <c r="M20" s="285">
        <v>43678</v>
      </c>
      <c r="N20" s="38">
        <f t="shared" si="1"/>
        <v>7801.7028360049326</v>
      </c>
      <c r="O20" s="289" t="s">
        <v>143</v>
      </c>
      <c r="P20" s="306">
        <f t="shared" si="2"/>
        <v>-343146</v>
      </c>
    </row>
    <row r="21" spans="1:16" x14ac:dyDescent="0.3">
      <c r="A21" s="305" t="s">
        <v>149</v>
      </c>
      <c r="B21" s="4"/>
      <c r="C21" s="4">
        <v>811</v>
      </c>
      <c r="D21" s="4">
        <v>754</v>
      </c>
      <c r="E21" s="4">
        <f t="shared" ref="E21:E26" si="4">+D21-C21</f>
        <v>-57</v>
      </c>
      <c r="F21" s="5">
        <f t="shared" ref="F21:F26" si="5">+G21/D21</f>
        <v>4085.2267904509285</v>
      </c>
      <c r="G21" s="5">
        <v>3080261</v>
      </c>
      <c r="H21" s="5">
        <f t="shared" ref="H21:H26" si="6">+I21/D21</f>
        <v>4143.53050397878</v>
      </c>
      <c r="I21" s="5">
        <v>3124222</v>
      </c>
      <c r="J21" s="5"/>
      <c r="K21" s="5">
        <f t="shared" si="0"/>
        <v>6204483</v>
      </c>
      <c r="L21" s="5">
        <v>6204480</v>
      </c>
      <c r="M21" s="285">
        <v>43739</v>
      </c>
      <c r="N21" s="38">
        <f t="shared" si="1"/>
        <v>8228.7533156498666</v>
      </c>
      <c r="O21" s="4" t="s">
        <v>144</v>
      </c>
      <c r="P21" s="306">
        <f t="shared" si="2"/>
        <v>-3</v>
      </c>
    </row>
    <row r="22" spans="1:16" x14ac:dyDescent="0.3">
      <c r="A22" s="305" t="s">
        <v>150</v>
      </c>
      <c r="B22" s="4"/>
      <c r="C22" s="4">
        <v>754</v>
      </c>
      <c r="D22" s="4">
        <v>1604</v>
      </c>
      <c r="E22" s="4">
        <f t="shared" si="4"/>
        <v>850</v>
      </c>
      <c r="F22" s="5">
        <f t="shared" si="5"/>
        <v>4064.2250623441396</v>
      </c>
      <c r="G22" s="5">
        <v>6519017</v>
      </c>
      <c r="H22" s="5">
        <f t="shared" si="6"/>
        <v>4131.0411471321695</v>
      </c>
      <c r="I22" s="5">
        <v>6626190</v>
      </c>
      <c r="J22" s="5"/>
      <c r="K22" s="5">
        <f t="shared" ref="K22:K28" si="7">+I22+G22</f>
        <v>13145207</v>
      </c>
      <c r="L22" s="5">
        <v>13145210</v>
      </c>
      <c r="M22" s="285">
        <v>43800</v>
      </c>
      <c r="N22" s="38">
        <f t="shared" si="1"/>
        <v>8195.2680798004985</v>
      </c>
      <c r="O22" s="4" t="s">
        <v>151</v>
      </c>
      <c r="P22" s="306">
        <f t="shared" si="2"/>
        <v>3</v>
      </c>
    </row>
    <row r="23" spans="1:16" x14ac:dyDescent="0.3">
      <c r="A23" s="305" t="s">
        <v>159</v>
      </c>
      <c r="B23" s="4"/>
      <c r="C23" s="4">
        <v>1604</v>
      </c>
      <c r="D23" s="4">
        <v>1022</v>
      </c>
      <c r="E23" s="4">
        <f t="shared" si="4"/>
        <v>-582</v>
      </c>
      <c r="F23" s="5">
        <f t="shared" si="5"/>
        <v>4105.737769080235</v>
      </c>
      <c r="G23" s="5">
        <v>4196064</v>
      </c>
      <c r="H23" s="5">
        <f t="shared" si="6"/>
        <v>4105.737769080235</v>
      </c>
      <c r="I23" s="5">
        <v>4196064</v>
      </c>
      <c r="J23" s="5"/>
      <c r="K23" s="5">
        <f t="shared" si="7"/>
        <v>8392128</v>
      </c>
      <c r="L23" s="5">
        <v>8392130</v>
      </c>
      <c r="M23" s="285">
        <v>43862</v>
      </c>
      <c r="N23" s="38">
        <f t="shared" si="1"/>
        <v>8211.4774951076324</v>
      </c>
      <c r="O23" s="4" t="s">
        <v>160</v>
      </c>
      <c r="P23" s="306">
        <f t="shared" si="2"/>
        <v>2</v>
      </c>
    </row>
    <row r="24" spans="1:16" x14ac:dyDescent="0.3">
      <c r="A24" s="305" t="s">
        <v>164</v>
      </c>
      <c r="B24" s="4"/>
      <c r="C24" s="4">
        <v>1022</v>
      </c>
      <c r="D24" s="4">
        <v>1286</v>
      </c>
      <c r="E24" s="4">
        <f t="shared" si="4"/>
        <v>264</v>
      </c>
      <c r="F24" s="5">
        <f t="shared" si="5"/>
        <v>4068.8374805598755</v>
      </c>
      <c r="G24" s="5">
        <v>5232525</v>
      </c>
      <c r="H24" s="5">
        <f t="shared" si="6"/>
        <v>4133.4611197511667</v>
      </c>
      <c r="I24" s="5">
        <v>5315631</v>
      </c>
      <c r="J24" s="5"/>
      <c r="K24" s="5">
        <f t="shared" si="7"/>
        <v>10548156</v>
      </c>
      <c r="L24" s="5">
        <v>10548160</v>
      </c>
      <c r="M24" s="285">
        <v>43922</v>
      </c>
      <c r="N24" s="38">
        <f t="shared" si="1"/>
        <v>8202.3017107309479</v>
      </c>
      <c r="O24" s="4" t="s">
        <v>161</v>
      </c>
      <c r="P24" s="306">
        <f t="shared" si="2"/>
        <v>4</v>
      </c>
    </row>
    <row r="25" spans="1:16" x14ac:dyDescent="0.3">
      <c r="A25" s="305" t="s">
        <v>162</v>
      </c>
      <c r="B25" s="4"/>
      <c r="C25" s="4">
        <v>1286</v>
      </c>
      <c r="D25" s="4">
        <v>1308</v>
      </c>
      <c r="E25" s="4">
        <f t="shared" si="4"/>
        <v>22</v>
      </c>
      <c r="F25" s="5">
        <f t="shared" si="5"/>
        <v>4068.446483180428</v>
      </c>
      <c r="G25" s="5">
        <v>5321528</v>
      </c>
      <c r="H25" s="5">
        <f t="shared" si="6"/>
        <v>4133.256116207951</v>
      </c>
      <c r="I25" s="5">
        <v>5406299</v>
      </c>
      <c r="J25" s="5"/>
      <c r="K25" s="5">
        <f t="shared" si="7"/>
        <v>10727827</v>
      </c>
      <c r="L25" s="5">
        <v>10727830</v>
      </c>
      <c r="M25" s="285">
        <v>43983</v>
      </c>
      <c r="N25" s="38">
        <f t="shared" si="1"/>
        <v>8201.7048929663615</v>
      </c>
      <c r="O25" s="4" t="s">
        <v>163</v>
      </c>
      <c r="P25" s="306">
        <f t="shared" si="2"/>
        <v>3</v>
      </c>
    </row>
    <row r="26" spans="1:16" x14ac:dyDescent="0.3">
      <c r="A26" s="305" t="s">
        <v>165</v>
      </c>
      <c r="B26" s="4"/>
      <c r="C26" s="4">
        <v>1308</v>
      </c>
      <c r="D26" s="4">
        <v>1317</v>
      </c>
      <c r="E26" s="4">
        <f t="shared" si="4"/>
        <v>9</v>
      </c>
      <c r="F26" s="5">
        <f t="shared" si="5"/>
        <v>4068.2900531511009</v>
      </c>
      <c r="G26" s="5">
        <v>5357938</v>
      </c>
      <c r="H26" s="5">
        <f t="shared" si="6"/>
        <v>4133.1738800303719</v>
      </c>
      <c r="I26" s="5">
        <v>5443390</v>
      </c>
      <c r="J26" s="5"/>
      <c r="K26" s="5">
        <f t="shared" si="7"/>
        <v>10801328</v>
      </c>
      <c r="L26" s="5">
        <v>10801330</v>
      </c>
      <c r="M26" s="285">
        <v>44044</v>
      </c>
      <c r="N26" s="38">
        <f t="shared" si="1"/>
        <v>8201.4654517843592</v>
      </c>
      <c r="O26" s="4" t="s">
        <v>166</v>
      </c>
      <c r="P26" s="306">
        <f t="shared" si="2"/>
        <v>2</v>
      </c>
    </row>
    <row r="27" spans="1:16" x14ac:dyDescent="0.3">
      <c r="A27" s="305" t="s">
        <v>167</v>
      </c>
      <c r="B27" s="4"/>
      <c r="C27" s="4">
        <v>1317</v>
      </c>
      <c r="D27" s="4">
        <v>1388</v>
      </c>
      <c r="E27" s="4">
        <f t="shared" ref="E27:E33" si="8">+D27-C27</f>
        <v>71</v>
      </c>
      <c r="F27" s="5">
        <f t="shared" ref="F27:F33" si="9">+G27/D27</f>
        <v>4067.1268011527377</v>
      </c>
      <c r="G27" s="5">
        <v>5645172</v>
      </c>
      <c r="H27" s="5">
        <f t="shared" ref="H27:H33" si="10">+I27/D27</f>
        <v>4132.5634005763686</v>
      </c>
      <c r="I27" s="5">
        <v>5735998</v>
      </c>
      <c r="J27" s="5"/>
      <c r="K27" s="5">
        <f t="shared" si="7"/>
        <v>11381170</v>
      </c>
      <c r="L27" s="5">
        <v>11381170</v>
      </c>
      <c r="M27" s="285">
        <v>43739</v>
      </c>
      <c r="N27" s="38">
        <f t="shared" si="1"/>
        <v>8199.6902017291068</v>
      </c>
      <c r="O27" s="4" t="s">
        <v>168</v>
      </c>
      <c r="P27" s="306">
        <f t="shared" si="2"/>
        <v>0</v>
      </c>
    </row>
    <row r="28" spans="1:16" x14ac:dyDescent="0.3">
      <c r="A28" s="305" t="s">
        <v>188</v>
      </c>
      <c r="B28" s="4"/>
      <c r="C28" s="4">
        <v>1388</v>
      </c>
      <c r="D28" s="4">
        <v>1350</v>
      </c>
      <c r="E28" s="4">
        <f t="shared" si="8"/>
        <v>-38</v>
      </c>
      <c r="F28" s="5">
        <f>+G28/D28</f>
        <v>4067.7340740740742</v>
      </c>
      <c r="G28" s="5">
        <v>5491441</v>
      </c>
      <c r="H28" s="5">
        <f t="shared" si="10"/>
        <v>4132.8822222222225</v>
      </c>
      <c r="I28" s="5">
        <v>5579391</v>
      </c>
      <c r="J28" s="5"/>
      <c r="K28" s="5">
        <f t="shared" si="7"/>
        <v>11070832</v>
      </c>
      <c r="L28" s="5">
        <v>11070830</v>
      </c>
      <c r="M28" s="285">
        <v>44166</v>
      </c>
      <c r="N28" s="38">
        <f t="shared" si="1"/>
        <v>8200.614814814815</v>
      </c>
      <c r="O28" s="4" t="s">
        <v>175</v>
      </c>
      <c r="P28" s="306">
        <f t="shared" si="2"/>
        <v>-2</v>
      </c>
    </row>
    <row r="29" spans="1:16" x14ac:dyDescent="0.3">
      <c r="A29" s="305" t="s">
        <v>202</v>
      </c>
      <c r="B29" s="4"/>
      <c r="C29" s="4">
        <v>1350</v>
      </c>
      <c r="D29" s="4">
        <v>1100</v>
      </c>
      <c r="E29" s="4">
        <f t="shared" si="8"/>
        <v>-250</v>
      </c>
      <c r="F29" s="5">
        <f t="shared" si="9"/>
        <v>4072.7736363636363</v>
      </c>
      <c r="G29" s="5">
        <v>4480051</v>
      </c>
      <c r="H29" s="5">
        <f t="shared" si="10"/>
        <v>4135.528181818182</v>
      </c>
      <c r="I29" s="5">
        <v>4549081</v>
      </c>
      <c r="J29" s="5"/>
      <c r="K29" s="5">
        <f>+I29+G29</f>
        <v>9029132</v>
      </c>
      <c r="L29" s="5">
        <v>9029130</v>
      </c>
      <c r="M29" s="285">
        <v>44228</v>
      </c>
      <c r="N29" s="38">
        <f t="shared" si="1"/>
        <v>8208.2999999999993</v>
      </c>
      <c r="O29" s="4" t="s">
        <v>174</v>
      </c>
      <c r="P29" s="306">
        <f t="shared" si="2"/>
        <v>-2</v>
      </c>
    </row>
    <row r="30" spans="1:16" x14ac:dyDescent="0.3">
      <c r="A30" s="305" t="s">
        <v>203</v>
      </c>
      <c r="B30" s="4"/>
      <c r="C30" s="4">
        <v>1100</v>
      </c>
      <c r="D30" s="4">
        <v>1226</v>
      </c>
      <c r="E30" s="4">
        <f t="shared" si="8"/>
        <v>126</v>
      </c>
      <c r="F30" s="5">
        <f t="shared" si="9"/>
        <v>4142.2740619902124</v>
      </c>
      <c r="G30" s="5">
        <v>5078428</v>
      </c>
      <c r="H30" s="5">
        <f t="shared" si="10"/>
        <v>4185.5334420880918</v>
      </c>
      <c r="I30" s="5">
        <v>5131464</v>
      </c>
      <c r="J30" s="5"/>
      <c r="K30" s="5">
        <f>+I30+G30</f>
        <v>10209892</v>
      </c>
      <c r="L30" s="5">
        <v>10404882</v>
      </c>
      <c r="M30" s="285">
        <v>44287</v>
      </c>
      <c r="N30" s="38">
        <f t="shared" si="1"/>
        <v>8486.8531810766726</v>
      </c>
      <c r="O30" s="290">
        <v>44317</v>
      </c>
      <c r="P30" s="306">
        <f t="shared" si="2"/>
        <v>194990</v>
      </c>
    </row>
    <row r="31" spans="1:16" x14ac:dyDescent="0.3">
      <c r="A31" s="305" t="s">
        <v>207</v>
      </c>
      <c r="B31" s="4"/>
      <c r="C31" s="4">
        <v>1226</v>
      </c>
      <c r="D31" s="4">
        <v>1409</v>
      </c>
      <c r="E31" s="4">
        <f t="shared" si="8"/>
        <v>183</v>
      </c>
      <c r="F31" s="5">
        <f t="shared" si="9"/>
        <v>4206.6401703335696</v>
      </c>
      <c r="G31" s="5">
        <v>5927156</v>
      </c>
      <c r="H31" s="5">
        <f t="shared" si="10"/>
        <v>4231.9716110716818</v>
      </c>
      <c r="I31" s="5">
        <v>5962848</v>
      </c>
      <c r="J31" s="5">
        <f>+L31-G31-I31</f>
        <v>195088</v>
      </c>
      <c r="K31" s="5">
        <f>+G31+I31+J31</f>
        <v>12085092</v>
      </c>
      <c r="L31" s="5">
        <v>12085092</v>
      </c>
      <c r="M31" s="285">
        <v>44348</v>
      </c>
      <c r="N31" s="38">
        <f t="shared" si="1"/>
        <v>8577.0702625975864</v>
      </c>
      <c r="O31" s="4" t="s">
        <v>205</v>
      </c>
      <c r="P31" s="306">
        <f t="shared" si="2"/>
        <v>0</v>
      </c>
    </row>
    <row r="32" spans="1:16" x14ac:dyDescent="0.3">
      <c r="A32" s="305" t="s">
        <v>208</v>
      </c>
      <c r="B32" s="4"/>
      <c r="C32" s="4">
        <v>1409</v>
      </c>
      <c r="D32" s="4">
        <v>1278</v>
      </c>
      <c r="E32" s="4">
        <f t="shared" si="8"/>
        <v>-131</v>
      </c>
      <c r="F32" s="5">
        <f t="shared" si="9"/>
        <v>4208.7965571205004</v>
      </c>
      <c r="G32" s="5">
        <v>5378842</v>
      </c>
      <c r="H32" s="5">
        <f t="shared" si="10"/>
        <v>4232.9851330203446</v>
      </c>
      <c r="I32" s="5">
        <v>5409755</v>
      </c>
      <c r="J32" s="5">
        <v>194995</v>
      </c>
      <c r="K32" s="5">
        <f t="shared" ref="K32:K33" si="11">+G32+I32+J32</f>
        <v>10983592</v>
      </c>
      <c r="L32" s="5">
        <f>+J32+I32+G32</f>
        <v>10983592</v>
      </c>
      <c r="M32" s="285">
        <v>44409</v>
      </c>
      <c r="N32" s="38">
        <f t="shared" si="1"/>
        <v>8594.3599374021906</v>
      </c>
      <c r="O32" s="4" t="s">
        <v>210</v>
      </c>
      <c r="P32" s="306">
        <f t="shared" si="2"/>
        <v>0</v>
      </c>
    </row>
    <row r="33" spans="1:16" x14ac:dyDescent="0.3">
      <c r="A33" s="305" t="s">
        <v>213</v>
      </c>
      <c r="B33" s="4"/>
      <c r="C33" s="4">
        <v>1278</v>
      </c>
      <c r="D33" s="4">
        <v>1247</v>
      </c>
      <c r="E33" s="4">
        <f t="shared" si="8"/>
        <v>-31</v>
      </c>
      <c r="F33" s="5">
        <f t="shared" si="9"/>
        <v>4259.4923817161189</v>
      </c>
      <c r="G33" s="5">
        <v>5311587</v>
      </c>
      <c r="H33" s="5">
        <f t="shared" si="10"/>
        <v>4269.1876503608664</v>
      </c>
      <c r="I33" s="5">
        <v>5323677</v>
      </c>
      <c r="J33" s="5">
        <v>194992</v>
      </c>
      <c r="K33" s="5">
        <f t="shared" si="11"/>
        <v>10830256</v>
      </c>
      <c r="L33" s="5">
        <v>10830552</v>
      </c>
      <c r="M33" s="285">
        <v>44440</v>
      </c>
      <c r="N33" s="38">
        <f t="shared" si="1"/>
        <v>8685.2862870890131</v>
      </c>
      <c r="O33" s="4" t="s">
        <v>211</v>
      </c>
      <c r="P33" s="306">
        <f t="shared" si="2"/>
        <v>296</v>
      </c>
    </row>
    <row r="34" spans="1:16" x14ac:dyDescent="0.3">
      <c r="A34" s="305" t="s">
        <v>212</v>
      </c>
      <c r="B34" s="4"/>
      <c r="C34" s="4">
        <v>1247</v>
      </c>
      <c r="D34" s="4">
        <v>1391</v>
      </c>
      <c r="E34" s="4">
        <f t="shared" ref="E34" si="12">+D34-C34</f>
        <v>144</v>
      </c>
      <c r="F34" s="5">
        <f t="shared" ref="F34" si="13">+G34/D34</f>
        <v>4312.2854061826029</v>
      </c>
      <c r="G34" s="5">
        <v>5998389</v>
      </c>
      <c r="H34" s="5">
        <f t="shared" ref="H34" si="14">+I34/D34</f>
        <v>4313.2494608195539</v>
      </c>
      <c r="I34" s="5">
        <v>5999730</v>
      </c>
      <c r="J34" s="5">
        <v>194993</v>
      </c>
      <c r="K34" s="5">
        <f>+I34+G34</f>
        <v>11998119</v>
      </c>
      <c r="L34" s="5">
        <f>+K34+J34</f>
        <v>12193112</v>
      </c>
      <c r="M34" s="285">
        <v>44501</v>
      </c>
      <c r="N34" s="38">
        <f t="shared" si="1"/>
        <v>8765.7167505391808</v>
      </c>
      <c r="O34" s="4" t="s">
        <v>410</v>
      </c>
      <c r="P34" s="306">
        <f t="shared" si="2"/>
        <v>194993</v>
      </c>
    </row>
    <row r="35" spans="1:16" hidden="1" x14ac:dyDescent="0.3">
      <c r="A35" s="305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4"/>
      <c r="N35" s="4"/>
      <c r="O35" s="4"/>
      <c r="P35" s="306">
        <f t="shared" si="2"/>
        <v>0</v>
      </c>
    </row>
    <row r="36" spans="1:16" x14ac:dyDescent="0.3">
      <c r="A36" s="305" t="s">
        <v>268</v>
      </c>
      <c r="B36" s="4"/>
      <c r="C36" s="4">
        <f>+D34</f>
        <v>1391</v>
      </c>
      <c r="D36" s="4">
        <v>1329</v>
      </c>
      <c r="E36" s="4">
        <f t="shared" ref="E36:E39" si="15">+D36-C36</f>
        <v>-62</v>
      </c>
      <c r="F36" s="5">
        <f t="shared" ref="F36" si="16">+G36/D36</f>
        <v>4313.6109857035362</v>
      </c>
      <c r="G36" s="5">
        <v>5732789</v>
      </c>
      <c r="H36" s="5">
        <f t="shared" ref="H36" si="17">+I36/D36</f>
        <v>4313.8051166290443</v>
      </c>
      <c r="I36" s="5">
        <v>5733047</v>
      </c>
      <c r="J36" s="5">
        <v>194996</v>
      </c>
      <c r="K36" s="5">
        <f t="shared" ref="K36:K41" si="18">+I36+G36</f>
        <v>11465836</v>
      </c>
      <c r="L36" s="5">
        <f t="shared" ref="L36:L41" si="19">+K36+J36</f>
        <v>11660832</v>
      </c>
      <c r="M36" s="285">
        <v>44562</v>
      </c>
      <c r="N36" s="38">
        <f t="shared" ref="N36" si="20">+L36/D36</f>
        <v>8774.1399548532736</v>
      </c>
      <c r="O36" s="4" t="s">
        <v>284</v>
      </c>
      <c r="P36" s="306">
        <f t="shared" si="2"/>
        <v>194996</v>
      </c>
    </row>
    <row r="37" spans="1:16" x14ac:dyDescent="0.3">
      <c r="A37" s="305" t="s">
        <v>267</v>
      </c>
      <c r="B37" s="4"/>
      <c r="C37" s="4">
        <v>1329</v>
      </c>
      <c r="D37" s="4">
        <v>1118</v>
      </c>
      <c r="E37" s="4">
        <f t="shared" si="15"/>
        <v>-211</v>
      </c>
      <c r="F37" s="5">
        <f t="shared" ref="F37" si="21">+G37/D37</f>
        <v>4314.8962432915923</v>
      </c>
      <c r="G37" s="5">
        <v>4824054</v>
      </c>
      <c r="H37" s="5">
        <f t="shared" ref="H37" si="22">+I37/D37</f>
        <v>4434.4311270125227</v>
      </c>
      <c r="I37" s="5">
        <v>4957694</v>
      </c>
      <c r="J37" s="5">
        <v>194994</v>
      </c>
      <c r="K37" s="5">
        <f t="shared" si="18"/>
        <v>9781748</v>
      </c>
      <c r="L37" s="5">
        <f t="shared" si="19"/>
        <v>9976742</v>
      </c>
      <c r="M37" s="285">
        <v>44621</v>
      </c>
      <c r="N37" s="38">
        <f t="shared" ref="N37:N39" si="23">+L37/D37</f>
        <v>8923.7406082289799</v>
      </c>
      <c r="O37" s="4" t="s">
        <v>285</v>
      </c>
      <c r="P37" s="306">
        <f t="shared" si="2"/>
        <v>194994</v>
      </c>
    </row>
    <row r="38" spans="1:16" x14ac:dyDescent="0.3">
      <c r="A38" s="305" t="s">
        <v>274</v>
      </c>
      <c r="B38" s="4"/>
      <c r="C38" s="4">
        <f t="shared" ref="C38:C43" si="24">+D37</f>
        <v>1118</v>
      </c>
      <c r="D38" s="4">
        <v>1139</v>
      </c>
      <c r="E38" s="4">
        <f t="shared" si="15"/>
        <v>21</v>
      </c>
      <c r="F38" s="5">
        <f t="shared" ref="F38:F39" si="25">+G38/D38</f>
        <v>4451.7155399473222</v>
      </c>
      <c r="G38" s="5">
        <v>5070504</v>
      </c>
      <c r="H38" s="5">
        <f t="shared" ref="H38:H39" si="26">+I38/D38</f>
        <v>4746.9148375768218</v>
      </c>
      <c r="I38" s="5">
        <v>5406736</v>
      </c>
      <c r="J38" s="5">
        <v>194992</v>
      </c>
      <c r="K38" s="5">
        <f t="shared" si="18"/>
        <v>10477240</v>
      </c>
      <c r="L38" s="5">
        <f t="shared" si="19"/>
        <v>10672232</v>
      </c>
      <c r="M38" s="285">
        <v>44682</v>
      </c>
      <c r="N38" s="38">
        <f t="shared" si="23"/>
        <v>9369.8261633011407</v>
      </c>
      <c r="O38" s="4" t="s">
        <v>411</v>
      </c>
      <c r="P38" s="306">
        <f t="shared" si="2"/>
        <v>194992</v>
      </c>
    </row>
    <row r="39" spans="1:16" x14ac:dyDescent="0.3">
      <c r="A39" s="305" t="s">
        <v>283</v>
      </c>
      <c r="B39" s="4"/>
      <c r="C39" s="4">
        <f t="shared" si="24"/>
        <v>1139</v>
      </c>
      <c r="D39" s="4">
        <v>1181</v>
      </c>
      <c r="E39" s="4">
        <f t="shared" si="15"/>
        <v>42</v>
      </c>
      <c r="F39" s="5">
        <f t="shared" si="25"/>
        <v>4594.5292125317528</v>
      </c>
      <c r="G39" s="5">
        <v>5426139</v>
      </c>
      <c r="H39" s="5">
        <f t="shared" si="26"/>
        <v>4896.94750211685</v>
      </c>
      <c r="I39" s="5">
        <v>5783295</v>
      </c>
      <c r="J39" s="5">
        <v>194990</v>
      </c>
      <c r="K39" s="5">
        <f t="shared" si="18"/>
        <v>11209434</v>
      </c>
      <c r="L39" s="5">
        <f t="shared" si="19"/>
        <v>11404424</v>
      </c>
      <c r="M39" s="285">
        <v>44743</v>
      </c>
      <c r="N39" s="291">
        <f t="shared" si="23"/>
        <v>9656.582557154954</v>
      </c>
      <c r="O39" s="4" t="s">
        <v>210</v>
      </c>
      <c r="P39" s="306">
        <f t="shared" si="2"/>
        <v>194990</v>
      </c>
    </row>
    <row r="40" spans="1:16" x14ac:dyDescent="0.3">
      <c r="A40" s="305" t="s">
        <v>290</v>
      </c>
      <c r="B40" s="4"/>
      <c r="C40" s="4">
        <f t="shared" si="24"/>
        <v>1181</v>
      </c>
      <c r="D40" s="4">
        <v>1125</v>
      </c>
      <c r="E40" s="4">
        <f t="shared" ref="E40" si="27">+D40-C40</f>
        <v>-56</v>
      </c>
      <c r="F40" s="5">
        <f t="shared" ref="F40" si="28">+G40/D40</f>
        <v>4645.5937777777781</v>
      </c>
      <c r="G40" s="5">
        <v>5226293</v>
      </c>
      <c r="H40" s="5">
        <f t="shared" ref="H40" si="29">+I40/D40</f>
        <v>4919.7039999999997</v>
      </c>
      <c r="I40" s="5">
        <v>5534667</v>
      </c>
      <c r="J40" s="5"/>
      <c r="K40" s="5">
        <f t="shared" si="18"/>
        <v>10760960</v>
      </c>
      <c r="L40" s="5">
        <f t="shared" si="19"/>
        <v>10760960</v>
      </c>
      <c r="M40" s="285">
        <v>44805</v>
      </c>
      <c r="N40" s="291">
        <f t="shared" ref="N40" si="30">+L40/D40</f>
        <v>9565.2977777777778</v>
      </c>
      <c r="O40" s="4" t="s">
        <v>211</v>
      </c>
      <c r="P40" s="306">
        <f t="shared" si="2"/>
        <v>0</v>
      </c>
    </row>
    <row r="41" spans="1:16" x14ac:dyDescent="0.3">
      <c r="A41" s="305" t="s">
        <v>323</v>
      </c>
      <c r="B41" s="4"/>
      <c r="C41" s="4">
        <f t="shared" si="24"/>
        <v>1125</v>
      </c>
      <c r="D41" s="4">
        <v>1222</v>
      </c>
      <c r="E41" s="4">
        <f t="shared" ref="E41" si="31">+D41-C41</f>
        <v>97</v>
      </c>
      <c r="F41" s="5">
        <f t="shared" ref="F41" si="32">+G41/D41</f>
        <v>4728.7397708674307</v>
      </c>
      <c r="G41" s="5">
        <v>5778520</v>
      </c>
      <c r="H41" s="5">
        <f t="shared" ref="H41" si="33">+I41/D41</f>
        <v>5004.3289689034373</v>
      </c>
      <c r="I41" s="5">
        <v>6115290</v>
      </c>
      <c r="J41" s="5"/>
      <c r="K41" s="5">
        <f t="shared" si="18"/>
        <v>11893810</v>
      </c>
      <c r="L41" s="5">
        <f t="shared" si="19"/>
        <v>11893810</v>
      </c>
      <c r="M41" s="285">
        <v>44866</v>
      </c>
      <c r="N41" s="291">
        <f t="shared" ref="N41:N44" si="34">+L41/D41</f>
        <v>9733.068739770868</v>
      </c>
      <c r="O41" s="4" t="s">
        <v>410</v>
      </c>
      <c r="P41" s="306">
        <f t="shared" si="2"/>
        <v>0</v>
      </c>
    </row>
    <row r="42" spans="1:16" x14ac:dyDescent="0.3">
      <c r="A42" s="305" t="s">
        <v>324</v>
      </c>
      <c r="B42" s="4"/>
      <c r="C42" s="4">
        <f t="shared" si="24"/>
        <v>1222</v>
      </c>
      <c r="D42" s="4">
        <v>1265</v>
      </c>
      <c r="E42" s="4">
        <f t="shared" ref="E42" si="35">+D42-C42</f>
        <v>43</v>
      </c>
      <c r="F42" s="5">
        <f t="shared" ref="F42" si="36">+G42/D42</f>
        <v>4727.7739130434784</v>
      </c>
      <c r="G42" s="5">
        <v>5980634</v>
      </c>
      <c r="H42" s="5">
        <f t="shared" ref="H42" si="37">+I42/D42</f>
        <v>5003.8276679841902</v>
      </c>
      <c r="I42" s="5">
        <v>6329842</v>
      </c>
      <c r="J42" s="5">
        <v>4</v>
      </c>
      <c r="K42" s="5">
        <f t="shared" ref="K42" si="38">+I42+G42</f>
        <v>12310476</v>
      </c>
      <c r="L42" s="5">
        <f t="shared" ref="L42" si="39">+K42+J42</f>
        <v>12310480</v>
      </c>
      <c r="M42" s="285">
        <v>44927</v>
      </c>
      <c r="N42" s="291">
        <f t="shared" si="34"/>
        <v>9731.604743083004</v>
      </c>
      <c r="O42" s="4" t="s">
        <v>284</v>
      </c>
      <c r="P42" s="306">
        <f t="shared" si="2"/>
        <v>4</v>
      </c>
    </row>
    <row r="43" spans="1:16" x14ac:dyDescent="0.3">
      <c r="A43" s="305" t="s">
        <v>329</v>
      </c>
      <c r="B43" s="4"/>
      <c r="C43" s="4">
        <f t="shared" si="24"/>
        <v>1265</v>
      </c>
      <c r="D43" s="4">
        <v>1290</v>
      </c>
      <c r="E43" s="4">
        <f t="shared" ref="E43:E44" si="40">+D43-C43</f>
        <v>25</v>
      </c>
      <c r="F43" s="5">
        <f t="shared" ref="F43:F44" si="41">+G43/D43</f>
        <v>4832.0263565891473</v>
      </c>
      <c r="G43" s="5">
        <v>6233314</v>
      </c>
      <c r="H43" s="5">
        <f t="shared" ref="H43:H44" si="42">+I43/D43</f>
        <v>4883.9139534883725</v>
      </c>
      <c r="I43" s="5">
        <v>6300249</v>
      </c>
      <c r="J43" s="5">
        <v>-3</v>
      </c>
      <c r="K43" s="5">
        <f t="shared" ref="K43:K45" si="43">+I43+G43</f>
        <v>12533563</v>
      </c>
      <c r="L43" s="5">
        <f t="shared" ref="L43:L44" si="44">+K43+J43</f>
        <v>12533560</v>
      </c>
      <c r="M43" s="285">
        <v>44986</v>
      </c>
      <c r="N43" s="291">
        <f t="shared" si="34"/>
        <v>9715.937984496124</v>
      </c>
      <c r="O43" s="4" t="s">
        <v>285</v>
      </c>
      <c r="P43" s="306">
        <f t="shared" si="2"/>
        <v>-3</v>
      </c>
    </row>
    <row r="44" spans="1:16" x14ac:dyDescent="0.3">
      <c r="A44" s="305" t="s">
        <v>333</v>
      </c>
      <c r="B44" s="4"/>
      <c r="C44" s="4">
        <f t="shared" ref="C44:C45" si="45">+D43</f>
        <v>1290</v>
      </c>
      <c r="D44" s="4">
        <v>1279</v>
      </c>
      <c r="E44" s="4">
        <f t="shared" si="40"/>
        <v>-11</v>
      </c>
      <c r="F44" s="5">
        <f t="shared" si="41"/>
        <v>5043.4925723221268</v>
      </c>
      <c r="G44" s="5">
        <v>6450627</v>
      </c>
      <c r="H44" s="5">
        <f t="shared" si="42"/>
        <v>5042.8240813135262</v>
      </c>
      <c r="I44" s="5">
        <v>6449772</v>
      </c>
      <c r="J44" s="5">
        <v>1</v>
      </c>
      <c r="K44" s="5">
        <f t="shared" si="43"/>
        <v>12900399</v>
      </c>
      <c r="L44" s="5">
        <f t="shared" si="44"/>
        <v>12900400</v>
      </c>
      <c r="M44" s="285">
        <v>45047</v>
      </c>
      <c r="N44" s="291">
        <f t="shared" si="34"/>
        <v>10086.317435496481</v>
      </c>
      <c r="O44" s="4" t="s">
        <v>411</v>
      </c>
      <c r="P44" s="306">
        <f t="shared" si="2"/>
        <v>1</v>
      </c>
    </row>
    <row r="45" spans="1:16" x14ac:dyDescent="0.3">
      <c r="A45" s="305" t="s">
        <v>338</v>
      </c>
      <c r="B45" s="4"/>
      <c r="C45" s="4">
        <f t="shared" si="45"/>
        <v>1279</v>
      </c>
      <c r="D45" s="4">
        <v>1197</v>
      </c>
      <c r="E45" s="4">
        <f t="shared" ref="E45" si="46">+D45-C45</f>
        <v>-82</v>
      </c>
      <c r="F45" s="5">
        <f t="shared" ref="F45" si="47">+G45/D45</f>
        <v>5131.6599832915626</v>
      </c>
      <c r="G45" s="5">
        <v>6142597</v>
      </c>
      <c r="H45" s="5">
        <f t="shared" ref="H45" si="48">+I45/D45</f>
        <v>5131.6599832915626</v>
      </c>
      <c r="I45" s="5">
        <v>6142597</v>
      </c>
      <c r="J45" s="5">
        <v>-4</v>
      </c>
      <c r="K45" s="5">
        <f t="shared" si="43"/>
        <v>12285194</v>
      </c>
      <c r="L45" s="5">
        <f t="shared" ref="L45" si="49">+K45+J45</f>
        <v>12285190</v>
      </c>
      <c r="M45" s="285">
        <v>45108</v>
      </c>
      <c r="N45" s="291">
        <f t="shared" ref="N45:N55" si="50">+L45/D45</f>
        <v>10263.316624895573</v>
      </c>
      <c r="O45" s="4" t="s">
        <v>412</v>
      </c>
      <c r="P45" s="306">
        <f t="shared" si="2"/>
        <v>-4</v>
      </c>
    </row>
    <row r="46" spans="1:16" x14ac:dyDescent="0.3">
      <c r="A46" s="305" t="s">
        <v>357</v>
      </c>
      <c r="B46" s="4"/>
      <c r="C46" s="4">
        <f t="shared" ref="C46" si="51">+D45</f>
        <v>1197</v>
      </c>
      <c r="D46" s="4">
        <v>742</v>
      </c>
      <c r="E46" s="4">
        <f t="shared" ref="E46:E51" si="52">+D46-C46</f>
        <v>-455</v>
      </c>
      <c r="F46" s="5">
        <f t="shared" ref="F46" si="53">+G46/D46</f>
        <v>5272.8571428571431</v>
      </c>
      <c r="G46" s="5">
        <v>3912460</v>
      </c>
      <c r="H46" s="5">
        <f t="shared" ref="H46" si="54">+I46/D46</f>
        <v>5257.4056603773588</v>
      </c>
      <c r="I46" s="5">
        <v>3900995</v>
      </c>
      <c r="J46" s="5">
        <v>5</v>
      </c>
      <c r="K46" s="5">
        <f t="shared" ref="K46" si="55">+I46+G46</f>
        <v>7813455</v>
      </c>
      <c r="L46" s="5">
        <f t="shared" ref="L46" si="56">+K46+J46</f>
        <v>7813460</v>
      </c>
      <c r="M46" s="285">
        <v>45170</v>
      </c>
      <c r="N46" s="291">
        <f t="shared" si="50"/>
        <v>10530.269541778976</v>
      </c>
      <c r="O46" s="4" t="s">
        <v>413</v>
      </c>
      <c r="P46" s="306">
        <f t="shared" si="2"/>
        <v>5</v>
      </c>
    </row>
    <row r="47" spans="1:16" x14ac:dyDescent="0.3">
      <c r="A47" s="305" t="s">
        <v>360</v>
      </c>
      <c r="B47" s="4"/>
      <c r="C47" s="4">
        <f t="shared" ref="C47" si="57">+D46</f>
        <v>742</v>
      </c>
      <c r="D47" s="4">
        <v>887</v>
      </c>
      <c r="E47" s="4">
        <f t="shared" si="52"/>
        <v>145</v>
      </c>
      <c r="F47" s="5">
        <f t="shared" ref="F47:F55" si="58">+G47/D47</f>
        <v>5146.5941375422772</v>
      </c>
      <c r="G47" s="5">
        <v>4565029</v>
      </c>
      <c r="H47" s="5">
        <f t="shared" ref="H47:H55" si="59">+I47/D47</f>
        <v>5235.1364148816238</v>
      </c>
      <c r="I47" s="5">
        <v>4643566</v>
      </c>
      <c r="J47" s="5">
        <v>5</v>
      </c>
      <c r="K47" s="5">
        <f t="shared" ref="K47:K57" si="60">+I47+G47</f>
        <v>9208595</v>
      </c>
      <c r="L47" s="5">
        <f t="shared" ref="L47:L55" si="61">+K47+J47</f>
        <v>9208600</v>
      </c>
      <c r="M47" s="285">
        <v>45170</v>
      </c>
      <c r="N47" s="291">
        <f t="shared" si="50"/>
        <v>10381.73618940248</v>
      </c>
      <c r="O47" s="4" t="s">
        <v>414</v>
      </c>
      <c r="P47" s="306">
        <f t="shared" si="2"/>
        <v>5</v>
      </c>
    </row>
    <row r="48" spans="1:16" x14ac:dyDescent="0.3">
      <c r="A48" s="305" t="s">
        <v>391</v>
      </c>
      <c r="B48" s="4"/>
      <c r="C48" s="4">
        <v>887</v>
      </c>
      <c r="D48" s="4">
        <v>799</v>
      </c>
      <c r="E48" s="4">
        <f t="shared" si="52"/>
        <v>-88</v>
      </c>
      <c r="F48" s="5">
        <f t="shared" si="58"/>
        <v>5126.1201501877349</v>
      </c>
      <c r="G48" s="5">
        <v>4095770</v>
      </c>
      <c r="H48" s="5">
        <f t="shared" si="59"/>
        <v>5313.6120150187735</v>
      </c>
      <c r="I48" s="5">
        <v>4245576</v>
      </c>
      <c r="J48" s="5">
        <v>4</v>
      </c>
      <c r="K48" s="5">
        <f t="shared" si="60"/>
        <v>8341346</v>
      </c>
      <c r="L48" s="5">
        <f t="shared" si="61"/>
        <v>8341350</v>
      </c>
      <c r="M48" s="285">
        <v>45292</v>
      </c>
      <c r="N48" s="291">
        <f t="shared" si="50"/>
        <v>10439.73717146433</v>
      </c>
      <c r="O48" s="4" t="s">
        <v>407</v>
      </c>
      <c r="P48" s="306">
        <f t="shared" si="2"/>
        <v>4</v>
      </c>
    </row>
    <row r="49" spans="1:16" x14ac:dyDescent="0.3">
      <c r="A49" s="305" t="s">
        <v>416</v>
      </c>
      <c r="B49" s="4"/>
      <c r="C49" s="4">
        <v>799</v>
      </c>
      <c r="D49" s="4">
        <v>939</v>
      </c>
      <c r="E49" s="4">
        <f t="shared" si="52"/>
        <v>140</v>
      </c>
      <c r="F49" s="5">
        <f t="shared" si="58"/>
        <v>5241.8349307774224</v>
      </c>
      <c r="G49" s="5">
        <v>4922083</v>
      </c>
      <c r="H49" s="5">
        <f t="shared" si="59"/>
        <v>5435.2907348242816</v>
      </c>
      <c r="I49" s="5">
        <v>5103738</v>
      </c>
      <c r="J49" s="5">
        <v>1</v>
      </c>
      <c r="K49" s="5">
        <f t="shared" si="60"/>
        <v>10025821</v>
      </c>
      <c r="L49" s="5">
        <f t="shared" si="61"/>
        <v>10025822</v>
      </c>
      <c r="M49" s="285">
        <v>45352</v>
      </c>
      <c r="N49" s="291">
        <f t="shared" si="50"/>
        <v>10677.126730564431</v>
      </c>
      <c r="O49" s="4" t="s">
        <v>285</v>
      </c>
      <c r="P49" s="397">
        <f t="shared" si="2"/>
        <v>1</v>
      </c>
    </row>
    <row r="50" spans="1:16" x14ac:dyDescent="0.3">
      <c r="A50" s="305" t="s">
        <v>417</v>
      </c>
      <c r="B50" s="4"/>
      <c r="C50" s="4">
        <v>939</v>
      </c>
      <c r="D50" s="4">
        <v>1092</v>
      </c>
      <c r="E50" s="4">
        <f t="shared" si="52"/>
        <v>153</v>
      </c>
      <c r="F50" s="5">
        <f t="shared" si="58"/>
        <v>5276.8571428571431</v>
      </c>
      <c r="G50" s="5">
        <v>5762328</v>
      </c>
      <c r="H50" s="5">
        <f t="shared" si="59"/>
        <v>5473.9752747252751</v>
      </c>
      <c r="I50" s="5">
        <v>5977581</v>
      </c>
      <c r="J50" s="5">
        <v>1</v>
      </c>
      <c r="K50" s="5">
        <f t="shared" si="60"/>
        <v>11739909</v>
      </c>
      <c r="L50" s="5">
        <f t="shared" si="61"/>
        <v>11739910</v>
      </c>
      <c r="M50" s="285">
        <v>45413</v>
      </c>
      <c r="N50" s="291">
        <f t="shared" si="50"/>
        <v>10750.833333333334</v>
      </c>
      <c r="O50" s="4" t="s">
        <v>411</v>
      </c>
      <c r="P50" s="397">
        <f t="shared" si="2"/>
        <v>1</v>
      </c>
    </row>
    <row r="51" spans="1:16" x14ac:dyDescent="0.3">
      <c r="A51" s="305" t="s">
        <v>424</v>
      </c>
      <c r="B51" s="4"/>
      <c r="C51" s="4">
        <f>D50</f>
        <v>1092</v>
      </c>
      <c r="D51" s="4">
        <v>1104</v>
      </c>
      <c r="E51" s="4">
        <f t="shared" si="52"/>
        <v>12</v>
      </c>
      <c r="F51" s="5">
        <f t="shared" si="58"/>
        <v>5313.349637681159</v>
      </c>
      <c r="G51" s="5">
        <v>5865938</v>
      </c>
      <c r="H51" s="5">
        <f t="shared" si="59"/>
        <v>5514.201992753623</v>
      </c>
      <c r="I51" s="5">
        <v>6087679</v>
      </c>
      <c r="J51" s="5">
        <v>3</v>
      </c>
      <c r="K51" s="5">
        <f t="shared" si="60"/>
        <v>11953617</v>
      </c>
      <c r="L51" s="5">
        <f t="shared" si="61"/>
        <v>11953620</v>
      </c>
      <c r="M51" s="285">
        <v>45505</v>
      </c>
      <c r="N51" s="291">
        <f t="shared" si="50"/>
        <v>10827.554347826086</v>
      </c>
      <c r="O51" s="4" t="s">
        <v>412</v>
      </c>
      <c r="P51" s="397">
        <f t="shared" si="2"/>
        <v>3</v>
      </c>
    </row>
    <row r="52" spans="1:16" x14ac:dyDescent="0.3">
      <c r="A52" s="305" t="s">
        <v>430</v>
      </c>
      <c r="B52" s="4"/>
      <c r="C52" s="4">
        <f>D51</f>
        <v>1104</v>
      </c>
      <c r="D52" s="4">
        <v>1159</v>
      </c>
      <c r="E52" s="4">
        <f t="shared" ref="E52:E57" si="62">+D52-C52</f>
        <v>55</v>
      </c>
      <c r="F52" s="5">
        <f t="shared" si="58"/>
        <v>5442.1164797238998</v>
      </c>
      <c r="G52" s="5">
        <v>6307413</v>
      </c>
      <c r="H52" s="5">
        <f t="shared" si="59"/>
        <v>5647.5513373597933</v>
      </c>
      <c r="I52" s="5">
        <v>6545512</v>
      </c>
      <c r="J52" s="5">
        <v>5</v>
      </c>
      <c r="K52" s="5">
        <f t="shared" si="60"/>
        <v>12852925</v>
      </c>
      <c r="L52" s="5">
        <f t="shared" si="61"/>
        <v>12852930</v>
      </c>
      <c r="M52" s="285">
        <v>45536</v>
      </c>
      <c r="N52" s="291">
        <f t="shared" si="50"/>
        <v>11089.672131147541</v>
      </c>
      <c r="O52" s="4" t="s">
        <v>211</v>
      </c>
      <c r="P52" s="397">
        <f t="shared" si="2"/>
        <v>5</v>
      </c>
    </row>
    <row r="53" spans="1:16" x14ac:dyDescent="0.3">
      <c r="A53" s="305" t="s">
        <v>438</v>
      </c>
      <c r="B53" s="4"/>
      <c r="C53" s="4">
        <f>D52</f>
        <v>1159</v>
      </c>
      <c r="D53" s="4">
        <v>1203</v>
      </c>
      <c r="E53" s="4">
        <f t="shared" si="62"/>
        <v>44</v>
      </c>
      <c r="F53" s="5">
        <f t="shared" si="58"/>
        <v>5436.5270157938485</v>
      </c>
      <c r="G53" s="5">
        <v>6540142</v>
      </c>
      <c r="H53" s="5">
        <f t="shared" si="59"/>
        <v>5638.9625935162094</v>
      </c>
      <c r="I53" s="5">
        <v>6783672</v>
      </c>
      <c r="J53" s="5">
        <v>4</v>
      </c>
      <c r="K53" s="5">
        <f t="shared" si="60"/>
        <v>13323814</v>
      </c>
      <c r="L53" s="5">
        <f t="shared" si="61"/>
        <v>13323818</v>
      </c>
      <c r="M53" s="285">
        <v>45597</v>
      </c>
      <c r="N53" s="291">
        <f t="shared" si="50"/>
        <v>11075.492934330839</v>
      </c>
      <c r="O53" s="4" t="s">
        <v>410</v>
      </c>
      <c r="P53" s="397">
        <f t="shared" si="2"/>
        <v>4</v>
      </c>
    </row>
    <row r="54" spans="1:16" x14ac:dyDescent="0.3">
      <c r="A54" s="305" t="s">
        <v>450</v>
      </c>
      <c r="B54" s="4"/>
      <c r="C54" s="4">
        <f>D53</f>
        <v>1203</v>
      </c>
      <c r="D54" s="4">
        <v>1047</v>
      </c>
      <c r="E54" s="4">
        <f t="shared" si="62"/>
        <v>-156</v>
      </c>
      <c r="F54" s="5">
        <f t="shared" si="58"/>
        <v>5476.0972683858645</v>
      </c>
      <c r="G54" s="5">
        <v>5733473.8399999999</v>
      </c>
      <c r="H54" s="5">
        <f t="shared" si="59"/>
        <v>5679.9827793696277</v>
      </c>
      <c r="I54" s="5">
        <v>5946941.9699999997</v>
      </c>
      <c r="J54" s="5">
        <v>4</v>
      </c>
      <c r="K54" s="5">
        <f t="shared" si="60"/>
        <v>11680415.809999999</v>
      </c>
      <c r="L54" s="5">
        <f t="shared" si="61"/>
        <v>11680419.809999999</v>
      </c>
      <c r="M54" s="285">
        <v>45658</v>
      </c>
      <c r="N54" s="497">
        <f t="shared" si="50"/>
        <v>11156.083868194841</v>
      </c>
      <c r="O54" s="4" t="s">
        <v>284</v>
      </c>
      <c r="P54" s="397">
        <f t="shared" si="2"/>
        <v>4</v>
      </c>
    </row>
    <row r="55" spans="1:16" x14ac:dyDescent="0.3">
      <c r="A55" s="305" t="s">
        <v>464</v>
      </c>
      <c r="B55" s="4"/>
      <c r="C55" s="4">
        <f>D54</f>
        <v>1047</v>
      </c>
      <c r="D55" s="4">
        <v>977</v>
      </c>
      <c r="E55" s="4">
        <f t="shared" si="62"/>
        <v>-70</v>
      </c>
      <c r="F55" s="5">
        <f t="shared" si="58"/>
        <v>5496.6470010235416</v>
      </c>
      <c r="G55" s="5">
        <v>5370224.1200000001</v>
      </c>
      <c r="H55" s="5">
        <f t="shared" si="59"/>
        <v>5701.8595394063459</v>
      </c>
      <c r="I55" s="5">
        <v>5570716.7699999996</v>
      </c>
      <c r="J55" s="5">
        <v>2</v>
      </c>
      <c r="K55" s="5">
        <f t="shared" si="60"/>
        <v>10940940.890000001</v>
      </c>
      <c r="L55" s="5">
        <f t="shared" si="61"/>
        <v>10940942.890000001</v>
      </c>
      <c r="M55" s="285">
        <v>45717</v>
      </c>
      <c r="N55" s="291">
        <f t="shared" si="50"/>
        <v>11198.508587512795</v>
      </c>
      <c r="O55" s="4" t="s">
        <v>285</v>
      </c>
      <c r="P55" s="397">
        <f t="shared" si="2"/>
        <v>2</v>
      </c>
    </row>
    <row r="56" spans="1:16" x14ac:dyDescent="0.3">
      <c r="A56" s="305" t="s">
        <v>472</v>
      </c>
      <c r="B56" s="4"/>
      <c r="C56" s="4">
        <f>+D55</f>
        <v>977</v>
      </c>
      <c r="D56" s="4">
        <v>1080</v>
      </c>
      <c r="E56" s="4">
        <f t="shared" si="62"/>
        <v>103</v>
      </c>
      <c r="F56" s="5">
        <f t="shared" ref="F56:F57" si="63">+G56/D56</f>
        <v>5225.6962962962962</v>
      </c>
      <c r="G56" s="5">
        <v>5643752</v>
      </c>
      <c r="H56" s="5">
        <f t="shared" ref="H56:H57" si="64">+I56/D56</f>
        <v>5421.2777777777774</v>
      </c>
      <c r="I56" s="5">
        <v>5854980</v>
      </c>
      <c r="J56" s="5">
        <v>2</v>
      </c>
      <c r="K56" s="5">
        <f t="shared" si="60"/>
        <v>11498732</v>
      </c>
      <c r="L56" s="5">
        <v>11498730</v>
      </c>
      <c r="M56" s="285">
        <v>45778</v>
      </c>
      <c r="N56" s="291">
        <f t="shared" ref="N56:N57" si="65">+L56/D56</f>
        <v>10646.972222222223</v>
      </c>
      <c r="O56" s="4" t="s">
        <v>411</v>
      </c>
      <c r="P56" s="397">
        <f t="shared" ref="P56" si="66">+L56-K56</f>
        <v>-2</v>
      </c>
    </row>
    <row r="57" spans="1:16" x14ac:dyDescent="0.3">
      <c r="A57" s="305" t="s">
        <v>481</v>
      </c>
      <c r="B57" s="4"/>
      <c r="C57" s="4">
        <v>1080</v>
      </c>
      <c r="D57" s="4">
        <v>977</v>
      </c>
      <c r="E57" s="4">
        <f t="shared" si="62"/>
        <v>-103</v>
      </c>
      <c r="F57" s="5">
        <f t="shared" si="63"/>
        <v>5679.8536335721601</v>
      </c>
      <c r="G57" s="5">
        <v>5549217</v>
      </c>
      <c r="H57" s="5">
        <f t="shared" si="64"/>
        <v>5888.6929375639711</v>
      </c>
      <c r="I57" s="5">
        <v>5753253</v>
      </c>
      <c r="J57" s="5"/>
      <c r="K57" s="5">
        <f t="shared" si="60"/>
        <v>11302470</v>
      </c>
      <c r="L57" s="5">
        <f>+K57</f>
        <v>11302470</v>
      </c>
      <c r="M57" s="285">
        <v>45839</v>
      </c>
      <c r="N57" s="291">
        <f t="shared" si="65"/>
        <v>11568.54657113613</v>
      </c>
      <c r="O57" s="4" t="s">
        <v>482</v>
      </c>
      <c r="P57" s="307"/>
    </row>
    <row r="58" spans="1:16" x14ac:dyDescent="0.3">
      <c r="A58" s="305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285"/>
      <c r="N58" s="291"/>
      <c r="O58" s="4"/>
      <c r="P58" s="307"/>
    </row>
    <row r="59" spans="1:16" ht="15" thickBot="1" x14ac:dyDescent="0.35">
      <c r="A59" s="311"/>
      <c r="B59" s="312"/>
      <c r="C59" s="312"/>
      <c r="D59" s="312"/>
      <c r="E59" s="312"/>
      <c r="F59" s="313"/>
      <c r="G59" s="313"/>
      <c r="H59" s="313"/>
      <c r="I59" s="313"/>
      <c r="J59" s="313"/>
      <c r="K59" s="313"/>
      <c r="L59" s="313"/>
      <c r="M59" s="314"/>
      <c r="N59" s="315"/>
      <c r="O59" s="312"/>
      <c r="P59" s="316"/>
    </row>
  </sheetData>
  <mergeCells count="2">
    <mergeCell ref="A1:P1"/>
    <mergeCell ref="A2:P2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99"/>
  <sheetViews>
    <sheetView showGridLines="0" tabSelected="1" topLeftCell="BK1" zoomScale="115" zoomScaleNormal="115" workbookViewId="0">
      <selection activeCell="BW62" sqref="BW62"/>
    </sheetView>
  </sheetViews>
  <sheetFormatPr baseColWidth="10" defaultColWidth="10.5546875" defaultRowHeight="14.4" x14ac:dyDescent="0.3"/>
  <cols>
    <col min="1" max="2" width="0" hidden="1" customWidth="1"/>
    <col min="3" max="3" width="16.5546875" hidden="1" customWidth="1"/>
    <col min="4" max="4" width="11.88671875" hidden="1" customWidth="1"/>
    <col min="5" max="5" width="13" hidden="1" customWidth="1"/>
    <col min="6" max="7" width="14.44140625" hidden="1" customWidth="1"/>
    <col min="8" max="8" width="15.5546875" hidden="1" customWidth="1"/>
    <col min="9" max="9" width="14" hidden="1" customWidth="1"/>
    <col min="10" max="10" width="13.5546875" hidden="1" customWidth="1"/>
    <col min="11" max="11" width="15.5546875" hidden="1" customWidth="1"/>
    <col min="12" max="12" width="16.5546875" hidden="1" customWidth="1"/>
    <col min="13" max="14" width="0" hidden="1" customWidth="1"/>
    <col min="15" max="15" width="14.88671875" hidden="1" customWidth="1"/>
    <col min="16" max="16" width="11.5546875" hidden="1" customWidth="1"/>
    <col min="17" max="23" width="0" hidden="1" customWidth="1"/>
    <col min="24" max="24" width="14.44140625" hidden="1" customWidth="1"/>
    <col min="25" max="32" width="0" hidden="1" customWidth="1"/>
    <col min="33" max="33" width="14.44140625" hidden="1" customWidth="1"/>
    <col min="34" max="41" width="0" hidden="1" customWidth="1"/>
    <col min="42" max="42" width="14.44140625" hidden="1" customWidth="1"/>
    <col min="43" max="49" width="0" hidden="1" customWidth="1"/>
    <col min="50" max="50" width="8.44140625" hidden="1" customWidth="1"/>
    <col min="51" max="51" width="12.5546875" hidden="1" customWidth="1"/>
    <col min="52" max="52" width="0" hidden="1" customWidth="1"/>
    <col min="53" max="53" width="12.5546875" hidden="1" customWidth="1"/>
    <col min="54" max="59" width="0" hidden="1" customWidth="1"/>
    <col min="60" max="60" width="15.44140625" hidden="1" customWidth="1"/>
    <col min="61" max="61" width="18.5546875" hidden="1" customWidth="1"/>
    <col min="62" max="62" width="8.44140625" hidden="1" customWidth="1"/>
    <col min="69" max="69" width="13.5546875" bestFit="1" customWidth="1"/>
    <col min="74" max="74" width="11.44140625" customWidth="1"/>
    <col min="77" max="77" width="13.5546875" bestFit="1" customWidth="1"/>
  </cols>
  <sheetData>
    <row r="1" spans="1:78" ht="15" thickBot="1" x14ac:dyDescent="0.35"/>
    <row r="2" spans="1:78" ht="15" customHeight="1" x14ac:dyDescent="0.3">
      <c r="BC2" s="538">
        <v>2023</v>
      </c>
      <c r="BD2" s="539"/>
      <c r="BE2" s="539"/>
      <c r="BF2" s="539"/>
      <c r="BG2" s="539"/>
      <c r="BH2" s="539"/>
      <c r="BI2" s="539"/>
      <c r="BJ2" s="540"/>
      <c r="BK2" s="538">
        <v>2024</v>
      </c>
      <c r="BL2" s="539"/>
      <c r="BM2" s="539"/>
      <c r="BN2" s="539"/>
      <c r="BO2" s="539"/>
      <c r="BP2" s="539"/>
      <c r="BQ2" s="539"/>
      <c r="BR2" s="540"/>
      <c r="BS2" s="538">
        <v>2025</v>
      </c>
      <c r="BT2" s="539"/>
      <c r="BU2" s="539"/>
      <c r="BV2" s="539"/>
      <c r="BW2" s="539"/>
      <c r="BX2" s="539"/>
      <c r="BY2" s="539"/>
      <c r="BZ2" s="540"/>
    </row>
    <row r="3" spans="1:78" ht="15" customHeight="1" x14ac:dyDescent="0.3">
      <c r="BC3" s="541"/>
      <c r="BD3" s="542"/>
      <c r="BE3" s="542"/>
      <c r="BF3" s="542"/>
      <c r="BG3" s="542"/>
      <c r="BH3" s="542"/>
      <c r="BI3" s="542"/>
      <c r="BJ3" s="543"/>
      <c r="BK3" s="541"/>
      <c r="BL3" s="542"/>
      <c r="BM3" s="542"/>
      <c r="BN3" s="542"/>
      <c r="BO3" s="542"/>
      <c r="BP3" s="542"/>
      <c r="BQ3" s="542"/>
      <c r="BR3" s="543"/>
      <c r="BS3" s="541"/>
      <c r="BT3" s="542"/>
      <c r="BU3" s="542"/>
      <c r="BV3" s="542"/>
      <c r="BW3" s="542"/>
      <c r="BX3" s="542"/>
      <c r="BY3" s="542"/>
      <c r="BZ3" s="543"/>
    </row>
    <row r="4" spans="1:78" x14ac:dyDescent="0.3">
      <c r="A4" s="512" t="s">
        <v>13</v>
      </c>
      <c r="B4" s="512"/>
      <c r="C4" s="512"/>
      <c r="D4" s="512"/>
      <c r="E4" s="512"/>
      <c r="F4" s="512"/>
      <c r="J4" s="512" t="s">
        <v>13</v>
      </c>
      <c r="K4" s="512"/>
      <c r="L4" s="512"/>
      <c r="M4" s="512"/>
      <c r="N4" s="512"/>
      <c r="O4" s="512"/>
      <c r="S4" s="512" t="s">
        <v>13</v>
      </c>
      <c r="T4" s="512"/>
      <c r="U4" s="512"/>
      <c r="V4" s="512"/>
      <c r="W4" s="512"/>
      <c r="X4" s="512"/>
      <c r="AB4" s="512" t="s">
        <v>13</v>
      </c>
      <c r="AC4" s="512"/>
      <c r="AD4" s="512"/>
      <c r="AE4" s="512"/>
      <c r="AF4" s="512"/>
      <c r="AG4" s="512"/>
      <c r="AK4" s="512" t="s">
        <v>13</v>
      </c>
      <c r="AL4" s="512"/>
      <c r="AM4" s="512"/>
      <c r="AN4" s="512"/>
      <c r="AO4" s="512"/>
      <c r="AP4" s="512"/>
      <c r="AT4" s="512" t="s">
        <v>13</v>
      </c>
      <c r="AU4" s="512"/>
      <c r="AV4" s="512"/>
      <c r="AW4" s="512"/>
      <c r="AX4" s="512"/>
      <c r="AY4" s="512"/>
      <c r="BC4" s="547" t="s">
        <v>13</v>
      </c>
      <c r="BD4" s="512"/>
      <c r="BE4" s="512"/>
      <c r="BF4" s="512"/>
      <c r="BG4" s="512"/>
      <c r="BH4" s="512"/>
      <c r="BJ4" s="23"/>
      <c r="BK4" s="22"/>
      <c r="BL4" s="512" t="s">
        <v>13</v>
      </c>
      <c r="BM4" s="512"/>
      <c r="BN4" s="512"/>
      <c r="BO4" s="512"/>
      <c r="BP4" s="512"/>
      <c r="BQ4" s="512"/>
      <c r="BR4" s="23"/>
      <c r="BS4" s="22"/>
      <c r="BT4" s="512" t="s">
        <v>13</v>
      </c>
      <c r="BU4" s="512"/>
      <c r="BV4" s="512"/>
      <c r="BW4" s="512"/>
      <c r="BX4" s="512"/>
      <c r="BY4" s="512"/>
      <c r="BZ4" s="23"/>
    </row>
    <row r="5" spans="1:78" x14ac:dyDescent="0.3">
      <c r="A5" s="512" t="s">
        <v>12</v>
      </c>
      <c r="B5" s="512"/>
      <c r="C5" s="512"/>
      <c r="D5" s="512"/>
      <c r="E5" s="512"/>
      <c r="F5" s="512"/>
      <c r="J5" s="512" t="s">
        <v>14</v>
      </c>
      <c r="K5" s="512"/>
      <c r="L5" s="512"/>
      <c r="M5" s="512"/>
      <c r="N5" s="512"/>
      <c r="O5" s="512"/>
      <c r="S5" s="512" t="s">
        <v>142</v>
      </c>
      <c r="T5" s="512"/>
      <c r="U5" s="512"/>
      <c r="V5" s="512"/>
      <c r="W5" s="512"/>
      <c r="X5" s="512"/>
      <c r="AB5" s="512" t="s">
        <v>158</v>
      </c>
      <c r="AC5" s="512"/>
      <c r="AD5" s="512"/>
      <c r="AE5" s="512"/>
      <c r="AF5" s="512"/>
      <c r="AG5" s="512"/>
      <c r="AK5" s="512" t="s">
        <v>187</v>
      </c>
      <c r="AL5" s="512"/>
      <c r="AM5" s="512"/>
      <c r="AN5" s="512"/>
      <c r="AO5" s="512"/>
      <c r="AP5" s="512"/>
      <c r="AT5" s="512" t="s">
        <v>233</v>
      </c>
      <c r="AU5" s="512"/>
      <c r="AV5" s="512"/>
      <c r="AW5" s="512"/>
      <c r="AX5" s="512"/>
      <c r="AY5" s="512"/>
      <c r="BC5" s="547" t="s">
        <v>321</v>
      </c>
      <c r="BD5" s="512"/>
      <c r="BE5" s="512"/>
      <c r="BF5" s="512"/>
      <c r="BG5" s="512"/>
      <c r="BH5" s="512"/>
      <c r="BJ5" s="23"/>
      <c r="BK5" s="22"/>
      <c r="BL5" s="512" t="s">
        <v>371</v>
      </c>
      <c r="BM5" s="512"/>
      <c r="BN5" s="512"/>
      <c r="BO5" s="512"/>
      <c r="BP5" s="512"/>
      <c r="BQ5" s="512"/>
      <c r="BR5" s="23"/>
      <c r="BS5" s="22"/>
      <c r="BT5" s="512" t="s">
        <v>448</v>
      </c>
      <c r="BU5" s="512"/>
      <c r="BV5" s="512"/>
      <c r="BW5" s="512"/>
      <c r="BX5" s="512"/>
      <c r="BY5" s="512"/>
      <c r="BZ5" s="23"/>
    </row>
    <row r="6" spans="1:78" x14ac:dyDescent="0.3">
      <c r="A6" s="17" t="s">
        <v>18</v>
      </c>
      <c r="B6" s="17" t="s">
        <v>50</v>
      </c>
      <c r="C6" s="17" t="s">
        <v>51</v>
      </c>
      <c r="D6" s="17" t="s">
        <v>21</v>
      </c>
      <c r="E6" s="17" t="s">
        <v>52</v>
      </c>
      <c r="F6" s="17" t="s">
        <v>41</v>
      </c>
      <c r="J6" s="17" t="s">
        <v>18</v>
      </c>
      <c r="K6" s="17" t="s">
        <v>50</v>
      </c>
      <c r="L6" s="17" t="s">
        <v>51</v>
      </c>
      <c r="M6" s="17" t="s">
        <v>21</v>
      </c>
      <c r="N6" s="17" t="s">
        <v>52</v>
      </c>
      <c r="O6" s="17" t="s">
        <v>41</v>
      </c>
      <c r="P6" s="17"/>
      <c r="S6" s="17" t="s">
        <v>18</v>
      </c>
      <c r="T6" s="17" t="s">
        <v>50</v>
      </c>
      <c r="U6" s="17" t="s">
        <v>51</v>
      </c>
      <c r="V6" s="17" t="s">
        <v>21</v>
      </c>
      <c r="W6" s="17" t="s">
        <v>52</v>
      </c>
      <c r="X6" s="17" t="s">
        <v>41</v>
      </c>
      <c r="Y6" s="17"/>
      <c r="AB6" s="17" t="s">
        <v>18</v>
      </c>
      <c r="AC6" s="17" t="s">
        <v>50</v>
      </c>
      <c r="AD6" s="17" t="s">
        <v>51</v>
      </c>
      <c r="AE6" s="17" t="s">
        <v>21</v>
      </c>
      <c r="AF6" s="17" t="s">
        <v>52</v>
      </c>
      <c r="AG6" s="17" t="s">
        <v>41</v>
      </c>
      <c r="AH6" s="17"/>
      <c r="AK6" s="17" t="s">
        <v>18</v>
      </c>
      <c r="AL6" s="17" t="s">
        <v>50</v>
      </c>
      <c r="AM6" s="17" t="s">
        <v>51</v>
      </c>
      <c r="AN6" s="17" t="s">
        <v>21</v>
      </c>
      <c r="AO6" s="17" t="s">
        <v>52</v>
      </c>
      <c r="AP6" s="17" t="s">
        <v>41</v>
      </c>
      <c r="AQ6" s="17"/>
      <c r="AT6" s="17" t="s">
        <v>18</v>
      </c>
      <c r="AU6" s="17" t="s">
        <v>50</v>
      </c>
      <c r="AV6" s="17" t="s">
        <v>51</v>
      </c>
      <c r="AW6" s="17" t="s">
        <v>21</v>
      </c>
      <c r="AX6" s="17" t="s">
        <v>52</v>
      </c>
      <c r="AY6" s="17" t="s">
        <v>41</v>
      </c>
      <c r="AZ6" s="17"/>
      <c r="BC6" s="29" t="s">
        <v>18</v>
      </c>
      <c r="BD6" s="17" t="s">
        <v>50</v>
      </c>
      <c r="BE6" s="17" t="s">
        <v>51</v>
      </c>
      <c r="BF6" s="17" t="s">
        <v>21</v>
      </c>
      <c r="BG6" s="17" t="s">
        <v>52</v>
      </c>
      <c r="BH6" s="17" t="s">
        <v>41</v>
      </c>
      <c r="BI6" s="17"/>
      <c r="BJ6" s="23"/>
      <c r="BK6" s="22"/>
      <c r="BL6" s="17" t="s">
        <v>18</v>
      </c>
      <c r="BM6" s="17" t="s">
        <v>50</v>
      </c>
      <c r="BN6" s="17" t="s">
        <v>51</v>
      </c>
      <c r="BO6" s="17" t="s">
        <v>21</v>
      </c>
      <c r="BP6" s="17" t="s">
        <v>52</v>
      </c>
      <c r="BQ6" s="17" t="s">
        <v>41</v>
      </c>
      <c r="BR6" s="330"/>
      <c r="BS6" s="22"/>
      <c r="BT6" s="17" t="s">
        <v>18</v>
      </c>
      <c r="BU6" s="17" t="s">
        <v>50</v>
      </c>
      <c r="BV6" s="17" t="s">
        <v>51</v>
      </c>
      <c r="BW6" s="17" t="s">
        <v>21</v>
      </c>
      <c r="BX6" s="17" t="s">
        <v>52</v>
      </c>
      <c r="BY6" s="17" t="s">
        <v>41</v>
      </c>
      <c r="BZ6" s="330"/>
    </row>
    <row r="7" spans="1:78" x14ac:dyDescent="0.3">
      <c r="A7" t="s">
        <v>53</v>
      </c>
      <c r="B7">
        <v>1076</v>
      </c>
      <c r="C7">
        <v>1066</v>
      </c>
      <c r="D7">
        <f>+C7-B7</f>
        <v>-10</v>
      </c>
      <c r="E7" s="18">
        <f>+F7/C7</f>
        <v>1935.4878048780488</v>
      </c>
      <c r="F7" s="18">
        <v>2063230</v>
      </c>
      <c r="G7" s="19">
        <f>+F7/C7</f>
        <v>1935.4878048780488</v>
      </c>
      <c r="H7" s="19"/>
      <c r="J7" t="s">
        <v>53</v>
      </c>
      <c r="K7">
        <v>1047</v>
      </c>
      <c r="L7">
        <v>1071</v>
      </c>
      <c r="M7">
        <f>+L7-K7</f>
        <v>24</v>
      </c>
      <c r="N7" s="18">
        <f t="shared" ref="N7:N18" si="0">+O7/L7</f>
        <v>2064.9299719887954</v>
      </c>
      <c r="O7" s="18">
        <v>2211540</v>
      </c>
      <c r="P7" s="18">
        <f>+O7/L7</f>
        <v>2064.9299719887954</v>
      </c>
      <c r="S7" t="s">
        <v>53</v>
      </c>
      <c r="T7">
        <v>946</v>
      </c>
      <c r="U7">
        <v>930</v>
      </c>
      <c r="V7">
        <f t="shared" ref="V7:V18" si="1">+U7-T7</f>
        <v>-16</v>
      </c>
      <c r="W7" s="18">
        <f t="shared" ref="W7:W18" si="2">+X7/U7</f>
        <v>2094.6774193548385</v>
      </c>
      <c r="X7" s="18">
        <v>1948050</v>
      </c>
      <c r="Y7" s="18">
        <f>+X7/U7</f>
        <v>2094.6774193548385</v>
      </c>
      <c r="AB7" t="s">
        <v>53</v>
      </c>
      <c r="AC7">
        <v>863</v>
      </c>
      <c r="AD7">
        <v>792</v>
      </c>
      <c r="AE7">
        <f t="shared" ref="AE7:AE18" si="3">+AD7-AC7</f>
        <v>-71</v>
      </c>
      <c r="AF7" s="18">
        <f t="shared" ref="AF7:AF18" si="4">+AG7/AD7</f>
        <v>1970.4671717171718</v>
      </c>
      <c r="AG7" s="18">
        <v>1560610</v>
      </c>
      <c r="AH7" s="18">
        <f>+AG7/AD7</f>
        <v>1970.4671717171718</v>
      </c>
      <c r="AK7" t="s">
        <v>53</v>
      </c>
      <c r="AL7">
        <v>769</v>
      </c>
      <c r="AM7">
        <v>927</v>
      </c>
      <c r="AN7">
        <f t="shared" ref="AN7:AN18" si="5">+AM7-AL7</f>
        <v>158</v>
      </c>
      <c r="AO7" s="18">
        <f t="shared" ref="AO7:AO18" si="6">+AP7/AM7</f>
        <v>2054.3473570658039</v>
      </c>
      <c r="AP7" s="18">
        <v>1904380</v>
      </c>
      <c r="AQ7" s="18">
        <f>+AP7/AM7</f>
        <v>2054.3473570658039</v>
      </c>
      <c r="AT7" t="s">
        <v>53</v>
      </c>
      <c r="AU7">
        <f>+AM18</f>
        <v>2064</v>
      </c>
      <c r="AV7">
        <v>2307</v>
      </c>
      <c r="AW7">
        <f t="shared" ref="AW7:AW18" si="7">+AV7-AU7</f>
        <v>243</v>
      </c>
      <c r="AX7" s="18">
        <f t="shared" ref="AX7:AX18" si="8">+AY7/AV7</f>
        <v>2384.6510619852625</v>
      </c>
      <c r="AY7" s="18">
        <v>5501390</v>
      </c>
      <c r="AZ7" s="18">
        <f>+AY7/AV7</f>
        <v>2384.6510619852625</v>
      </c>
      <c r="BC7" s="22" t="s">
        <v>53</v>
      </c>
      <c r="BD7">
        <f>+AV18</f>
        <v>2122</v>
      </c>
      <c r="BE7" s="173">
        <v>1912</v>
      </c>
      <c r="BF7">
        <f t="shared" ref="BF7:BF18" si="9">+BE7-BD7</f>
        <v>-210</v>
      </c>
      <c r="BG7" s="358">
        <f t="shared" ref="BG7:BG18" si="10">+BH7/BE7</f>
        <v>3060.0261506276152</v>
      </c>
      <c r="BH7" s="358">
        <v>5850770</v>
      </c>
      <c r="BI7" s="358">
        <f>+BH7/BE7</f>
        <v>3060.0261506276152</v>
      </c>
      <c r="BJ7" s="23"/>
      <c r="BK7" s="22"/>
      <c r="BL7" t="s">
        <v>53</v>
      </c>
      <c r="BM7">
        <f>+BE18</f>
        <v>1245</v>
      </c>
      <c r="BN7" s="173">
        <v>1729</v>
      </c>
      <c r="BO7">
        <f t="shared" ref="BO7:BO18" si="11">+BN7-BM7</f>
        <v>484</v>
      </c>
      <c r="BP7" s="358">
        <f t="shared" ref="BP7:BP18" si="12">+BQ7/BN7</f>
        <v>2673.7189126662811</v>
      </c>
      <c r="BQ7" s="358">
        <v>4622860</v>
      </c>
      <c r="BR7" s="361">
        <f>+BQ7/BN7</f>
        <v>2673.7189126662811</v>
      </c>
      <c r="BS7" s="22"/>
      <c r="BT7" t="s">
        <v>53</v>
      </c>
      <c r="BU7">
        <f>+BN18</f>
        <v>1687</v>
      </c>
      <c r="BV7" s="173">
        <v>2135</v>
      </c>
      <c r="BW7">
        <f t="shared" ref="BW7:BW18" si="13">+BV7-BU7</f>
        <v>448</v>
      </c>
      <c r="BX7" s="358">
        <f t="shared" ref="BX7:BX18" si="14">+BY7/BV7</f>
        <v>2978.182669789227</v>
      </c>
      <c r="BY7" s="358">
        <v>6358420</v>
      </c>
      <c r="BZ7" s="361">
        <f>+BY7/BV7</f>
        <v>2978.182669789227</v>
      </c>
    </row>
    <row r="8" spans="1:78" x14ac:dyDescent="0.3">
      <c r="A8" t="s">
        <v>54</v>
      </c>
      <c r="B8">
        <v>1066</v>
      </c>
      <c r="C8">
        <v>1130</v>
      </c>
      <c r="D8">
        <f>+C8-B8</f>
        <v>64</v>
      </c>
      <c r="E8" s="18">
        <f t="shared" ref="E8:E18" si="15">+F8/C8</f>
        <v>2107.8495575221241</v>
      </c>
      <c r="F8" s="18">
        <v>2381870</v>
      </c>
      <c r="G8" s="19">
        <f t="shared" ref="G8:G18" si="16">+F8/C8</f>
        <v>2107.8495575221241</v>
      </c>
      <c r="J8" t="s">
        <v>54</v>
      </c>
      <c r="K8">
        <v>1071</v>
      </c>
      <c r="L8">
        <v>1126</v>
      </c>
      <c r="M8">
        <f>+L8-K8</f>
        <v>55</v>
      </c>
      <c r="N8" s="18">
        <f t="shared" si="0"/>
        <v>2073.1971580817053</v>
      </c>
      <c r="O8" s="18">
        <v>2334420</v>
      </c>
      <c r="P8" s="18">
        <f t="shared" ref="P8:P18" si="17">+O8/L8</f>
        <v>2073.1971580817053</v>
      </c>
      <c r="S8" t="s">
        <v>54</v>
      </c>
      <c r="T8">
        <v>930</v>
      </c>
      <c r="U8">
        <v>1042</v>
      </c>
      <c r="V8">
        <f t="shared" si="1"/>
        <v>112</v>
      </c>
      <c r="W8" s="18">
        <f t="shared" si="2"/>
        <v>2071.4011516314781</v>
      </c>
      <c r="X8" s="18">
        <v>2158400</v>
      </c>
      <c r="Y8" s="18">
        <f t="shared" ref="Y8:Y16" si="18">+X8/U8</f>
        <v>2071.4011516314781</v>
      </c>
      <c r="AB8" t="s">
        <v>54</v>
      </c>
      <c r="AC8">
        <v>792</v>
      </c>
      <c r="AD8">
        <v>871</v>
      </c>
      <c r="AE8">
        <f t="shared" si="3"/>
        <v>79</v>
      </c>
      <c r="AF8" s="18">
        <f t="shared" si="4"/>
        <v>2195.3386911595867</v>
      </c>
      <c r="AG8" s="18">
        <v>1912140</v>
      </c>
      <c r="AH8" s="18">
        <f t="shared" ref="AH8:AH16" si="19">+AG8/AD8</f>
        <v>2195.3386911595867</v>
      </c>
      <c r="AK8" t="s">
        <v>54</v>
      </c>
      <c r="AL8">
        <v>927</v>
      </c>
      <c r="AM8">
        <v>914</v>
      </c>
      <c r="AN8">
        <f t="shared" si="5"/>
        <v>-13</v>
      </c>
      <c r="AO8" s="18">
        <f t="shared" si="6"/>
        <v>2076.6739606126916</v>
      </c>
      <c r="AP8" s="18">
        <v>1898080</v>
      </c>
      <c r="AQ8" s="18">
        <f t="shared" ref="AQ8:AQ16" si="20">+AP8/AM8</f>
        <v>2076.6739606126916</v>
      </c>
      <c r="AT8" t="s">
        <v>54</v>
      </c>
      <c r="AU8">
        <f>+AV7</f>
        <v>2307</v>
      </c>
      <c r="AV8">
        <v>1669</v>
      </c>
      <c r="AW8">
        <f t="shared" si="7"/>
        <v>-638</v>
      </c>
      <c r="AX8" s="18">
        <f t="shared" si="8"/>
        <v>2493.2953864589576</v>
      </c>
      <c r="AY8" s="18">
        <v>4161310</v>
      </c>
      <c r="AZ8" s="18">
        <f t="shared" ref="AZ8:AZ16" si="21">+AY8/AV8</f>
        <v>2493.2953864589576</v>
      </c>
      <c r="BC8" s="22" t="s">
        <v>54</v>
      </c>
      <c r="BD8">
        <f>+BE7</f>
        <v>1912</v>
      </c>
      <c r="BE8" s="173">
        <v>2357</v>
      </c>
      <c r="BF8">
        <f t="shared" si="9"/>
        <v>445</v>
      </c>
      <c r="BG8" s="358">
        <f t="shared" si="10"/>
        <v>3076.7713194739076</v>
      </c>
      <c r="BH8" s="358">
        <v>7251950</v>
      </c>
      <c r="BI8" s="358">
        <f t="shared" ref="BI8:BI16" si="22">+BH8/BE8</f>
        <v>3076.7713194739076</v>
      </c>
      <c r="BJ8" s="23"/>
      <c r="BK8" s="22"/>
      <c r="BL8" t="s">
        <v>54</v>
      </c>
      <c r="BM8">
        <f>+BN7</f>
        <v>1729</v>
      </c>
      <c r="BN8" s="173">
        <v>1738</v>
      </c>
      <c r="BO8">
        <f t="shared" si="11"/>
        <v>9</v>
      </c>
      <c r="BP8" s="358">
        <f t="shared" si="12"/>
        <v>2876.0932105868815</v>
      </c>
      <c r="BQ8" s="358">
        <v>4998650</v>
      </c>
      <c r="BR8" s="361">
        <f t="shared" ref="BR8:BR16" si="23">+BQ8/BN8</f>
        <v>2876.0932105868815</v>
      </c>
      <c r="BS8" s="22"/>
      <c r="BT8" t="s">
        <v>54</v>
      </c>
      <c r="BU8">
        <f>+BV7</f>
        <v>2135</v>
      </c>
      <c r="BV8" s="173">
        <v>1968</v>
      </c>
      <c r="BW8">
        <f t="shared" si="13"/>
        <v>-167</v>
      </c>
      <c r="BX8" s="358">
        <f t="shared" si="14"/>
        <v>4047.520325203252</v>
      </c>
      <c r="BY8" s="358">
        <v>7965520</v>
      </c>
      <c r="BZ8" s="361">
        <f t="shared" ref="BZ8:BZ16" si="24">+BY8/BV8</f>
        <v>4047.520325203252</v>
      </c>
    </row>
    <row r="9" spans="1:78" x14ac:dyDescent="0.3">
      <c r="A9" t="s">
        <v>55</v>
      </c>
      <c r="B9">
        <v>1130</v>
      </c>
      <c r="C9">
        <v>1085</v>
      </c>
      <c r="D9">
        <f>+C9-B9</f>
        <v>-45</v>
      </c>
      <c r="E9" s="18">
        <f t="shared" si="15"/>
        <v>2243.8894009216588</v>
      </c>
      <c r="F9" s="18">
        <v>2434620</v>
      </c>
      <c r="G9" s="19">
        <f t="shared" si="16"/>
        <v>2243.8894009216588</v>
      </c>
      <c r="J9" t="s">
        <v>55</v>
      </c>
      <c r="K9">
        <v>1126</v>
      </c>
      <c r="L9">
        <v>1418</v>
      </c>
      <c r="M9">
        <f>+L9-K9</f>
        <v>292</v>
      </c>
      <c r="N9" s="18">
        <f t="shared" si="0"/>
        <v>1953.5754583921016</v>
      </c>
      <c r="O9" s="18">
        <v>2770170</v>
      </c>
      <c r="P9" s="18">
        <f t="shared" si="17"/>
        <v>1953.5754583921016</v>
      </c>
      <c r="S9" t="s">
        <v>55</v>
      </c>
      <c r="T9">
        <v>1042</v>
      </c>
      <c r="U9">
        <v>975</v>
      </c>
      <c r="V9">
        <f t="shared" si="1"/>
        <v>-67</v>
      </c>
      <c r="W9" s="18">
        <f t="shared" si="2"/>
        <v>2155.1589743589743</v>
      </c>
      <c r="X9" s="18">
        <v>2101280</v>
      </c>
      <c r="Y9" s="18">
        <f t="shared" si="18"/>
        <v>2155.1589743589743</v>
      </c>
      <c r="AB9" t="s">
        <v>55</v>
      </c>
      <c r="AC9">
        <v>871</v>
      </c>
      <c r="AD9">
        <v>839</v>
      </c>
      <c r="AE9">
        <f t="shared" si="3"/>
        <v>-32</v>
      </c>
      <c r="AF9" s="18">
        <f t="shared" si="4"/>
        <v>2292.0738974970204</v>
      </c>
      <c r="AG9" s="18">
        <v>1923050</v>
      </c>
      <c r="AH9" s="18">
        <f t="shared" si="19"/>
        <v>2292.0738974970204</v>
      </c>
      <c r="AK9" t="s">
        <v>55</v>
      </c>
      <c r="AL9">
        <v>914</v>
      </c>
      <c r="AM9">
        <v>905</v>
      </c>
      <c r="AN9">
        <f t="shared" si="5"/>
        <v>-9</v>
      </c>
      <c r="AO9" s="18">
        <f t="shared" si="6"/>
        <v>2201.0718232044201</v>
      </c>
      <c r="AP9" s="18">
        <v>1991970</v>
      </c>
      <c r="AQ9" s="18">
        <f t="shared" si="20"/>
        <v>2201.0718232044201</v>
      </c>
      <c r="AT9" t="s">
        <v>55</v>
      </c>
      <c r="AU9">
        <f t="shared" ref="AU9:AU18" si="25">+AV8</f>
        <v>1669</v>
      </c>
      <c r="AV9">
        <v>1668</v>
      </c>
      <c r="AW9">
        <f t="shared" si="7"/>
        <v>-1</v>
      </c>
      <c r="AX9" s="18">
        <f t="shared" si="8"/>
        <v>2256.7685851318943</v>
      </c>
      <c r="AY9" s="18">
        <v>3764290</v>
      </c>
      <c r="AZ9" s="18">
        <f t="shared" si="21"/>
        <v>2256.7685851318943</v>
      </c>
      <c r="BC9" s="22" t="s">
        <v>55</v>
      </c>
      <c r="BD9">
        <f t="shared" ref="BD9:BD18" si="26">+BE8</f>
        <v>2357</v>
      </c>
      <c r="BE9" s="173">
        <v>2290</v>
      </c>
      <c r="BF9">
        <f t="shared" si="9"/>
        <v>-67</v>
      </c>
      <c r="BG9" s="358">
        <f t="shared" si="10"/>
        <v>3292.0655021834059</v>
      </c>
      <c r="BH9" s="358">
        <v>7538830</v>
      </c>
      <c r="BI9" s="358">
        <f t="shared" si="22"/>
        <v>3292.0655021834059</v>
      </c>
      <c r="BJ9" s="23"/>
      <c r="BK9" s="22"/>
      <c r="BL9" t="s">
        <v>55</v>
      </c>
      <c r="BM9">
        <f t="shared" ref="BM9:BM17" si="27">+BN8</f>
        <v>1738</v>
      </c>
      <c r="BN9" s="173">
        <v>1533</v>
      </c>
      <c r="BO9">
        <f t="shared" si="11"/>
        <v>-205</v>
      </c>
      <c r="BP9" s="358">
        <f t="shared" si="12"/>
        <v>3056.4318330071756</v>
      </c>
      <c r="BQ9" s="358">
        <v>4685510</v>
      </c>
      <c r="BR9" s="361">
        <f t="shared" si="23"/>
        <v>3056.4318330071756</v>
      </c>
      <c r="BS9" s="22"/>
      <c r="BT9" t="s">
        <v>55</v>
      </c>
      <c r="BU9">
        <f t="shared" ref="BU9:BU18" si="28">+BV8</f>
        <v>1968</v>
      </c>
      <c r="BV9" s="173">
        <v>1735</v>
      </c>
      <c r="BW9">
        <f t="shared" si="13"/>
        <v>-233</v>
      </c>
      <c r="BX9" s="358">
        <f t="shared" si="14"/>
        <v>3446.9394812680116</v>
      </c>
      <c r="BY9" s="358">
        <v>5980440</v>
      </c>
      <c r="BZ9" s="361">
        <f t="shared" si="24"/>
        <v>3446.9394812680116</v>
      </c>
    </row>
    <row r="10" spans="1:78" x14ac:dyDescent="0.3">
      <c r="A10" t="s">
        <v>56</v>
      </c>
      <c r="B10">
        <v>1085</v>
      </c>
      <c r="C10">
        <v>1087</v>
      </c>
      <c r="D10">
        <f>+C10-B10</f>
        <v>2</v>
      </c>
      <c r="E10" s="18">
        <f t="shared" si="15"/>
        <v>1961.1683532658694</v>
      </c>
      <c r="F10" s="18">
        <v>2131790</v>
      </c>
      <c r="G10" s="19">
        <f t="shared" si="16"/>
        <v>1961.1683532658694</v>
      </c>
      <c r="J10" t="s">
        <v>56</v>
      </c>
      <c r="K10">
        <v>1418</v>
      </c>
      <c r="L10">
        <v>2471</v>
      </c>
      <c r="M10">
        <f t="shared" ref="M10:M18" si="29">+L10-K10</f>
        <v>1053</v>
      </c>
      <c r="N10" s="18">
        <f t="shared" si="0"/>
        <v>2016.9931201942534</v>
      </c>
      <c r="O10" s="18">
        <v>4983990</v>
      </c>
      <c r="P10" s="18">
        <f t="shared" si="17"/>
        <v>2016.9931201942534</v>
      </c>
      <c r="S10" t="s">
        <v>56</v>
      </c>
      <c r="T10">
        <v>975</v>
      </c>
      <c r="U10">
        <v>993</v>
      </c>
      <c r="V10">
        <f t="shared" si="1"/>
        <v>18</v>
      </c>
      <c r="W10" s="18">
        <f t="shared" si="2"/>
        <v>1994.3303121852971</v>
      </c>
      <c r="X10" s="18">
        <v>1980370</v>
      </c>
      <c r="Y10" s="18">
        <f t="shared" si="18"/>
        <v>1994.3303121852971</v>
      </c>
      <c r="AB10" t="s">
        <v>56</v>
      </c>
      <c r="AC10">
        <v>839</v>
      </c>
      <c r="AD10">
        <v>919</v>
      </c>
      <c r="AE10">
        <f t="shared" si="3"/>
        <v>80</v>
      </c>
      <c r="AF10" s="18">
        <f t="shared" si="4"/>
        <v>2294.7551686615889</v>
      </c>
      <c r="AG10" s="18">
        <v>2108880</v>
      </c>
      <c r="AH10" s="18">
        <f t="shared" si="19"/>
        <v>2294.7551686615889</v>
      </c>
      <c r="AK10" t="s">
        <v>56</v>
      </c>
      <c r="AL10">
        <v>905</v>
      </c>
      <c r="AM10">
        <v>918</v>
      </c>
      <c r="AN10">
        <f t="shared" si="5"/>
        <v>13</v>
      </c>
      <c r="AO10" s="18">
        <f t="shared" si="6"/>
        <v>2242.668845315904</v>
      </c>
      <c r="AP10" s="18">
        <v>2058770</v>
      </c>
      <c r="AQ10" s="18">
        <f t="shared" si="20"/>
        <v>2242.668845315904</v>
      </c>
      <c r="AT10" t="s">
        <v>56</v>
      </c>
      <c r="AU10">
        <f t="shared" si="25"/>
        <v>1668</v>
      </c>
      <c r="AV10">
        <v>1897</v>
      </c>
      <c r="AW10">
        <f t="shared" si="7"/>
        <v>229</v>
      </c>
      <c r="AX10" s="18">
        <f t="shared" si="8"/>
        <v>2610.2952029520297</v>
      </c>
      <c r="AY10" s="18">
        <v>4951730</v>
      </c>
      <c r="AZ10" s="18">
        <f t="shared" si="21"/>
        <v>2610.2952029520297</v>
      </c>
      <c r="BC10" s="22" t="s">
        <v>56</v>
      </c>
      <c r="BD10">
        <f t="shared" si="26"/>
        <v>2290</v>
      </c>
      <c r="BE10" s="173">
        <v>2633</v>
      </c>
      <c r="BF10">
        <f t="shared" si="9"/>
        <v>343</v>
      </c>
      <c r="BG10" s="358">
        <f t="shared" si="10"/>
        <v>3082.4762628180783</v>
      </c>
      <c r="BH10" s="358">
        <v>8116160</v>
      </c>
      <c r="BI10" s="358">
        <f t="shared" si="22"/>
        <v>3082.4762628180783</v>
      </c>
      <c r="BJ10" s="23"/>
      <c r="BK10" s="22"/>
      <c r="BL10" t="s">
        <v>56</v>
      </c>
      <c r="BM10">
        <f t="shared" si="27"/>
        <v>1533</v>
      </c>
      <c r="BN10" s="173">
        <v>1788</v>
      </c>
      <c r="BO10">
        <f t="shared" si="11"/>
        <v>255</v>
      </c>
      <c r="BP10" s="358">
        <f t="shared" si="12"/>
        <v>2755.1510067114095</v>
      </c>
      <c r="BQ10" s="358">
        <v>4926210</v>
      </c>
      <c r="BR10" s="361">
        <f t="shared" si="23"/>
        <v>2755.1510067114095</v>
      </c>
      <c r="BS10" s="22"/>
      <c r="BT10" t="s">
        <v>56</v>
      </c>
      <c r="BU10">
        <f t="shared" si="28"/>
        <v>1735</v>
      </c>
      <c r="BV10" s="173">
        <v>2077</v>
      </c>
      <c r="BW10">
        <f t="shared" si="13"/>
        <v>342</v>
      </c>
      <c r="BX10" s="358">
        <f t="shared" si="14"/>
        <v>3537.4386133846892</v>
      </c>
      <c r="BY10" s="358">
        <v>7347260</v>
      </c>
      <c r="BZ10" s="361">
        <f>+BY10/BV10</f>
        <v>3537.4386133846892</v>
      </c>
    </row>
    <row r="11" spans="1:78" x14ac:dyDescent="0.3">
      <c r="A11" t="s">
        <v>57</v>
      </c>
      <c r="B11">
        <v>1087</v>
      </c>
      <c r="C11">
        <v>1163</v>
      </c>
      <c r="D11">
        <f t="shared" ref="D11:D18" si="30">+C11-B11</f>
        <v>76</v>
      </c>
      <c r="E11" s="18">
        <f t="shared" si="15"/>
        <v>2008.9939810834051</v>
      </c>
      <c r="F11" s="18">
        <v>2336460</v>
      </c>
      <c r="G11" s="19">
        <f t="shared" si="16"/>
        <v>2008.9939810834051</v>
      </c>
      <c r="J11" t="s">
        <v>57</v>
      </c>
      <c r="K11">
        <v>2471</v>
      </c>
      <c r="L11">
        <v>1695</v>
      </c>
      <c r="M11">
        <f t="shared" si="29"/>
        <v>-776</v>
      </c>
      <c r="N11" s="18">
        <f t="shared" si="0"/>
        <v>2111.9882005899703</v>
      </c>
      <c r="O11" s="18">
        <v>3579820</v>
      </c>
      <c r="P11" s="18">
        <f t="shared" si="17"/>
        <v>2111.9882005899703</v>
      </c>
      <c r="S11" t="s">
        <v>57</v>
      </c>
      <c r="T11">
        <v>993</v>
      </c>
      <c r="U11">
        <v>1084</v>
      </c>
      <c r="V11">
        <f t="shared" si="1"/>
        <v>91</v>
      </c>
      <c r="W11" s="18">
        <f t="shared" si="2"/>
        <v>2076.3191881918819</v>
      </c>
      <c r="X11" s="18">
        <v>2250730</v>
      </c>
      <c r="Y11" s="18">
        <f t="shared" si="18"/>
        <v>2076.3191881918819</v>
      </c>
      <c r="AB11" t="s">
        <v>57</v>
      </c>
      <c r="AC11">
        <v>919</v>
      </c>
      <c r="AD11">
        <v>814</v>
      </c>
      <c r="AE11">
        <f t="shared" si="3"/>
        <v>-105</v>
      </c>
      <c r="AF11" s="18">
        <f t="shared" si="4"/>
        <v>2417.3095823095823</v>
      </c>
      <c r="AG11" s="18">
        <v>1967690</v>
      </c>
      <c r="AH11" s="18">
        <f t="shared" si="19"/>
        <v>2417.3095823095823</v>
      </c>
      <c r="AK11" t="s">
        <v>57</v>
      </c>
      <c r="AL11">
        <v>918</v>
      </c>
      <c r="AM11">
        <v>1998</v>
      </c>
      <c r="AN11">
        <f t="shared" si="5"/>
        <v>1080</v>
      </c>
      <c r="AO11" s="18">
        <f t="shared" si="6"/>
        <v>2214.2542542542542</v>
      </c>
      <c r="AP11" s="18">
        <v>4424080</v>
      </c>
      <c r="AQ11" s="18">
        <f t="shared" si="20"/>
        <v>2214.2542542542542</v>
      </c>
      <c r="AT11" t="s">
        <v>57</v>
      </c>
      <c r="AU11">
        <f t="shared" si="25"/>
        <v>1897</v>
      </c>
      <c r="AV11">
        <v>1784</v>
      </c>
      <c r="AW11">
        <f t="shared" si="7"/>
        <v>-113</v>
      </c>
      <c r="AX11" s="18">
        <f t="shared" si="8"/>
        <v>2526.4630044843047</v>
      </c>
      <c r="AY11" s="18">
        <v>4507210</v>
      </c>
      <c r="AZ11" s="18">
        <f t="shared" si="21"/>
        <v>2526.4630044843047</v>
      </c>
      <c r="BC11" s="22" t="s">
        <v>57</v>
      </c>
      <c r="BD11">
        <f t="shared" si="26"/>
        <v>2633</v>
      </c>
      <c r="BE11" s="173">
        <v>2143</v>
      </c>
      <c r="BF11">
        <f t="shared" si="9"/>
        <v>-490</v>
      </c>
      <c r="BG11" s="358">
        <f t="shared" si="10"/>
        <v>2716.8968735417639</v>
      </c>
      <c r="BH11" s="358">
        <v>5822310</v>
      </c>
      <c r="BI11" s="358">
        <f t="shared" si="22"/>
        <v>2716.8968735417639</v>
      </c>
      <c r="BJ11" s="23"/>
      <c r="BK11" s="22"/>
      <c r="BL11" t="s">
        <v>57</v>
      </c>
      <c r="BM11">
        <f t="shared" si="27"/>
        <v>1788</v>
      </c>
      <c r="BN11" s="173">
        <v>1995</v>
      </c>
      <c r="BO11">
        <f t="shared" si="11"/>
        <v>207</v>
      </c>
      <c r="BP11" s="358">
        <f t="shared" si="12"/>
        <v>2665.3684210526317</v>
      </c>
      <c r="BQ11" s="358">
        <v>5317410</v>
      </c>
      <c r="BR11" s="361">
        <f t="shared" si="23"/>
        <v>2665.3684210526317</v>
      </c>
      <c r="BS11" s="22"/>
      <c r="BT11" t="s">
        <v>57</v>
      </c>
      <c r="BU11">
        <f t="shared" si="28"/>
        <v>2077</v>
      </c>
      <c r="BV11" s="173">
        <v>1799</v>
      </c>
      <c r="BW11">
        <f t="shared" si="13"/>
        <v>-278</v>
      </c>
      <c r="BX11" s="358">
        <f t="shared" si="14"/>
        <v>3476.4091161756533</v>
      </c>
      <c r="BY11" s="358">
        <v>6254060</v>
      </c>
      <c r="BZ11" s="361">
        <f t="shared" si="24"/>
        <v>3476.4091161756533</v>
      </c>
    </row>
    <row r="12" spans="1:78" x14ac:dyDescent="0.3">
      <c r="A12" t="s">
        <v>58</v>
      </c>
      <c r="B12">
        <v>1163</v>
      </c>
      <c r="C12">
        <v>1114</v>
      </c>
      <c r="D12">
        <f t="shared" si="30"/>
        <v>-49</v>
      </c>
      <c r="E12" s="18">
        <f t="shared" si="15"/>
        <v>2053.1328545780971</v>
      </c>
      <c r="F12" s="18">
        <v>2287190</v>
      </c>
      <c r="G12" s="19">
        <f t="shared" si="16"/>
        <v>2053.1328545780971</v>
      </c>
      <c r="J12" t="s">
        <v>58</v>
      </c>
      <c r="K12">
        <v>1695</v>
      </c>
      <c r="L12">
        <v>1471</v>
      </c>
      <c r="M12">
        <f t="shared" si="29"/>
        <v>-224</v>
      </c>
      <c r="N12" s="18">
        <f t="shared" si="0"/>
        <v>1956.295037389531</v>
      </c>
      <c r="O12" s="18">
        <v>2877710</v>
      </c>
      <c r="P12" s="18">
        <f t="shared" si="17"/>
        <v>1956.295037389531</v>
      </c>
      <c r="S12" t="s">
        <v>58</v>
      </c>
      <c r="T12">
        <v>1084</v>
      </c>
      <c r="U12">
        <v>1175</v>
      </c>
      <c r="V12">
        <f t="shared" si="1"/>
        <v>91</v>
      </c>
      <c r="W12" s="18">
        <f t="shared" si="2"/>
        <v>2085.9148936170213</v>
      </c>
      <c r="X12" s="18">
        <v>2450950</v>
      </c>
      <c r="Y12" s="18">
        <f t="shared" si="18"/>
        <v>2085.9148936170213</v>
      </c>
      <c r="AB12" t="s">
        <v>58</v>
      </c>
      <c r="AC12">
        <v>814</v>
      </c>
      <c r="AD12">
        <v>812</v>
      </c>
      <c r="AE12">
        <f t="shared" si="3"/>
        <v>-2</v>
      </c>
      <c r="AF12" s="18">
        <f t="shared" si="4"/>
        <v>2331.502463054187</v>
      </c>
      <c r="AG12" s="18">
        <v>1893180</v>
      </c>
      <c r="AH12" s="18">
        <f t="shared" si="19"/>
        <v>2331.502463054187</v>
      </c>
      <c r="AK12" t="s">
        <v>58</v>
      </c>
      <c r="AL12">
        <v>1998</v>
      </c>
      <c r="AM12">
        <v>1930</v>
      </c>
      <c r="AN12">
        <f t="shared" si="5"/>
        <v>-68</v>
      </c>
      <c r="AO12" s="18">
        <f t="shared" si="6"/>
        <v>2224.5803108808291</v>
      </c>
      <c r="AP12" s="18">
        <v>4293440</v>
      </c>
      <c r="AQ12" s="18">
        <f t="shared" si="20"/>
        <v>2224.5803108808291</v>
      </c>
      <c r="AT12" t="s">
        <v>58</v>
      </c>
      <c r="AU12">
        <f t="shared" si="25"/>
        <v>1784</v>
      </c>
      <c r="AV12">
        <v>1733</v>
      </c>
      <c r="AW12">
        <f t="shared" si="7"/>
        <v>-51</v>
      </c>
      <c r="AX12" s="18">
        <f t="shared" si="8"/>
        <v>2694.0969417195615</v>
      </c>
      <c r="AY12" s="18">
        <v>4668870</v>
      </c>
      <c r="AZ12" s="18">
        <f t="shared" si="21"/>
        <v>2694.0969417195615</v>
      </c>
      <c r="BC12" s="22" t="s">
        <v>58</v>
      </c>
      <c r="BD12">
        <f t="shared" si="26"/>
        <v>2143</v>
      </c>
      <c r="BE12" s="173">
        <v>2057</v>
      </c>
      <c r="BF12">
        <f t="shared" si="9"/>
        <v>-86</v>
      </c>
      <c r="BG12" s="358">
        <f t="shared" si="10"/>
        <v>3010.2284880894508</v>
      </c>
      <c r="BH12" s="358">
        <v>6192040</v>
      </c>
      <c r="BI12" s="358">
        <f t="shared" si="22"/>
        <v>3010.2284880894508</v>
      </c>
      <c r="BJ12" s="23"/>
      <c r="BK12" s="22"/>
      <c r="BL12" t="s">
        <v>58</v>
      </c>
      <c r="BM12">
        <f t="shared" si="27"/>
        <v>1995</v>
      </c>
      <c r="BN12" s="173">
        <v>1855</v>
      </c>
      <c r="BO12">
        <f t="shared" si="11"/>
        <v>-140</v>
      </c>
      <c r="BP12" s="358">
        <f t="shared" si="12"/>
        <v>2687.4231805929921</v>
      </c>
      <c r="BQ12" s="358">
        <v>4985170</v>
      </c>
      <c r="BR12" s="361">
        <f t="shared" si="23"/>
        <v>2687.4231805929921</v>
      </c>
      <c r="BS12" s="22"/>
      <c r="BT12" t="s">
        <v>58</v>
      </c>
      <c r="BU12">
        <f t="shared" si="28"/>
        <v>1799</v>
      </c>
      <c r="BV12" s="173">
        <v>1963</v>
      </c>
      <c r="BW12">
        <f t="shared" si="13"/>
        <v>164</v>
      </c>
      <c r="BX12" s="358">
        <f t="shared" si="14"/>
        <v>3459.1900152827307</v>
      </c>
      <c r="BY12" s="358">
        <v>6790390</v>
      </c>
      <c r="BZ12" s="361">
        <f t="shared" si="24"/>
        <v>3459.1900152827307</v>
      </c>
    </row>
    <row r="13" spans="1:78" x14ac:dyDescent="0.3">
      <c r="A13" t="s">
        <v>59</v>
      </c>
      <c r="B13">
        <v>1114</v>
      </c>
      <c r="C13">
        <v>1128</v>
      </c>
      <c r="D13">
        <f t="shared" si="30"/>
        <v>14</v>
      </c>
      <c r="E13" s="18">
        <f t="shared" si="15"/>
        <v>1965.735815602837</v>
      </c>
      <c r="F13" s="18">
        <v>2217350</v>
      </c>
      <c r="G13" s="19">
        <f t="shared" si="16"/>
        <v>1965.735815602837</v>
      </c>
      <c r="J13" t="s">
        <v>59</v>
      </c>
      <c r="K13">
        <v>1471</v>
      </c>
      <c r="L13">
        <v>561</v>
      </c>
      <c r="M13">
        <f t="shared" si="29"/>
        <v>-910</v>
      </c>
      <c r="N13" s="18">
        <f t="shared" si="0"/>
        <v>1889.5721925133689</v>
      </c>
      <c r="O13" s="18">
        <v>1060050</v>
      </c>
      <c r="P13" s="18">
        <f t="shared" si="17"/>
        <v>1889.5721925133689</v>
      </c>
      <c r="S13" t="s">
        <v>59</v>
      </c>
      <c r="T13">
        <v>1175</v>
      </c>
      <c r="U13">
        <v>1003</v>
      </c>
      <c r="V13">
        <f t="shared" si="1"/>
        <v>-172</v>
      </c>
      <c r="W13" s="18">
        <f t="shared" si="2"/>
        <v>2127.7966101694915</v>
      </c>
      <c r="X13" s="18">
        <v>2134180</v>
      </c>
      <c r="Y13" s="18">
        <f t="shared" si="18"/>
        <v>2127.7966101694915</v>
      </c>
      <c r="AB13" t="s">
        <v>59</v>
      </c>
      <c r="AC13">
        <v>812</v>
      </c>
      <c r="AD13">
        <v>899</v>
      </c>
      <c r="AE13">
        <f t="shared" si="3"/>
        <v>87</v>
      </c>
      <c r="AF13" s="18">
        <f t="shared" si="4"/>
        <v>2250.778642936596</v>
      </c>
      <c r="AG13" s="18">
        <v>2023450</v>
      </c>
      <c r="AH13" s="18">
        <f t="shared" si="19"/>
        <v>2250.778642936596</v>
      </c>
      <c r="AK13" t="s">
        <v>59</v>
      </c>
      <c r="AL13">
        <v>1930</v>
      </c>
      <c r="AM13">
        <v>1935</v>
      </c>
      <c r="AN13">
        <f t="shared" si="5"/>
        <v>5</v>
      </c>
      <c r="AO13" s="18">
        <f t="shared" si="6"/>
        <v>2285.9948320413437</v>
      </c>
      <c r="AP13" s="18">
        <v>4423400</v>
      </c>
      <c r="AQ13" s="18">
        <f t="shared" si="20"/>
        <v>2285.9948320413437</v>
      </c>
      <c r="AT13" t="s">
        <v>59</v>
      </c>
      <c r="AU13">
        <f t="shared" si="25"/>
        <v>1733</v>
      </c>
      <c r="AV13">
        <v>2354</v>
      </c>
      <c r="AW13">
        <f t="shared" si="7"/>
        <v>621</v>
      </c>
      <c r="AX13" s="18">
        <f t="shared" si="8"/>
        <v>2541.4825828377229</v>
      </c>
      <c r="AY13" s="18">
        <v>5982650</v>
      </c>
      <c r="AZ13" s="18">
        <f t="shared" si="21"/>
        <v>2541.4825828377229</v>
      </c>
      <c r="BC13" s="22" t="s">
        <v>59</v>
      </c>
      <c r="BD13">
        <f t="shared" si="26"/>
        <v>2057</v>
      </c>
      <c r="BE13" s="173">
        <v>2288</v>
      </c>
      <c r="BF13">
        <f t="shared" si="9"/>
        <v>231</v>
      </c>
      <c r="BG13" s="358">
        <f t="shared" si="10"/>
        <v>2902.8540209790208</v>
      </c>
      <c r="BH13" s="358">
        <v>6641730</v>
      </c>
      <c r="BI13" s="358">
        <f t="shared" si="22"/>
        <v>2902.8540209790208</v>
      </c>
      <c r="BJ13" s="23"/>
      <c r="BK13" s="22"/>
      <c r="BL13" t="s">
        <v>59</v>
      </c>
      <c r="BM13">
        <f t="shared" si="27"/>
        <v>1855</v>
      </c>
      <c r="BN13" s="173">
        <v>2129</v>
      </c>
      <c r="BO13">
        <f t="shared" si="11"/>
        <v>274</v>
      </c>
      <c r="BP13" s="358">
        <f t="shared" si="12"/>
        <v>2710.8736496007514</v>
      </c>
      <c r="BQ13" s="358">
        <v>5771450</v>
      </c>
      <c r="BR13" s="361">
        <f t="shared" si="23"/>
        <v>2710.8736496007514</v>
      </c>
      <c r="BS13" s="22"/>
      <c r="BT13" t="s">
        <v>59</v>
      </c>
      <c r="BU13">
        <f t="shared" si="28"/>
        <v>1963</v>
      </c>
      <c r="BV13" s="173">
        <v>1757</v>
      </c>
      <c r="BW13">
        <f t="shared" si="13"/>
        <v>-206</v>
      </c>
      <c r="BX13" s="358">
        <f t="shared" si="14"/>
        <v>3254.8947068867387</v>
      </c>
      <c r="BY13" s="358">
        <v>5718850</v>
      </c>
      <c r="BZ13" s="361">
        <f t="shared" si="24"/>
        <v>3254.8947068867387</v>
      </c>
    </row>
    <row r="14" spans="1:78" x14ac:dyDescent="0.3">
      <c r="A14" t="s">
        <v>60</v>
      </c>
      <c r="B14">
        <v>1128</v>
      </c>
      <c r="C14">
        <v>1100</v>
      </c>
      <c r="D14">
        <f t="shared" si="30"/>
        <v>-28</v>
      </c>
      <c r="E14" s="18">
        <f t="shared" si="15"/>
        <v>2188.2272727272725</v>
      </c>
      <c r="F14" s="18">
        <v>2407050</v>
      </c>
      <c r="G14" s="19">
        <f t="shared" si="16"/>
        <v>2188.2272727272725</v>
      </c>
      <c r="J14" t="s">
        <v>60</v>
      </c>
      <c r="K14">
        <v>561</v>
      </c>
      <c r="L14">
        <v>1061</v>
      </c>
      <c r="M14">
        <f t="shared" si="29"/>
        <v>500</v>
      </c>
      <c r="N14" s="18">
        <f t="shared" si="0"/>
        <v>1914.024505183789</v>
      </c>
      <c r="O14" s="18">
        <v>2030780</v>
      </c>
      <c r="P14" s="18">
        <f t="shared" si="17"/>
        <v>1914.024505183789</v>
      </c>
      <c r="S14" t="s">
        <v>60</v>
      </c>
      <c r="T14">
        <v>1003</v>
      </c>
      <c r="U14">
        <v>1215</v>
      </c>
      <c r="V14">
        <f t="shared" si="1"/>
        <v>212</v>
      </c>
      <c r="W14" s="18">
        <f t="shared" si="2"/>
        <v>2101.9341563786006</v>
      </c>
      <c r="X14" s="18">
        <v>2553850</v>
      </c>
      <c r="Y14" s="18">
        <f t="shared" si="18"/>
        <v>2101.9341563786006</v>
      </c>
      <c r="AB14" t="s">
        <v>60</v>
      </c>
      <c r="AC14">
        <v>899</v>
      </c>
      <c r="AD14">
        <v>1124</v>
      </c>
      <c r="AE14">
        <f t="shared" si="3"/>
        <v>225</v>
      </c>
      <c r="AF14" s="18">
        <f t="shared" si="4"/>
        <v>2226.3612099644129</v>
      </c>
      <c r="AG14" s="18">
        <v>2502430</v>
      </c>
      <c r="AH14" s="18">
        <f t="shared" si="19"/>
        <v>2226.3612099644129</v>
      </c>
      <c r="AK14" t="s">
        <v>60</v>
      </c>
      <c r="AL14">
        <v>1935</v>
      </c>
      <c r="AM14">
        <v>2214</v>
      </c>
      <c r="AN14">
        <f t="shared" si="5"/>
        <v>279</v>
      </c>
      <c r="AO14" s="18">
        <f t="shared" si="6"/>
        <v>2325.3161698283648</v>
      </c>
      <c r="AP14" s="18">
        <v>5148250</v>
      </c>
      <c r="AQ14" s="18">
        <f t="shared" si="20"/>
        <v>2325.3161698283648</v>
      </c>
      <c r="AT14" t="s">
        <v>60</v>
      </c>
      <c r="AU14">
        <f t="shared" si="25"/>
        <v>2354</v>
      </c>
      <c r="AV14">
        <v>2216</v>
      </c>
      <c r="AW14">
        <f t="shared" si="7"/>
        <v>-138</v>
      </c>
      <c r="AX14" s="18">
        <f t="shared" si="8"/>
        <v>2649.7337545126352</v>
      </c>
      <c r="AY14" s="18">
        <v>5871810</v>
      </c>
      <c r="AZ14" s="18">
        <f t="shared" si="21"/>
        <v>2649.7337545126352</v>
      </c>
      <c r="BC14" s="22" t="s">
        <v>60</v>
      </c>
      <c r="BD14">
        <f t="shared" si="26"/>
        <v>2288</v>
      </c>
      <c r="BE14" s="173">
        <v>2125</v>
      </c>
      <c r="BF14">
        <f t="shared" si="9"/>
        <v>-163</v>
      </c>
      <c r="BG14" s="358">
        <f t="shared" si="10"/>
        <v>2964.404705882353</v>
      </c>
      <c r="BH14" s="358">
        <v>6299360</v>
      </c>
      <c r="BI14" s="358">
        <f t="shared" si="22"/>
        <v>2964.404705882353</v>
      </c>
      <c r="BJ14" s="23"/>
      <c r="BK14" s="22"/>
      <c r="BL14" t="s">
        <v>60</v>
      </c>
      <c r="BM14">
        <f t="shared" si="27"/>
        <v>2129</v>
      </c>
      <c r="BN14" s="173">
        <v>2448</v>
      </c>
      <c r="BO14">
        <f t="shared" si="11"/>
        <v>319</v>
      </c>
      <c r="BP14" s="358">
        <f t="shared" si="12"/>
        <v>2918.2393790849674</v>
      </c>
      <c r="BQ14" s="358">
        <v>7143850</v>
      </c>
      <c r="BR14" s="361">
        <f t="shared" si="23"/>
        <v>2918.2393790849674</v>
      </c>
      <c r="BS14" s="22"/>
      <c r="BT14" t="s">
        <v>60</v>
      </c>
      <c r="BU14">
        <f t="shared" si="28"/>
        <v>1757</v>
      </c>
      <c r="BV14" s="173">
        <v>2343</v>
      </c>
      <c r="BW14">
        <f t="shared" si="13"/>
        <v>586</v>
      </c>
      <c r="BX14" s="358">
        <f t="shared" si="14"/>
        <v>3323.687580025608</v>
      </c>
      <c r="BY14" s="358">
        <v>7787400</v>
      </c>
      <c r="BZ14" s="361">
        <f t="shared" si="24"/>
        <v>3323.687580025608</v>
      </c>
    </row>
    <row r="15" spans="1:78" x14ac:dyDescent="0.3">
      <c r="A15" t="s">
        <v>61</v>
      </c>
      <c r="B15">
        <v>1100</v>
      </c>
      <c r="C15">
        <v>1030</v>
      </c>
      <c r="D15">
        <f t="shared" si="30"/>
        <v>-70</v>
      </c>
      <c r="E15" s="18">
        <f t="shared" si="15"/>
        <v>2139.5825242718447</v>
      </c>
      <c r="F15" s="18">
        <v>2203770</v>
      </c>
      <c r="G15" s="19">
        <f t="shared" si="16"/>
        <v>2139.5825242718447</v>
      </c>
      <c r="J15" t="s">
        <v>61</v>
      </c>
      <c r="K15">
        <v>1061</v>
      </c>
      <c r="L15">
        <v>1091</v>
      </c>
      <c r="M15">
        <f t="shared" si="29"/>
        <v>30</v>
      </c>
      <c r="N15" s="18">
        <f t="shared" si="0"/>
        <v>1858.7901008249312</v>
      </c>
      <c r="O15" s="18">
        <v>2027940</v>
      </c>
      <c r="P15" s="18">
        <f t="shared" si="17"/>
        <v>1858.7901008249312</v>
      </c>
      <c r="S15" t="s">
        <v>61</v>
      </c>
      <c r="T15">
        <v>1215</v>
      </c>
      <c r="U15">
        <v>1056</v>
      </c>
      <c r="V15">
        <f t="shared" si="1"/>
        <v>-159</v>
      </c>
      <c r="W15" s="18">
        <f t="shared" si="2"/>
        <v>1957.784090909091</v>
      </c>
      <c r="X15" s="18">
        <v>2067420</v>
      </c>
      <c r="Y15" s="18">
        <f t="shared" si="18"/>
        <v>1957.784090909091</v>
      </c>
      <c r="AB15" t="s">
        <v>61</v>
      </c>
      <c r="AC15">
        <v>1124</v>
      </c>
      <c r="AD15">
        <v>903</v>
      </c>
      <c r="AE15">
        <f t="shared" si="3"/>
        <v>-221</v>
      </c>
      <c r="AF15" s="18">
        <f t="shared" si="4"/>
        <v>2139.8560354374308</v>
      </c>
      <c r="AG15" s="18">
        <v>1932290</v>
      </c>
      <c r="AH15" s="18">
        <f t="shared" si="19"/>
        <v>2139.8560354374308</v>
      </c>
      <c r="AK15" t="s">
        <v>61</v>
      </c>
      <c r="AL15">
        <v>2214</v>
      </c>
      <c r="AM15">
        <v>1993</v>
      </c>
      <c r="AN15">
        <f t="shared" si="5"/>
        <v>-221</v>
      </c>
      <c r="AO15" s="18">
        <f t="shared" si="6"/>
        <v>2241.7160060210736</v>
      </c>
      <c r="AP15" s="18">
        <v>4467740</v>
      </c>
      <c r="AQ15" s="18">
        <f t="shared" si="20"/>
        <v>2241.7160060210736</v>
      </c>
      <c r="AT15" t="s">
        <v>61</v>
      </c>
      <c r="AU15">
        <f t="shared" si="25"/>
        <v>2216</v>
      </c>
      <c r="AV15">
        <v>2573</v>
      </c>
      <c r="AW15">
        <f t="shared" si="7"/>
        <v>357</v>
      </c>
      <c r="AX15" s="18">
        <f t="shared" si="8"/>
        <v>2835.1846094053635</v>
      </c>
      <c r="AY15" s="18">
        <v>7294930</v>
      </c>
      <c r="AZ15" s="18">
        <f t="shared" si="21"/>
        <v>2835.1846094053635</v>
      </c>
      <c r="BC15" s="22" t="s">
        <v>61</v>
      </c>
      <c r="BD15">
        <f t="shared" si="26"/>
        <v>2125</v>
      </c>
      <c r="BE15" s="173">
        <v>2018</v>
      </c>
      <c r="BF15">
        <f t="shared" si="9"/>
        <v>-107</v>
      </c>
      <c r="BG15" s="358">
        <f t="shared" si="10"/>
        <v>2809.1873141724482</v>
      </c>
      <c r="BH15" s="358">
        <v>5668940</v>
      </c>
      <c r="BI15" s="358">
        <f t="shared" si="22"/>
        <v>2809.1873141724482</v>
      </c>
      <c r="BJ15" s="23"/>
      <c r="BK15" s="22"/>
      <c r="BL15" t="s">
        <v>61</v>
      </c>
      <c r="BM15">
        <f t="shared" si="27"/>
        <v>2448</v>
      </c>
      <c r="BN15" s="173">
        <v>2149</v>
      </c>
      <c r="BO15">
        <f t="shared" si="11"/>
        <v>-299</v>
      </c>
      <c r="BP15" s="358">
        <f t="shared" si="12"/>
        <v>2770.8469055374594</v>
      </c>
      <c r="BQ15" s="358">
        <v>5954550</v>
      </c>
      <c r="BR15" s="361">
        <f t="shared" si="23"/>
        <v>2770.8469055374594</v>
      </c>
      <c r="BS15" s="22"/>
      <c r="BT15" t="s">
        <v>61</v>
      </c>
      <c r="BU15">
        <f t="shared" si="28"/>
        <v>2343</v>
      </c>
      <c r="BV15" s="173"/>
      <c r="BW15">
        <f t="shared" si="13"/>
        <v>-2343</v>
      </c>
      <c r="BX15" s="358" t="e">
        <f t="shared" si="14"/>
        <v>#DIV/0!</v>
      </c>
      <c r="BY15" s="358"/>
      <c r="BZ15" s="361" t="e">
        <f t="shared" si="24"/>
        <v>#DIV/0!</v>
      </c>
    </row>
    <row r="16" spans="1:78" x14ac:dyDescent="0.3">
      <c r="A16" t="s">
        <v>62</v>
      </c>
      <c r="B16">
        <v>1030</v>
      </c>
      <c r="C16">
        <v>1132</v>
      </c>
      <c r="D16">
        <f t="shared" si="30"/>
        <v>102</v>
      </c>
      <c r="E16" s="18">
        <f t="shared" si="15"/>
        <v>2040.3356890459363</v>
      </c>
      <c r="F16" s="18">
        <v>2309660</v>
      </c>
      <c r="G16" s="19">
        <f t="shared" si="16"/>
        <v>2040.3356890459363</v>
      </c>
      <c r="J16" t="s">
        <v>62</v>
      </c>
      <c r="K16">
        <v>1091</v>
      </c>
      <c r="L16">
        <v>1018</v>
      </c>
      <c r="M16">
        <f t="shared" si="29"/>
        <v>-73</v>
      </c>
      <c r="N16" s="18">
        <f t="shared" si="0"/>
        <v>2004.6561886051081</v>
      </c>
      <c r="O16" s="18">
        <v>2040740</v>
      </c>
      <c r="P16" s="18">
        <f t="shared" si="17"/>
        <v>2004.6561886051081</v>
      </c>
      <c r="S16" t="s">
        <v>62</v>
      </c>
      <c r="T16">
        <v>1056</v>
      </c>
      <c r="U16">
        <v>1010</v>
      </c>
      <c r="V16">
        <f t="shared" si="1"/>
        <v>-46</v>
      </c>
      <c r="W16" s="18">
        <f t="shared" si="2"/>
        <v>2063.8118811881186</v>
      </c>
      <c r="X16" s="18">
        <v>2084450</v>
      </c>
      <c r="Y16" s="18">
        <f t="shared" si="18"/>
        <v>2063.8118811881186</v>
      </c>
      <c r="AB16" t="s">
        <v>62</v>
      </c>
      <c r="AC16">
        <v>903</v>
      </c>
      <c r="AD16">
        <v>1037</v>
      </c>
      <c r="AE16">
        <f t="shared" si="3"/>
        <v>134</v>
      </c>
      <c r="AF16" s="18">
        <f t="shared" si="4"/>
        <v>2181.311475409836</v>
      </c>
      <c r="AG16" s="18">
        <v>2262020</v>
      </c>
      <c r="AH16" s="18">
        <f t="shared" si="19"/>
        <v>2181.311475409836</v>
      </c>
      <c r="AK16" t="s">
        <v>62</v>
      </c>
      <c r="AL16">
        <v>1993</v>
      </c>
      <c r="AM16">
        <v>2340</v>
      </c>
      <c r="AN16">
        <f t="shared" si="5"/>
        <v>347</v>
      </c>
      <c r="AO16" s="18">
        <f t="shared" si="6"/>
        <v>2151.9786324786323</v>
      </c>
      <c r="AP16" s="18">
        <v>5035630</v>
      </c>
      <c r="AQ16" s="18">
        <f t="shared" si="20"/>
        <v>2151.9786324786323</v>
      </c>
      <c r="AT16" t="s">
        <v>62</v>
      </c>
      <c r="AU16">
        <f t="shared" si="25"/>
        <v>2573</v>
      </c>
      <c r="AV16">
        <v>2381</v>
      </c>
      <c r="AW16">
        <f t="shared" si="7"/>
        <v>-192</v>
      </c>
      <c r="AX16" s="18">
        <f t="shared" si="8"/>
        <v>2800.167996640067</v>
      </c>
      <c r="AY16" s="18">
        <v>6667200</v>
      </c>
      <c r="AZ16" s="18">
        <f t="shared" si="21"/>
        <v>2800.167996640067</v>
      </c>
      <c r="BC16" s="22" t="s">
        <v>62</v>
      </c>
      <c r="BD16">
        <f t="shared" si="26"/>
        <v>2018</v>
      </c>
      <c r="BE16" s="173">
        <v>1971</v>
      </c>
      <c r="BF16">
        <f t="shared" si="9"/>
        <v>-47</v>
      </c>
      <c r="BG16" s="358">
        <f t="shared" si="10"/>
        <v>2842.0750887874174</v>
      </c>
      <c r="BH16" s="358">
        <v>5601730</v>
      </c>
      <c r="BI16" s="358">
        <f t="shared" si="22"/>
        <v>2842.0750887874174</v>
      </c>
      <c r="BJ16" s="23"/>
      <c r="BK16" s="22"/>
      <c r="BL16" t="s">
        <v>62</v>
      </c>
      <c r="BM16">
        <f t="shared" si="27"/>
        <v>2149</v>
      </c>
      <c r="BN16" s="173">
        <v>1937</v>
      </c>
      <c r="BO16">
        <f t="shared" si="11"/>
        <v>-212</v>
      </c>
      <c r="BP16" s="358">
        <f t="shared" si="12"/>
        <v>2702.6277749096539</v>
      </c>
      <c r="BQ16" s="358">
        <v>5234990</v>
      </c>
      <c r="BR16" s="361">
        <f t="shared" si="23"/>
        <v>2702.6277749096539</v>
      </c>
      <c r="BS16" s="22"/>
      <c r="BT16" t="s">
        <v>62</v>
      </c>
      <c r="BU16">
        <f t="shared" si="28"/>
        <v>0</v>
      </c>
      <c r="BV16" s="173"/>
      <c r="BW16">
        <f t="shared" si="13"/>
        <v>0</v>
      </c>
      <c r="BX16" s="358" t="e">
        <f t="shared" si="14"/>
        <v>#DIV/0!</v>
      </c>
      <c r="BY16" s="358"/>
      <c r="BZ16" s="361" t="e">
        <f t="shared" si="24"/>
        <v>#DIV/0!</v>
      </c>
    </row>
    <row r="17" spans="1:78" x14ac:dyDescent="0.3">
      <c r="A17" t="s">
        <v>63</v>
      </c>
      <c r="B17">
        <v>1132</v>
      </c>
      <c r="C17">
        <v>1243</v>
      </c>
      <c r="D17">
        <f t="shared" si="30"/>
        <v>111</v>
      </c>
      <c r="E17" s="18">
        <f t="shared" si="15"/>
        <v>2055.534995977474</v>
      </c>
      <c r="F17" s="18">
        <v>2555030</v>
      </c>
      <c r="G17" s="19">
        <f t="shared" si="16"/>
        <v>2055.534995977474</v>
      </c>
      <c r="J17" t="s">
        <v>63</v>
      </c>
      <c r="K17">
        <v>1018</v>
      </c>
      <c r="L17">
        <v>1088</v>
      </c>
      <c r="M17">
        <f t="shared" si="29"/>
        <v>70</v>
      </c>
      <c r="N17" s="18">
        <f t="shared" si="0"/>
        <v>2021.0294117647059</v>
      </c>
      <c r="O17" s="18">
        <v>2198880</v>
      </c>
      <c r="P17" s="18">
        <f t="shared" si="17"/>
        <v>2021.0294117647059</v>
      </c>
      <c r="S17" t="s">
        <v>63</v>
      </c>
      <c r="T17">
        <v>1010</v>
      </c>
      <c r="U17">
        <v>1140</v>
      </c>
      <c r="V17">
        <f t="shared" si="1"/>
        <v>130</v>
      </c>
      <c r="W17" s="18">
        <f t="shared" si="2"/>
        <v>2160.9824561403507</v>
      </c>
      <c r="X17" s="18">
        <v>2463520</v>
      </c>
      <c r="Y17" s="18">
        <f>+X17/U17</f>
        <v>2160.9824561403507</v>
      </c>
      <c r="AB17" t="s">
        <v>63</v>
      </c>
      <c r="AC17">
        <v>1037</v>
      </c>
      <c r="AD17">
        <v>1089</v>
      </c>
      <c r="AE17">
        <f t="shared" si="3"/>
        <v>52</v>
      </c>
      <c r="AF17" s="18">
        <f t="shared" si="4"/>
        <v>2208.3562901744722</v>
      </c>
      <c r="AG17" s="18">
        <v>2404900</v>
      </c>
      <c r="AH17" s="18">
        <f>+AG17/AD17</f>
        <v>2208.3562901744722</v>
      </c>
      <c r="AK17" t="s">
        <v>63</v>
      </c>
      <c r="AL17">
        <v>2340</v>
      </c>
      <c r="AM17">
        <v>2282</v>
      </c>
      <c r="AN17">
        <f t="shared" si="5"/>
        <v>-58</v>
      </c>
      <c r="AO17" s="18">
        <f t="shared" si="6"/>
        <v>2287.0946538124454</v>
      </c>
      <c r="AP17" s="18">
        <v>5219150</v>
      </c>
      <c r="AQ17" s="18">
        <f>+AP17/AM17</f>
        <v>2287.0946538124454</v>
      </c>
      <c r="AT17" t="s">
        <v>63</v>
      </c>
      <c r="AU17">
        <f t="shared" si="25"/>
        <v>2381</v>
      </c>
      <c r="AV17">
        <v>2239</v>
      </c>
      <c r="AW17">
        <f t="shared" si="7"/>
        <v>-142</v>
      </c>
      <c r="AX17" s="18">
        <f t="shared" si="8"/>
        <v>2891.7373827601609</v>
      </c>
      <c r="AY17" s="18">
        <v>6474600</v>
      </c>
      <c r="AZ17" s="18">
        <f>+AY17/AV17</f>
        <v>2891.7373827601609</v>
      </c>
      <c r="BC17" s="22" t="s">
        <v>63</v>
      </c>
      <c r="BD17">
        <f t="shared" si="26"/>
        <v>1971</v>
      </c>
      <c r="BE17" s="173">
        <v>881</v>
      </c>
      <c r="BF17">
        <f t="shared" si="9"/>
        <v>-1090</v>
      </c>
      <c r="BG17" s="358">
        <f t="shared" si="10"/>
        <v>2796.9807037457435</v>
      </c>
      <c r="BH17" s="358">
        <v>2464140</v>
      </c>
      <c r="BI17" s="358">
        <f>+BH17/BE17</f>
        <v>2796.9807037457435</v>
      </c>
      <c r="BJ17" s="23"/>
      <c r="BK17" s="22"/>
      <c r="BL17" t="s">
        <v>63</v>
      </c>
      <c r="BM17">
        <f t="shared" si="27"/>
        <v>1937</v>
      </c>
      <c r="BN17" s="173">
        <v>2064</v>
      </c>
      <c r="BO17">
        <f t="shared" si="11"/>
        <v>127</v>
      </c>
      <c r="BP17" s="358">
        <f t="shared" si="12"/>
        <v>2837.3110465116279</v>
      </c>
      <c r="BQ17" s="358">
        <v>5856210</v>
      </c>
      <c r="BR17" s="361">
        <f>+BQ17/BN17</f>
        <v>2837.3110465116279</v>
      </c>
      <c r="BS17" s="22"/>
      <c r="BT17" t="s">
        <v>63</v>
      </c>
      <c r="BU17">
        <f t="shared" si="28"/>
        <v>0</v>
      </c>
      <c r="BV17" s="173"/>
      <c r="BW17">
        <f t="shared" si="13"/>
        <v>0</v>
      </c>
      <c r="BX17" s="358" t="e">
        <f t="shared" si="14"/>
        <v>#DIV/0!</v>
      </c>
      <c r="BY17" s="358"/>
      <c r="BZ17" s="361" t="e">
        <f>+BY17/BV17</f>
        <v>#DIV/0!</v>
      </c>
    </row>
    <row r="18" spans="1:78" x14ac:dyDescent="0.3">
      <c r="A18" t="s">
        <v>64</v>
      </c>
      <c r="B18">
        <v>1243</v>
      </c>
      <c r="C18">
        <v>1047</v>
      </c>
      <c r="D18">
        <f t="shared" si="30"/>
        <v>-196</v>
      </c>
      <c r="E18" s="18">
        <f t="shared" si="15"/>
        <v>2035.1098376313275</v>
      </c>
      <c r="F18" s="18">
        <v>2130760</v>
      </c>
      <c r="G18" s="19">
        <f t="shared" si="16"/>
        <v>2035.1098376313275</v>
      </c>
      <c r="J18" t="s">
        <v>64</v>
      </c>
      <c r="K18">
        <v>1088</v>
      </c>
      <c r="L18">
        <v>946</v>
      </c>
      <c r="M18">
        <f t="shared" si="29"/>
        <v>-142</v>
      </c>
      <c r="N18" s="18">
        <f t="shared" si="0"/>
        <v>2072.0718816067651</v>
      </c>
      <c r="O18" s="18">
        <v>1960180</v>
      </c>
      <c r="P18" s="18">
        <f t="shared" si="17"/>
        <v>2072.0718816067651</v>
      </c>
      <c r="S18" t="s">
        <v>64</v>
      </c>
      <c r="T18">
        <v>1140</v>
      </c>
      <c r="U18">
        <v>863</v>
      </c>
      <c r="V18">
        <f t="shared" si="1"/>
        <v>-277</v>
      </c>
      <c r="W18" s="18">
        <f t="shared" si="2"/>
        <v>2081.5179606025495</v>
      </c>
      <c r="X18" s="18">
        <v>1796350</v>
      </c>
      <c r="Y18" s="18">
        <f>+X18/U18</f>
        <v>2081.5179606025495</v>
      </c>
      <c r="AB18" t="s">
        <v>64</v>
      </c>
      <c r="AC18">
        <v>1089</v>
      </c>
      <c r="AD18">
        <v>769</v>
      </c>
      <c r="AE18">
        <f t="shared" si="3"/>
        <v>-320</v>
      </c>
      <c r="AF18" s="18">
        <f t="shared" si="4"/>
        <v>2167.7503250975292</v>
      </c>
      <c r="AG18" s="18">
        <v>1667000</v>
      </c>
      <c r="AH18" s="18">
        <f>+AG18/AD18</f>
        <v>2167.7503250975292</v>
      </c>
      <c r="AK18" t="s">
        <v>64</v>
      </c>
      <c r="AL18">
        <v>2282</v>
      </c>
      <c r="AM18">
        <v>2064</v>
      </c>
      <c r="AN18">
        <f t="shared" si="5"/>
        <v>-218</v>
      </c>
      <c r="AO18" s="18">
        <f t="shared" si="6"/>
        <v>2276.1724806201551</v>
      </c>
      <c r="AP18" s="18">
        <v>4698020</v>
      </c>
      <c r="AQ18" s="18">
        <f>+AP18/AM18</f>
        <v>2276.1724806201551</v>
      </c>
      <c r="AT18" t="s">
        <v>64</v>
      </c>
      <c r="AU18">
        <f t="shared" si="25"/>
        <v>2239</v>
      </c>
      <c r="AV18">
        <v>2122</v>
      </c>
      <c r="AW18">
        <f t="shared" si="7"/>
        <v>-117</v>
      </c>
      <c r="AX18" s="18">
        <f t="shared" si="8"/>
        <v>3083.1432610744582</v>
      </c>
      <c r="AY18" s="18">
        <v>6542430</v>
      </c>
      <c r="AZ18" s="18">
        <f>+AY18/AV18</f>
        <v>3083.1432610744582</v>
      </c>
      <c r="BC18" s="22" t="s">
        <v>64</v>
      </c>
      <c r="BD18">
        <f t="shared" si="26"/>
        <v>881</v>
      </c>
      <c r="BE18" s="173">
        <v>1245</v>
      </c>
      <c r="BF18">
        <f t="shared" si="9"/>
        <v>364</v>
      </c>
      <c r="BG18" s="358">
        <f t="shared" si="10"/>
        <v>2824.8353413654618</v>
      </c>
      <c r="BH18" s="358">
        <v>3516920</v>
      </c>
      <c r="BI18" s="358">
        <f>+BH18/BE18</f>
        <v>2824.8353413654618</v>
      </c>
      <c r="BJ18" s="23"/>
      <c r="BK18" s="22"/>
      <c r="BL18" t="s">
        <v>64</v>
      </c>
      <c r="BM18">
        <f>+BN17</f>
        <v>2064</v>
      </c>
      <c r="BN18" s="173">
        <v>1687</v>
      </c>
      <c r="BO18">
        <f t="shared" si="11"/>
        <v>-377</v>
      </c>
      <c r="BP18" s="358">
        <f t="shared" si="12"/>
        <v>2837.836395969176</v>
      </c>
      <c r="BQ18" s="358">
        <v>4787430</v>
      </c>
      <c r="BR18" s="361">
        <f>+BQ18/BN18</f>
        <v>2837.836395969176</v>
      </c>
      <c r="BS18" s="22"/>
      <c r="BT18" t="s">
        <v>64</v>
      </c>
      <c r="BU18">
        <f t="shared" si="28"/>
        <v>0</v>
      </c>
      <c r="BV18" s="173"/>
      <c r="BW18">
        <f t="shared" si="13"/>
        <v>0</v>
      </c>
      <c r="BX18" s="358" t="e">
        <f t="shared" si="14"/>
        <v>#DIV/0!</v>
      </c>
      <c r="BY18" s="358"/>
      <c r="BZ18" s="361" t="e">
        <f>+BY18/BV18</f>
        <v>#DIV/0!</v>
      </c>
    </row>
    <row r="19" spans="1:78" x14ac:dyDescent="0.3">
      <c r="A19" t="s">
        <v>65</v>
      </c>
      <c r="D19" t="s">
        <v>65</v>
      </c>
      <c r="E19" s="18" t="s">
        <v>65</v>
      </c>
      <c r="F19" s="18" t="s">
        <v>65</v>
      </c>
      <c r="J19" t="s">
        <v>65</v>
      </c>
      <c r="M19" t="s">
        <v>65</v>
      </c>
      <c r="N19" s="18" t="s">
        <v>65</v>
      </c>
      <c r="O19" s="18" t="s">
        <v>65</v>
      </c>
      <c r="P19" s="18"/>
      <c r="S19" t="s">
        <v>65</v>
      </c>
      <c r="V19" t="s">
        <v>65</v>
      </c>
      <c r="W19" s="18" t="s">
        <v>65</v>
      </c>
      <c r="X19" s="18" t="s">
        <v>65</v>
      </c>
      <c r="Y19" s="18"/>
      <c r="AB19" t="s">
        <v>65</v>
      </c>
      <c r="AE19" t="s">
        <v>65</v>
      </c>
      <c r="AF19" s="18" t="s">
        <v>65</v>
      </c>
      <c r="AG19" s="18" t="s">
        <v>65</v>
      </c>
      <c r="AH19" s="18"/>
      <c r="AK19" t="s">
        <v>65</v>
      </c>
      <c r="AN19" t="s">
        <v>65</v>
      </c>
      <c r="AO19" s="18" t="s">
        <v>65</v>
      </c>
      <c r="AP19" s="18" t="s">
        <v>65</v>
      </c>
      <c r="AQ19" s="18"/>
      <c r="AT19" t="s">
        <v>65</v>
      </c>
      <c r="AW19" t="s">
        <v>65</v>
      </c>
      <c r="AX19" s="18" t="s">
        <v>65</v>
      </c>
      <c r="AY19" s="18" t="s">
        <v>65</v>
      </c>
      <c r="AZ19" s="18"/>
      <c r="BC19" s="22" t="s">
        <v>65</v>
      </c>
      <c r="BF19" t="s">
        <v>65</v>
      </c>
      <c r="BG19" s="358" t="s">
        <v>65</v>
      </c>
      <c r="BH19" s="358" t="s">
        <v>65</v>
      </c>
      <c r="BI19" s="358"/>
      <c r="BJ19" s="23"/>
      <c r="BK19" s="22"/>
      <c r="BL19" t="s">
        <v>65</v>
      </c>
      <c r="BO19" t="s">
        <v>65</v>
      </c>
      <c r="BP19" s="358" t="s">
        <v>65</v>
      </c>
      <c r="BQ19" s="358" t="s">
        <v>65</v>
      </c>
      <c r="BR19" s="361"/>
      <c r="BS19" s="22"/>
      <c r="BT19" t="s">
        <v>65</v>
      </c>
      <c r="BW19" t="s">
        <v>65</v>
      </c>
      <c r="BX19" s="358" t="s">
        <v>65</v>
      </c>
      <c r="BY19" s="358" t="s">
        <v>65</v>
      </c>
      <c r="BZ19" s="361"/>
    </row>
    <row r="20" spans="1:78" x14ac:dyDescent="0.3">
      <c r="BC20" s="22"/>
      <c r="BJ20" s="23"/>
      <c r="BK20" s="22"/>
      <c r="BR20" s="23"/>
      <c r="BS20" s="22"/>
      <c r="BZ20" s="23"/>
    </row>
    <row r="21" spans="1:78" x14ac:dyDescent="0.3">
      <c r="BC21" s="22"/>
      <c r="BJ21" s="23"/>
      <c r="BK21" s="22"/>
      <c r="BR21" s="23"/>
      <c r="BS21" s="22"/>
      <c r="BZ21" s="23"/>
    </row>
    <row r="22" spans="1:78" x14ac:dyDescent="0.3">
      <c r="A22" s="512" t="s">
        <v>15</v>
      </c>
      <c r="B22" s="512"/>
      <c r="C22" s="512"/>
      <c r="D22" s="512"/>
      <c r="E22" s="512"/>
      <c r="F22" s="512"/>
      <c r="J22" s="512" t="s">
        <v>15</v>
      </c>
      <c r="K22" s="512"/>
      <c r="L22" s="512"/>
      <c r="M22" s="512"/>
      <c r="N22" s="512"/>
      <c r="O22" s="512"/>
      <c r="S22" s="512" t="s">
        <v>15</v>
      </c>
      <c r="T22" s="512"/>
      <c r="U22" s="512"/>
      <c r="V22" s="512"/>
      <c r="W22" s="512"/>
      <c r="X22" s="512"/>
      <c r="AB22" s="512" t="s">
        <v>15</v>
      </c>
      <c r="AC22" s="512"/>
      <c r="AD22" s="512"/>
      <c r="AE22" s="512"/>
      <c r="AF22" s="512"/>
      <c r="AG22" s="512"/>
      <c r="AK22" s="512" t="s">
        <v>15</v>
      </c>
      <c r="AL22" s="512"/>
      <c r="AM22" s="512"/>
      <c r="AN22" s="512"/>
      <c r="AO22" s="512"/>
      <c r="AP22" s="512"/>
      <c r="AT22" s="512" t="s">
        <v>15</v>
      </c>
      <c r="AU22" s="512"/>
      <c r="AV22" s="512"/>
      <c r="AW22" s="512"/>
      <c r="AX22" s="512"/>
      <c r="AY22" s="512"/>
      <c r="BC22" s="547" t="s">
        <v>15</v>
      </c>
      <c r="BD22" s="512"/>
      <c r="BE22" s="512"/>
      <c r="BF22" s="512"/>
      <c r="BG22" s="512"/>
      <c r="BH22" s="512"/>
      <c r="BJ22" s="23"/>
      <c r="BK22" s="22"/>
      <c r="BL22" s="512" t="s">
        <v>15</v>
      </c>
      <c r="BM22" s="512"/>
      <c r="BN22" s="512"/>
      <c r="BO22" s="512"/>
      <c r="BP22" s="512"/>
      <c r="BQ22" s="512"/>
      <c r="BR22" s="23"/>
      <c r="BS22" s="22"/>
      <c r="BT22" s="512" t="s">
        <v>15</v>
      </c>
      <c r="BU22" s="512"/>
      <c r="BV22" s="512"/>
      <c r="BW22" s="512"/>
      <c r="BX22" s="512"/>
      <c r="BY22" s="512"/>
      <c r="BZ22" s="23"/>
    </row>
    <row r="23" spans="1:78" x14ac:dyDescent="0.3">
      <c r="A23" s="512" t="s">
        <v>12</v>
      </c>
      <c r="B23" s="512"/>
      <c r="C23" s="512"/>
      <c r="D23" s="512"/>
      <c r="E23" s="512"/>
      <c r="F23" s="512"/>
      <c r="J23" s="512" t="s">
        <v>14</v>
      </c>
      <c r="K23" s="512"/>
      <c r="L23" s="512"/>
      <c r="M23" s="512"/>
      <c r="N23" s="512"/>
      <c r="O23" s="512"/>
      <c r="S23" s="512" t="s">
        <v>142</v>
      </c>
      <c r="T23" s="512"/>
      <c r="U23" s="512"/>
      <c r="V23" s="512"/>
      <c r="W23" s="512"/>
      <c r="X23" s="512"/>
      <c r="AB23" s="512" t="s">
        <v>158</v>
      </c>
      <c r="AC23" s="512"/>
      <c r="AD23" s="512"/>
      <c r="AE23" s="512"/>
      <c r="AF23" s="512"/>
      <c r="AG23" s="512"/>
      <c r="AK23" s="512" t="s">
        <v>187</v>
      </c>
      <c r="AL23" s="512"/>
      <c r="AM23" s="512"/>
      <c r="AN23" s="512"/>
      <c r="AO23" s="512"/>
      <c r="AP23" s="512"/>
      <c r="AT23" s="512" t="s">
        <v>233</v>
      </c>
      <c r="AU23" s="512"/>
      <c r="AV23" s="512"/>
      <c r="AW23" s="512"/>
      <c r="AX23" s="512"/>
      <c r="AY23" s="512"/>
      <c r="BC23" s="547" t="s">
        <v>321</v>
      </c>
      <c r="BD23" s="512"/>
      <c r="BE23" s="512"/>
      <c r="BF23" s="512"/>
      <c r="BG23" s="512"/>
      <c r="BH23" s="512"/>
      <c r="BJ23" s="23"/>
      <c r="BK23" s="22"/>
      <c r="BL23" s="512" t="s">
        <v>371</v>
      </c>
      <c r="BM23" s="512"/>
      <c r="BN23" s="512"/>
      <c r="BO23" s="512"/>
      <c r="BP23" s="512"/>
      <c r="BQ23" s="512"/>
      <c r="BR23" s="23"/>
      <c r="BS23" s="22"/>
      <c r="BT23" s="512" t="s">
        <v>448</v>
      </c>
      <c r="BU23" s="512"/>
      <c r="BV23" s="512"/>
      <c r="BW23" s="512"/>
      <c r="BX23" s="512"/>
      <c r="BY23" s="512"/>
      <c r="BZ23" s="23"/>
    </row>
    <row r="24" spans="1:78" s="10" customFormat="1" x14ac:dyDescent="0.3">
      <c r="A24" s="20" t="s">
        <v>18</v>
      </c>
      <c r="B24" s="20" t="s">
        <v>50</v>
      </c>
      <c r="C24" s="20" t="s">
        <v>51</v>
      </c>
      <c r="D24" s="20" t="s">
        <v>21</v>
      </c>
      <c r="E24" s="20" t="s">
        <v>52</v>
      </c>
      <c r="F24" s="20" t="s">
        <v>41</v>
      </c>
      <c r="J24" s="20" t="s">
        <v>18</v>
      </c>
      <c r="K24" s="20" t="s">
        <v>50</v>
      </c>
      <c r="L24" s="20" t="s">
        <v>51</v>
      </c>
      <c r="M24" s="20" t="s">
        <v>21</v>
      </c>
      <c r="N24" s="20" t="s">
        <v>52</v>
      </c>
      <c r="O24" s="20" t="s">
        <v>41</v>
      </c>
      <c r="P24" s="20"/>
      <c r="S24" s="20" t="s">
        <v>18</v>
      </c>
      <c r="T24" s="20" t="s">
        <v>50</v>
      </c>
      <c r="U24" s="20" t="s">
        <v>51</v>
      </c>
      <c r="V24" s="20" t="s">
        <v>21</v>
      </c>
      <c r="W24" s="20" t="s">
        <v>52</v>
      </c>
      <c r="X24" s="20" t="s">
        <v>41</v>
      </c>
      <c r="Y24" s="20"/>
      <c r="AB24" s="20" t="s">
        <v>18</v>
      </c>
      <c r="AC24" s="20" t="s">
        <v>50</v>
      </c>
      <c r="AD24" s="20" t="s">
        <v>51</v>
      </c>
      <c r="AE24" s="20" t="s">
        <v>21</v>
      </c>
      <c r="AF24" s="20" t="s">
        <v>52</v>
      </c>
      <c r="AG24" s="20" t="s">
        <v>41</v>
      </c>
      <c r="AH24" s="20"/>
      <c r="AK24" s="20" t="s">
        <v>18</v>
      </c>
      <c r="AL24" s="20" t="s">
        <v>50</v>
      </c>
      <c r="AM24" s="20" t="s">
        <v>51</v>
      </c>
      <c r="AN24" s="20" t="s">
        <v>21</v>
      </c>
      <c r="AO24" s="20" t="s">
        <v>52</v>
      </c>
      <c r="AP24" s="20" t="s">
        <v>41</v>
      </c>
      <c r="AQ24" s="20"/>
      <c r="AT24" s="20" t="s">
        <v>18</v>
      </c>
      <c r="AU24" s="20" t="s">
        <v>50</v>
      </c>
      <c r="AV24" s="20" t="s">
        <v>51</v>
      </c>
      <c r="AW24" s="20" t="s">
        <v>21</v>
      </c>
      <c r="AX24" s="20" t="s">
        <v>52</v>
      </c>
      <c r="AY24" s="20" t="s">
        <v>41</v>
      </c>
      <c r="AZ24" s="20"/>
      <c r="BC24" s="357" t="s">
        <v>18</v>
      </c>
      <c r="BD24" s="20" t="s">
        <v>50</v>
      </c>
      <c r="BE24" s="20" t="s">
        <v>51</v>
      </c>
      <c r="BF24" s="20" t="s">
        <v>21</v>
      </c>
      <c r="BG24" s="20" t="s">
        <v>52</v>
      </c>
      <c r="BH24" s="20" t="s">
        <v>41</v>
      </c>
      <c r="BI24" s="20"/>
      <c r="BJ24" s="359"/>
      <c r="BK24" s="362"/>
      <c r="BL24" s="20" t="s">
        <v>18</v>
      </c>
      <c r="BM24" s="20" t="s">
        <v>50</v>
      </c>
      <c r="BN24" s="20" t="s">
        <v>51</v>
      </c>
      <c r="BO24" s="20" t="s">
        <v>21</v>
      </c>
      <c r="BP24" s="20" t="s">
        <v>52</v>
      </c>
      <c r="BQ24" s="20" t="s">
        <v>41</v>
      </c>
      <c r="BR24" s="363"/>
      <c r="BS24" s="362"/>
      <c r="BT24" s="20" t="s">
        <v>18</v>
      </c>
      <c r="BU24" s="20" t="s">
        <v>50</v>
      </c>
      <c r="BV24" s="20" t="s">
        <v>51</v>
      </c>
      <c r="BW24" s="20" t="s">
        <v>21</v>
      </c>
      <c r="BX24" s="20" t="s">
        <v>52</v>
      </c>
      <c r="BY24" s="20" t="s">
        <v>41</v>
      </c>
      <c r="BZ24" s="363"/>
    </row>
    <row r="25" spans="1:78" x14ac:dyDescent="0.3">
      <c r="A25" t="s">
        <v>53</v>
      </c>
      <c r="B25">
        <v>1125</v>
      </c>
      <c r="C25">
        <v>708</v>
      </c>
      <c r="D25">
        <f>+C25-B25</f>
        <v>-417</v>
      </c>
      <c r="E25" s="18">
        <f>+F25/C25</f>
        <v>2155.0141242937852</v>
      </c>
      <c r="F25" s="18">
        <v>1525750</v>
      </c>
      <c r="G25" s="19">
        <f>+F25/C25</f>
        <v>2155.0141242937852</v>
      </c>
      <c r="J25" t="s">
        <v>53</v>
      </c>
      <c r="K25">
        <v>821</v>
      </c>
      <c r="L25">
        <v>812</v>
      </c>
      <c r="M25">
        <f>+L25-K25</f>
        <v>-9</v>
      </c>
      <c r="N25" s="18">
        <f t="shared" ref="N25:N36" si="31">+O25/L25</f>
        <v>2257.4014778325122</v>
      </c>
      <c r="O25" s="18">
        <v>1833010</v>
      </c>
      <c r="P25" s="18">
        <f t="shared" ref="P25:P36" si="32">+O25/L25</f>
        <v>2257.4014778325122</v>
      </c>
      <c r="S25" t="s">
        <v>53</v>
      </c>
      <c r="T25">
        <v>933</v>
      </c>
      <c r="U25">
        <v>824</v>
      </c>
      <c r="V25">
        <f t="shared" ref="V25:V36" si="33">+U25-T25</f>
        <v>-109</v>
      </c>
      <c r="W25" s="18">
        <f t="shared" ref="W25:W36" si="34">+X25/U25</f>
        <v>2329.9029126213591</v>
      </c>
      <c r="X25" s="18">
        <v>1919840</v>
      </c>
      <c r="Y25" s="18">
        <f t="shared" ref="Y25:Y34" si="35">+X25/U25</f>
        <v>2329.9029126213591</v>
      </c>
      <c r="AB25" t="s">
        <v>53</v>
      </c>
      <c r="AC25">
        <v>960</v>
      </c>
      <c r="AD25">
        <v>837</v>
      </c>
      <c r="AE25">
        <f t="shared" ref="AE25:AE36" si="36">+AD25-AC25</f>
        <v>-123</v>
      </c>
      <c r="AF25" s="18">
        <f t="shared" ref="AF25:AF36" si="37">+AG25/AD25</f>
        <v>2190.5256869772998</v>
      </c>
      <c r="AG25" s="18">
        <v>1833470</v>
      </c>
      <c r="AH25" s="18">
        <f t="shared" ref="AH25:AH34" si="38">+AG25/AD25</f>
        <v>2190.5256869772998</v>
      </c>
      <c r="AK25" t="s">
        <v>53</v>
      </c>
      <c r="AL25">
        <v>1015</v>
      </c>
      <c r="AM25">
        <v>1171</v>
      </c>
      <c r="AN25">
        <f t="shared" ref="AN25:AN36" si="39">+AM25-AL25</f>
        <v>156</v>
      </c>
      <c r="AO25" s="18">
        <f t="shared" ref="AO25:AO36" si="40">+AP25/AM25</f>
        <v>2053.5012809564473</v>
      </c>
      <c r="AP25" s="18">
        <v>2404650</v>
      </c>
      <c r="AQ25" s="18">
        <f t="shared" ref="AQ25:AQ34" si="41">+AP25/AM25</f>
        <v>2053.5012809564473</v>
      </c>
      <c r="AT25" t="s">
        <v>53</v>
      </c>
      <c r="AU25">
        <f>+AM36</f>
        <v>1213</v>
      </c>
      <c r="AV25">
        <v>1079</v>
      </c>
      <c r="AW25">
        <f t="shared" ref="AW25:AW36" si="42">+AV25-AU25</f>
        <v>-134</v>
      </c>
      <c r="AX25" s="18">
        <f t="shared" ref="AX25:AX36" si="43">+AY25/AV25</f>
        <v>2386.5708989805375</v>
      </c>
      <c r="AY25" s="18">
        <v>2575110</v>
      </c>
      <c r="AZ25" s="18">
        <f t="shared" ref="AZ25:AZ34" si="44">+AY25/AV25</f>
        <v>2386.5708989805375</v>
      </c>
      <c r="BC25" s="22" t="s">
        <v>53</v>
      </c>
      <c r="BD25">
        <f>+AV36</f>
        <v>1383</v>
      </c>
      <c r="BE25" s="173">
        <v>1365</v>
      </c>
      <c r="BF25">
        <f t="shared" ref="BF25:BF36" si="45">+BE25-BD25</f>
        <v>-18</v>
      </c>
      <c r="BG25" s="358">
        <f t="shared" ref="BG25:BG36" si="46">+BH25/BE25</f>
        <v>3060.930402930403</v>
      </c>
      <c r="BH25" s="358">
        <v>4178170</v>
      </c>
      <c r="BI25" s="358">
        <f t="shared" ref="BI25:BI34" si="47">+BH25/BE25</f>
        <v>3060.930402930403</v>
      </c>
      <c r="BJ25" s="23"/>
      <c r="BK25" s="22"/>
      <c r="BL25" t="s">
        <v>53</v>
      </c>
      <c r="BM25">
        <f>+BE36</f>
        <v>1037</v>
      </c>
      <c r="BN25" s="173">
        <v>1077</v>
      </c>
      <c r="BO25">
        <f t="shared" ref="BO25:BO36" si="48">+BN25-BM25</f>
        <v>40</v>
      </c>
      <c r="BP25" s="358">
        <f t="shared" ref="BP25:BP28" si="49">+BQ25/BN25</f>
        <v>2675.3481894150418</v>
      </c>
      <c r="BQ25" s="358">
        <v>2881350</v>
      </c>
      <c r="BR25" s="361">
        <f t="shared" ref="BR25:BR34" si="50">+BQ25/BN25</f>
        <v>2675.3481894150418</v>
      </c>
      <c r="BS25" s="22"/>
      <c r="BT25" t="s">
        <v>53</v>
      </c>
      <c r="BU25">
        <f>+BN36</f>
        <v>848</v>
      </c>
      <c r="BV25" s="173">
        <v>838</v>
      </c>
      <c r="BW25">
        <f t="shared" ref="BW25:BW36" si="51">+BV25-BU25</f>
        <v>-10</v>
      </c>
      <c r="BX25" s="358">
        <f t="shared" ref="BX25:BX28" si="52">+BY25/BV25</f>
        <v>2981.6825775656325</v>
      </c>
      <c r="BY25" s="358">
        <v>2498650</v>
      </c>
      <c r="BZ25" s="361">
        <f t="shared" ref="BZ25:BZ34" si="53">+BY25/BV25</f>
        <v>2981.6825775656325</v>
      </c>
    </row>
    <row r="26" spans="1:78" x14ac:dyDescent="0.3">
      <c r="A26" t="s">
        <v>54</v>
      </c>
      <c r="B26">
        <v>708</v>
      </c>
      <c r="C26">
        <v>953</v>
      </c>
      <c r="D26">
        <f>+C26-B26</f>
        <v>245</v>
      </c>
      <c r="E26" s="18">
        <f t="shared" ref="E26:E36" si="54">+F26/C26</f>
        <v>2345.7292759706193</v>
      </c>
      <c r="F26" s="18">
        <v>2235480</v>
      </c>
      <c r="G26" s="19">
        <f t="shared" ref="G26:G36" si="55">+F26/C26</f>
        <v>2345.7292759706193</v>
      </c>
      <c r="J26" t="s">
        <v>54</v>
      </c>
      <c r="K26">
        <v>812</v>
      </c>
      <c r="L26">
        <v>863</v>
      </c>
      <c r="M26">
        <f>+L26-K26</f>
        <v>51</v>
      </c>
      <c r="N26" s="18">
        <f t="shared" si="31"/>
        <v>2309.3163383545771</v>
      </c>
      <c r="O26" s="18">
        <v>1992940</v>
      </c>
      <c r="P26" s="18">
        <f t="shared" si="32"/>
        <v>2309.3163383545771</v>
      </c>
      <c r="S26" t="s">
        <v>54</v>
      </c>
      <c r="T26">
        <v>824</v>
      </c>
      <c r="U26">
        <v>939</v>
      </c>
      <c r="V26">
        <f t="shared" si="33"/>
        <v>115</v>
      </c>
      <c r="W26" s="18">
        <f t="shared" si="34"/>
        <v>2304.653887113951</v>
      </c>
      <c r="X26" s="18">
        <v>2164070</v>
      </c>
      <c r="Y26" s="18">
        <f t="shared" si="35"/>
        <v>2304.653887113951</v>
      </c>
      <c r="AB26" t="s">
        <v>54</v>
      </c>
      <c r="AC26">
        <v>837</v>
      </c>
      <c r="AD26">
        <v>914</v>
      </c>
      <c r="AE26">
        <f t="shared" si="36"/>
        <v>77</v>
      </c>
      <c r="AF26" s="18">
        <f t="shared" si="37"/>
        <v>2442.8884026258206</v>
      </c>
      <c r="AG26" s="18">
        <v>2232800</v>
      </c>
      <c r="AH26" s="18">
        <f t="shared" si="38"/>
        <v>2442.8884026258206</v>
      </c>
      <c r="AK26" t="s">
        <v>54</v>
      </c>
      <c r="AL26">
        <v>1171</v>
      </c>
      <c r="AM26">
        <v>1181</v>
      </c>
      <c r="AN26">
        <f t="shared" si="39"/>
        <v>10</v>
      </c>
      <c r="AO26" s="18">
        <f t="shared" si="40"/>
        <v>2075.7408975444537</v>
      </c>
      <c r="AP26" s="18">
        <v>2451450</v>
      </c>
      <c r="AQ26" s="18">
        <f t="shared" si="41"/>
        <v>2075.7408975444537</v>
      </c>
      <c r="AT26" t="s">
        <v>54</v>
      </c>
      <c r="AU26">
        <f>+AV25</f>
        <v>1079</v>
      </c>
      <c r="AV26">
        <v>1259</v>
      </c>
      <c r="AW26">
        <f t="shared" si="42"/>
        <v>180</v>
      </c>
      <c r="AX26" s="18">
        <f t="shared" si="43"/>
        <v>2494.0587768069895</v>
      </c>
      <c r="AY26" s="18">
        <v>3140020</v>
      </c>
      <c r="AZ26" s="18">
        <f t="shared" si="44"/>
        <v>2494.0587768069895</v>
      </c>
      <c r="BC26" s="22" t="s">
        <v>54</v>
      </c>
      <c r="BD26">
        <f>+BE25</f>
        <v>1365</v>
      </c>
      <c r="BE26" s="173">
        <v>1282</v>
      </c>
      <c r="BF26">
        <f t="shared" si="45"/>
        <v>-83</v>
      </c>
      <c r="BG26" s="358">
        <f t="shared" si="46"/>
        <v>3078.3229329173168</v>
      </c>
      <c r="BH26" s="358">
        <v>3946410</v>
      </c>
      <c r="BI26" s="358">
        <f t="shared" si="47"/>
        <v>3078.3229329173168</v>
      </c>
      <c r="BJ26" s="23"/>
      <c r="BK26" s="22"/>
      <c r="BL26" t="s">
        <v>54</v>
      </c>
      <c r="BM26">
        <f>+BN25</f>
        <v>1077</v>
      </c>
      <c r="BN26" s="173">
        <v>1327</v>
      </c>
      <c r="BO26">
        <f t="shared" si="48"/>
        <v>250</v>
      </c>
      <c r="BP26" s="358">
        <f t="shared" si="49"/>
        <v>2876.9253956292387</v>
      </c>
      <c r="BQ26" s="358">
        <v>3817680</v>
      </c>
      <c r="BR26" s="361">
        <f t="shared" si="50"/>
        <v>2876.9253956292387</v>
      </c>
      <c r="BS26" s="22"/>
      <c r="BT26" t="s">
        <v>54</v>
      </c>
      <c r="BU26">
        <f>+BV25</f>
        <v>838</v>
      </c>
      <c r="BV26" s="173">
        <v>908</v>
      </c>
      <c r="BW26">
        <f t="shared" si="51"/>
        <v>70</v>
      </c>
      <c r="BX26" s="358">
        <f t="shared" si="52"/>
        <v>4050.396475770925</v>
      </c>
      <c r="BY26" s="358">
        <v>3677760</v>
      </c>
      <c r="BZ26" s="361">
        <f t="shared" si="53"/>
        <v>4050.396475770925</v>
      </c>
    </row>
    <row r="27" spans="1:78" x14ac:dyDescent="0.3">
      <c r="A27" t="s">
        <v>55</v>
      </c>
      <c r="B27">
        <v>953</v>
      </c>
      <c r="C27">
        <v>1386</v>
      </c>
      <c r="D27">
        <f>+C27-B27</f>
        <v>433</v>
      </c>
      <c r="E27" s="18">
        <f t="shared" si="54"/>
        <v>2475.8441558441559</v>
      </c>
      <c r="F27" s="18">
        <v>3431520</v>
      </c>
      <c r="G27" s="19">
        <f t="shared" si="55"/>
        <v>2475.8441558441559</v>
      </c>
      <c r="J27" t="s">
        <v>55</v>
      </c>
      <c r="K27">
        <v>863</v>
      </c>
      <c r="L27">
        <v>796</v>
      </c>
      <c r="M27">
        <f>+L27-K27</f>
        <v>-67</v>
      </c>
      <c r="N27" s="18">
        <f t="shared" si="31"/>
        <v>2192.6005025125628</v>
      </c>
      <c r="O27" s="18">
        <v>1745310</v>
      </c>
      <c r="P27" s="18">
        <f t="shared" si="32"/>
        <v>2192.6005025125628</v>
      </c>
      <c r="S27" t="s">
        <v>55</v>
      </c>
      <c r="T27">
        <v>939</v>
      </c>
      <c r="U27">
        <v>880</v>
      </c>
      <c r="V27">
        <f t="shared" si="33"/>
        <v>-59</v>
      </c>
      <c r="W27" s="18">
        <f t="shared" si="34"/>
        <v>2396.9772727272725</v>
      </c>
      <c r="X27" s="18">
        <v>2109340</v>
      </c>
      <c r="Y27" s="18">
        <f t="shared" si="35"/>
        <v>2396.9772727272725</v>
      </c>
      <c r="AB27" t="s">
        <v>55</v>
      </c>
      <c r="AC27">
        <v>914</v>
      </c>
      <c r="AD27">
        <v>879</v>
      </c>
      <c r="AE27">
        <f t="shared" si="36"/>
        <v>-35</v>
      </c>
      <c r="AF27" s="18">
        <f t="shared" si="37"/>
        <v>2548.7030716723548</v>
      </c>
      <c r="AG27" s="18">
        <v>2240310</v>
      </c>
      <c r="AH27" s="18">
        <f t="shared" si="38"/>
        <v>2548.7030716723548</v>
      </c>
      <c r="AK27" t="s">
        <v>55</v>
      </c>
      <c r="AL27">
        <v>1181</v>
      </c>
      <c r="AM27">
        <v>1183</v>
      </c>
      <c r="AN27">
        <f t="shared" si="39"/>
        <v>2</v>
      </c>
      <c r="AO27" s="18">
        <f t="shared" si="40"/>
        <v>2200.0929839391379</v>
      </c>
      <c r="AP27" s="18">
        <v>2602710</v>
      </c>
      <c r="AQ27" s="18">
        <f t="shared" si="41"/>
        <v>2200.0929839391379</v>
      </c>
      <c r="AT27" t="s">
        <v>55</v>
      </c>
      <c r="AU27">
        <f t="shared" ref="AU27:AU36" si="56">+AV26</f>
        <v>1259</v>
      </c>
      <c r="AV27">
        <v>1262</v>
      </c>
      <c r="AW27">
        <f t="shared" si="42"/>
        <v>3</v>
      </c>
      <c r="AX27" s="18">
        <f t="shared" si="43"/>
        <v>2257.5356576862123</v>
      </c>
      <c r="AY27" s="18">
        <v>2849010</v>
      </c>
      <c r="AZ27" s="18">
        <f t="shared" si="44"/>
        <v>2257.5356576862123</v>
      </c>
      <c r="BC27" s="22" t="s">
        <v>55</v>
      </c>
      <c r="BD27">
        <f t="shared" ref="BD27:BD36" si="57">+BE26</f>
        <v>1282</v>
      </c>
      <c r="BE27" s="173">
        <v>1410</v>
      </c>
      <c r="BF27">
        <f t="shared" si="45"/>
        <v>128</v>
      </c>
      <c r="BG27" s="358">
        <f t="shared" si="46"/>
        <v>3293.2695035460993</v>
      </c>
      <c r="BH27" s="358">
        <v>4643510</v>
      </c>
      <c r="BI27" s="358">
        <f t="shared" si="47"/>
        <v>3293.2695035460993</v>
      </c>
      <c r="BJ27" s="23"/>
      <c r="BK27" s="22"/>
      <c r="BL27" t="s">
        <v>55</v>
      </c>
      <c r="BM27">
        <f t="shared" ref="BM27:BM36" si="58">+BN26</f>
        <v>1327</v>
      </c>
      <c r="BN27" s="173">
        <v>1122</v>
      </c>
      <c r="BO27">
        <f t="shared" si="48"/>
        <v>-205</v>
      </c>
      <c r="BP27" s="358">
        <f t="shared" si="49"/>
        <v>3057.5579322638146</v>
      </c>
      <c r="BQ27" s="358">
        <v>3430580</v>
      </c>
      <c r="BR27" s="361">
        <f t="shared" si="50"/>
        <v>3057.5579322638146</v>
      </c>
      <c r="BS27" s="22"/>
      <c r="BT27" t="s">
        <v>55</v>
      </c>
      <c r="BU27">
        <f t="shared" ref="BU27:BU36" si="59">+BV26</f>
        <v>908</v>
      </c>
      <c r="BV27" s="173">
        <v>897</v>
      </c>
      <c r="BW27">
        <f t="shared" si="51"/>
        <v>-11</v>
      </c>
      <c r="BX27" s="358">
        <f t="shared" si="52"/>
        <v>3396.5440356744703</v>
      </c>
      <c r="BY27" s="358">
        <v>3046700</v>
      </c>
      <c r="BZ27" s="361">
        <f t="shared" si="53"/>
        <v>3396.5440356744703</v>
      </c>
    </row>
    <row r="28" spans="1:78" x14ac:dyDescent="0.3">
      <c r="A28" t="s">
        <v>56</v>
      </c>
      <c r="B28">
        <v>1386</v>
      </c>
      <c r="C28">
        <v>1150</v>
      </c>
      <c r="D28">
        <f>+C28-B28</f>
        <v>-236</v>
      </c>
      <c r="E28" s="18">
        <f t="shared" si="54"/>
        <v>2183.8434782608697</v>
      </c>
      <c r="F28" s="18">
        <v>2511420</v>
      </c>
      <c r="G28" s="19">
        <f t="shared" si="55"/>
        <v>2183.8434782608697</v>
      </c>
      <c r="J28" t="s">
        <v>56</v>
      </c>
      <c r="K28">
        <v>796</v>
      </c>
      <c r="L28">
        <v>931</v>
      </c>
      <c r="M28">
        <f t="shared" ref="M28:M36" si="60">+L28-K28</f>
        <v>135</v>
      </c>
      <c r="N28" s="18">
        <f t="shared" si="31"/>
        <v>2248.4210526315787</v>
      </c>
      <c r="O28" s="18">
        <v>2093280</v>
      </c>
      <c r="P28" s="18">
        <f t="shared" si="32"/>
        <v>2248.4210526315787</v>
      </c>
      <c r="S28" t="s">
        <v>56</v>
      </c>
      <c r="T28">
        <v>880</v>
      </c>
      <c r="U28">
        <v>929</v>
      </c>
      <c r="V28">
        <f t="shared" si="33"/>
        <v>49</v>
      </c>
      <c r="W28" s="18">
        <f t="shared" si="34"/>
        <v>2271.5285252960171</v>
      </c>
      <c r="X28" s="18">
        <v>2110250</v>
      </c>
      <c r="Y28" s="18">
        <f t="shared" si="35"/>
        <v>2271.5285252960171</v>
      </c>
      <c r="AB28" t="s">
        <v>56</v>
      </c>
      <c r="AC28">
        <v>879</v>
      </c>
      <c r="AD28">
        <v>962</v>
      </c>
      <c r="AE28">
        <f t="shared" si="36"/>
        <v>83</v>
      </c>
      <c r="AF28" s="18">
        <f t="shared" si="37"/>
        <v>2554.2307692307691</v>
      </c>
      <c r="AG28" s="18">
        <v>2457170</v>
      </c>
      <c r="AH28" s="18">
        <f t="shared" si="38"/>
        <v>2554.2307692307691</v>
      </c>
      <c r="AK28" t="s">
        <v>56</v>
      </c>
      <c r="AL28">
        <v>1183</v>
      </c>
      <c r="AM28">
        <v>1378</v>
      </c>
      <c r="AN28">
        <f t="shared" si="39"/>
        <v>195</v>
      </c>
      <c r="AO28" s="18">
        <f t="shared" si="40"/>
        <v>2241.2917271407837</v>
      </c>
      <c r="AP28" s="18">
        <v>3088500</v>
      </c>
      <c r="AQ28" s="18">
        <f t="shared" si="41"/>
        <v>2241.2917271407837</v>
      </c>
      <c r="AT28" t="s">
        <v>56</v>
      </c>
      <c r="AU28">
        <f t="shared" si="56"/>
        <v>1262</v>
      </c>
      <c r="AV28">
        <v>1482</v>
      </c>
      <c r="AW28">
        <f t="shared" si="42"/>
        <v>220</v>
      </c>
      <c r="AX28" s="18">
        <f t="shared" si="43"/>
        <v>2610.8906882591095</v>
      </c>
      <c r="AY28" s="18">
        <v>3869340</v>
      </c>
      <c r="AZ28" s="18">
        <f t="shared" si="44"/>
        <v>2610.8906882591095</v>
      </c>
      <c r="BC28" s="22" t="s">
        <v>56</v>
      </c>
      <c r="BD28">
        <f t="shared" si="57"/>
        <v>1410</v>
      </c>
      <c r="BE28" s="173">
        <v>1494</v>
      </c>
      <c r="BF28">
        <f t="shared" si="45"/>
        <v>84</v>
      </c>
      <c r="BG28" s="358">
        <f t="shared" si="46"/>
        <v>3084.0428380187418</v>
      </c>
      <c r="BH28" s="358">
        <v>4607560</v>
      </c>
      <c r="BI28" s="358">
        <f t="shared" si="47"/>
        <v>3084.0428380187418</v>
      </c>
      <c r="BJ28" s="23"/>
      <c r="BK28" s="22"/>
      <c r="BL28" t="s">
        <v>56</v>
      </c>
      <c r="BM28">
        <f t="shared" si="58"/>
        <v>1122</v>
      </c>
      <c r="BN28" s="173">
        <v>1147</v>
      </c>
      <c r="BO28">
        <f t="shared" si="48"/>
        <v>25</v>
      </c>
      <c r="BP28" s="358">
        <f t="shared" si="49"/>
        <v>2756.6434176111597</v>
      </c>
      <c r="BQ28" s="358">
        <v>3161870</v>
      </c>
      <c r="BR28" s="361">
        <f t="shared" si="50"/>
        <v>2756.6434176111597</v>
      </c>
      <c r="BS28" s="22"/>
      <c r="BT28" t="s">
        <v>56</v>
      </c>
      <c r="BU28">
        <f t="shared" si="59"/>
        <v>897</v>
      </c>
      <c r="BV28" s="173">
        <v>1039</v>
      </c>
      <c r="BW28">
        <f t="shared" si="51"/>
        <v>142</v>
      </c>
      <c r="BX28" s="358">
        <f t="shared" si="52"/>
        <v>3536.2078922040423</v>
      </c>
      <c r="BY28" s="358">
        <v>3674120</v>
      </c>
      <c r="BZ28" s="361">
        <f t="shared" si="53"/>
        <v>3536.2078922040423</v>
      </c>
    </row>
    <row r="29" spans="1:78" x14ac:dyDescent="0.3">
      <c r="A29" t="s">
        <v>57</v>
      </c>
      <c r="B29">
        <v>1150</v>
      </c>
      <c r="C29">
        <v>1026</v>
      </c>
      <c r="D29">
        <f t="shared" ref="D29:D36" si="61">+C29-B29</f>
        <v>-124</v>
      </c>
      <c r="E29" s="18">
        <f t="shared" si="54"/>
        <v>2238.7524366471735</v>
      </c>
      <c r="F29" s="18">
        <v>2296960</v>
      </c>
      <c r="G29" s="19">
        <f t="shared" si="55"/>
        <v>2238.7524366471735</v>
      </c>
      <c r="J29" t="s">
        <v>57</v>
      </c>
      <c r="K29">
        <v>931</v>
      </c>
      <c r="L29">
        <v>980</v>
      </c>
      <c r="M29">
        <f t="shared" si="60"/>
        <v>49</v>
      </c>
      <c r="N29" s="18">
        <f t="shared" si="31"/>
        <v>2352.6734693877552</v>
      </c>
      <c r="O29" s="18">
        <v>2305620</v>
      </c>
      <c r="P29" s="18">
        <f t="shared" si="32"/>
        <v>2352.6734693877552</v>
      </c>
      <c r="S29" t="s">
        <v>57</v>
      </c>
      <c r="T29">
        <v>929</v>
      </c>
      <c r="U29">
        <v>936</v>
      </c>
      <c r="V29">
        <f t="shared" si="33"/>
        <v>7</v>
      </c>
      <c r="W29" s="18">
        <f t="shared" si="34"/>
        <v>2308.7393162393164</v>
      </c>
      <c r="X29" s="18">
        <v>2160980</v>
      </c>
      <c r="Y29" s="18">
        <f t="shared" si="35"/>
        <v>2308.7393162393164</v>
      </c>
      <c r="AB29" t="s">
        <v>57</v>
      </c>
      <c r="AC29">
        <v>962</v>
      </c>
      <c r="AD29">
        <v>968</v>
      </c>
      <c r="AE29">
        <f t="shared" si="36"/>
        <v>6</v>
      </c>
      <c r="AF29" s="18">
        <f t="shared" si="37"/>
        <v>2689.9586776859505</v>
      </c>
      <c r="AG29" s="18">
        <v>2603880</v>
      </c>
      <c r="AH29" s="18">
        <f t="shared" si="38"/>
        <v>2689.9586776859505</v>
      </c>
      <c r="AK29" t="s">
        <v>57</v>
      </c>
      <c r="AL29">
        <v>1378</v>
      </c>
      <c r="AM29">
        <v>1209</v>
      </c>
      <c r="AN29">
        <f t="shared" si="39"/>
        <v>-169</v>
      </c>
      <c r="AO29" s="18">
        <f t="shared" si="40"/>
        <v>2215.492142266336</v>
      </c>
      <c r="AP29" s="18">
        <v>2678530</v>
      </c>
      <c r="AQ29" s="18">
        <f t="shared" si="41"/>
        <v>2215.492142266336</v>
      </c>
      <c r="AT29" t="s">
        <v>57</v>
      </c>
      <c r="AU29">
        <f t="shared" si="56"/>
        <v>1482</v>
      </c>
      <c r="AV29">
        <v>1443</v>
      </c>
      <c r="AW29">
        <f t="shared" si="42"/>
        <v>-39</v>
      </c>
      <c r="AX29" s="18">
        <f t="shared" si="43"/>
        <v>2526.999306999307</v>
      </c>
      <c r="AY29" s="18">
        <v>3646460</v>
      </c>
      <c r="AZ29" s="18">
        <f t="shared" si="44"/>
        <v>2526.999306999307</v>
      </c>
      <c r="BC29" s="22" t="s">
        <v>57</v>
      </c>
      <c r="BD29">
        <f t="shared" si="57"/>
        <v>1494</v>
      </c>
      <c r="BE29" s="173">
        <v>1408</v>
      </c>
      <c r="BF29">
        <f t="shared" si="45"/>
        <v>-86</v>
      </c>
      <c r="BG29" s="358">
        <f>+BH29/BE29</f>
        <v>2765.887784090909</v>
      </c>
      <c r="BH29" s="358">
        <v>3894370</v>
      </c>
      <c r="BI29" s="358">
        <f t="shared" si="47"/>
        <v>2765.887784090909</v>
      </c>
      <c r="BJ29" s="23"/>
      <c r="BK29" s="22"/>
      <c r="BL29" t="s">
        <v>57</v>
      </c>
      <c r="BM29">
        <f t="shared" si="58"/>
        <v>1147</v>
      </c>
      <c r="BN29" s="173">
        <v>1083</v>
      </c>
      <c r="BO29">
        <f t="shared" si="48"/>
        <v>-64</v>
      </c>
      <c r="BP29" s="358">
        <f>+BQ29/BN29</f>
        <v>2667.3961218836566</v>
      </c>
      <c r="BQ29" s="358">
        <v>2888790</v>
      </c>
      <c r="BR29" s="361">
        <f t="shared" si="50"/>
        <v>2667.3961218836566</v>
      </c>
      <c r="BS29" s="22"/>
      <c r="BT29" t="s">
        <v>57</v>
      </c>
      <c r="BU29">
        <f t="shared" si="59"/>
        <v>1039</v>
      </c>
      <c r="BV29" s="173">
        <v>1050</v>
      </c>
      <c r="BW29">
        <f t="shared" si="51"/>
        <v>11</v>
      </c>
      <c r="BX29" s="358">
        <f>+BY29/BV29</f>
        <v>3478.3714285714286</v>
      </c>
      <c r="BY29" s="358">
        <v>3652290</v>
      </c>
      <c r="BZ29" s="361">
        <f t="shared" si="53"/>
        <v>3478.3714285714286</v>
      </c>
    </row>
    <row r="30" spans="1:78" x14ac:dyDescent="0.3">
      <c r="A30" t="s">
        <v>58</v>
      </c>
      <c r="B30">
        <v>1026</v>
      </c>
      <c r="C30">
        <v>1163</v>
      </c>
      <c r="D30">
        <f t="shared" si="61"/>
        <v>137</v>
      </c>
      <c r="E30" s="18">
        <f t="shared" si="54"/>
        <v>2285.1762682717113</v>
      </c>
      <c r="F30" s="18">
        <v>2657660</v>
      </c>
      <c r="G30" s="19">
        <f t="shared" si="55"/>
        <v>2285.1762682717113</v>
      </c>
      <c r="J30" t="s">
        <v>58</v>
      </c>
      <c r="K30">
        <v>980</v>
      </c>
      <c r="L30">
        <v>1053</v>
      </c>
      <c r="M30">
        <f t="shared" si="60"/>
        <v>73</v>
      </c>
      <c r="N30" s="18">
        <f t="shared" si="31"/>
        <v>2178.1386514719848</v>
      </c>
      <c r="O30" s="18">
        <v>2293580</v>
      </c>
      <c r="P30" s="18">
        <f t="shared" si="32"/>
        <v>2178.1386514719848</v>
      </c>
      <c r="S30" t="s">
        <v>58</v>
      </c>
      <c r="T30">
        <v>936</v>
      </c>
      <c r="U30">
        <v>999</v>
      </c>
      <c r="V30">
        <f t="shared" si="33"/>
        <v>63</v>
      </c>
      <c r="W30" s="18">
        <f t="shared" si="34"/>
        <v>2319.2792792792793</v>
      </c>
      <c r="X30" s="18">
        <v>2316960</v>
      </c>
      <c r="Y30" s="18">
        <f t="shared" si="35"/>
        <v>2319.2792792792793</v>
      </c>
      <c r="AB30" t="s">
        <v>58</v>
      </c>
      <c r="AC30">
        <v>968</v>
      </c>
      <c r="AD30">
        <v>932</v>
      </c>
      <c r="AE30">
        <f t="shared" si="36"/>
        <v>-36</v>
      </c>
      <c r="AF30" s="18">
        <f t="shared" si="37"/>
        <v>2594.8283261802576</v>
      </c>
      <c r="AG30" s="18">
        <v>2418380</v>
      </c>
      <c r="AH30" s="18">
        <f t="shared" si="38"/>
        <v>2594.8283261802576</v>
      </c>
      <c r="AK30" t="s">
        <v>58</v>
      </c>
      <c r="AL30">
        <v>1209</v>
      </c>
      <c r="AM30">
        <v>1493</v>
      </c>
      <c r="AN30">
        <f t="shared" si="39"/>
        <v>284</v>
      </c>
      <c r="AO30" s="18">
        <f t="shared" si="40"/>
        <v>2225.1574012056262</v>
      </c>
      <c r="AP30" s="18">
        <v>3322160</v>
      </c>
      <c r="AQ30" s="18">
        <f t="shared" si="41"/>
        <v>2225.1574012056262</v>
      </c>
      <c r="AT30" t="s">
        <v>58</v>
      </c>
      <c r="AU30">
        <f t="shared" si="56"/>
        <v>1443</v>
      </c>
      <c r="AV30">
        <v>1657</v>
      </c>
      <c r="AW30">
        <f t="shared" si="42"/>
        <v>214</v>
      </c>
      <c r="AX30" s="18">
        <f t="shared" si="43"/>
        <v>2694.2063971031985</v>
      </c>
      <c r="AY30" s="18">
        <v>4464300</v>
      </c>
      <c r="AZ30" s="18">
        <f t="shared" si="44"/>
        <v>2694.2063971031985</v>
      </c>
      <c r="BC30" s="22" t="s">
        <v>58</v>
      </c>
      <c r="BD30">
        <f t="shared" si="57"/>
        <v>1408</v>
      </c>
      <c r="BE30" s="173">
        <v>1512</v>
      </c>
      <c r="BF30">
        <f t="shared" si="45"/>
        <v>104</v>
      </c>
      <c r="BG30" s="358">
        <f t="shared" si="46"/>
        <v>3011.0251322751324</v>
      </c>
      <c r="BH30" s="358">
        <v>4552670</v>
      </c>
      <c r="BI30" s="358">
        <f t="shared" si="47"/>
        <v>3011.0251322751324</v>
      </c>
      <c r="BJ30" s="23"/>
      <c r="BK30" s="22"/>
      <c r="BL30" t="s">
        <v>58</v>
      </c>
      <c r="BM30">
        <f t="shared" si="58"/>
        <v>1083</v>
      </c>
      <c r="BN30" s="173">
        <v>954</v>
      </c>
      <c r="BO30">
        <f t="shared" si="48"/>
        <v>-129</v>
      </c>
      <c r="BP30" s="358">
        <f t="shared" ref="BP30:BP36" si="62">+BQ30/BN30</f>
        <v>2645.670859538784</v>
      </c>
      <c r="BQ30" s="358">
        <v>2523970</v>
      </c>
      <c r="BR30" s="361">
        <f t="shared" si="50"/>
        <v>2645.670859538784</v>
      </c>
      <c r="BS30" s="22"/>
      <c r="BT30" t="s">
        <v>58</v>
      </c>
      <c r="BU30">
        <f t="shared" si="59"/>
        <v>1050</v>
      </c>
      <c r="BV30" s="173">
        <v>946</v>
      </c>
      <c r="BW30">
        <f t="shared" si="51"/>
        <v>-104</v>
      </c>
      <c r="BX30" s="358">
        <f t="shared" ref="BX30:BX36" si="63">+BY30/BV30</f>
        <v>3459.1900152827307</v>
      </c>
      <c r="BY30" s="358">
        <f>+BV30*BZ12</f>
        <v>3272393.754457463</v>
      </c>
      <c r="BZ30" s="361">
        <f t="shared" si="53"/>
        <v>3459.1900152827307</v>
      </c>
    </row>
    <row r="31" spans="1:78" x14ac:dyDescent="0.3">
      <c r="A31" t="s">
        <v>59</v>
      </c>
      <c r="B31">
        <v>1163</v>
      </c>
      <c r="C31">
        <v>1109</v>
      </c>
      <c r="D31">
        <f t="shared" si="61"/>
        <v>-54</v>
      </c>
      <c r="E31" s="18">
        <f t="shared" si="54"/>
        <v>2189.2064923354374</v>
      </c>
      <c r="F31" s="18">
        <v>2427830</v>
      </c>
      <c r="G31" s="19">
        <f t="shared" si="55"/>
        <v>2189.2064923354374</v>
      </c>
      <c r="J31" t="s">
        <v>59</v>
      </c>
      <c r="K31">
        <v>1053</v>
      </c>
      <c r="L31">
        <v>936</v>
      </c>
      <c r="M31">
        <f t="shared" si="60"/>
        <v>-117</v>
      </c>
      <c r="N31" s="18">
        <f t="shared" si="31"/>
        <v>2098.4615384615386</v>
      </c>
      <c r="O31" s="18">
        <v>1964160</v>
      </c>
      <c r="P31" s="18">
        <f t="shared" si="32"/>
        <v>2098.4615384615386</v>
      </c>
      <c r="S31" t="s">
        <v>59</v>
      </c>
      <c r="T31">
        <v>999</v>
      </c>
      <c r="U31">
        <v>863</v>
      </c>
      <c r="V31">
        <f t="shared" si="33"/>
        <v>-136</v>
      </c>
      <c r="W31" s="18">
        <f t="shared" si="34"/>
        <v>2368.8760139049828</v>
      </c>
      <c r="X31" s="18">
        <v>2044340</v>
      </c>
      <c r="Y31" s="18">
        <f t="shared" si="35"/>
        <v>2368.8760139049828</v>
      </c>
      <c r="AB31" t="s">
        <v>59</v>
      </c>
      <c r="AC31">
        <v>932</v>
      </c>
      <c r="AD31">
        <v>1027</v>
      </c>
      <c r="AE31">
        <f t="shared" si="36"/>
        <v>95</v>
      </c>
      <c r="AF31" s="18">
        <f t="shared" si="37"/>
        <v>2503.7487828627068</v>
      </c>
      <c r="AG31" s="18">
        <v>2571350</v>
      </c>
      <c r="AH31" s="18">
        <f t="shared" si="38"/>
        <v>2503.7487828627068</v>
      </c>
      <c r="AK31" t="s">
        <v>59</v>
      </c>
      <c r="AL31">
        <v>1493</v>
      </c>
      <c r="AM31">
        <v>1362</v>
      </c>
      <c r="AN31">
        <f t="shared" si="39"/>
        <v>-131</v>
      </c>
      <c r="AO31" s="18">
        <f t="shared" si="40"/>
        <v>2286.828193832599</v>
      </c>
      <c r="AP31" s="18">
        <v>3114660</v>
      </c>
      <c r="AQ31" s="18">
        <f t="shared" si="41"/>
        <v>2286.828193832599</v>
      </c>
      <c r="AT31" t="s">
        <v>59</v>
      </c>
      <c r="AU31">
        <f t="shared" si="56"/>
        <v>1657</v>
      </c>
      <c r="AV31">
        <v>1718</v>
      </c>
      <c r="AW31">
        <f t="shared" si="42"/>
        <v>61</v>
      </c>
      <c r="AX31" s="18">
        <f t="shared" si="43"/>
        <v>2542.1303841676367</v>
      </c>
      <c r="AY31" s="18">
        <v>4367380</v>
      </c>
      <c r="AZ31" s="18">
        <f t="shared" si="44"/>
        <v>2542.1303841676367</v>
      </c>
      <c r="BC31" s="22" t="s">
        <v>59</v>
      </c>
      <c r="BD31">
        <f t="shared" si="57"/>
        <v>1512</v>
      </c>
      <c r="BE31" s="173">
        <v>1310</v>
      </c>
      <c r="BF31">
        <f t="shared" si="45"/>
        <v>-202</v>
      </c>
      <c r="BG31" s="358">
        <f t="shared" si="46"/>
        <v>2904.3435114503818</v>
      </c>
      <c r="BH31" s="358">
        <v>3804690</v>
      </c>
      <c r="BI31" s="358">
        <f t="shared" si="47"/>
        <v>2904.3435114503818</v>
      </c>
      <c r="BJ31" s="23"/>
      <c r="BK31" s="22"/>
      <c r="BL31" t="s">
        <v>59</v>
      </c>
      <c r="BM31">
        <f t="shared" si="58"/>
        <v>954</v>
      </c>
      <c r="BN31" s="173">
        <v>762</v>
      </c>
      <c r="BO31">
        <f t="shared" si="48"/>
        <v>-192</v>
      </c>
      <c r="BP31" s="358">
        <f t="shared" si="62"/>
        <v>2714.9343832020995</v>
      </c>
      <c r="BQ31" s="358">
        <v>2068780</v>
      </c>
      <c r="BR31" s="361">
        <f t="shared" si="50"/>
        <v>2714.9343832020995</v>
      </c>
      <c r="BS31" s="22"/>
      <c r="BT31" t="s">
        <v>59</v>
      </c>
      <c r="BU31">
        <f t="shared" si="59"/>
        <v>946</v>
      </c>
      <c r="BV31" s="173">
        <v>797</v>
      </c>
      <c r="BW31">
        <f t="shared" si="51"/>
        <v>-149</v>
      </c>
      <c r="BX31" s="358">
        <f t="shared" si="63"/>
        <v>3258.31869510665</v>
      </c>
      <c r="BY31" s="358">
        <v>2596880</v>
      </c>
      <c r="BZ31" s="361">
        <f t="shared" si="53"/>
        <v>3258.31869510665</v>
      </c>
    </row>
    <row r="32" spans="1:78" x14ac:dyDescent="0.3">
      <c r="A32" t="s">
        <v>60</v>
      </c>
      <c r="B32">
        <v>1109</v>
      </c>
      <c r="C32">
        <v>1004</v>
      </c>
      <c r="D32">
        <f t="shared" si="61"/>
        <v>-105</v>
      </c>
      <c r="E32" s="18">
        <f t="shared" si="54"/>
        <v>2434.9601593625498</v>
      </c>
      <c r="F32" s="18">
        <v>2444700</v>
      </c>
      <c r="G32" s="19">
        <f t="shared" si="55"/>
        <v>2434.9601593625498</v>
      </c>
      <c r="J32" t="s">
        <v>60</v>
      </c>
      <c r="K32">
        <v>936</v>
      </c>
      <c r="L32">
        <v>1055</v>
      </c>
      <c r="M32">
        <f t="shared" si="60"/>
        <v>119</v>
      </c>
      <c r="N32" s="18">
        <f t="shared" si="31"/>
        <v>2129.4502369668248</v>
      </c>
      <c r="O32" s="18">
        <v>2246570</v>
      </c>
      <c r="P32" s="18">
        <f t="shared" si="32"/>
        <v>2129.4502369668248</v>
      </c>
      <c r="S32" t="s">
        <v>60</v>
      </c>
      <c r="T32">
        <v>863</v>
      </c>
      <c r="U32">
        <v>1129</v>
      </c>
      <c r="V32">
        <f t="shared" si="33"/>
        <v>266</v>
      </c>
      <c r="W32" s="18">
        <f t="shared" si="34"/>
        <v>2338.2905225863597</v>
      </c>
      <c r="X32" s="18">
        <v>2639930</v>
      </c>
      <c r="Y32" s="18">
        <f t="shared" si="35"/>
        <v>2338.2905225863597</v>
      </c>
      <c r="AB32" t="s">
        <v>60</v>
      </c>
      <c r="AC32">
        <v>1027</v>
      </c>
      <c r="AD32">
        <v>1217</v>
      </c>
      <c r="AE32">
        <f t="shared" si="36"/>
        <v>190</v>
      </c>
      <c r="AF32" s="18">
        <f t="shared" si="37"/>
        <v>2477.6992604765819</v>
      </c>
      <c r="AG32" s="18">
        <v>3015360</v>
      </c>
      <c r="AH32" s="18">
        <f t="shared" si="38"/>
        <v>2477.6992604765819</v>
      </c>
      <c r="AK32" t="s">
        <v>60</v>
      </c>
      <c r="AL32">
        <v>1362</v>
      </c>
      <c r="AM32">
        <v>1386</v>
      </c>
      <c r="AN32">
        <f t="shared" si="39"/>
        <v>24</v>
      </c>
      <c r="AO32" s="18">
        <f t="shared" si="40"/>
        <v>2326.3564213564214</v>
      </c>
      <c r="AP32" s="18">
        <v>3224330</v>
      </c>
      <c r="AQ32" s="18">
        <f t="shared" si="41"/>
        <v>2326.3564213564214</v>
      </c>
      <c r="AT32" t="s">
        <v>60</v>
      </c>
      <c r="AU32">
        <f t="shared" si="56"/>
        <v>1718</v>
      </c>
      <c r="AV32">
        <v>1610</v>
      </c>
      <c r="AW32">
        <f t="shared" si="42"/>
        <v>-108</v>
      </c>
      <c r="AX32" s="18">
        <f t="shared" si="43"/>
        <v>2650.4347826086955</v>
      </c>
      <c r="AY32" s="18">
        <v>4267200</v>
      </c>
      <c r="AZ32" s="18">
        <f t="shared" si="44"/>
        <v>2650.4347826086955</v>
      </c>
      <c r="BC32" s="22" t="s">
        <v>60</v>
      </c>
      <c r="BD32">
        <f t="shared" si="57"/>
        <v>1310</v>
      </c>
      <c r="BE32" s="173">
        <v>1236</v>
      </c>
      <c r="BF32">
        <f t="shared" si="45"/>
        <v>-74</v>
      </c>
      <c r="BG32" s="358">
        <f t="shared" si="46"/>
        <v>2963.5275080906149</v>
      </c>
      <c r="BH32" s="358">
        <v>3662920</v>
      </c>
      <c r="BI32" s="358">
        <f t="shared" si="47"/>
        <v>2963.5275080906149</v>
      </c>
      <c r="BJ32" s="23"/>
      <c r="BK32" s="22"/>
      <c r="BL32" t="s">
        <v>60</v>
      </c>
      <c r="BM32">
        <f t="shared" si="58"/>
        <v>762</v>
      </c>
      <c r="BN32" s="173">
        <v>988</v>
      </c>
      <c r="BO32">
        <f t="shared" si="48"/>
        <v>226</v>
      </c>
      <c r="BP32" s="358">
        <f t="shared" si="62"/>
        <v>2921.1639676113359</v>
      </c>
      <c r="BQ32" s="358">
        <v>2886110</v>
      </c>
      <c r="BR32" s="361">
        <f t="shared" si="50"/>
        <v>2921.1639676113359</v>
      </c>
      <c r="BS32" s="22"/>
      <c r="BT32" t="s">
        <v>60</v>
      </c>
      <c r="BU32">
        <f t="shared" si="59"/>
        <v>797</v>
      </c>
      <c r="BV32" s="173">
        <v>2269</v>
      </c>
      <c r="BW32">
        <f t="shared" si="51"/>
        <v>1472</v>
      </c>
      <c r="BX32" s="358">
        <f t="shared" si="63"/>
        <v>3366.4389598942266</v>
      </c>
      <c r="BY32" s="358">
        <v>7638450</v>
      </c>
      <c r="BZ32" s="361">
        <f t="shared" si="53"/>
        <v>3366.4389598942266</v>
      </c>
    </row>
    <row r="33" spans="1:78" x14ac:dyDescent="0.3">
      <c r="A33" t="s">
        <v>61</v>
      </c>
      <c r="B33">
        <v>1004</v>
      </c>
      <c r="C33">
        <v>969</v>
      </c>
      <c r="D33">
        <f t="shared" si="61"/>
        <v>-35</v>
      </c>
      <c r="E33" s="18">
        <f t="shared" si="54"/>
        <v>2379.8348813209495</v>
      </c>
      <c r="F33" s="18">
        <v>2306060</v>
      </c>
      <c r="G33" s="19">
        <f t="shared" si="55"/>
        <v>2379.8348813209495</v>
      </c>
      <c r="J33" t="s">
        <v>61</v>
      </c>
      <c r="K33">
        <v>1055</v>
      </c>
      <c r="L33">
        <v>1039</v>
      </c>
      <c r="M33">
        <f t="shared" si="60"/>
        <v>-16</v>
      </c>
      <c r="N33" s="18">
        <f t="shared" si="31"/>
        <v>2067.6419634263716</v>
      </c>
      <c r="O33" s="18">
        <v>2148280</v>
      </c>
      <c r="P33" s="18">
        <f t="shared" si="32"/>
        <v>2067.6419634263716</v>
      </c>
      <c r="S33" t="s">
        <v>61</v>
      </c>
      <c r="T33">
        <v>1129</v>
      </c>
      <c r="U33">
        <v>1024</v>
      </c>
      <c r="V33">
        <f t="shared" si="33"/>
        <v>-105</v>
      </c>
      <c r="W33" s="18">
        <f t="shared" si="34"/>
        <v>2177.216796875</v>
      </c>
      <c r="X33" s="18">
        <v>2229470</v>
      </c>
      <c r="Y33" s="18">
        <f t="shared" si="35"/>
        <v>2177.216796875</v>
      </c>
      <c r="AB33" t="s">
        <v>61</v>
      </c>
      <c r="AC33">
        <v>1217</v>
      </c>
      <c r="AD33">
        <v>1006</v>
      </c>
      <c r="AE33">
        <f t="shared" si="36"/>
        <v>-211</v>
      </c>
      <c r="AF33" s="18">
        <f t="shared" si="37"/>
        <v>2382.7137176938368</v>
      </c>
      <c r="AG33" s="18">
        <v>2397010</v>
      </c>
      <c r="AH33" s="18">
        <f t="shared" si="38"/>
        <v>2382.7137176938368</v>
      </c>
      <c r="AK33" t="s">
        <v>61</v>
      </c>
      <c r="AL33">
        <v>1386</v>
      </c>
      <c r="AM33">
        <v>1241</v>
      </c>
      <c r="AN33">
        <f t="shared" si="39"/>
        <v>-145</v>
      </c>
      <c r="AO33" s="18">
        <f t="shared" si="40"/>
        <v>2242.8847703464949</v>
      </c>
      <c r="AP33" s="18">
        <v>2783420</v>
      </c>
      <c r="AQ33" s="18">
        <f t="shared" si="41"/>
        <v>2242.8847703464949</v>
      </c>
      <c r="AT33" t="s">
        <v>61</v>
      </c>
      <c r="AU33">
        <f t="shared" si="56"/>
        <v>1610</v>
      </c>
      <c r="AV33">
        <v>1800</v>
      </c>
      <c r="AW33">
        <f t="shared" si="42"/>
        <v>190</v>
      </c>
      <c r="AX33" s="18">
        <f t="shared" si="43"/>
        <v>2835.8777777777777</v>
      </c>
      <c r="AY33" s="18">
        <v>5104580</v>
      </c>
      <c r="AZ33" s="18">
        <f t="shared" si="44"/>
        <v>2835.8777777777777</v>
      </c>
      <c r="BC33" s="22" t="s">
        <v>61</v>
      </c>
      <c r="BD33">
        <f t="shared" si="57"/>
        <v>1236</v>
      </c>
      <c r="BE33" s="173">
        <v>1160</v>
      </c>
      <c r="BF33">
        <f t="shared" si="45"/>
        <v>-76</v>
      </c>
      <c r="BG33" s="358">
        <f t="shared" si="46"/>
        <v>2810.8706896551726</v>
      </c>
      <c r="BH33" s="358">
        <v>3260610</v>
      </c>
      <c r="BI33" s="358">
        <f t="shared" si="47"/>
        <v>2810.8706896551726</v>
      </c>
      <c r="BJ33" s="23"/>
      <c r="BK33" s="22"/>
      <c r="BL33" t="s">
        <v>61</v>
      </c>
      <c r="BM33">
        <f t="shared" si="58"/>
        <v>988</v>
      </c>
      <c r="BN33" s="173">
        <v>878</v>
      </c>
      <c r="BO33">
        <f t="shared" si="48"/>
        <v>-110</v>
      </c>
      <c r="BP33" s="358">
        <f t="shared" si="62"/>
        <v>2774.1002277904327</v>
      </c>
      <c r="BQ33" s="358">
        <v>2435660</v>
      </c>
      <c r="BR33" s="361">
        <f t="shared" si="50"/>
        <v>2774.1002277904327</v>
      </c>
      <c r="BS33" s="22"/>
      <c r="BT33" t="s">
        <v>61</v>
      </c>
      <c r="BU33">
        <f t="shared" si="59"/>
        <v>2269</v>
      </c>
      <c r="BV33" s="173"/>
      <c r="BW33">
        <f t="shared" si="51"/>
        <v>-2269</v>
      </c>
      <c r="BX33" s="358" t="e">
        <f t="shared" si="63"/>
        <v>#DIV/0!</v>
      </c>
      <c r="BY33" s="358"/>
      <c r="BZ33" s="361" t="e">
        <f t="shared" si="53"/>
        <v>#DIV/0!</v>
      </c>
    </row>
    <row r="34" spans="1:78" x14ac:dyDescent="0.3">
      <c r="A34" t="s">
        <v>62</v>
      </c>
      <c r="B34">
        <v>969</v>
      </c>
      <c r="C34">
        <v>1029</v>
      </c>
      <c r="D34">
        <f t="shared" si="61"/>
        <v>60</v>
      </c>
      <c r="E34" s="18">
        <f t="shared" si="54"/>
        <v>2233.5471331389699</v>
      </c>
      <c r="F34" s="18">
        <v>2298320</v>
      </c>
      <c r="G34" s="19">
        <f t="shared" si="55"/>
        <v>2233.5471331389699</v>
      </c>
      <c r="J34" t="s">
        <v>62</v>
      </c>
      <c r="K34">
        <v>1039</v>
      </c>
      <c r="L34">
        <v>975</v>
      </c>
      <c r="M34">
        <f t="shared" si="60"/>
        <v>-64</v>
      </c>
      <c r="N34" s="18">
        <f t="shared" si="31"/>
        <v>2230.5333333333333</v>
      </c>
      <c r="O34" s="18">
        <v>2174770</v>
      </c>
      <c r="P34" s="18">
        <f t="shared" si="32"/>
        <v>2230.5333333333333</v>
      </c>
      <c r="S34" t="s">
        <v>62</v>
      </c>
      <c r="T34">
        <v>1024</v>
      </c>
      <c r="U34">
        <v>1013</v>
      </c>
      <c r="V34">
        <f t="shared" si="33"/>
        <v>-11</v>
      </c>
      <c r="W34" s="18">
        <f t="shared" si="34"/>
        <v>2294.2152023692006</v>
      </c>
      <c r="X34" s="18">
        <v>2324040</v>
      </c>
      <c r="Y34" s="18">
        <f t="shared" si="35"/>
        <v>2294.2152023692006</v>
      </c>
      <c r="AB34" t="s">
        <v>62</v>
      </c>
      <c r="AC34">
        <v>1006</v>
      </c>
      <c r="AD34">
        <v>1128</v>
      </c>
      <c r="AE34">
        <f t="shared" si="36"/>
        <v>122</v>
      </c>
      <c r="AF34" s="18">
        <f t="shared" si="37"/>
        <v>2429.0514184397161</v>
      </c>
      <c r="AG34" s="18">
        <v>2739970</v>
      </c>
      <c r="AH34" s="18">
        <f t="shared" si="38"/>
        <v>2429.0514184397161</v>
      </c>
      <c r="AK34" t="s">
        <v>62</v>
      </c>
      <c r="AL34">
        <v>1241</v>
      </c>
      <c r="AM34">
        <v>1275</v>
      </c>
      <c r="AN34">
        <f t="shared" si="39"/>
        <v>34</v>
      </c>
      <c r="AO34" s="18">
        <f t="shared" si="40"/>
        <v>2153.3568627450982</v>
      </c>
      <c r="AP34" s="18">
        <v>2745530</v>
      </c>
      <c r="AQ34" s="18">
        <f t="shared" si="41"/>
        <v>2153.3568627450982</v>
      </c>
      <c r="AT34" t="s">
        <v>62</v>
      </c>
      <c r="AU34">
        <f t="shared" si="56"/>
        <v>1800</v>
      </c>
      <c r="AV34">
        <v>1724</v>
      </c>
      <c r="AW34">
        <f t="shared" si="42"/>
        <v>-76</v>
      </c>
      <c r="AX34" s="18">
        <f t="shared" si="43"/>
        <v>2800.828306264501</v>
      </c>
      <c r="AY34" s="18">
        <v>4828628</v>
      </c>
      <c r="AZ34" s="18">
        <f t="shared" si="44"/>
        <v>2800.828306264501</v>
      </c>
      <c r="BC34" s="22" t="s">
        <v>62</v>
      </c>
      <c r="BD34">
        <f t="shared" si="57"/>
        <v>1160</v>
      </c>
      <c r="BE34" s="173">
        <v>1117</v>
      </c>
      <c r="BF34">
        <f t="shared" si="45"/>
        <v>-43</v>
      </c>
      <c r="BG34" s="358">
        <f t="shared" si="46"/>
        <v>2843.3303491495076</v>
      </c>
      <c r="BH34" s="358">
        <v>3176000</v>
      </c>
      <c r="BI34" s="358">
        <f t="shared" si="47"/>
        <v>2843.3303491495076</v>
      </c>
      <c r="BJ34" s="23"/>
      <c r="BK34" s="22"/>
      <c r="BL34" t="s">
        <v>62</v>
      </c>
      <c r="BM34">
        <f t="shared" si="58"/>
        <v>878</v>
      </c>
      <c r="BN34" s="173">
        <v>791</v>
      </c>
      <c r="BO34">
        <f t="shared" si="48"/>
        <v>-87</v>
      </c>
      <c r="BP34" s="358">
        <f t="shared" si="62"/>
        <v>2706.2452591656133</v>
      </c>
      <c r="BQ34" s="358">
        <v>2140640</v>
      </c>
      <c r="BR34" s="361">
        <f t="shared" si="50"/>
        <v>2706.2452591656133</v>
      </c>
      <c r="BS34" s="22"/>
      <c r="BT34" t="s">
        <v>62</v>
      </c>
      <c r="BU34">
        <f t="shared" si="59"/>
        <v>0</v>
      </c>
      <c r="BV34" s="173"/>
      <c r="BW34">
        <f t="shared" si="51"/>
        <v>0</v>
      </c>
      <c r="BX34" s="358" t="e">
        <f t="shared" si="63"/>
        <v>#DIV/0!</v>
      </c>
      <c r="BY34" s="358"/>
      <c r="BZ34" s="361" t="e">
        <f t="shared" si="53"/>
        <v>#DIV/0!</v>
      </c>
    </row>
    <row r="35" spans="1:78" x14ac:dyDescent="0.3">
      <c r="A35" t="s">
        <v>63</v>
      </c>
      <c r="B35">
        <v>1029</v>
      </c>
      <c r="C35">
        <v>1032</v>
      </c>
      <c r="D35">
        <f t="shared" si="61"/>
        <v>3</v>
      </c>
      <c r="E35" s="18">
        <f t="shared" si="54"/>
        <v>2291.2790697674418</v>
      </c>
      <c r="F35" s="18">
        <v>2364600</v>
      </c>
      <c r="G35" s="19">
        <f t="shared" si="55"/>
        <v>2291.2790697674418</v>
      </c>
      <c r="J35" t="s">
        <v>63</v>
      </c>
      <c r="K35">
        <v>1032</v>
      </c>
      <c r="L35">
        <v>1045</v>
      </c>
      <c r="M35">
        <f t="shared" si="60"/>
        <v>13</v>
      </c>
      <c r="N35" s="18">
        <f t="shared" si="31"/>
        <v>2248.2105263157896</v>
      </c>
      <c r="O35" s="18">
        <v>2349380</v>
      </c>
      <c r="P35" s="18">
        <f t="shared" si="32"/>
        <v>2248.2105263157896</v>
      </c>
      <c r="S35" t="s">
        <v>63</v>
      </c>
      <c r="T35">
        <v>1013</v>
      </c>
      <c r="U35">
        <v>1172</v>
      </c>
      <c r="V35">
        <f t="shared" si="33"/>
        <v>159</v>
      </c>
      <c r="W35" s="18">
        <f t="shared" si="34"/>
        <v>2405.1365187713309</v>
      </c>
      <c r="X35" s="18">
        <v>2818820</v>
      </c>
      <c r="Y35" s="18">
        <f>+X35/U35</f>
        <v>2405.1365187713309</v>
      </c>
      <c r="AB35" t="s">
        <v>63</v>
      </c>
      <c r="AC35">
        <v>1128</v>
      </c>
      <c r="AD35">
        <v>1196</v>
      </c>
      <c r="AE35">
        <f t="shared" si="36"/>
        <v>68</v>
      </c>
      <c r="AF35" s="18">
        <f t="shared" si="37"/>
        <v>2208.0434782608695</v>
      </c>
      <c r="AG35" s="18">
        <v>2640820</v>
      </c>
      <c r="AH35" s="18">
        <f>+AG35/AD35</f>
        <v>2208.0434782608695</v>
      </c>
      <c r="AK35" t="s">
        <v>63</v>
      </c>
      <c r="AL35">
        <v>1275</v>
      </c>
      <c r="AM35">
        <v>1327</v>
      </c>
      <c r="AN35">
        <f t="shared" si="39"/>
        <v>52</v>
      </c>
      <c r="AO35" s="18">
        <f t="shared" si="40"/>
        <v>2288.311981914092</v>
      </c>
      <c r="AP35" s="18">
        <v>3036590</v>
      </c>
      <c r="AQ35" s="18">
        <f>+AP35/AM35</f>
        <v>2288.311981914092</v>
      </c>
      <c r="AT35" t="s">
        <v>63</v>
      </c>
      <c r="AU35">
        <f t="shared" si="56"/>
        <v>1724</v>
      </c>
      <c r="AV35">
        <v>1555</v>
      </c>
      <c r="AW35">
        <f t="shared" si="42"/>
        <v>-169</v>
      </c>
      <c r="AX35" s="18">
        <f t="shared" si="43"/>
        <v>2892.572347266881</v>
      </c>
      <c r="AY35" s="18">
        <v>4497950</v>
      </c>
      <c r="AZ35" s="18">
        <f>+AY35/AV35</f>
        <v>2892.572347266881</v>
      </c>
      <c r="BC35" s="22" t="s">
        <v>63</v>
      </c>
      <c r="BD35">
        <f t="shared" si="57"/>
        <v>1117</v>
      </c>
      <c r="BE35" s="173">
        <v>1335</v>
      </c>
      <c r="BF35">
        <f t="shared" si="45"/>
        <v>218</v>
      </c>
      <c r="BG35" s="358">
        <f t="shared" si="46"/>
        <v>2795.1835205992511</v>
      </c>
      <c r="BH35" s="358">
        <v>3731570</v>
      </c>
      <c r="BI35" s="358">
        <f>+BH35/BE35</f>
        <v>2795.1835205992511</v>
      </c>
      <c r="BJ35" s="23"/>
      <c r="BK35" s="22"/>
      <c r="BL35" t="s">
        <v>63</v>
      </c>
      <c r="BM35">
        <f t="shared" si="58"/>
        <v>791</v>
      </c>
      <c r="BN35" s="173">
        <v>961</v>
      </c>
      <c r="BO35">
        <f t="shared" si="48"/>
        <v>170</v>
      </c>
      <c r="BP35" s="358">
        <f t="shared" si="62"/>
        <v>2840</v>
      </c>
      <c r="BQ35" s="358">
        <v>2729240</v>
      </c>
      <c r="BR35" s="361">
        <f>+BQ35/BN35</f>
        <v>2840</v>
      </c>
      <c r="BS35" s="22"/>
      <c r="BT35" t="s">
        <v>63</v>
      </c>
      <c r="BU35">
        <f t="shared" si="59"/>
        <v>0</v>
      </c>
      <c r="BV35" s="173"/>
      <c r="BW35">
        <f t="shared" si="51"/>
        <v>0</v>
      </c>
      <c r="BX35" s="358" t="e">
        <f t="shared" si="63"/>
        <v>#DIV/0!</v>
      </c>
      <c r="BY35" s="358"/>
      <c r="BZ35" s="361" t="e">
        <f>+BY35/BV35</f>
        <v>#DIV/0!</v>
      </c>
    </row>
    <row r="36" spans="1:78" x14ac:dyDescent="0.3">
      <c r="A36" t="s">
        <v>64</v>
      </c>
      <c r="B36">
        <v>1032</v>
      </c>
      <c r="C36">
        <v>821</v>
      </c>
      <c r="D36">
        <f t="shared" si="61"/>
        <v>-211</v>
      </c>
      <c r="E36" s="18">
        <f t="shared" si="54"/>
        <v>2266.0170523751522</v>
      </c>
      <c r="F36" s="18">
        <v>1860400</v>
      </c>
      <c r="G36" s="19">
        <f t="shared" si="55"/>
        <v>2266.0170523751522</v>
      </c>
      <c r="J36" t="s">
        <v>64</v>
      </c>
      <c r="K36">
        <v>1045</v>
      </c>
      <c r="L36">
        <v>933</v>
      </c>
      <c r="M36">
        <f t="shared" si="60"/>
        <v>-112</v>
      </c>
      <c r="N36" s="18">
        <f t="shared" si="31"/>
        <v>2304.3729903536978</v>
      </c>
      <c r="O36" s="18">
        <v>2149980</v>
      </c>
      <c r="P36" s="18">
        <f t="shared" si="32"/>
        <v>2304.3729903536978</v>
      </c>
      <c r="S36" t="s">
        <v>64</v>
      </c>
      <c r="T36">
        <v>1172</v>
      </c>
      <c r="U36">
        <v>960</v>
      </c>
      <c r="V36">
        <f t="shared" si="33"/>
        <v>-212</v>
      </c>
      <c r="W36" s="18">
        <f t="shared" si="34"/>
        <v>2312.7708333333335</v>
      </c>
      <c r="X36" s="18">
        <v>2220260</v>
      </c>
      <c r="Y36" s="18">
        <f>+X36/U36</f>
        <v>2312.7708333333335</v>
      </c>
      <c r="AB36" t="s">
        <v>64</v>
      </c>
      <c r="AC36">
        <v>1196</v>
      </c>
      <c r="AD36">
        <v>1015</v>
      </c>
      <c r="AE36">
        <f t="shared" si="36"/>
        <v>-181</v>
      </c>
      <c r="AF36" s="18">
        <f t="shared" si="37"/>
        <v>2166.5615763546798</v>
      </c>
      <c r="AG36" s="18">
        <v>2199060</v>
      </c>
      <c r="AH36" s="18">
        <f>+AG36/AD36</f>
        <v>2166.5615763546798</v>
      </c>
      <c r="AK36" t="s">
        <v>64</v>
      </c>
      <c r="AL36">
        <v>1327</v>
      </c>
      <c r="AM36">
        <v>1213</v>
      </c>
      <c r="AN36">
        <f t="shared" si="39"/>
        <v>-114</v>
      </c>
      <c r="AO36" s="18">
        <f t="shared" si="40"/>
        <v>2277.4855729596043</v>
      </c>
      <c r="AP36" s="18">
        <v>2762590</v>
      </c>
      <c r="AQ36" s="18">
        <f>+AP36/AM36</f>
        <v>2277.4855729596043</v>
      </c>
      <c r="AT36" t="s">
        <v>64</v>
      </c>
      <c r="AU36">
        <f t="shared" si="56"/>
        <v>1555</v>
      </c>
      <c r="AV36">
        <v>1383</v>
      </c>
      <c r="AW36">
        <f t="shared" si="42"/>
        <v>-172</v>
      </c>
      <c r="AX36" s="18">
        <f t="shared" si="43"/>
        <v>3084.2227042660884</v>
      </c>
      <c r="AY36" s="18">
        <v>4265480</v>
      </c>
      <c r="AZ36" s="18">
        <f>+AY36/AV36</f>
        <v>3084.2227042660884</v>
      </c>
      <c r="BC36" s="22" t="s">
        <v>64</v>
      </c>
      <c r="BD36">
        <f t="shared" si="57"/>
        <v>1335</v>
      </c>
      <c r="BE36" s="173">
        <v>1037</v>
      </c>
      <c r="BF36">
        <f t="shared" si="45"/>
        <v>-298</v>
      </c>
      <c r="BG36" s="358">
        <f t="shared" si="46"/>
        <v>2825.5834136933463</v>
      </c>
      <c r="BH36" s="358">
        <v>2930130</v>
      </c>
      <c r="BI36" s="358">
        <f>+BH36/BE36</f>
        <v>2825.5834136933463</v>
      </c>
      <c r="BJ36" s="23"/>
      <c r="BK36" s="22"/>
      <c r="BL36" t="s">
        <v>64</v>
      </c>
      <c r="BM36">
        <f t="shared" si="58"/>
        <v>961</v>
      </c>
      <c r="BN36" s="173">
        <v>848</v>
      </c>
      <c r="BO36">
        <f t="shared" si="48"/>
        <v>-113</v>
      </c>
      <c r="BP36" s="358">
        <f t="shared" si="62"/>
        <v>2840.6721698113206</v>
      </c>
      <c r="BQ36" s="358">
        <v>2408890</v>
      </c>
      <c r="BR36" s="361">
        <f>+BQ36/BN36</f>
        <v>2840.6721698113206</v>
      </c>
      <c r="BS36" s="22"/>
      <c r="BT36" t="s">
        <v>64</v>
      </c>
      <c r="BU36">
        <f t="shared" si="59"/>
        <v>0</v>
      </c>
      <c r="BV36" s="173"/>
      <c r="BW36">
        <f t="shared" si="51"/>
        <v>0</v>
      </c>
      <c r="BX36" s="358" t="e">
        <f t="shared" si="63"/>
        <v>#DIV/0!</v>
      </c>
      <c r="BY36" s="358"/>
      <c r="BZ36" s="361" t="e">
        <f>+BY36/BV36</f>
        <v>#DIV/0!</v>
      </c>
    </row>
    <row r="37" spans="1:78" x14ac:dyDescent="0.3">
      <c r="BC37" s="22"/>
      <c r="BJ37" s="23"/>
      <c r="BK37" s="22"/>
      <c r="BR37" s="23"/>
      <c r="BS37" s="22"/>
      <c r="BZ37" s="23"/>
    </row>
    <row r="38" spans="1:78" x14ac:dyDescent="0.3">
      <c r="BC38" s="22"/>
      <c r="BJ38" s="23"/>
      <c r="BK38" s="22"/>
      <c r="BR38" s="23"/>
      <c r="BS38" s="22"/>
      <c r="BZ38" s="23"/>
    </row>
    <row r="39" spans="1:78" x14ac:dyDescent="0.3">
      <c r="BC39" s="22"/>
      <c r="BJ39" s="23"/>
      <c r="BK39" s="22"/>
      <c r="BR39" s="23"/>
      <c r="BS39" s="22"/>
      <c r="BZ39" s="23"/>
    </row>
    <row r="40" spans="1:78" x14ac:dyDescent="0.3">
      <c r="A40" s="512" t="s">
        <v>16</v>
      </c>
      <c r="B40" s="512"/>
      <c r="C40" s="512"/>
      <c r="D40" s="512"/>
      <c r="E40" s="512"/>
      <c r="F40" s="512"/>
      <c r="J40" s="512" t="s">
        <v>16</v>
      </c>
      <c r="K40" s="512"/>
      <c r="L40" s="512"/>
      <c r="M40" s="512"/>
      <c r="N40" s="512"/>
      <c r="O40" s="512"/>
      <c r="S40" s="512" t="s">
        <v>16</v>
      </c>
      <c r="T40" s="512"/>
      <c r="U40" s="512"/>
      <c r="V40" s="512"/>
      <c r="W40" s="512"/>
      <c r="X40" s="512"/>
      <c r="AB40" s="512" t="s">
        <v>16</v>
      </c>
      <c r="AC40" s="512"/>
      <c r="AD40" s="512"/>
      <c r="AE40" s="512"/>
      <c r="AF40" s="512"/>
      <c r="AG40" s="512"/>
      <c r="AK40" s="512" t="s">
        <v>16</v>
      </c>
      <c r="AL40" s="512"/>
      <c r="AM40" s="512"/>
      <c r="AN40" s="512"/>
      <c r="AO40" s="512"/>
      <c r="AP40" s="512"/>
      <c r="AT40" s="512" t="s">
        <v>16</v>
      </c>
      <c r="AU40" s="512"/>
      <c r="AV40" s="512"/>
      <c r="AW40" s="512"/>
      <c r="AX40" s="512"/>
      <c r="AY40" s="512"/>
      <c r="BC40" s="547" t="s">
        <v>16</v>
      </c>
      <c r="BD40" s="512"/>
      <c r="BE40" s="512"/>
      <c r="BF40" s="512"/>
      <c r="BG40" s="512"/>
      <c r="BH40" s="512"/>
      <c r="BJ40" s="23"/>
      <c r="BK40" s="22"/>
      <c r="BL40" s="512" t="s">
        <v>16</v>
      </c>
      <c r="BM40" s="512"/>
      <c r="BN40" s="512"/>
      <c r="BO40" s="512"/>
      <c r="BP40" s="512"/>
      <c r="BQ40" s="512"/>
      <c r="BR40" s="23"/>
      <c r="BS40" s="22"/>
      <c r="BT40" s="512" t="s">
        <v>16</v>
      </c>
      <c r="BU40" s="512"/>
      <c r="BV40" s="512"/>
      <c r="BW40" s="512"/>
      <c r="BX40" s="512"/>
      <c r="BY40" s="512"/>
      <c r="BZ40" s="23"/>
    </row>
    <row r="41" spans="1:78" x14ac:dyDescent="0.3">
      <c r="A41" s="512" t="s">
        <v>12</v>
      </c>
      <c r="B41" s="512"/>
      <c r="C41" s="512"/>
      <c r="D41" s="512"/>
      <c r="E41" s="512"/>
      <c r="F41" s="512"/>
      <c r="J41" s="512" t="s">
        <v>14</v>
      </c>
      <c r="K41" s="512"/>
      <c r="L41" s="512"/>
      <c r="M41" s="512"/>
      <c r="N41" s="512"/>
      <c r="O41" s="512"/>
      <c r="S41" s="512" t="s">
        <v>142</v>
      </c>
      <c r="T41" s="512"/>
      <c r="U41" s="512"/>
      <c r="V41" s="512"/>
      <c r="W41" s="512"/>
      <c r="X41" s="512"/>
      <c r="AB41" s="512" t="s">
        <v>158</v>
      </c>
      <c r="AC41" s="512"/>
      <c r="AD41" s="512"/>
      <c r="AE41" s="512"/>
      <c r="AF41" s="512"/>
      <c r="AG41" s="512"/>
      <c r="AK41" s="512" t="s">
        <v>187</v>
      </c>
      <c r="AL41" s="512"/>
      <c r="AM41" s="512"/>
      <c r="AN41" s="512"/>
      <c r="AO41" s="512"/>
      <c r="AP41" s="512"/>
      <c r="AT41" s="512" t="s">
        <v>233</v>
      </c>
      <c r="AU41" s="512"/>
      <c r="AV41" s="512"/>
      <c r="AW41" s="512"/>
      <c r="AX41" s="512"/>
      <c r="AY41" s="512"/>
      <c r="BC41" s="547" t="s">
        <v>321</v>
      </c>
      <c r="BD41" s="512"/>
      <c r="BE41" s="512"/>
      <c r="BF41" s="512"/>
      <c r="BG41" s="512"/>
      <c r="BH41" s="512"/>
      <c r="BJ41" s="23"/>
      <c r="BK41" s="22"/>
      <c r="BL41" s="512" t="s">
        <v>371</v>
      </c>
      <c r="BM41" s="512"/>
      <c r="BN41" s="512"/>
      <c r="BO41" s="512"/>
      <c r="BP41" s="512"/>
      <c r="BQ41" s="512"/>
      <c r="BR41" s="23"/>
      <c r="BS41" s="22"/>
      <c r="BT41" s="512" t="s">
        <v>448</v>
      </c>
      <c r="BU41" s="512"/>
      <c r="BV41" s="512"/>
      <c r="BW41" s="512"/>
      <c r="BX41" s="512"/>
      <c r="BY41" s="512"/>
      <c r="BZ41" s="23"/>
    </row>
    <row r="42" spans="1:78" x14ac:dyDescent="0.3">
      <c r="A42" s="17" t="s">
        <v>18</v>
      </c>
      <c r="B42" s="17" t="s">
        <v>50</v>
      </c>
      <c r="C42" s="17" t="s">
        <v>51</v>
      </c>
      <c r="D42" s="17" t="s">
        <v>21</v>
      </c>
      <c r="E42" s="17" t="s">
        <v>52</v>
      </c>
      <c r="F42" s="17" t="s">
        <v>41</v>
      </c>
      <c r="J42" s="17" t="s">
        <v>18</v>
      </c>
      <c r="K42" s="17" t="s">
        <v>50</v>
      </c>
      <c r="L42" s="17" t="s">
        <v>51</v>
      </c>
      <c r="M42" s="17" t="s">
        <v>21</v>
      </c>
      <c r="N42" s="17" t="s">
        <v>52</v>
      </c>
      <c r="O42" s="17" t="s">
        <v>41</v>
      </c>
      <c r="P42" s="17"/>
      <c r="S42" s="17" t="s">
        <v>18</v>
      </c>
      <c r="T42" s="17" t="s">
        <v>50</v>
      </c>
      <c r="U42" s="17" t="s">
        <v>51</v>
      </c>
      <c r="V42" s="17" t="s">
        <v>21</v>
      </c>
      <c r="W42" s="17" t="s">
        <v>52</v>
      </c>
      <c r="X42" s="17" t="s">
        <v>41</v>
      </c>
      <c r="Y42" s="17"/>
      <c r="AB42" s="17" t="s">
        <v>18</v>
      </c>
      <c r="AC42" s="17" t="s">
        <v>50</v>
      </c>
      <c r="AD42" s="17" t="s">
        <v>51</v>
      </c>
      <c r="AE42" s="17" t="s">
        <v>21</v>
      </c>
      <c r="AF42" s="17" t="s">
        <v>52</v>
      </c>
      <c r="AG42" s="17" t="s">
        <v>41</v>
      </c>
      <c r="AH42" s="17"/>
      <c r="AK42" s="17" t="s">
        <v>18</v>
      </c>
      <c r="AL42" s="17" t="s">
        <v>50</v>
      </c>
      <c r="AM42" s="17" t="s">
        <v>51</v>
      </c>
      <c r="AN42" s="17" t="s">
        <v>21</v>
      </c>
      <c r="AO42" s="17" t="s">
        <v>52</v>
      </c>
      <c r="AP42" s="17" t="s">
        <v>41</v>
      </c>
      <c r="AQ42" s="17"/>
      <c r="AT42" s="17" t="s">
        <v>18</v>
      </c>
      <c r="AU42" s="17" t="s">
        <v>50</v>
      </c>
      <c r="AV42" s="17" t="s">
        <v>51</v>
      </c>
      <c r="AW42" s="17" t="s">
        <v>21</v>
      </c>
      <c r="AX42" s="17" t="s">
        <v>52</v>
      </c>
      <c r="AY42" s="17" t="s">
        <v>41</v>
      </c>
      <c r="AZ42" s="17"/>
      <c r="BC42" s="29" t="s">
        <v>18</v>
      </c>
      <c r="BD42" s="17" t="s">
        <v>50</v>
      </c>
      <c r="BE42" s="17" t="s">
        <v>51</v>
      </c>
      <c r="BF42" s="17" t="s">
        <v>21</v>
      </c>
      <c r="BG42" s="17" t="s">
        <v>52</v>
      </c>
      <c r="BH42" s="17" t="s">
        <v>41</v>
      </c>
      <c r="BI42" s="17"/>
      <c r="BJ42" s="23"/>
      <c r="BK42" s="22"/>
      <c r="BL42" s="17" t="s">
        <v>18</v>
      </c>
      <c r="BM42" s="17" t="s">
        <v>50</v>
      </c>
      <c r="BN42" s="17" t="s">
        <v>51</v>
      </c>
      <c r="BO42" s="17" t="s">
        <v>21</v>
      </c>
      <c r="BP42" s="17" t="s">
        <v>52</v>
      </c>
      <c r="BQ42" s="17" t="s">
        <v>41</v>
      </c>
      <c r="BR42" s="330"/>
      <c r="BS42" s="22"/>
      <c r="BT42" s="17" t="s">
        <v>18</v>
      </c>
      <c r="BU42" s="17" t="s">
        <v>50</v>
      </c>
      <c r="BV42" s="17" t="s">
        <v>51</v>
      </c>
      <c r="BW42" s="17" t="s">
        <v>21</v>
      </c>
      <c r="BX42" s="17" t="s">
        <v>52</v>
      </c>
      <c r="BY42" s="17" t="s">
        <v>41</v>
      </c>
      <c r="BZ42" s="330"/>
    </row>
    <row r="43" spans="1:78" x14ac:dyDescent="0.3">
      <c r="A43" t="s">
        <v>53</v>
      </c>
      <c r="B43">
        <v>1181</v>
      </c>
      <c r="C43">
        <v>1077</v>
      </c>
      <c r="D43">
        <f>+C43-B43</f>
        <v>-104</v>
      </c>
      <c r="E43" s="18">
        <f>+F43/C43</f>
        <v>1997.7530176415971</v>
      </c>
      <c r="F43" s="18">
        <v>2151580</v>
      </c>
      <c r="G43" s="19">
        <f>+F43/C43</f>
        <v>1997.7530176415971</v>
      </c>
      <c r="J43" t="s">
        <v>53</v>
      </c>
      <c r="K43">
        <v>867</v>
      </c>
      <c r="L43">
        <v>835</v>
      </c>
      <c r="M43">
        <f>+L43-K43</f>
        <v>-32</v>
      </c>
      <c r="N43" s="18">
        <f t="shared" ref="N43:N54" si="64">+O43/L43</f>
        <v>2091.0059880239519</v>
      </c>
      <c r="O43" s="18">
        <v>1745990</v>
      </c>
      <c r="P43" s="18">
        <f t="shared" ref="P43:P54" si="65">+O43/L43</f>
        <v>2091.0059880239519</v>
      </c>
      <c r="S43" t="s">
        <v>53</v>
      </c>
      <c r="T43">
        <v>835</v>
      </c>
      <c r="U43">
        <v>815</v>
      </c>
      <c r="V43">
        <f t="shared" ref="V43:V49" si="66">+U43-T43</f>
        <v>-20</v>
      </c>
      <c r="W43" s="18">
        <f t="shared" ref="W43:W49" si="67">+X43/U43</f>
        <v>2162.1472392638038</v>
      </c>
      <c r="X43" s="18">
        <v>1762150</v>
      </c>
      <c r="Y43" s="18">
        <f t="shared" ref="Y43:Y49" si="68">+X43/U43</f>
        <v>2162.1472392638038</v>
      </c>
      <c r="AB43" t="s">
        <v>53</v>
      </c>
      <c r="AC43">
        <v>803</v>
      </c>
      <c r="AD43">
        <v>808</v>
      </c>
      <c r="AE43">
        <f t="shared" ref="AE43:AE54" si="69">+AD43-AC43</f>
        <v>5</v>
      </c>
      <c r="AF43" s="18">
        <f t="shared" ref="AF43:AF54" si="70">+AG43/AD43</f>
        <v>2031.2623762376238</v>
      </c>
      <c r="AG43" s="18">
        <v>1641260</v>
      </c>
      <c r="AH43" s="18">
        <f t="shared" ref="AH43:AH52" si="71">+AG43/AD43</f>
        <v>2031.2623762376238</v>
      </c>
      <c r="AK43" t="s">
        <v>53</v>
      </c>
      <c r="AL43">
        <v>835</v>
      </c>
      <c r="AM43">
        <v>1006</v>
      </c>
      <c r="AN43">
        <f t="shared" ref="AN43:AN54" si="72">+AM43-AL43</f>
        <v>171</v>
      </c>
      <c r="AO43" s="18">
        <f t="shared" ref="AO43:AO54" si="73">+AP43/AM43</f>
        <v>2054.0258449304174</v>
      </c>
      <c r="AP43" s="18">
        <v>2066350</v>
      </c>
      <c r="AQ43" s="18">
        <f t="shared" ref="AQ43:AQ52" si="74">+AP43/AM43</f>
        <v>2054.0258449304174</v>
      </c>
      <c r="AT43" t="s">
        <v>53</v>
      </c>
      <c r="AU43">
        <f>+AM54</f>
        <v>1077</v>
      </c>
      <c r="AV43">
        <v>1339</v>
      </c>
      <c r="AW43">
        <f t="shared" ref="AW43:AW54" si="75">+AV43-AU43</f>
        <v>262</v>
      </c>
      <c r="AX43" s="18">
        <f t="shared" ref="AX43:AX54" si="76">+AY43/AV43</f>
        <v>2385.8700522778195</v>
      </c>
      <c r="AY43" s="18">
        <v>3194680</v>
      </c>
      <c r="AZ43" s="18">
        <f t="shared" ref="AZ43:AZ52" si="77">+AY43/AV43</f>
        <v>2385.8700522778195</v>
      </c>
      <c r="BC43" s="22" t="s">
        <v>53</v>
      </c>
      <c r="BD43">
        <f>+AV54</f>
        <v>1371</v>
      </c>
      <c r="BE43" s="173">
        <v>1361</v>
      </c>
      <c r="BF43">
        <f t="shared" ref="BF43:BF54" si="78">+BE43-BD43</f>
        <v>-10</v>
      </c>
      <c r="BG43" s="358">
        <f t="shared" ref="BG43:BG54" si="79">+BH43/BE43</f>
        <v>3060.940484937546</v>
      </c>
      <c r="BH43" s="358">
        <v>4165940</v>
      </c>
      <c r="BI43" s="358">
        <f t="shared" ref="BI43:BI52" si="80">+BH43/BE43</f>
        <v>3060.940484937546</v>
      </c>
      <c r="BJ43" s="23"/>
      <c r="BK43" s="22"/>
      <c r="BL43" t="s">
        <v>53</v>
      </c>
      <c r="BM43">
        <f>+BE54</f>
        <v>1109</v>
      </c>
      <c r="BN43" s="173">
        <v>1221</v>
      </c>
      <c r="BO43">
        <f t="shared" ref="BO43:BO54" si="81">+BN43-BM43</f>
        <v>112</v>
      </c>
      <c r="BP43" s="358">
        <f t="shared" ref="BP43:BP54" si="82">+BQ43/BN43</f>
        <v>2674.840294840295</v>
      </c>
      <c r="BQ43" s="358">
        <v>3265980</v>
      </c>
      <c r="BR43" s="361">
        <f t="shared" ref="BR43:BR52" si="83">+BQ43/BN43</f>
        <v>2674.840294840295</v>
      </c>
      <c r="BS43" s="22"/>
      <c r="BT43" t="s">
        <v>53</v>
      </c>
      <c r="BU43">
        <f>+BN54</f>
        <v>818</v>
      </c>
      <c r="BV43" s="173">
        <v>827</v>
      </c>
      <c r="BW43">
        <f t="shared" ref="BW43:BW54" si="84">+BV43-BU43</f>
        <v>9</v>
      </c>
      <c r="BX43" s="358">
        <f t="shared" ref="BX43:BX54" si="85">+BY43/BV43</f>
        <v>2981.7654171704958</v>
      </c>
      <c r="BY43" s="358">
        <v>2465920</v>
      </c>
      <c r="BZ43" s="361">
        <f t="shared" ref="BZ43:BZ52" si="86">+BY43/BV43</f>
        <v>2981.7654171704958</v>
      </c>
    </row>
    <row r="44" spans="1:78" x14ac:dyDescent="0.3">
      <c r="A44" t="s">
        <v>54</v>
      </c>
      <c r="B44">
        <v>1077</v>
      </c>
      <c r="C44">
        <v>956</v>
      </c>
      <c r="D44">
        <f>+C44-B44</f>
        <v>-121</v>
      </c>
      <c r="E44" s="18">
        <f t="shared" ref="E44:E54" si="87">+F44/C44</f>
        <v>2176.8514644351462</v>
      </c>
      <c r="F44" s="18">
        <v>2081070</v>
      </c>
      <c r="G44" s="19">
        <f t="shared" ref="G44:G54" si="88">+F44/C44</f>
        <v>2176.8514644351462</v>
      </c>
      <c r="J44" t="s">
        <v>54</v>
      </c>
      <c r="K44">
        <v>835</v>
      </c>
      <c r="L44">
        <v>888</v>
      </c>
      <c r="M44">
        <f>+L44-K44</f>
        <v>53</v>
      </c>
      <c r="N44" s="18">
        <f t="shared" si="64"/>
        <v>2141.4527027027025</v>
      </c>
      <c r="O44" s="18">
        <v>1901610</v>
      </c>
      <c r="P44" s="18">
        <f t="shared" si="65"/>
        <v>2141.4527027027025</v>
      </c>
      <c r="S44" t="s">
        <v>54</v>
      </c>
      <c r="T44">
        <v>815</v>
      </c>
      <c r="U44">
        <v>1026</v>
      </c>
      <c r="V44">
        <f t="shared" si="66"/>
        <v>211</v>
      </c>
      <c r="W44" s="18">
        <f t="shared" si="67"/>
        <v>2134.3664717348929</v>
      </c>
      <c r="X44" s="18">
        <v>2189860</v>
      </c>
      <c r="Y44" s="18">
        <f t="shared" si="68"/>
        <v>2134.3664717348929</v>
      </c>
      <c r="AB44" t="s">
        <v>54</v>
      </c>
      <c r="AC44">
        <v>808</v>
      </c>
      <c r="AD44">
        <v>794</v>
      </c>
      <c r="AE44">
        <f t="shared" si="69"/>
        <v>-14</v>
      </c>
      <c r="AF44" s="18">
        <f t="shared" si="70"/>
        <v>2262.7707808564232</v>
      </c>
      <c r="AG44" s="18">
        <v>1796640</v>
      </c>
      <c r="AH44" s="18">
        <f t="shared" si="71"/>
        <v>2262.7707808564232</v>
      </c>
      <c r="AK44" t="s">
        <v>54</v>
      </c>
      <c r="AL44">
        <v>1006</v>
      </c>
      <c r="AM44">
        <v>985</v>
      </c>
      <c r="AN44">
        <f t="shared" si="72"/>
        <v>-21</v>
      </c>
      <c r="AO44" s="18">
        <f t="shared" si="73"/>
        <v>2076.3756345177667</v>
      </c>
      <c r="AP44" s="18">
        <v>2045230</v>
      </c>
      <c r="AQ44" s="18">
        <f t="shared" si="74"/>
        <v>2076.3756345177667</v>
      </c>
      <c r="AT44" t="s">
        <v>54</v>
      </c>
      <c r="AU44">
        <f>+AV43</f>
        <v>1339</v>
      </c>
      <c r="AV44">
        <v>1058</v>
      </c>
      <c r="AW44">
        <f t="shared" si="75"/>
        <v>-281</v>
      </c>
      <c r="AX44" s="18">
        <f t="shared" si="76"/>
        <v>2494.6502835538754</v>
      </c>
      <c r="AY44" s="18">
        <v>2639340</v>
      </c>
      <c r="AZ44" s="18">
        <f t="shared" si="77"/>
        <v>2494.6502835538754</v>
      </c>
      <c r="BC44" s="22" t="s">
        <v>54</v>
      </c>
      <c r="BD44">
        <f>+BE43</f>
        <v>1361</v>
      </c>
      <c r="BE44" s="173">
        <v>1439</v>
      </c>
      <c r="BF44">
        <f t="shared" si="78"/>
        <v>78</v>
      </c>
      <c r="BG44" s="358">
        <f t="shared" si="79"/>
        <v>3077.9499652536483</v>
      </c>
      <c r="BH44" s="358">
        <v>4429170</v>
      </c>
      <c r="BI44" s="358">
        <f t="shared" si="80"/>
        <v>3077.9499652536483</v>
      </c>
      <c r="BJ44" s="23"/>
      <c r="BK44" s="22"/>
      <c r="BL44" t="s">
        <v>54</v>
      </c>
      <c r="BM44">
        <f>+BN43</f>
        <v>1221</v>
      </c>
      <c r="BN44" s="173">
        <v>1353</v>
      </c>
      <c r="BO44">
        <f t="shared" si="81"/>
        <v>132</v>
      </c>
      <c r="BP44" s="358">
        <f t="shared" si="82"/>
        <v>2876.858832224686</v>
      </c>
      <c r="BQ44" s="358">
        <v>3892390</v>
      </c>
      <c r="BR44" s="361">
        <f t="shared" si="83"/>
        <v>2876.858832224686</v>
      </c>
      <c r="BS44" s="22"/>
      <c r="BT44" t="s">
        <v>54</v>
      </c>
      <c r="BU44">
        <f>+BV43</f>
        <v>827</v>
      </c>
      <c r="BV44" s="173">
        <v>810</v>
      </c>
      <c r="BW44">
        <f t="shared" si="84"/>
        <v>-17</v>
      </c>
      <c r="BX44" s="358">
        <f t="shared" si="85"/>
        <v>4051.0493827160494</v>
      </c>
      <c r="BY44" s="358">
        <v>3281350</v>
      </c>
      <c r="BZ44" s="361">
        <f t="shared" si="86"/>
        <v>4051.0493827160494</v>
      </c>
    </row>
    <row r="45" spans="1:78" x14ac:dyDescent="0.3">
      <c r="A45" t="s">
        <v>55</v>
      </c>
      <c r="B45">
        <v>956</v>
      </c>
      <c r="C45">
        <v>1044</v>
      </c>
      <c r="D45">
        <f>+C45-B45</f>
        <v>88</v>
      </c>
      <c r="E45" s="18">
        <f t="shared" si="87"/>
        <v>2315.5938697318006</v>
      </c>
      <c r="F45" s="18">
        <v>2417480</v>
      </c>
      <c r="G45" s="19">
        <f t="shared" si="88"/>
        <v>2315.5938697318006</v>
      </c>
      <c r="J45" t="s">
        <v>55</v>
      </c>
      <c r="K45">
        <v>888</v>
      </c>
      <c r="L45">
        <v>839</v>
      </c>
      <c r="M45">
        <f>+L45-K45</f>
        <v>-49</v>
      </c>
      <c r="N45" s="18">
        <f t="shared" si="64"/>
        <v>2029.7735399284863</v>
      </c>
      <c r="O45" s="18">
        <v>1702980</v>
      </c>
      <c r="P45" s="18">
        <f t="shared" si="65"/>
        <v>2029.7735399284863</v>
      </c>
      <c r="S45" t="s">
        <v>55</v>
      </c>
      <c r="T45">
        <v>1026</v>
      </c>
      <c r="U45">
        <v>957</v>
      </c>
      <c r="V45">
        <f t="shared" si="66"/>
        <v>-69</v>
      </c>
      <c r="W45" s="18">
        <f t="shared" si="67"/>
        <v>2221.4002089864157</v>
      </c>
      <c r="X45" s="18">
        <v>2125880</v>
      </c>
      <c r="Y45" s="18">
        <f t="shared" si="68"/>
        <v>2221.4002089864157</v>
      </c>
      <c r="AB45" t="s">
        <v>55</v>
      </c>
      <c r="AC45">
        <v>794</v>
      </c>
      <c r="AD45">
        <v>770</v>
      </c>
      <c r="AE45">
        <f t="shared" si="69"/>
        <v>-24</v>
      </c>
      <c r="AF45" s="18">
        <f t="shared" si="70"/>
        <v>2361.1298701298701</v>
      </c>
      <c r="AG45" s="18">
        <v>1818070</v>
      </c>
      <c r="AH45" s="18">
        <f t="shared" si="71"/>
        <v>2361.1298701298701</v>
      </c>
      <c r="AK45" t="s">
        <v>55</v>
      </c>
      <c r="AL45">
        <v>985</v>
      </c>
      <c r="AM45">
        <v>901</v>
      </c>
      <c r="AN45">
        <f t="shared" si="72"/>
        <v>-84</v>
      </c>
      <c r="AO45" s="18">
        <f t="shared" si="73"/>
        <v>2201.087680355161</v>
      </c>
      <c r="AP45" s="18">
        <v>1983180</v>
      </c>
      <c r="AQ45" s="18">
        <f t="shared" si="74"/>
        <v>2201.087680355161</v>
      </c>
      <c r="AT45" t="s">
        <v>55</v>
      </c>
      <c r="AU45">
        <f t="shared" ref="AU45:AU54" si="89">+AV44</f>
        <v>1058</v>
      </c>
      <c r="AV45">
        <v>1019</v>
      </c>
      <c r="AW45">
        <f t="shared" si="75"/>
        <v>-39</v>
      </c>
      <c r="AX45" s="18">
        <f t="shared" si="76"/>
        <v>2258.2826300294405</v>
      </c>
      <c r="AY45" s="18">
        <v>2301190</v>
      </c>
      <c r="AZ45" s="18">
        <f t="shared" si="77"/>
        <v>2258.2826300294405</v>
      </c>
      <c r="BC45" s="22" t="s">
        <v>55</v>
      </c>
      <c r="BD45">
        <f t="shared" ref="BD45:BD54" si="90">+BE44</f>
        <v>1439</v>
      </c>
      <c r="BE45" s="173">
        <v>1480</v>
      </c>
      <c r="BF45">
        <f t="shared" si="78"/>
        <v>41</v>
      </c>
      <c r="BG45" s="358">
        <f t="shared" si="79"/>
        <v>3293.1216216216217</v>
      </c>
      <c r="BH45" s="358">
        <v>4873820</v>
      </c>
      <c r="BI45" s="358">
        <f t="shared" si="80"/>
        <v>3293.1216216216217</v>
      </c>
      <c r="BJ45" s="23"/>
      <c r="BK45" s="22"/>
      <c r="BL45" t="s">
        <v>55</v>
      </c>
      <c r="BM45">
        <f t="shared" ref="BM45:BM54" si="91">+BN44</f>
        <v>1353</v>
      </c>
      <c r="BN45" s="173">
        <v>1149</v>
      </c>
      <c r="BO45">
        <f t="shared" si="81"/>
        <v>-204</v>
      </c>
      <c r="BP45" s="358">
        <f t="shared" si="82"/>
        <v>3057.4586597040907</v>
      </c>
      <c r="BQ45" s="358">
        <v>3513020</v>
      </c>
      <c r="BR45" s="361">
        <f t="shared" si="83"/>
        <v>3057.4586597040907</v>
      </c>
      <c r="BS45" s="22"/>
      <c r="BT45" t="s">
        <v>55</v>
      </c>
      <c r="BU45">
        <f t="shared" ref="BU45:BU54" si="92">+BV44</f>
        <v>810</v>
      </c>
      <c r="BV45" s="173">
        <v>823</v>
      </c>
      <c r="BW45">
        <f t="shared" si="84"/>
        <v>13</v>
      </c>
      <c r="BX45" s="358">
        <f t="shared" si="85"/>
        <v>3397.0352369380316</v>
      </c>
      <c r="BY45" s="358">
        <v>2795760</v>
      </c>
      <c r="BZ45" s="361">
        <f t="shared" si="86"/>
        <v>3397.0352369380316</v>
      </c>
    </row>
    <row r="46" spans="1:78" x14ac:dyDescent="0.3">
      <c r="A46" t="s">
        <v>56</v>
      </c>
      <c r="B46">
        <v>1044</v>
      </c>
      <c r="C46">
        <v>1047</v>
      </c>
      <c r="D46">
        <f>+C46-B46</f>
        <v>3</v>
      </c>
      <c r="E46" s="18">
        <f t="shared" si="87"/>
        <v>2025.3772683858645</v>
      </c>
      <c r="F46" s="18">
        <v>2120570</v>
      </c>
      <c r="G46" s="19">
        <f t="shared" si="88"/>
        <v>2025.3772683858645</v>
      </c>
      <c r="J46" t="s">
        <v>56</v>
      </c>
      <c r="K46">
        <v>839</v>
      </c>
      <c r="L46">
        <v>972</v>
      </c>
      <c r="M46">
        <f t="shared" ref="M46:M54" si="93">+L46-K46</f>
        <v>133</v>
      </c>
      <c r="N46" s="18">
        <f t="shared" si="64"/>
        <v>2082.1193415637858</v>
      </c>
      <c r="O46" s="18">
        <v>2023820</v>
      </c>
      <c r="P46" s="18">
        <f t="shared" si="65"/>
        <v>2082.1193415637858</v>
      </c>
      <c r="S46" t="s">
        <v>56</v>
      </c>
      <c r="T46">
        <v>957</v>
      </c>
      <c r="U46">
        <v>910</v>
      </c>
      <c r="V46">
        <f t="shared" si="66"/>
        <v>-47</v>
      </c>
      <c r="W46" s="18">
        <f t="shared" si="67"/>
        <v>2056.2307692307691</v>
      </c>
      <c r="X46" s="18">
        <v>1871170</v>
      </c>
      <c r="Y46" s="18">
        <f t="shared" si="68"/>
        <v>2056.2307692307691</v>
      </c>
      <c r="AB46" t="s">
        <v>56</v>
      </c>
      <c r="AC46">
        <v>770</v>
      </c>
      <c r="AD46">
        <v>860</v>
      </c>
      <c r="AE46">
        <f t="shared" si="69"/>
        <v>90</v>
      </c>
      <c r="AF46" s="18">
        <f t="shared" si="70"/>
        <v>2365.5813953488373</v>
      </c>
      <c r="AG46" s="18">
        <v>2034400</v>
      </c>
      <c r="AH46" s="18">
        <f t="shared" si="71"/>
        <v>2365.5813953488373</v>
      </c>
      <c r="AK46" t="s">
        <v>56</v>
      </c>
      <c r="AL46">
        <v>901</v>
      </c>
      <c r="AM46">
        <v>1145</v>
      </c>
      <c r="AN46">
        <f t="shared" si="72"/>
        <v>244</v>
      </c>
      <c r="AO46" s="18">
        <f t="shared" si="73"/>
        <v>2241.8515283842794</v>
      </c>
      <c r="AP46" s="18">
        <v>2566920</v>
      </c>
      <c r="AQ46" s="18">
        <f t="shared" si="74"/>
        <v>2241.8515283842794</v>
      </c>
      <c r="AT46" t="s">
        <v>56</v>
      </c>
      <c r="AU46">
        <f t="shared" si="89"/>
        <v>1019</v>
      </c>
      <c r="AV46">
        <v>1225</v>
      </c>
      <c r="AW46">
        <f t="shared" si="75"/>
        <v>206</v>
      </c>
      <c r="AX46" s="18">
        <f t="shared" si="76"/>
        <v>2611.4612244897958</v>
      </c>
      <c r="AY46" s="18">
        <v>3199040</v>
      </c>
      <c r="AZ46" s="18">
        <f t="shared" si="77"/>
        <v>2611.4612244897958</v>
      </c>
      <c r="BC46" s="22" t="s">
        <v>56</v>
      </c>
      <c r="BD46">
        <f t="shared" si="90"/>
        <v>1480</v>
      </c>
      <c r="BE46" s="173">
        <v>1493</v>
      </c>
      <c r="BF46">
        <f t="shared" si="78"/>
        <v>13</v>
      </c>
      <c r="BG46" s="358">
        <f t="shared" si="79"/>
        <v>3084.0388479571334</v>
      </c>
      <c r="BH46" s="358">
        <v>4604470</v>
      </c>
      <c r="BI46" s="358">
        <f t="shared" si="80"/>
        <v>3084.0388479571334</v>
      </c>
      <c r="BJ46" s="23"/>
      <c r="BK46" s="22"/>
      <c r="BL46" t="s">
        <v>56</v>
      </c>
      <c r="BM46">
        <f t="shared" si="91"/>
        <v>1149</v>
      </c>
      <c r="BN46" s="173">
        <v>1192</v>
      </c>
      <c r="BO46">
        <f t="shared" si="81"/>
        <v>43</v>
      </c>
      <c r="BP46" s="358">
        <f t="shared" si="82"/>
        <v>2756.4848993288592</v>
      </c>
      <c r="BQ46" s="358">
        <v>3285730</v>
      </c>
      <c r="BR46" s="361">
        <f t="shared" si="83"/>
        <v>2756.4848993288592</v>
      </c>
      <c r="BS46" s="22"/>
      <c r="BT46" t="s">
        <v>56</v>
      </c>
      <c r="BU46">
        <f t="shared" si="92"/>
        <v>823</v>
      </c>
      <c r="BV46" s="173">
        <v>907</v>
      </c>
      <c r="BW46">
        <f t="shared" si="84"/>
        <v>84</v>
      </c>
      <c r="BX46" s="358">
        <f t="shared" si="85"/>
        <v>3540.7938257993383</v>
      </c>
      <c r="BY46" s="358">
        <v>3211500</v>
      </c>
      <c r="BZ46" s="361">
        <f t="shared" si="86"/>
        <v>3540.7938257993383</v>
      </c>
    </row>
    <row r="47" spans="1:78" x14ac:dyDescent="0.3">
      <c r="A47" t="s">
        <v>57</v>
      </c>
      <c r="B47">
        <v>1047</v>
      </c>
      <c r="C47">
        <v>1242</v>
      </c>
      <c r="D47">
        <f t="shared" ref="D47:D54" si="94">+C47-B47</f>
        <v>195</v>
      </c>
      <c r="E47" s="18">
        <f t="shared" si="87"/>
        <v>2074.500805152979</v>
      </c>
      <c r="F47" s="18">
        <v>2576530</v>
      </c>
      <c r="G47" s="19">
        <f t="shared" si="88"/>
        <v>2074.500805152979</v>
      </c>
      <c r="J47" t="s">
        <v>57</v>
      </c>
      <c r="K47">
        <v>972</v>
      </c>
      <c r="L47">
        <v>1024</v>
      </c>
      <c r="M47">
        <f t="shared" si="93"/>
        <v>52</v>
      </c>
      <c r="N47" s="18">
        <f t="shared" si="64"/>
        <v>2178.75</v>
      </c>
      <c r="O47" s="18">
        <v>2231040</v>
      </c>
      <c r="P47" s="18">
        <f t="shared" si="65"/>
        <v>2178.75</v>
      </c>
      <c r="S47" t="s">
        <v>57</v>
      </c>
      <c r="T47">
        <v>910</v>
      </c>
      <c r="U47">
        <v>1015</v>
      </c>
      <c r="V47">
        <f t="shared" si="66"/>
        <v>105</v>
      </c>
      <c r="W47" s="18">
        <f t="shared" si="67"/>
        <v>2140.7980295566504</v>
      </c>
      <c r="X47" s="18">
        <v>2172910</v>
      </c>
      <c r="Y47" s="18">
        <f t="shared" si="68"/>
        <v>2140.7980295566504</v>
      </c>
      <c r="AB47" t="s">
        <v>57</v>
      </c>
      <c r="AC47">
        <v>860</v>
      </c>
      <c r="AD47">
        <v>845</v>
      </c>
      <c r="AE47">
        <f t="shared" si="69"/>
        <v>-15</v>
      </c>
      <c r="AF47" s="18">
        <f t="shared" si="70"/>
        <v>2492.2958579881656</v>
      </c>
      <c r="AG47" s="18">
        <v>2105990</v>
      </c>
      <c r="AH47" s="18">
        <f t="shared" si="71"/>
        <v>2492.2958579881656</v>
      </c>
      <c r="AK47" t="s">
        <v>57</v>
      </c>
      <c r="AL47">
        <v>1145</v>
      </c>
      <c r="AM47">
        <v>1009</v>
      </c>
      <c r="AN47">
        <f t="shared" si="72"/>
        <v>-136</v>
      </c>
      <c r="AO47" s="18">
        <f t="shared" si="73"/>
        <v>2216.1149653121902</v>
      </c>
      <c r="AP47" s="18">
        <v>2236060</v>
      </c>
      <c r="AQ47" s="18">
        <f t="shared" si="74"/>
        <v>2216.1149653121902</v>
      </c>
      <c r="AT47" t="s">
        <v>57</v>
      </c>
      <c r="AU47">
        <f t="shared" si="89"/>
        <v>1225</v>
      </c>
      <c r="AV47">
        <v>1140</v>
      </c>
      <c r="AW47">
        <f t="shared" si="75"/>
        <v>-85</v>
      </c>
      <c r="AX47" s="18">
        <f t="shared" si="76"/>
        <v>2527.7456140350878</v>
      </c>
      <c r="AY47" s="18">
        <v>2881630</v>
      </c>
      <c r="AZ47" s="18">
        <f t="shared" si="77"/>
        <v>2527.7456140350878</v>
      </c>
      <c r="BC47" s="22" t="s">
        <v>57</v>
      </c>
      <c r="BD47">
        <f t="shared" si="90"/>
        <v>1493</v>
      </c>
      <c r="BE47" s="173">
        <v>1322</v>
      </c>
      <c r="BF47">
        <f t="shared" si="78"/>
        <v>-171</v>
      </c>
      <c r="BG47" s="358">
        <f t="shared" si="79"/>
        <v>2715.2874432677759</v>
      </c>
      <c r="BH47" s="358">
        <v>3589610</v>
      </c>
      <c r="BI47" s="358">
        <f t="shared" si="80"/>
        <v>2715.2874432677759</v>
      </c>
      <c r="BJ47" s="23"/>
      <c r="BK47" s="22"/>
      <c r="BL47" t="s">
        <v>57</v>
      </c>
      <c r="BM47">
        <f t="shared" si="91"/>
        <v>1192</v>
      </c>
      <c r="BN47" s="173">
        <v>1454</v>
      </c>
      <c r="BO47">
        <f t="shared" si="81"/>
        <v>262</v>
      </c>
      <c r="BP47" s="358">
        <f t="shared" si="82"/>
        <v>2666.2654745529576</v>
      </c>
      <c r="BQ47" s="358">
        <v>3876750</v>
      </c>
      <c r="BR47" s="361">
        <f t="shared" si="83"/>
        <v>2666.2654745529576</v>
      </c>
      <c r="BS47" s="22"/>
      <c r="BT47" t="s">
        <v>57</v>
      </c>
      <c r="BU47">
        <f t="shared" si="92"/>
        <v>907</v>
      </c>
      <c r="BV47" s="173">
        <v>850</v>
      </c>
      <c r="BW47">
        <f t="shared" si="84"/>
        <v>-57</v>
      </c>
      <c r="BX47" s="358">
        <f t="shared" si="85"/>
        <v>3479.4823529411765</v>
      </c>
      <c r="BY47" s="358">
        <v>2957560</v>
      </c>
      <c r="BZ47" s="361">
        <f t="shared" si="86"/>
        <v>3479.4823529411765</v>
      </c>
    </row>
    <row r="48" spans="1:78" x14ac:dyDescent="0.3">
      <c r="A48" t="s">
        <v>58</v>
      </c>
      <c r="B48">
        <v>1242</v>
      </c>
      <c r="C48">
        <v>1098</v>
      </c>
      <c r="D48">
        <f t="shared" si="94"/>
        <v>-144</v>
      </c>
      <c r="E48" s="18">
        <f t="shared" si="87"/>
        <v>2120.537340619308</v>
      </c>
      <c r="F48" s="18">
        <v>2328350</v>
      </c>
      <c r="G48" s="19">
        <f t="shared" si="88"/>
        <v>2120.537340619308</v>
      </c>
      <c r="J48" t="s">
        <v>58</v>
      </c>
      <c r="K48">
        <v>1024</v>
      </c>
      <c r="L48">
        <v>962</v>
      </c>
      <c r="M48">
        <f t="shared" si="93"/>
        <v>-62</v>
      </c>
      <c r="N48" s="18">
        <f t="shared" si="64"/>
        <v>2019.3139293139293</v>
      </c>
      <c r="O48" s="18">
        <v>1942580</v>
      </c>
      <c r="P48" s="18">
        <f t="shared" si="65"/>
        <v>2019.3139293139293</v>
      </c>
      <c r="S48" t="s">
        <v>58</v>
      </c>
      <c r="T48">
        <v>1015</v>
      </c>
      <c r="U48">
        <v>1013</v>
      </c>
      <c r="V48">
        <f t="shared" si="66"/>
        <v>-2</v>
      </c>
      <c r="W48" s="18">
        <f t="shared" si="67"/>
        <v>2131.5794669299112</v>
      </c>
      <c r="X48" s="18">
        <v>2159290</v>
      </c>
      <c r="Y48" s="18">
        <f t="shared" si="68"/>
        <v>2131.5794669299112</v>
      </c>
      <c r="AB48" t="s">
        <v>58</v>
      </c>
      <c r="AC48">
        <v>845</v>
      </c>
      <c r="AD48">
        <v>807</v>
      </c>
      <c r="AE48">
        <f t="shared" si="69"/>
        <v>-38</v>
      </c>
      <c r="AF48" s="18">
        <f t="shared" si="70"/>
        <v>2406.6171003717473</v>
      </c>
      <c r="AG48" s="18">
        <v>1942140</v>
      </c>
      <c r="AH48" s="18">
        <f t="shared" si="71"/>
        <v>2406.6171003717473</v>
      </c>
      <c r="AK48" t="s">
        <v>58</v>
      </c>
      <c r="AL48">
        <v>1009</v>
      </c>
      <c r="AM48">
        <v>1159</v>
      </c>
      <c r="AN48">
        <f t="shared" si="72"/>
        <v>150</v>
      </c>
      <c r="AO48" s="18">
        <f t="shared" si="73"/>
        <v>2225.8930112165658</v>
      </c>
      <c r="AP48" s="18">
        <v>2579810</v>
      </c>
      <c r="AQ48" s="18">
        <f t="shared" si="74"/>
        <v>2225.8930112165658</v>
      </c>
      <c r="AT48" t="s">
        <v>58</v>
      </c>
      <c r="AU48">
        <f t="shared" si="89"/>
        <v>1140</v>
      </c>
      <c r="AV48">
        <v>1231</v>
      </c>
      <c r="AW48">
        <f t="shared" si="75"/>
        <v>91</v>
      </c>
      <c r="AX48" s="18">
        <f t="shared" si="76"/>
        <v>2695.0609260763608</v>
      </c>
      <c r="AY48" s="18">
        <v>3317620</v>
      </c>
      <c r="AZ48" s="18">
        <f t="shared" si="77"/>
        <v>2695.0609260763608</v>
      </c>
      <c r="BC48" s="22" t="s">
        <v>58</v>
      </c>
      <c r="BD48">
        <f t="shared" si="90"/>
        <v>1322</v>
      </c>
      <c r="BE48" s="173">
        <v>1510</v>
      </c>
      <c r="BF48">
        <f t="shared" si="78"/>
        <v>188</v>
      </c>
      <c r="BG48" s="358">
        <f t="shared" si="79"/>
        <v>3011.0264900662251</v>
      </c>
      <c r="BH48" s="358">
        <v>4546650</v>
      </c>
      <c r="BI48" s="358">
        <f t="shared" si="80"/>
        <v>3011.0264900662251</v>
      </c>
      <c r="BJ48" s="23"/>
      <c r="BK48" s="22"/>
      <c r="BL48" t="s">
        <v>58</v>
      </c>
      <c r="BM48">
        <f t="shared" si="91"/>
        <v>1454</v>
      </c>
      <c r="BN48" s="173">
        <v>1295</v>
      </c>
      <c r="BO48">
        <f t="shared" si="81"/>
        <v>-159</v>
      </c>
      <c r="BP48" s="358">
        <f t="shared" si="82"/>
        <v>2644.3397683397684</v>
      </c>
      <c r="BQ48" s="358">
        <v>3424420</v>
      </c>
      <c r="BR48" s="361">
        <f t="shared" si="83"/>
        <v>2644.3397683397684</v>
      </c>
      <c r="BS48" s="22"/>
      <c r="BT48" t="s">
        <v>58</v>
      </c>
      <c r="BU48">
        <f t="shared" si="92"/>
        <v>850</v>
      </c>
      <c r="BV48" s="173">
        <v>843</v>
      </c>
      <c r="BW48">
        <f t="shared" si="84"/>
        <v>-7</v>
      </c>
      <c r="BX48" s="358">
        <f t="shared" si="85"/>
        <v>3462.5622775800712</v>
      </c>
      <c r="BY48" s="358">
        <v>2918940</v>
      </c>
      <c r="BZ48" s="361">
        <f t="shared" si="86"/>
        <v>3462.5622775800712</v>
      </c>
    </row>
    <row r="49" spans="1:78" x14ac:dyDescent="0.3">
      <c r="A49" t="s">
        <v>59</v>
      </c>
      <c r="B49">
        <v>1098</v>
      </c>
      <c r="C49">
        <v>1031</v>
      </c>
      <c r="D49">
        <f t="shared" si="94"/>
        <v>-67</v>
      </c>
      <c r="E49" s="18">
        <f t="shared" si="87"/>
        <v>2028.5548011639185</v>
      </c>
      <c r="F49" s="18">
        <v>2091440</v>
      </c>
      <c r="G49" s="19">
        <f t="shared" si="88"/>
        <v>2028.5548011639185</v>
      </c>
      <c r="J49" t="s">
        <v>59</v>
      </c>
      <c r="K49">
        <v>962</v>
      </c>
      <c r="L49">
        <v>855</v>
      </c>
      <c r="M49">
        <f t="shared" si="93"/>
        <v>-107</v>
      </c>
      <c r="N49" s="18">
        <f t="shared" si="64"/>
        <v>1943.1929824561403</v>
      </c>
      <c r="O49" s="18">
        <v>1661430</v>
      </c>
      <c r="P49" s="18">
        <f t="shared" si="65"/>
        <v>1943.1929824561403</v>
      </c>
      <c r="S49" t="s">
        <v>59</v>
      </c>
      <c r="T49">
        <v>1013</v>
      </c>
      <c r="U49">
        <v>926</v>
      </c>
      <c r="V49">
        <f t="shared" si="66"/>
        <v>-87</v>
      </c>
      <c r="W49" s="18">
        <f t="shared" si="67"/>
        <v>2194.51403887689</v>
      </c>
      <c r="X49" s="18">
        <v>2032120</v>
      </c>
      <c r="Y49" s="18">
        <f t="shared" si="68"/>
        <v>2194.51403887689</v>
      </c>
      <c r="AB49" t="s">
        <v>59</v>
      </c>
      <c r="AC49">
        <v>807</v>
      </c>
      <c r="AD49">
        <v>874</v>
      </c>
      <c r="AE49">
        <f t="shared" si="69"/>
        <v>67</v>
      </c>
      <c r="AF49" s="18">
        <f t="shared" si="70"/>
        <v>2322.5400457665905</v>
      </c>
      <c r="AG49" s="18">
        <v>2029900</v>
      </c>
      <c r="AH49" s="18">
        <f t="shared" si="71"/>
        <v>2322.5400457665905</v>
      </c>
      <c r="AK49" t="s">
        <v>59</v>
      </c>
      <c r="AL49">
        <v>1159</v>
      </c>
      <c r="AM49">
        <v>1135</v>
      </c>
      <c r="AN49">
        <f t="shared" si="72"/>
        <v>-24</v>
      </c>
      <c r="AO49" s="18">
        <f t="shared" si="73"/>
        <v>2286.5198237885461</v>
      </c>
      <c r="AP49" s="18">
        <v>2595200</v>
      </c>
      <c r="AQ49" s="18">
        <f t="shared" si="74"/>
        <v>2286.5198237885461</v>
      </c>
      <c r="AT49" t="s">
        <v>59</v>
      </c>
      <c r="AU49">
        <f t="shared" si="89"/>
        <v>1231</v>
      </c>
      <c r="AV49">
        <v>1289</v>
      </c>
      <c r="AW49">
        <f t="shared" si="75"/>
        <v>58</v>
      </c>
      <c r="AX49" s="18">
        <f t="shared" si="76"/>
        <v>2542.9325058184641</v>
      </c>
      <c r="AY49" s="18">
        <v>3277840</v>
      </c>
      <c r="AZ49" s="18">
        <f t="shared" si="77"/>
        <v>2542.9325058184641</v>
      </c>
      <c r="BC49" s="22" t="s">
        <v>59</v>
      </c>
      <c r="BD49">
        <f t="shared" si="90"/>
        <v>1510</v>
      </c>
      <c r="BE49" s="173">
        <v>1362</v>
      </c>
      <c r="BF49">
        <f t="shared" si="78"/>
        <v>-148</v>
      </c>
      <c r="BG49" s="358">
        <f t="shared" si="79"/>
        <v>2904.2143906020556</v>
      </c>
      <c r="BH49" s="358">
        <v>3955540</v>
      </c>
      <c r="BI49" s="358">
        <f t="shared" si="80"/>
        <v>2904.2143906020556</v>
      </c>
      <c r="BJ49" s="23"/>
      <c r="BK49" s="22"/>
      <c r="BL49" t="s">
        <v>59</v>
      </c>
      <c r="BM49">
        <f t="shared" si="91"/>
        <v>1295</v>
      </c>
      <c r="BN49" s="173">
        <v>751</v>
      </c>
      <c r="BO49">
        <f t="shared" si="81"/>
        <v>-544</v>
      </c>
      <c r="BP49" s="358">
        <f t="shared" si="82"/>
        <v>2715.0332889480692</v>
      </c>
      <c r="BQ49" s="358">
        <v>2038990</v>
      </c>
      <c r="BR49" s="361">
        <f t="shared" si="83"/>
        <v>2715.0332889480692</v>
      </c>
      <c r="BS49" s="22"/>
      <c r="BT49" t="s">
        <v>59</v>
      </c>
      <c r="BU49">
        <f t="shared" si="92"/>
        <v>843</v>
      </c>
      <c r="BV49" s="173">
        <v>798</v>
      </c>
      <c r="BW49">
        <f t="shared" si="84"/>
        <v>-45</v>
      </c>
      <c r="BX49" s="358">
        <f t="shared" si="85"/>
        <v>3258.3082706766918</v>
      </c>
      <c r="BY49" s="358">
        <v>2600130</v>
      </c>
      <c r="BZ49" s="361">
        <f t="shared" si="86"/>
        <v>3258.3082706766918</v>
      </c>
    </row>
    <row r="50" spans="1:78" x14ac:dyDescent="0.3">
      <c r="A50" t="s">
        <v>60</v>
      </c>
      <c r="B50">
        <v>1031</v>
      </c>
      <c r="C50">
        <v>1044</v>
      </c>
      <c r="D50">
        <f t="shared" si="94"/>
        <v>13</v>
      </c>
      <c r="E50" s="18">
        <f t="shared" si="87"/>
        <v>2429.9329501915709</v>
      </c>
      <c r="F50" s="18">
        <v>2536850</v>
      </c>
      <c r="G50" s="19">
        <f t="shared" si="88"/>
        <v>2429.9329501915709</v>
      </c>
      <c r="J50" t="s">
        <v>60</v>
      </c>
      <c r="K50">
        <v>855</v>
      </c>
      <c r="L50">
        <v>1026</v>
      </c>
      <c r="M50">
        <f t="shared" si="93"/>
        <v>171</v>
      </c>
      <c r="N50" s="18">
        <f t="shared" si="64"/>
        <v>1971.7543859649122</v>
      </c>
      <c r="O50" s="18">
        <v>2023020</v>
      </c>
      <c r="P50" s="18">
        <f t="shared" si="65"/>
        <v>1971.7543859649122</v>
      </c>
      <c r="S50" t="s">
        <v>60</v>
      </c>
      <c r="T50">
        <v>926</v>
      </c>
      <c r="U50">
        <v>1030</v>
      </c>
      <c r="V50">
        <f t="shared" ref="V50:V54" si="95">+U50-T50</f>
        <v>104</v>
      </c>
      <c r="W50" s="18">
        <f t="shared" ref="W50:W54" si="96">+X50/U50</f>
        <v>2169.2815533980583</v>
      </c>
      <c r="X50" s="18">
        <v>2234360</v>
      </c>
      <c r="Y50" s="18">
        <f t="shared" ref="Y50:Y52" si="97">+X50/U50</f>
        <v>2169.2815533980583</v>
      </c>
      <c r="AB50" t="s">
        <v>60</v>
      </c>
      <c r="AC50">
        <v>874</v>
      </c>
      <c r="AD50">
        <v>945</v>
      </c>
      <c r="AE50">
        <f t="shared" si="69"/>
        <v>71</v>
      </c>
      <c r="AF50" s="18">
        <f t="shared" si="70"/>
        <v>2296.7301587301586</v>
      </c>
      <c r="AG50" s="18">
        <v>2170410</v>
      </c>
      <c r="AH50" s="18">
        <f t="shared" si="71"/>
        <v>2296.7301587301586</v>
      </c>
      <c r="AK50" t="s">
        <v>60</v>
      </c>
      <c r="AL50">
        <v>1362</v>
      </c>
      <c r="AM50">
        <v>1278</v>
      </c>
      <c r="AN50">
        <f t="shared" si="72"/>
        <v>-84</v>
      </c>
      <c r="AO50" s="18">
        <f t="shared" si="73"/>
        <v>2326.588419405321</v>
      </c>
      <c r="AP50" s="18">
        <v>2973380</v>
      </c>
      <c r="AQ50" s="18">
        <f t="shared" si="74"/>
        <v>2326.588419405321</v>
      </c>
      <c r="AT50" t="s">
        <v>60</v>
      </c>
      <c r="AU50">
        <f t="shared" si="89"/>
        <v>1289</v>
      </c>
      <c r="AV50">
        <v>1340</v>
      </c>
      <c r="AW50">
        <f t="shared" si="75"/>
        <v>51</v>
      </c>
      <c r="AX50" s="18">
        <f t="shared" si="76"/>
        <v>2650.9552238805968</v>
      </c>
      <c r="AY50" s="18">
        <v>3552280</v>
      </c>
      <c r="AZ50" s="18">
        <f t="shared" si="77"/>
        <v>2650.9552238805968</v>
      </c>
      <c r="BC50" s="22" t="s">
        <v>60</v>
      </c>
      <c r="BD50">
        <f t="shared" si="90"/>
        <v>1362</v>
      </c>
      <c r="BE50" s="173">
        <v>1233</v>
      </c>
      <c r="BF50">
        <f t="shared" si="78"/>
        <v>-129</v>
      </c>
      <c r="BG50" s="358">
        <f t="shared" si="79"/>
        <v>2965.9610705596106</v>
      </c>
      <c r="BH50" s="358">
        <v>3657030</v>
      </c>
      <c r="BI50" s="358">
        <f t="shared" si="80"/>
        <v>2965.9610705596106</v>
      </c>
      <c r="BJ50" s="23"/>
      <c r="BK50" s="22"/>
      <c r="BL50" t="s">
        <v>60</v>
      </c>
      <c r="BM50">
        <f t="shared" si="91"/>
        <v>751</v>
      </c>
      <c r="BN50" s="173">
        <v>907</v>
      </c>
      <c r="BO50">
        <f t="shared" si="81"/>
        <v>156</v>
      </c>
      <c r="BP50" s="358">
        <f t="shared" si="82"/>
        <v>2921.5986769570013</v>
      </c>
      <c r="BQ50" s="358">
        <v>2649890</v>
      </c>
      <c r="BR50" s="361">
        <f t="shared" si="83"/>
        <v>2921.5986769570013</v>
      </c>
      <c r="BS50" s="22"/>
      <c r="BT50" t="s">
        <v>60</v>
      </c>
      <c r="BU50">
        <f t="shared" si="92"/>
        <v>798</v>
      </c>
      <c r="BV50" s="173">
        <v>1042</v>
      </c>
      <c r="BW50">
        <f t="shared" si="84"/>
        <v>244</v>
      </c>
      <c r="BX50" s="358">
        <f t="shared" si="85"/>
        <v>3369.0307101727449</v>
      </c>
      <c r="BY50" s="358">
        <v>3510530</v>
      </c>
      <c r="BZ50" s="361">
        <f t="shared" si="86"/>
        <v>3369.0307101727449</v>
      </c>
    </row>
    <row r="51" spans="1:78" x14ac:dyDescent="0.3">
      <c r="A51" t="s">
        <v>61</v>
      </c>
      <c r="B51">
        <v>1044</v>
      </c>
      <c r="C51">
        <v>1009</v>
      </c>
      <c r="D51">
        <f t="shared" si="94"/>
        <v>-35</v>
      </c>
      <c r="E51" s="18">
        <f t="shared" si="87"/>
        <v>2205.9762140733401</v>
      </c>
      <c r="F51" s="18">
        <v>2225830</v>
      </c>
      <c r="G51" s="19">
        <f t="shared" si="88"/>
        <v>2205.9762140733401</v>
      </c>
      <c r="J51" t="s">
        <v>61</v>
      </c>
      <c r="K51">
        <v>1026</v>
      </c>
      <c r="L51">
        <v>966</v>
      </c>
      <c r="M51">
        <f t="shared" si="93"/>
        <v>-60</v>
      </c>
      <c r="N51" s="18">
        <f t="shared" si="64"/>
        <v>1916.7184265010353</v>
      </c>
      <c r="O51" s="18">
        <v>1851550</v>
      </c>
      <c r="P51" s="18">
        <f t="shared" si="65"/>
        <v>1916.7184265010353</v>
      </c>
      <c r="S51" t="s">
        <v>61</v>
      </c>
      <c r="T51">
        <v>1030</v>
      </c>
      <c r="U51">
        <v>957</v>
      </c>
      <c r="V51">
        <f t="shared" si="95"/>
        <v>-73</v>
      </c>
      <c r="W51" s="18">
        <f t="shared" si="96"/>
        <v>2017.4608150470219</v>
      </c>
      <c r="X51" s="18">
        <v>1930710</v>
      </c>
      <c r="Y51" s="18">
        <f t="shared" si="97"/>
        <v>2017.4608150470219</v>
      </c>
      <c r="AB51" t="s">
        <v>61</v>
      </c>
      <c r="AC51">
        <v>945</v>
      </c>
      <c r="AD51">
        <v>773</v>
      </c>
      <c r="AE51">
        <f t="shared" si="69"/>
        <v>-172</v>
      </c>
      <c r="AF51" s="18">
        <f t="shared" si="70"/>
        <v>2211.0349288486418</v>
      </c>
      <c r="AG51" s="18">
        <v>1709130</v>
      </c>
      <c r="AH51" s="18">
        <f t="shared" si="71"/>
        <v>2211.0349288486418</v>
      </c>
      <c r="AK51" t="s">
        <v>61</v>
      </c>
      <c r="AL51">
        <v>1278</v>
      </c>
      <c r="AM51">
        <v>1141</v>
      </c>
      <c r="AN51">
        <f t="shared" si="72"/>
        <v>-137</v>
      </c>
      <c r="AO51" s="18">
        <f t="shared" si="73"/>
        <v>2243.1638913234005</v>
      </c>
      <c r="AP51" s="18">
        <v>2559450</v>
      </c>
      <c r="AQ51" s="18">
        <f t="shared" si="74"/>
        <v>2243.1638913234005</v>
      </c>
      <c r="AT51" t="s">
        <v>61</v>
      </c>
      <c r="AU51">
        <f t="shared" si="89"/>
        <v>1340</v>
      </c>
      <c r="AV51">
        <v>1587</v>
      </c>
      <c r="AW51">
        <f t="shared" si="75"/>
        <v>247</v>
      </c>
      <c r="AX51" s="18">
        <f t="shared" si="76"/>
        <v>2836.1940768746063</v>
      </c>
      <c r="AY51" s="18">
        <v>4501040</v>
      </c>
      <c r="AZ51" s="18">
        <f t="shared" si="77"/>
        <v>2836.1940768746063</v>
      </c>
      <c r="BC51" s="22" t="s">
        <v>61</v>
      </c>
      <c r="BD51">
        <f t="shared" si="90"/>
        <v>1233</v>
      </c>
      <c r="BE51" s="173">
        <v>1126</v>
      </c>
      <c r="BF51">
        <f t="shared" si="78"/>
        <v>-107</v>
      </c>
      <c r="BG51" s="358">
        <f t="shared" si="79"/>
        <v>2810.9946714031971</v>
      </c>
      <c r="BH51" s="358">
        <v>3165180</v>
      </c>
      <c r="BI51" s="358">
        <f t="shared" si="80"/>
        <v>2810.9946714031971</v>
      </c>
      <c r="BJ51" s="23"/>
      <c r="BK51" s="22"/>
      <c r="BL51" t="s">
        <v>61</v>
      </c>
      <c r="BM51">
        <f t="shared" si="91"/>
        <v>907</v>
      </c>
      <c r="BN51" s="173">
        <v>873</v>
      </c>
      <c r="BO51">
        <f t="shared" si="81"/>
        <v>-34</v>
      </c>
      <c r="BP51" s="358">
        <f t="shared" si="82"/>
        <v>2774.135166093929</v>
      </c>
      <c r="BQ51" s="358">
        <v>2421820</v>
      </c>
      <c r="BR51" s="361">
        <f t="shared" si="83"/>
        <v>2774.135166093929</v>
      </c>
      <c r="BS51" s="22"/>
      <c r="BT51" t="s">
        <v>61</v>
      </c>
      <c r="BU51">
        <f t="shared" si="92"/>
        <v>1042</v>
      </c>
      <c r="BV51" s="173"/>
      <c r="BW51">
        <f t="shared" si="84"/>
        <v>-1042</v>
      </c>
      <c r="BX51" s="358" t="e">
        <f t="shared" si="85"/>
        <v>#DIV/0!</v>
      </c>
      <c r="BY51" s="358"/>
      <c r="BZ51" s="361" t="e">
        <f t="shared" si="86"/>
        <v>#DIV/0!</v>
      </c>
    </row>
    <row r="52" spans="1:78" x14ac:dyDescent="0.3">
      <c r="A52" t="s">
        <v>62</v>
      </c>
      <c r="B52">
        <v>1009</v>
      </c>
      <c r="C52">
        <v>1003</v>
      </c>
      <c r="D52">
        <f t="shared" si="94"/>
        <v>-6</v>
      </c>
      <c r="E52" s="18">
        <f t="shared" si="87"/>
        <v>2069.7507477567297</v>
      </c>
      <c r="F52" s="18">
        <v>2075960</v>
      </c>
      <c r="G52" s="19">
        <f t="shared" si="88"/>
        <v>2069.7507477567297</v>
      </c>
      <c r="J52" t="s">
        <v>62</v>
      </c>
      <c r="K52">
        <v>966</v>
      </c>
      <c r="L52">
        <v>937</v>
      </c>
      <c r="M52">
        <f t="shared" si="93"/>
        <v>-29</v>
      </c>
      <c r="N52" s="18">
        <f t="shared" si="64"/>
        <v>2069.007470651014</v>
      </c>
      <c r="O52" s="18">
        <v>1938660</v>
      </c>
      <c r="P52" s="18">
        <f t="shared" si="65"/>
        <v>2069.007470651014</v>
      </c>
      <c r="S52" t="s">
        <v>62</v>
      </c>
      <c r="T52">
        <v>957</v>
      </c>
      <c r="U52">
        <v>915</v>
      </c>
      <c r="V52">
        <f t="shared" si="95"/>
        <v>-42</v>
      </c>
      <c r="W52" s="18">
        <f t="shared" si="96"/>
        <v>2127.3224043715845</v>
      </c>
      <c r="X52" s="18">
        <v>1946500</v>
      </c>
      <c r="Y52" s="18">
        <f t="shared" si="97"/>
        <v>2127.3224043715845</v>
      </c>
      <c r="AB52" t="s">
        <v>62</v>
      </c>
      <c r="AC52">
        <v>773</v>
      </c>
      <c r="AD52">
        <v>940</v>
      </c>
      <c r="AE52">
        <f t="shared" si="69"/>
        <v>167</v>
      </c>
      <c r="AF52" s="18">
        <f t="shared" si="70"/>
        <v>2253.1914893617022</v>
      </c>
      <c r="AG52" s="18">
        <v>2118000</v>
      </c>
      <c r="AH52" s="18">
        <f t="shared" si="71"/>
        <v>2253.1914893617022</v>
      </c>
      <c r="AK52" t="s">
        <v>62</v>
      </c>
      <c r="AL52">
        <v>1141</v>
      </c>
      <c r="AM52">
        <v>1244</v>
      </c>
      <c r="AN52">
        <f t="shared" si="72"/>
        <v>103</v>
      </c>
      <c r="AO52" s="18">
        <f t="shared" si="73"/>
        <v>2153.4324758842445</v>
      </c>
      <c r="AP52" s="18">
        <v>2678870</v>
      </c>
      <c r="AQ52" s="18">
        <f t="shared" si="74"/>
        <v>2153.4324758842445</v>
      </c>
      <c r="AT52" t="s">
        <v>62</v>
      </c>
      <c r="AU52">
        <f t="shared" si="89"/>
        <v>1587</v>
      </c>
      <c r="AV52">
        <v>1417</v>
      </c>
      <c r="AW52">
        <f t="shared" si="75"/>
        <v>-170</v>
      </c>
      <c r="AX52" s="18">
        <f t="shared" si="76"/>
        <v>2801.3761467889908</v>
      </c>
      <c r="AY52" s="18">
        <v>3969550</v>
      </c>
      <c r="AZ52" s="18">
        <f t="shared" si="77"/>
        <v>2801.3761467889908</v>
      </c>
      <c r="BC52" s="22" t="s">
        <v>62</v>
      </c>
      <c r="BD52">
        <f t="shared" si="90"/>
        <v>1126</v>
      </c>
      <c r="BE52" s="173">
        <v>1008</v>
      </c>
      <c r="BF52">
        <f t="shared" si="78"/>
        <v>-118</v>
      </c>
      <c r="BG52" s="358">
        <f t="shared" si="79"/>
        <v>2844.3154761904761</v>
      </c>
      <c r="BH52" s="358">
        <v>2867070</v>
      </c>
      <c r="BI52" s="358">
        <f t="shared" si="80"/>
        <v>2844.3154761904761</v>
      </c>
      <c r="BJ52" s="23"/>
      <c r="BK52" s="22"/>
      <c r="BL52" t="s">
        <v>62</v>
      </c>
      <c r="BM52">
        <f t="shared" si="91"/>
        <v>873</v>
      </c>
      <c r="BN52" s="173">
        <v>761</v>
      </c>
      <c r="BO52">
        <f t="shared" si="81"/>
        <v>-112</v>
      </c>
      <c r="BP52" s="358">
        <f t="shared" si="82"/>
        <v>2706.4914586070959</v>
      </c>
      <c r="BQ52" s="358">
        <v>2059640</v>
      </c>
      <c r="BR52" s="361">
        <f t="shared" si="83"/>
        <v>2706.4914586070959</v>
      </c>
      <c r="BS52" s="22"/>
      <c r="BT52" t="s">
        <v>62</v>
      </c>
      <c r="BU52">
        <f t="shared" si="92"/>
        <v>0</v>
      </c>
      <c r="BV52" s="173"/>
      <c r="BW52">
        <f t="shared" si="84"/>
        <v>0</v>
      </c>
      <c r="BX52" s="358" t="e">
        <f t="shared" si="85"/>
        <v>#DIV/0!</v>
      </c>
      <c r="BY52" s="358"/>
      <c r="BZ52" s="361" t="e">
        <f t="shared" si="86"/>
        <v>#DIV/0!</v>
      </c>
    </row>
    <row r="53" spans="1:78" x14ac:dyDescent="0.3">
      <c r="A53" t="s">
        <v>63</v>
      </c>
      <c r="B53">
        <v>1003</v>
      </c>
      <c r="C53">
        <v>1058</v>
      </c>
      <c r="D53">
        <f t="shared" si="94"/>
        <v>55</v>
      </c>
      <c r="E53" s="18">
        <f t="shared" si="87"/>
        <v>2125.1512287334594</v>
      </c>
      <c r="F53" s="18">
        <v>2248410</v>
      </c>
      <c r="G53" s="19">
        <f t="shared" si="88"/>
        <v>2125.1512287334594</v>
      </c>
      <c r="J53" t="s">
        <v>63</v>
      </c>
      <c r="K53">
        <v>937</v>
      </c>
      <c r="L53">
        <v>991</v>
      </c>
      <c r="M53">
        <f t="shared" si="93"/>
        <v>54</v>
      </c>
      <c r="N53" s="18">
        <f t="shared" si="64"/>
        <v>2085.8224016145309</v>
      </c>
      <c r="O53" s="18">
        <v>2067050</v>
      </c>
      <c r="P53" s="18">
        <f t="shared" si="65"/>
        <v>2085.8224016145309</v>
      </c>
      <c r="S53" t="s">
        <v>63</v>
      </c>
      <c r="T53">
        <v>915</v>
      </c>
      <c r="U53">
        <v>1070</v>
      </c>
      <c r="V53">
        <f t="shared" si="95"/>
        <v>155</v>
      </c>
      <c r="W53" s="18">
        <f t="shared" si="96"/>
        <v>2231.570093457944</v>
      </c>
      <c r="X53" s="18">
        <v>2387780</v>
      </c>
      <c r="Y53" s="18">
        <f>+X53/U53</f>
        <v>2231.570093457944</v>
      </c>
      <c r="AB53" t="s">
        <v>63</v>
      </c>
      <c r="AC53">
        <v>940</v>
      </c>
      <c r="AD53">
        <v>1427</v>
      </c>
      <c r="AE53">
        <f t="shared" si="69"/>
        <v>487</v>
      </c>
      <c r="AF53" s="18">
        <f t="shared" si="70"/>
        <v>2207.5402943237559</v>
      </c>
      <c r="AG53" s="18">
        <v>3150160</v>
      </c>
      <c r="AH53" s="18">
        <f>+AG53/AD53</f>
        <v>2207.5402943237559</v>
      </c>
      <c r="AK53" t="s">
        <v>63</v>
      </c>
      <c r="AL53">
        <v>1244</v>
      </c>
      <c r="AM53">
        <v>1224</v>
      </c>
      <c r="AN53">
        <f t="shared" si="72"/>
        <v>-20</v>
      </c>
      <c r="AO53" s="18">
        <f t="shared" si="73"/>
        <v>2288.5620915032678</v>
      </c>
      <c r="AP53" s="18">
        <v>2801200</v>
      </c>
      <c r="AQ53" s="18">
        <f>+AP53/AM53</f>
        <v>2288.5620915032678</v>
      </c>
      <c r="AT53" t="s">
        <v>63</v>
      </c>
      <c r="AU53">
        <f t="shared" si="89"/>
        <v>1417</v>
      </c>
      <c r="AV53">
        <v>1576</v>
      </c>
      <c r="AW53">
        <f t="shared" si="75"/>
        <v>159</v>
      </c>
      <c r="AX53" s="18">
        <f t="shared" si="76"/>
        <v>2892.5317258883247</v>
      </c>
      <c r="AY53" s="18">
        <v>4558630</v>
      </c>
      <c r="AZ53" s="18">
        <f>+AY53/AV53</f>
        <v>2892.5317258883247</v>
      </c>
      <c r="BC53" s="22" t="s">
        <v>63</v>
      </c>
      <c r="BD53">
        <f t="shared" si="90"/>
        <v>1008</v>
      </c>
      <c r="BE53" s="173">
        <v>1387</v>
      </c>
      <c r="BF53">
        <f t="shared" si="78"/>
        <v>379</v>
      </c>
      <c r="BG53" s="358">
        <f t="shared" si="79"/>
        <v>2795.0540735400145</v>
      </c>
      <c r="BH53" s="358">
        <v>3876740</v>
      </c>
      <c r="BI53" s="358">
        <f>+BH53/BE53</f>
        <v>2795.0540735400145</v>
      </c>
      <c r="BJ53" s="23"/>
      <c r="BK53" s="22"/>
      <c r="BL53" t="s">
        <v>63</v>
      </c>
      <c r="BM53">
        <f t="shared" si="91"/>
        <v>761</v>
      </c>
      <c r="BN53" s="173">
        <v>978</v>
      </c>
      <c r="BO53">
        <f t="shared" si="81"/>
        <v>217</v>
      </c>
      <c r="BP53" s="358">
        <f t="shared" si="82"/>
        <v>2839.918200408998</v>
      </c>
      <c r="BQ53" s="358">
        <v>2777440</v>
      </c>
      <c r="BR53" s="361">
        <f>+BQ53/BN53</f>
        <v>2839.918200408998</v>
      </c>
      <c r="BS53" s="22"/>
      <c r="BT53" t="s">
        <v>63</v>
      </c>
      <c r="BU53">
        <f t="shared" si="92"/>
        <v>0</v>
      </c>
      <c r="BV53" s="173"/>
      <c r="BW53">
        <f t="shared" si="84"/>
        <v>0</v>
      </c>
      <c r="BX53" s="358" t="e">
        <f t="shared" si="85"/>
        <v>#DIV/0!</v>
      </c>
      <c r="BY53" s="358"/>
      <c r="BZ53" s="361" t="e">
        <f>+BY53/BV53</f>
        <v>#DIV/0!</v>
      </c>
    </row>
    <row r="54" spans="1:78" x14ac:dyDescent="0.3">
      <c r="A54" t="s">
        <v>64</v>
      </c>
      <c r="B54">
        <v>1058</v>
      </c>
      <c r="C54">
        <v>867</v>
      </c>
      <c r="D54">
        <f t="shared" si="94"/>
        <v>-191</v>
      </c>
      <c r="E54" s="18">
        <f t="shared" si="87"/>
        <v>2098.6966551326414</v>
      </c>
      <c r="F54" s="18">
        <v>1819570</v>
      </c>
      <c r="G54" s="19">
        <f t="shared" si="88"/>
        <v>2098.6966551326414</v>
      </c>
      <c r="J54" t="s">
        <v>64</v>
      </c>
      <c r="K54">
        <v>991</v>
      </c>
      <c r="L54">
        <v>835</v>
      </c>
      <c r="M54">
        <f t="shared" si="93"/>
        <v>-156</v>
      </c>
      <c r="N54" s="18">
        <f t="shared" si="64"/>
        <v>2138.5149700598804</v>
      </c>
      <c r="O54" s="18">
        <v>1785660</v>
      </c>
      <c r="P54" s="18">
        <f t="shared" si="65"/>
        <v>2138.5149700598804</v>
      </c>
      <c r="S54" t="s">
        <v>64</v>
      </c>
      <c r="T54">
        <v>1070</v>
      </c>
      <c r="U54">
        <v>803</v>
      </c>
      <c r="V54">
        <f t="shared" si="95"/>
        <v>-267</v>
      </c>
      <c r="W54" s="18">
        <f t="shared" si="96"/>
        <v>2147.4221668742216</v>
      </c>
      <c r="X54" s="18">
        <v>1724380</v>
      </c>
      <c r="Y54" s="18">
        <f>+X54/U54</f>
        <v>2147.4221668742216</v>
      </c>
      <c r="AB54" t="s">
        <v>64</v>
      </c>
      <c r="AC54">
        <v>1427</v>
      </c>
      <c r="AD54">
        <v>835</v>
      </c>
      <c r="AE54">
        <f t="shared" si="69"/>
        <v>-592</v>
      </c>
      <c r="AF54" s="18">
        <f t="shared" si="70"/>
        <v>2167.3652694610778</v>
      </c>
      <c r="AG54" s="18">
        <v>1809750</v>
      </c>
      <c r="AH54" s="18">
        <f>+AG54/AD54</f>
        <v>2167.3652694610778</v>
      </c>
      <c r="AK54" t="s">
        <v>64</v>
      </c>
      <c r="AL54">
        <v>1224</v>
      </c>
      <c r="AM54">
        <v>1077</v>
      </c>
      <c r="AN54">
        <f t="shared" si="72"/>
        <v>-147</v>
      </c>
      <c r="AO54" s="18">
        <f t="shared" si="73"/>
        <v>2277.8922934076136</v>
      </c>
      <c r="AP54" s="18">
        <v>2453290</v>
      </c>
      <c r="AQ54" s="18">
        <f>+AP54/AM54</f>
        <v>2277.8922934076136</v>
      </c>
      <c r="AT54" t="s">
        <v>64</v>
      </c>
      <c r="AU54">
        <f t="shared" si="89"/>
        <v>1576</v>
      </c>
      <c r="AV54">
        <v>1371</v>
      </c>
      <c r="AW54">
        <f t="shared" si="75"/>
        <v>-205</v>
      </c>
      <c r="AX54" s="18">
        <f t="shared" si="76"/>
        <v>3084.3180160466814</v>
      </c>
      <c r="AY54" s="18">
        <v>4228600</v>
      </c>
      <c r="AZ54" s="18">
        <f>+AY54/AV54</f>
        <v>3084.3180160466814</v>
      </c>
      <c r="BC54" s="22" t="s">
        <v>64</v>
      </c>
      <c r="BD54">
        <f t="shared" si="90"/>
        <v>1387</v>
      </c>
      <c r="BE54" s="173">
        <v>1109</v>
      </c>
      <c r="BF54">
        <f t="shared" si="78"/>
        <v>-278</v>
      </c>
      <c r="BG54" s="358">
        <f t="shared" si="79"/>
        <v>2825.293056807935</v>
      </c>
      <c r="BH54" s="358">
        <v>3133250</v>
      </c>
      <c r="BI54" s="358">
        <f>+BH54/BE54</f>
        <v>2825.293056807935</v>
      </c>
      <c r="BJ54" s="23"/>
      <c r="BK54" s="22"/>
      <c r="BL54" t="s">
        <v>64</v>
      </c>
      <c r="BM54">
        <f t="shared" si="91"/>
        <v>978</v>
      </c>
      <c r="BN54" s="173">
        <v>818</v>
      </c>
      <c r="BO54">
        <f t="shared" si="81"/>
        <v>-160</v>
      </c>
      <c r="BP54" s="358">
        <f t="shared" si="82"/>
        <v>2840.880195599022</v>
      </c>
      <c r="BQ54" s="358">
        <v>2323840</v>
      </c>
      <c r="BR54" s="361">
        <f>+BQ54/BN54</f>
        <v>2840.880195599022</v>
      </c>
      <c r="BS54" s="22"/>
      <c r="BT54" t="s">
        <v>64</v>
      </c>
      <c r="BU54">
        <f t="shared" si="92"/>
        <v>0</v>
      </c>
      <c r="BV54" s="173"/>
      <c r="BW54">
        <f t="shared" si="84"/>
        <v>0</v>
      </c>
      <c r="BX54" s="358" t="e">
        <f t="shared" si="85"/>
        <v>#DIV/0!</v>
      </c>
      <c r="BY54" s="358"/>
      <c r="BZ54" s="361" t="e">
        <f>+BY54/BV54</f>
        <v>#DIV/0!</v>
      </c>
    </row>
    <row r="55" spans="1:78" x14ac:dyDescent="0.3">
      <c r="BC55" s="22"/>
      <c r="BJ55" s="23"/>
      <c r="BK55" s="22"/>
      <c r="BR55" s="23"/>
      <c r="BS55" s="22"/>
      <c r="BZ55" s="23"/>
    </row>
    <row r="56" spans="1:78" x14ac:dyDescent="0.3">
      <c r="AG56" s="19"/>
      <c r="AP56" s="19"/>
      <c r="AY56" s="19"/>
      <c r="BC56" s="22"/>
      <c r="BH56" s="19"/>
      <c r="BJ56" s="23"/>
      <c r="BK56" s="22"/>
      <c r="BQ56" s="19"/>
      <c r="BR56" s="23"/>
      <c r="BS56" s="22"/>
      <c r="BY56" s="19"/>
      <c r="BZ56" s="23"/>
    </row>
    <row r="57" spans="1:78" ht="15" thickBot="1" x14ac:dyDescent="0.35">
      <c r="AG57" s="42"/>
      <c r="AP57" s="42"/>
      <c r="AY57" s="42"/>
      <c r="BC57" s="22"/>
      <c r="BH57" s="42"/>
      <c r="BJ57" s="23"/>
      <c r="BK57" s="22"/>
      <c r="BQ57" s="42"/>
      <c r="BR57" s="23"/>
      <c r="BS57" s="22"/>
      <c r="BY57" s="42"/>
      <c r="BZ57" s="23"/>
    </row>
    <row r="58" spans="1:78" x14ac:dyDescent="0.3">
      <c r="A58" s="544" t="s">
        <v>97</v>
      </c>
      <c r="B58" s="545"/>
      <c r="C58" s="545"/>
      <c r="D58" s="545"/>
      <c r="E58" s="545"/>
      <c r="F58" s="546"/>
      <c r="J58" s="544" t="s">
        <v>98</v>
      </c>
      <c r="K58" s="545"/>
      <c r="L58" s="545"/>
      <c r="M58" s="545"/>
      <c r="N58" s="545"/>
      <c r="O58" s="546"/>
      <c r="S58" s="544" t="s">
        <v>155</v>
      </c>
      <c r="T58" s="545"/>
      <c r="U58" s="545"/>
      <c r="V58" s="545"/>
      <c r="W58" s="545"/>
      <c r="X58" s="546"/>
      <c r="AB58" s="544" t="s">
        <v>155</v>
      </c>
      <c r="AC58" s="545"/>
      <c r="AD58" s="545"/>
      <c r="AE58" s="545"/>
      <c r="AF58" s="545"/>
      <c r="AG58" s="546"/>
      <c r="AK58" s="544" t="s">
        <v>155</v>
      </c>
      <c r="AL58" s="545"/>
      <c r="AM58" s="545"/>
      <c r="AN58" s="545"/>
      <c r="AO58" s="545"/>
      <c r="AP58" s="546"/>
      <c r="AT58" s="544" t="s">
        <v>320</v>
      </c>
      <c r="AU58" s="545"/>
      <c r="AV58" s="545"/>
      <c r="AW58" s="545"/>
      <c r="AX58" s="545"/>
      <c r="AY58" s="546"/>
      <c r="BC58" s="544" t="s">
        <v>322</v>
      </c>
      <c r="BD58" s="545"/>
      <c r="BE58" s="545"/>
      <c r="BF58" s="545"/>
      <c r="BG58" s="545"/>
      <c r="BH58" s="546"/>
      <c r="BJ58" s="23"/>
      <c r="BK58" s="22"/>
      <c r="BL58" s="544" t="s">
        <v>372</v>
      </c>
      <c r="BM58" s="545"/>
      <c r="BN58" s="545"/>
      <c r="BO58" s="545"/>
      <c r="BP58" s="545"/>
      <c r="BQ58" s="546"/>
      <c r="BR58" s="23"/>
      <c r="BS58" s="22"/>
      <c r="BT58" s="544" t="s">
        <v>449</v>
      </c>
      <c r="BU58" s="545"/>
      <c r="BV58" s="545"/>
      <c r="BW58" s="545"/>
      <c r="BX58" s="545"/>
      <c r="BY58" s="546"/>
      <c r="BZ58" s="23"/>
    </row>
    <row r="59" spans="1:78" x14ac:dyDescent="0.3">
      <c r="A59" s="22"/>
      <c r="F59" s="23"/>
      <c r="J59" s="22"/>
      <c r="O59" s="23"/>
      <c r="S59" s="22"/>
      <c r="X59" s="23"/>
      <c r="AB59" s="22"/>
      <c r="AG59" s="23"/>
      <c r="AK59" s="22"/>
      <c r="AP59" s="23"/>
      <c r="AT59" s="22"/>
      <c r="AY59" s="23"/>
      <c r="BC59" s="22"/>
      <c r="BH59" s="23"/>
      <c r="BJ59" s="23"/>
      <c r="BK59" s="22"/>
      <c r="BL59" s="22"/>
      <c r="BQ59" s="23"/>
      <c r="BR59" s="23"/>
      <c r="BS59" s="22"/>
      <c r="BT59" s="22"/>
      <c r="BY59" s="23"/>
      <c r="BZ59" s="23"/>
    </row>
    <row r="60" spans="1:78" ht="28.8" x14ac:dyDescent="0.3">
      <c r="A60" s="22"/>
      <c r="B60" s="27" t="s">
        <v>67</v>
      </c>
      <c r="C60" s="27" t="s">
        <v>68</v>
      </c>
      <c r="D60" s="27" t="s">
        <v>69</v>
      </c>
      <c r="E60" s="17"/>
      <c r="F60" s="28" t="s">
        <v>66</v>
      </c>
      <c r="J60" s="22"/>
      <c r="K60" s="27" t="s">
        <v>67</v>
      </c>
      <c r="L60" s="27" t="s">
        <v>68</v>
      </c>
      <c r="M60" s="27" t="s">
        <v>69</v>
      </c>
      <c r="N60" s="17"/>
      <c r="O60" s="28" t="s">
        <v>66</v>
      </c>
      <c r="S60" s="22"/>
      <c r="T60" s="27" t="s">
        <v>67</v>
      </c>
      <c r="U60" s="27" t="s">
        <v>68</v>
      </c>
      <c r="V60" s="27" t="s">
        <v>69</v>
      </c>
      <c r="W60" s="17"/>
      <c r="X60" s="28" t="s">
        <v>66</v>
      </c>
      <c r="AB60" s="22"/>
      <c r="AC60" s="27" t="s">
        <v>67</v>
      </c>
      <c r="AD60" s="27" t="s">
        <v>68</v>
      </c>
      <c r="AE60" s="27" t="s">
        <v>69</v>
      </c>
      <c r="AF60" s="17"/>
      <c r="AG60" s="28" t="s">
        <v>66</v>
      </c>
      <c r="AK60" s="22"/>
      <c r="AL60" s="27" t="s">
        <v>67</v>
      </c>
      <c r="AM60" s="27" t="s">
        <v>68</v>
      </c>
      <c r="AN60" s="27" t="s">
        <v>69</v>
      </c>
      <c r="AO60" s="17"/>
      <c r="AP60" s="28" t="s">
        <v>66</v>
      </c>
      <c r="AQ60" s="27" t="s">
        <v>204</v>
      </c>
      <c r="AT60" s="22"/>
      <c r="AU60" s="27" t="s">
        <v>67</v>
      </c>
      <c r="AV60" s="27" t="s">
        <v>68</v>
      </c>
      <c r="AW60" s="27" t="s">
        <v>69</v>
      </c>
      <c r="AX60" s="17"/>
      <c r="AY60" s="28" t="s">
        <v>66</v>
      </c>
      <c r="AZ60" s="27" t="s">
        <v>204</v>
      </c>
      <c r="BC60" s="22"/>
      <c r="BD60" s="27" t="s">
        <v>67</v>
      </c>
      <c r="BE60" s="27" t="s">
        <v>68</v>
      </c>
      <c r="BF60" s="27" t="s">
        <v>69</v>
      </c>
      <c r="BG60" s="17"/>
      <c r="BH60" s="28" t="s">
        <v>66</v>
      </c>
      <c r="BI60" s="27" t="s">
        <v>204</v>
      </c>
      <c r="BJ60" s="23"/>
      <c r="BK60" s="22"/>
      <c r="BL60" s="22"/>
      <c r="BM60" s="27" t="s">
        <v>67</v>
      </c>
      <c r="BN60" s="27" t="s">
        <v>68</v>
      </c>
      <c r="BO60" s="27" t="s">
        <v>69</v>
      </c>
      <c r="BP60" s="17"/>
      <c r="BQ60" s="28" t="s">
        <v>66</v>
      </c>
      <c r="BR60" s="28" t="s">
        <v>204</v>
      </c>
      <c r="BS60" s="22"/>
      <c r="BT60" s="22"/>
      <c r="BU60" s="27" t="s">
        <v>67</v>
      </c>
      <c r="BV60" s="27" t="s">
        <v>68</v>
      </c>
      <c r="BW60" s="27" t="s">
        <v>69</v>
      </c>
      <c r="BX60" s="17"/>
      <c r="BY60" s="28" t="s">
        <v>66</v>
      </c>
      <c r="BZ60" s="28" t="s">
        <v>204</v>
      </c>
    </row>
    <row r="61" spans="1:78" x14ac:dyDescent="0.3">
      <c r="A61" s="22"/>
      <c r="F61" s="23"/>
      <c r="J61" s="22"/>
      <c r="O61" s="23"/>
      <c r="S61" s="22"/>
      <c r="X61" s="23"/>
      <c r="AB61" s="22"/>
      <c r="AG61" s="23"/>
      <c r="AK61" s="22"/>
      <c r="AP61" s="23"/>
      <c r="AT61" s="22"/>
      <c r="AY61" s="23"/>
      <c r="BC61" s="22"/>
      <c r="BH61" s="23"/>
      <c r="BJ61" s="23"/>
      <c r="BK61" s="22"/>
      <c r="BL61" s="22"/>
      <c r="BQ61" s="23"/>
      <c r="BR61" s="23"/>
      <c r="BS61" s="22"/>
      <c r="BT61" s="22"/>
      <c r="BY61" s="23"/>
      <c r="BZ61" s="23"/>
    </row>
    <row r="62" spans="1:78" x14ac:dyDescent="0.3">
      <c r="A62" s="29" t="s">
        <v>53</v>
      </c>
      <c r="B62" s="19">
        <f t="shared" ref="B62:B73" si="98">+G7</f>
        <v>1935.4878048780488</v>
      </c>
      <c r="C62" s="19">
        <f t="shared" ref="C62:C73" si="99">+G25</f>
        <v>2155.0141242937852</v>
      </c>
      <c r="D62" s="19">
        <f t="shared" ref="D62:D73" si="100">+G43</f>
        <v>1997.7530176415971</v>
      </c>
      <c r="E62" s="19">
        <f>SUM(B62:D62)</f>
        <v>6088.2549468134312</v>
      </c>
      <c r="F62" s="24">
        <f>+E62/3</f>
        <v>2029.4183156044771</v>
      </c>
      <c r="J62" s="29" t="s">
        <v>53</v>
      </c>
      <c r="K62" s="19">
        <f t="shared" ref="K62:K73" si="101">+P7</f>
        <v>2064.9299719887954</v>
      </c>
      <c r="L62" s="19">
        <f t="shared" ref="L62:L73" si="102">+P25</f>
        <v>2257.4014778325122</v>
      </c>
      <c r="M62" s="19">
        <f t="shared" ref="M62:M73" si="103">+P43</f>
        <v>2091.0059880239519</v>
      </c>
      <c r="N62" s="19">
        <f>SUM(K62:M62)</f>
        <v>6413.337437845259</v>
      </c>
      <c r="O62" s="24">
        <f>+N62/3</f>
        <v>2137.7791459484197</v>
      </c>
      <c r="S62" s="29" t="s">
        <v>53</v>
      </c>
      <c r="T62" s="19">
        <f t="shared" ref="T62:T73" si="104">+Y7</f>
        <v>2094.6774193548385</v>
      </c>
      <c r="U62" s="19">
        <f t="shared" ref="U62:U73" si="105">+Y25</f>
        <v>2329.9029126213591</v>
      </c>
      <c r="V62" s="19">
        <f t="shared" ref="V62:V73" si="106">+Y43</f>
        <v>2162.1472392638038</v>
      </c>
      <c r="W62" s="19">
        <f>SUM(T62:V62)</f>
        <v>6586.7275712400024</v>
      </c>
      <c r="X62" s="24">
        <f>+W62/3</f>
        <v>2195.5758570800008</v>
      </c>
      <c r="AB62" s="29" t="s">
        <v>53</v>
      </c>
      <c r="AC62" s="19">
        <f t="shared" ref="AC62:AC73" si="107">+AH7</f>
        <v>1970.4671717171718</v>
      </c>
      <c r="AD62" s="19">
        <f t="shared" ref="AD62:AD73" si="108">+AH25</f>
        <v>2190.5256869772998</v>
      </c>
      <c r="AE62" s="19">
        <f t="shared" ref="AE62:AE73" si="109">+AH43</f>
        <v>2031.2623762376238</v>
      </c>
      <c r="AF62" s="19">
        <f>SUM(AC62:AE62)</f>
        <v>6192.2552349320958</v>
      </c>
      <c r="AG62" s="24">
        <f>+AF62/3</f>
        <v>2064.0850783106985</v>
      </c>
      <c r="AK62" s="29" t="s">
        <v>53</v>
      </c>
      <c r="AL62" s="19">
        <f t="shared" ref="AL62:AL73" si="110">+AQ7</f>
        <v>2054.3473570658039</v>
      </c>
      <c r="AM62" s="19">
        <f t="shared" ref="AM62:AM73" si="111">+AQ25</f>
        <v>2053.5012809564473</v>
      </c>
      <c r="AN62" s="19">
        <f t="shared" ref="AN62:AN73" si="112">+AQ43</f>
        <v>2054.0258449304174</v>
      </c>
      <c r="AO62" s="19">
        <f>SUM(AL62:AN62)</f>
        <v>6161.8744829526686</v>
      </c>
      <c r="AP62" s="24">
        <f>+AO62/3</f>
        <v>2053.958160984223</v>
      </c>
      <c r="AQ62" s="10" t="s">
        <v>54</v>
      </c>
      <c r="AT62" s="29" t="s">
        <v>53</v>
      </c>
      <c r="AU62" s="19">
        <f t="shared" ref="AU62:AU73" si="113">+AZ7</f>
        <v>2384.6510619852625</v>
      </c>
      <c r="AV62" s="19">
        <f t="shared" ref="AV62:AV73" si="114">+AZ25</f>
        <v>2386.5708989805375</v>
      </c>
      <c r="AW62" s="19">
        <f t="shared" ref="AW62:AW73" si="115">+AZ43</f>
        <v>2385.8700522778195</v>
      </c>
      <c r="AX62" s="19">
        <f>SUM(AU62:AW62)</f>
        <v>7157.0920132436204</v>
      </c>
      <c r="AY62" s="24">
        <f>+AX62/3</f>
        <v>2385.6973377478735</v>
      </c>
      <c r="AZ62" s="10" t="s">
        <v>54</v>
      </c>
      <c r="BC62" s="29" t="s">
        <v>53</v>
      </c>
      <c r="BD62" s="19">
        <f t="shared" ref="BD62:BD73" si="116">+BI7</f>
        <v>3060.0261506276152</v>
      </c>
      <c r="BE62" s="19">
        <f t="shared" ref="BE62:BE73" si="117">+BI25</f>
        <v>3060.930402930403</v>
      </c>
      <c r="BF62" s="19">
        <f t="shared" ref="BF62:BF73" si="118">+BI43</f>
        <v>3060.940484937546</v>
      </c>
      <c r="BG62" s="19">
        <f>SUM(BD62:BF62)</f>
        <v>9181.8970384955646</v>
      </c>
      <c r="BH62" s="24">
        <f>+BG62/3</f>
        <v>3060.6323461651882</v>
      </c>
      <c r="BI62" s="10" t="s">
        <v>54</v>
      </c>
      <c r="BJ62" s="23"/>
      <c r="BK62" s="22"/>
      <c r="BL62" s="29" t="s">
        <v>53</v>
      </c>
      <c r="BM62" s="19">
        <f t="shared" ref="BM62:BM73" si="119">+BR7</f>
        <v>2673.7189126662811</v>
      </c>
      <c r="BN62" s="19">
        <f t="shared" ref="BN62:BN73" si="120">+BR25</f>
        <v>2675.3481894150418</v>
      </c>
      <c r="BO62" s="19">
        <f t="shared" ref="BO62:BO73" si="121">+BR43</f>
        <v>2674.840294840295</v>
      </c>
      <c r="BP62" s="19">
        <f>SUM(BM62:BO62)</f>
        <v>8023.907396921617</v>
      </c>
      <c r="BQ62" s="24">
        <f>+BP62/3</f>
        <v>2674.6357989738722</v>
      </c>
      <c r="BR62" s="359" t="s">
        <v>54</v>
      </c>
      <c r="BS62" s="22"/>
      <c r="BT62" s="29" t="s">
        <v>53</v>
      </c>
      <c r="BU62" s="19">
        <f t="shared" ref="BU62:BU73" si="122">+BZ7</f>
        <v>2978.182669789227</v>
      </c>
      <c r="BV62" s="19">
        <f t="shared" ref="BV62:BV73" si="123">+BZ25</f>
        <v>2981.6825775656325</v>
      </c>
      <c r="BW62" s="19">
        <f t="shared" ref="BW62:BW73" si="124">+BZ43</f>
        <v>2981.7654171704958</v>
      </c>
      <c r="BX62" s="19">
        <f>SUM(BU62:BW62)</f>
        <v>8941.6306645253553</v>
      </c>
      <c r="BY62" s="24">
        <f>+BX62/3</f>
        <v>2980.543554841785</v>
      </c>
      <c r="BZ62" s="359" t="s">
        <v>54</v>
      </c>
    </row>
    <row r="63" spans="1:78" x14ac:dyDescent="0.3">
      <c r="A63" s="29" t="s">
        <v>54</v>
      </c>
      <c r="B63" s="19">
        <f t="shared" si="98"/>
        <v>2107.8495575221241</v>
      </c>
      <c r="C63" s="19">
        <f t="shared" si="99"/>
        <v>2345.7292759706193</v>
      </c>
      <c r="D63" s="19">
        <f t="shared" si="100"/>
        <v>2176.8514644351462</v>
      </c>
      <c r="E63" s="19">
        <f t="shared" ref="E63:E73" si="125">SUM(B63:D63)</f>
        <v>6630.43029792789</v>
      </c>
      <c r="F63" s="24">
        <f t="shared" ref="F63:F73" si="126">+E63/3</f>
        <v>2210.1434326426302</v>
      </c>
      <c r="J63" s="29" t="s">
        <v>54</v>
      </c>
      <c r="K63" s="19">
        <f t="shared" si="101"/>
        <v>2073.1971580817053</v>
      </c>
      <c r="L63" s="19">
        <f t="shared" si="102"/>
        <v>2309.3163383545771</v>
      </c>
      <c r="M63" s="19">
        <f t="shared" si="103"/>
        <v>2141.4527027027025</v>
      </c>
      <c r="N63" s="19">
        <f t="shared" ref="N63:N73" si="127">SUM(K63:M63)</f>
        <v>6523.9661991389848</v>
      </c>
      <c r="O63" s="24">
        <f t="shared" ref="O63:O73" si="128">+N63/3</f>
        <v>2174.6553997129949</v>
      </c>
      <c r="S63" s="29" t="s">
        <v>54</v>
      </c>
      <c r="T63" s="19">
        <f t="shared" si="104"/>
        <v>2071.4011516314781</v>
      </c>
      <c r="U63" s="19">
        <f t="shared" si="105"/>
        <v>2304.653887113951</v>
      </c>
      <c r="V63" s="19">
        <f t="shared" si="106"/>
        <v>2134.3664717348929</v>
      </c>
      <c r="W63" s="19">
        <f t="shared" ref="W63:W73" si="129">SUM(T63:V63)</f>
        <v>6510.4215104803225</v>
      </c>
      <c r="X63" s="24">
        <f t="shared" ref="X63:X73" si="130">+W63/3</f>
        <v>2170.140503493441</v>
      </c>
      <c r="AB63" s="29" t="s">
        <v>54</v>
      </c>
      <c r="AC63" s="19">
        <f t="shared" si="107"/>
        <v>2195.3386911595867</v>
      </c>
      <c r="AD63" s="19">
        <f t="shared" si="108"/>
        <v>2442.8884026258206</v>
      </c>
      <c r="AE63" s="19">
        <f t="shared" si="109"/>
        <v>2262.7707808564232</v>
      </c>
      <c r="AF63" s="19">
        <f t="shared" ref="AF63:AF73" si="131">SUM(AC63:AE63)</f>
        <v>6900.997874641831</v>
      </c>
      <c r="AG63" s="24">
        <f t="shared" ref="AG63:AG73" si="132">+AF63/3</f>
        <v>2300.3326248806102</v>
      </c>
      <c r="AK63" s="29" t="s">
        <v>54</v>
      </c>
      <c r="AL63" s="19">
        <f t="shared" si="110"/>
        <v>2076.6739606126916</v>
      </c>
      <c r="AM63" s="19">
        <f t="shared" si="111"/>
        <v>2075.7408975444537</v>
      </c>
      <c r="AN63" s="19">
        <f t="shared" si="112"/>
        <v>2076.3756345177667</v>
      </c>
      <c r="AO63" s="19">
        <f t="shared" ref="AO63:AO73" si="133">SUM(AL63:AN63)</f>
        <v>6228.7904926749125</v>
      </c>
      <c r="AP63" s="24">
        <f t="shared" ref="AP63:AP73" si="134">+AO63/3</f>
        <v>2076.2634975583042</v>
      </c>
      <c r="AQ63" s="10" t="s">
        <v>55</v>
      </c>
      <c r="AT63" s="29" t="s">
        <v>54</v>
      </c>
      <c r="AU63" s="19">
        <f t="shared" si="113"/>
        <v>2493.2953864589576</v>
      </c>
      <c r="AV63" s="19">
        <f t="shared" si="114"/>
        <v>2494.0587768069895</v>
      </c>
      <c r="AW63" s="19">
        <f t="shared" si="115"/>
        <v>2494.6502835538754</v>
      </c>
      <c r="AX63" s="19">
        <f t="shared" ref="AX63:AX73" si="135">SUM(AU63:AW63)</f>
        <v>7482.004446819823</v>
      </c>
      <c r="AY63" s="24">
        <f t="shared" ref="AY63:AY73" si="136">+AX63/3</f>
        <v>2494.0014822732742</v>
      </c>
      <c r="AZ63" s="10" t="s">
        <v>55</v>
      </c>
      <c r="BC63" s="29" t="s">
        <v>54</v>
      </c>
      <c r="BD63" s="19">
        <f t="shared" si="116"/>
        <v>3076.7713194739076</v>
      </c>
      <c r="BE63" s="19">
        <f t="shared" si="117"/>
        <v>3078.3229329173168</v>
      </c>
      <c r="BF63" s="19">
        <f t="shared" si="118"/>
        <v>3077.9499652536483</v>
      </c>
      <c r="BG63" s="19">
        <f t="shared" ref="BG63:BG73" si="137">SUM(BD63:BF63)</f>
        <v>9233.0442176448723</v>
      </c>
      <c r="BH63" s="24">
        <f t="shared" ref="BH63:BH73" si="138">+BG63/3</f>
        <v>3077.681405881624</v>
      </c>
      <c r="BI63" s="10" t="s">
        <v>55</v>
      </c>
      <c r="BJ63" s="23"/>
      <c r="BK63" s="22"/>
      <c r="BL63" s="29" t="s">
        <v>54</v>
      </c>
      <c r="BM63" s="19">
        <f t="shared" si="119"/>
        <v>2876.0932105868815</v>
      </c>
      <c r="BN63" s="19">
        <f t="shared" si="120"/>
        <v>2876.9253956292387</v>
      </c>
      <c r="BO63" s="19">
        <f t="shared" si="121"/>
        <v>2876.858832224686</v>
      </c>
      <c r="BP63" s="19">
        <f t="shared" ref="BP63:BP73" si="139">SUM(BM63:BO63)</f>
        <v>8629.8774384408061</v>
      </c>
      <c r="BQ63" s="24">
        <f t="shared" ref="BQ63:BQ73" si="140">+BP63/3</f>
        <v>2876.6258128136019</v>
      </c>
      <c r="BR63" s="359" t="s">
        <v>55</v>
      </c>
      <c r="BS63" s="22"/>
      <c r="BT63" s="29" t="s">
        <v>54</v>
      </c>
      <c r="BU63" s="19">
        <f t="shared" si="122"/>
        <v>4047.520325203252</v>
      </c>
      <c r="BV63" s="19">
        <f t="shared" si="123"/>
        <v>4050.396475770925</v>
      </c>
      <c r="BW63" s="19">
        <f t="shared" si="124"/>
        <v>4051.0493827160494</v>
      </c>
      <c r="BX63" s="19">
        <f t="shared" ref="BX63:BX73" si="141">SUM(BU63:BW63)</f>
        <v>12148.966183690227</v>
      </c>
      <c r="BY63" s="24">
        <f t="shared" ref="BY63:BY71" si="142">+BX63/3</f>
        <v>4049.6553945634091</v>
      </c>
      <c r="BZ63" s="359" t="s">
        <v>55</v>
      </c>
    </row>
    <row r="64" spans="1:78" x14ac:dyDescent="0.3">
      <c r="A64" s="29" t="s">
        <v>55</v>
      </c>
      <c r="B64" s="19">
        <f t="shared" si="98"/>
        <v>2243.8894009216588</v>
      </c>
      <c r="C64" s="19">
        <f t="shared" si="99"/>
        <v>2475.8441558441559</v>
      </c>
      <c r="D64" s="19">
        <f t="shared" si="100"/>
        <v>2315.5938697318006</v>
      </c>
      <c r="E64" s="19">
        <f t="shared" si="125"/>
        <v>7035.3274264976153</v>
      </c>
      <c r="F64" s="24">
        <f t="shared" si="126"/>
        <v>2345.1091421658716</v>
      </c>
      <c r="J64" s="29" t="s">
        <v>55</v>
      </c>
      <c r="K64" s="19">
        <f t="shared" si="101"/>
        <v>1953.5754583921016</v>
      </c>
      <c r="L64" s="19">
        <f t="shared" si="102"/>
        <v>2192.6005025125628</v>
      </c>
      <c r="M64" s="19">
        <f t="shared" si="103"/>
        <v>2029.7735399284863</v>
      </c>
      <c r="N64" s="19">
        <f t="shared" si="127"/>
        <v>6175.9495008331505</v>
      </c>
      <c r="O64" s="24">
        <f t="shared" si="128"/>
        <v>2058.6498336110503</v>
      </c>
      <c r="S64" s="29" t="s">
        <v>55</v>
      </c>
      <c r="T64" s="19">
        <f t="shared" si="104"/>
        <v>2155.1589743589743</v>
      </c>
      <c r="U64" s="19">
        <f t="shared" si="105"/>
        <v>2396.9772727272725</v>
      </c>
      <c r="V64" s="19">
        <f t="shared" si="106"/>
        <v>2221.4002089864157</v>
      </c>
      <c r="W64" s="19">
        <f t="shared" si="129"/>
        <v>6773.536456072663</v>
      </c>
      <c r="X64" s="24">
        <f t="shared" si="130"/>
        <v>2257.8454853575545</v>
      </c>
      <c r="AB64" s="29" t="s">
        <v>55</v>
      </c>
      <c r="AC64" s="19">
        <f t="shared" si="107"/>
        <v>2292.0738974970204</v>
      </c>
      <c r="AD64" s="19">
        <f t="shared" si="108"/>
        <v>2548.7030716723548</v>
      </c>
      <c r="AE64" s="19">
        <f t="shared" si="109"/>
        <v>2361.1298701298701</v>
      </c>
      <c r="AF64" s="19">
        <f t="shared" si="131"/>
        <v>7201.9068392992458</v>
      </c>
      <c r="AG64" s="24">
        <f t="shared" si="132"/>
        <v>2400.6356130997488</v>
      </c>
      <c r="AK64" s="29" t="s">
        <v>55</v>
      </c>
      <c r="AL64" s="19">
        <f t="shared" si="110"/>
        <v>2201.0718232044201</v>
      </c>
      <c r="AM64" s="19">
        <f t="shared" si="111"/>
        <v>2200.0929839391379</v>
      </c>
      <c r="AN64" s="19">
        <f t="shared" si="112"/>
        <v>2201.087680355161</v>
      </c>
      <c r="AO64" s="19">
        <f t="shared" si="133"/>
        <v>6602.2524874987184</v>
      </c>
      <c r="AP64" s="24">
        <f t="shared" si="134"/>
        <v>2200.7508291662393</v>
      </c>
      <c r="AQ64" s="10" t="s">
        <v>56</v>
      </c>
      <c r="AT64" s="29" t="s">
        <v>55</v>
      </c>
      <c r="AU64" s="19">
        <f t="shared" si="113"/>
        <v>2256.7685851318943</v>
      </c>
      <c r="AV64" s="19">
        <f t="shared" si="114"/>
        <v>2257.5356576862123</v>
      </c>
      <c r="AW64" s="19">
        <f t="shared" si="115"/>
        <v>2258.2826300294405</v>
      </c>
      <c r="AX64" s="19">
        <f t="shared" si="135"/>
        <v>6772.5868728475471</v>
      </c>
      <c r="AY64" s="24">
        <f t="shared" si="136"/>
        <v>2257.5289576158489</v>
      </c>
      <c r="AZ64" s="10" t="s">
        <v>56</v>
      </c>
      <c r="BC64" s="29" t="s">
        <v>55</v>
      </c>
      <c r="BD64" s="19">
        <f t="shared" si="116"/>
        <v>3292.0655021834059</v>
      </c>
      <c r="BE64" s="19">
        <f t="shared" si="117"/>
        <v>3293.2695035460993</v>
      </c>
      <c r="BF64" s="19">
        <f t="shared" si="118"/>
        <v>3293.1216216216217</v>
      </c>
      <c r="BG64" s="19">
        <f t="shared" si="137"/>
        <v>9878.4566273511264</v>
      </c>
      <c r="BH64" s="24">
        <f t="shared" si="138"/>
        <v>3292.8188757837088</v>
      </c>
      <c r="BI64" s="10" t="s">
        <v>56</v>
      </c>
      <c r="BJ64" s="23"/>
      <c r="BK64" s="22"/>
      <c r="BL64" s="29" t="s">
        <v>55</v>
      </c>
      <c r="BM64" s="19">
        <f t="shared" si="119"/>
        <v>3056.4318330071756</v>
      </c>
      <c r="BN64" s="19">
        <f t="shared" si="120"/>
        <v>3057.5579322638146</v>
      </c>
      <c r="BO64" s="19">
        <f t="shared" si="121"/>
        <v>3057.4586597040907</v>
      </c>
      <c r="BP64" s="19">
        <f t="shared" si="139"/>
        <v>9171.4484249750803</v>
      </c>
      <c r="BQ64" s="24">
        <f t="shared" si="140"/>
        <v>3057.1494749916933</v>
      </c>
      <c r="BR64" s="359" t="s">
        <v>56</v>
      </c>
      <c r="BS64" s="22"/>
      <c r="BT64" s="29" t="s">
        <v>55</v>
      </c>
      <c r="BU64" s="19">
        <f t="shared" si="122"/>
        <v>3446.9394812680116</v>
      </c>
      <c r="BV64" s="19">
        <f t="shared" si="123"/>
        <v>3396.5440356744703</v>
      </c>
      <c r="BW64" s="19">
        <f t="shared" si="124"/>
        <v>3397.0352369380316</v>
      </c>
      <c r="BX64" s="19">
        <f t="shared" si="141"/>
        <v>10240.518753880515</v>
      </c>
      <c r="BY64" s="24">
        <f t="shared" si="142"/>
        <v>3413.5062512935051</v>
      </c>
      <c r="BZ64" s="359" t="s">
        <v>56</v>
      </c>
    </row>
    <row r="65" spans="1:78" x14ac:dyDescent="0.3">
      <c r="A65" s="29" t="s">
        <v>56</v>
      </c>
      <c r="B65" s="19">
        <f t="shared" si="98"/>
        <v>1961.1683532658694</v>
      </c>
      <c r="C65" s="19">
        <f t="shared" si="99"/>
        <v>2183.8434782608697</v>
      </c>
      <c r="D65" s="19">
        <f t="shared" si="100"/>
        <v>2025.3772683858645</v>
      </c>
      <c r="E65" s="19">
        <f t="shared" si="125"/>
        <v>6170.3890999126033</v>
      </c>
      <c r="F65" s="24">
        <f t="shared" si="126"/>
        <v>2056.7963666375344</v>
      </c>
      <c r="J65" s="29" t="s">
        <v>56</v>
      </c>
      <c r="K65" s="19">
        <f t="shared" si="101"/>
        <v>2016.9931201942534</v>
      </c>
      <c r="L65" s="19">
        <f t="shared" si="102"/>
        <v>2248.4210526315787</v>
      </c>
      <c r="M65" s="19">
        <f t="shared" si="103"/>
        <v>2082.1193415637858</v>
      </c>
      <c r="N65" s="19">
        <f t="shared" si="127"/>
        <v>6347.5335143896173</v>
      </c>
      <c r="O65" s="24">
        <f t="shared" si="128"/>
        <v>2115.8445047965392</v>
      </c>
      <c r="S65" s="29" t="s">
        <v>56</v>
      </c>
      <c r="T65" s="19">
        <f t="shared" si="104"/>
        <v>1994.3303121852971</v>
      </c>
      <c r="U65" s="19">
        <f t="shared" si="105"/>
        <v>2271.5285252960171</v>
      </c>
      <c r="V65" s="19">
        <f t="shared" si="106"/>
        <v>2056.2307692307691</v>
      </c>
      <c r="W65" s="19">
        <f t="shared" si="129"/>
        <v>6322.089606712083</v>
      </c>
      <c r="X65" s="119">
        <f t="shared" si="130"/>
        <v>2107.3632022373608</v>
      </c>
      <c r="AB65" s="29" t="s">
        <v>56</v>
      </c>
      <c r="AC65" s="19">
        <f t="shared" si="107"/>
        <v>2294.7551686615889</v>
      </c>
      <c r="AD65" s="19">
        <f t="shared" si="108"/>
        <v>2554.2307692307691</v>
      </c>
      <c r="AE65" s="19">
        <f t="shared" si="109"/>
        <v>2365.5813953488373</v>
      </c>
      <c r="AF65" s="19">
        <f t="shared" si="131"/>
        <v>7214.5673332411952</v>
      </c>
      <c r="AG65" s="24">
        <f t="shared" si="132"/>
        <v>2404.8557777470651</v>
      </c>
      <c r="AK65" s="29" t="s">
        <v>56</v>
      </c>
      <c r="AL65" s="19">
        <f t="shared" si="110"/>
        <v>2242.668845315904</v>
      </c>
      <c r="AM65" s="19">
        <f t="shared" si="111"/>
        <v>2241.2917271407837</v>
      </c>
      <c r="AN65" s="19">
        <f t="shared" si="112"/>
        <v>2241.8515283842794</v>
      </c>
      <c r="AO65" s="19">
        <f t="shared" si="133"/>
        <v>6725.8121008409671</v>
      </c>
      <c r="AP65" s="24">
        <f t="shared" si="134"/>
        <v>2241.9373669469892</v>
      </c>
      <c r="AQ65" s="10" t="s">
        <v>57</v>
      </c>
      <c r="AT65" s="29" t="s">
        <v>56</v>
      </c>
      <c r="AU65" s="19">
        <f t="shared" si="113"/>
        <v>2610.2952029520297</v>
      </c>
      <c r="AV65" s="19">
        <f t="shared" si="114"/>
        <v>2610.8906882591095</v>
      </c>
      <c r="AW65" s="19">
        <f t="shared" si="115"/>
        <v>2611.4612244897958</v>
      </c>
      <c r="AX65" s="19">
        <f t="shared" si="135"/>
        <v>7832.6471157009346</v>
      </c>
      <c r="AY65" s="24">
        <f t="shared" si="136"/>
        <v>2610.8823719003117</v>
      </c>
      <c r="AZ65" s="10" t="s">
        <v>57</v>
      </c>
      <c r="BC65" s="29" t="s">
        <v>56</v>
      </c>
      <c r="BD65" s="19">
        <f t="shared" si="116"/>
        <v>3082.4762628180783</v>
      </c>
      <c r="BE65" s="19">
        <f t="shared" si="117"/>
        <v>3084.0428380187418</v>
      </c>
      <c r="BF65" s="19">
        <f t="shared" si="118"/>
        <v>3084.0388479571334</v>
      </c>
      <c r="BG65" s="19">
        <f t="shared" si="137"/>
        <v>9250.557948793954</v>
      </c>
      <c r="BH65" s="24">
        <f t="shared" si="138"/>
        <v>3083.5193162646515</v>
      </c>
      <c r="BI65" s="10" t="s">
        <v>57</v>
      </c>
      <c r="BJ65" s="23"/>
      <c r="BK65" s="22"/>
      <c r="BL65" s="29" t="s">
        <v>56</v>
      </c>
      <c r="BM65" s="19">
        <f t="shared" si="119"/>
        <v>2755.1510067114095</v>
      </c>
      <c r="BN65" s="19">
        <f t="shared" si="120"/>
        <v>2756.6434176111597</v>
      </c>
      <c r="BO65" s="19">
        <f t="shared" si="121"/>
        <v>2756.4848993288592</v>
      </c>
      <c r="BP65" s="19">
        <f t="shared" si="139"/>
        <v>8268.2793236514281</v>
      </c>
      <c r="BQ65" s="24">
        <f t="shared" si="140"/>
        <v>2756.0931078838094</v>
      </c>
      <c r="BR65" s="359" t="s">
        <v>57</v>
      </c>
      <c r="BS65" s="22"/>
      <c r="BT65" s="29" t="s">
        <v>56</v>
      </c>
      <c r="BU65" s="19">
        <f t="shared" si="122"/>
        <v>3537.4386133846892</v>
      </c>
      <c r="BV65" s="19">
        <f t="shared" si="123"/>
        <v>3536.2078922040423</v>
      </c>
      <c r="BW65" s="19">
        <f t="shared" si="124"/>
        <v>3540.7938257993383</v>
      </c>
      <c r="BX65" s="19">
        <f t="shared" si="141"/>
        <v>10614.440331388068</v>
      </c>
      <c r="BY65" s="24">
        <f t="shared" si="142"/>
        <v>3538.146777129356</v>
      </c>
      <c r="BZ65" s="359" t="s">
        <v>57</v>
      </c>
    </row>
    <row r="66" spans="1:78" x14ac:dyDescent="0.3">
      <c r="A66" s="29" t="s">
        <v>57</v>
      </c>
      <c r="B66" s="19">
        <f t="shared" si="98"/>
        <v>2008.9939810834051</v>
      </c>
      <c r="C66" s="19">
        <f t="shared" si="99"/>
        <v>2238.7524366471735</v>
      </c>
      <c r="D66" s="19">
        <f t="shared" si="100"/>
        <v>2074.500805152979</v>
      </c>
      <c r="E66" s="19">
        <f t="shared" si="125"/>
        <v>6322.2472228835577</v>
      </c>
      <c r="F66" s="24">
        <f t="shared" si="126"/>
        <v>2107.4157409611857</v>
      </c>
      <c r="J66" s="29" t="s">
        <v>57</v>
      </c>
      <c r="K66" s="19">
        <f t="shared" si="101"/>
        <v>2111.9882005899703</v>
      </c>
      <c r="L66" s="19">
        <f t="shared" si="102"/>
        <v>2352.6734693877552</v>
      </c>
      <c r="M66" s="19">
        <f t="shared" si="103"/>
        <v>2178.75</v>
      </c>
      <c r="N66" s="19">
        <f t="shared" si="127"/>
        <v>6643.411669977726</v>
      </c>
      <c r="O66" s="24">
        <f t="shared" si="128"/>
        <v>2214.470556659242</v>
      </c>
      <c r="S66" s="29" t="s">
        <v>57</v>
      </c>
      <c r="T66" s="19">
        <f t="shared" si="104"/>
        <v>2076.3191881918819</v>
      </c>
      <c r="U66" s="19">
        <f t="shared" si="105"/>
        <v>2308.7393162393164</v>
      </c>
      <c r="V66" s="19">
        <f t="shared" si="106"/>
        <v>2140.7980295566504</v>
      </c>
      <c r="W66" s="19">
        <f t="shared" si="129"/>
        <v>6525.8565339878487</v>
      </c>
      <c r="X66" s="24">
        <f t="shared" si="130"/>
        <v>2175.2855113292831</v>
      </c>
      <c r="AB66" s="29" t="s">
        <v>57</v>
      </c>
      <c r="AC66" s="19">
        <f t="shared" si="107"/>
        <v>2417.3095823095823</v>
      </c>
      <c r="AD66" s="19">
        <f t="shared" si="108"/>
        <v>2689.9586776859505</v>
      </c>
      <c r="AE66" s="19">
        <f t="shared" si="109"/>
        <v>2492.2958579881656</v>
      </c>
      <c r="AF66" s="19">
        <f t="shared" si="131"/>
        <v>7599.5641179836985</v>
      </c>
      <c r="AG66" s="24">
        <f t="shared" si="132"/>
        <v>2533.1880393278993</v>
      </c>
      <c r="AK66" s="29" t="s">
        <v>57</v>
      </c>
      <c r="AL66" s="19">
        <f t="shared" si="110"/>
        <v>2214.2542542542542</v>
      </c>
      <c r="AM66" s="19">
        <f t="shared" si="111"/>
        <v>2215.492142266336</v>
      </c>
      <c r="AN66" s="19">
        <f t="shared" si="112"/>
        <v>2216.1149653121902</v>
      </c>
      <c r="AO66" s="19">
        <f t="shared" si="133"/>
        <v>6645.8613618327799</v>
      </c>
      <c r="AP66" s="24">
        <f t="shared" si="134"/>
        <v>2215.2871206109266</v>
      </c>
      <c r="AQ66" s="10" t="s">
        <v>58</v>
      </c>
      <c r="AT66" s="29" t="s">
        <v>57</v>
      </c>
      <c r="AU66" s="19">
        <f t="shared" si="113"/>
        <v>2526.4630044843047</v>
      </c>
      <c r="AV66" s="19">
        <f t="shared" si="114"/>
        <v>2526.999306999307</v>
      </c>
      <c r="AW66" s="19">
        <f t="shared" si="115"/>
        <v>2527.7456140350878</v>
      </c>
      <c r="AX66" s="19">
        <f t="shared" si="135"/>
        <v>7581.2079255187</v>
      </c>
      <c r="AY66" s="24">
        <f t="shared" si="136"/>
        <v>2527.0693085062335</v>
      </c>
      <c r="AZ66" s="10" t="s">
        <v>58</v>
      </c>
      <c r="BC66" s="29" t="s">
        <v>57</v>
      </c>
      <c r="BD66" s="19">
        <f t="shared" si="116"/>
        <v>2716.8968735417639</v>
      </c>
      <c r="BE66" s="19">
        <f t="shared" si="117"/>
        <v>2765.887784090909</v>
      </c>
      <c r="BF66" s="19">
        <f t="shared" si="118"/>
        <v>2715.2874432677759</v>
      </c>
      <c r="BG66" s="19">
        <f t="shared" si="137"/>
        <v>8198.0721009004483</v>
      </c>
      <c r="BH66" s="24">
        <f t="shared" si="138"/>
        <v>2732.6907003001493</v>
      </c>
      <c r="BI66" s="10" t="s">
        <v>58</v>
      </c>
      <c r="BJ66" s="23"/>
      <c r="BK66" s="22"/>
      <c r="BL66" s="29" t="s">
        <v>57</v>
      </c>
      <c r="BM66" s="19">
        <f t="shared" si="119"/>
        <v>2665.3684210526317</v>
      </c>
      <c r="BN66" s="19">
        <f t="shared" si="120"/>
        <v>2667.3961218836566</v>
      </c>
      <c r="BO66" s="19">
        <f t="shared" si="121"/>
        <v>2666.2654745529576</v>
      </c>
      <c r="BP66" s="19">
        <f t="shared" si="139"/>
        <v>7999.0300174892454</v>
      </c>
      <c r="BQ66" s="24">
        <f t="shared" si="140"/>
        <v>2666.343339163082</v>
      </c>
      <c r="BR66" s="359" t="s">
        <v>58</v>
      </c>
      <c r="BS66" s="22"/>
      <c r="BT66" s="29" t="s">
        <v>57</v>
      </c>
      <c r="BU66" s="19">
        <f t="shared" si="122"/>
        <v>3476.4091161756533</v>
      </c>
      <c r="BV66" s="19">
        <f t="shared" si="123"/>
        <v>3478.3714285714286</v>
      </c>
      <c r="BW66" s="19">
        <f t="shared" si="124"/>
        <v>3479.4823529411765</v>
      </c>
      <c r="BX66" s="19">
        <f t="shared" si="141"/>
        <v>10434.262897688259</v>
      </c>
      <c r="BY66" s="24">
        <f t="shared" si="142"/>
        <v>3478.0876325627528</v>
      </c>
      <c r="BZ66" s="359" t="s">
        <v>58</v>
      </c>
    </row>
    <row r="67" spans="1:78" x14ac:dyDescent="0.3">
      <c r="A67" s="29" t="s">
        <v>58</v>
      </c>
      <c r="B67" s="19">
        <f t="shared" si="98"/>
        <v>2053.1328545780971</v>
      </c>
      <c r="C67" s="19">
        <f t="shared" si="99"/>
        <v>2285.1762682717113</v>
      </c>
      <c r="D67" s="19">
        <f t="shared" si="100"/>
        <v>2120.537340619308</v>
      </c>
      <c r="E67" s="19">
        <f t="shared" si="125"/>
        <v>6458.8464634691172</v>
      </c>
      <c r="F67" s="24">
        <f t="shared" si="126"/>
        <v>2152.9488211563726</v>
      </c>
      <c r="J67" s="29" t="s">
        <v>58</v>
      </c>
      <c r="K67" s="19">
        <f t="shared" si="101"/>
        <v>1956.295037389531</v>
      </c>
      <c r="L67" s="19">
        <f t="shared" si="102"/>
        <v>2178.1386514719848</v>
      </c>
      <c r="M67" s="19">
        <f t="shared" si="103"/>
        <v>2019.3139293139293</v>
      </c>
      <c r="N67" s="19">
        <f t="shared" si="127"/>
        <v>6153.7476181754455</v>
      </c>
      <c r="O67" s="24">
        <f t="shared" si="128"/>
        <v>2051.2492060584818</v>
      </c>
      <c r="S67" s="29" t="s">
        <v>58</v>
      </c>
      <c r="T67" s="19">
        <f t="shared" ref="T67" si="143">+Y12</f>
        <v>2085.9148936170213</v>
      </c>
      <c r="U67" s="19">
        <f t="shared" ref="U67" si="144">+Y30</f>
        <v>2319.2792792792793</v>
      </c>
      <c r="V67" s="19">
        <f t="shared" ref="V67" si="145">+Y48</f>
        <v>2131.5794669299112</v>
      </c>
      <c r="W67" s="19">
        <f t="shared" ref="W67" si="146">SUM(T67:V67)</f>
        <v>6536.7736398262123</v>
      </c>
      <c r="X67" s="24">
        <f t="shared" ref="X67" si="147">+W67/3</f>
        <v>2178.9245466087373</v>
      </c>
      <c r="AB67" s="29" t="s">
        <v>58</v>
      </c>
      <c r="AC67" s="19">
        <f t="shared" si="107"/>
        <v>2331.502463054187</v>
      </c>
      <c r="AD67" s="19">
        <f t="shared" si="108"/>
        <v>2594.8283261802576</v>
      </c>
      <c r="AE67" s="19">
        <f t="shared" si="109"/>
        <v>2406.6171003717473</v>
      </c>
      <c r="AF67" s="19">
        <f t="shared" si="131"/>
        <v>7332.9478896061919</v>
      </c>
      <c r="AG67" s="24">
        <f t="shared" si="132"/>
        <v>2444.3159632020638</v>
      </c>
      <c r="AK67" s="29" t="s">
        <v>58</v>
      </c>
      <c r="AL67" s="19">
        <f t="shared" si="110"/>
        <v>2224.5803108808291</v>
      </c>
      <c r="AM67" s="19">
        <f t="shared" si="111"/>
        <v>2225.1574012056262</v>
      </c>
      <c r="AN67" s="19">
        <f t="shared" si="112"/>
        <v>2225.8930112165658</v>
      </c>
      <c r="AO67" s="19">
        <f t="shared" si="133"/>
        <v>6675.6307233030202</v>
      </c>
      <c r="AP67" s="24">
        <f t="shared" si="134"/>
        <v>2225.2102411010069</v>
      </c>
      <c r="AQ67" s="10" t="s">
        <v>59</v>
      </c>
      <c r="AT67" s="29" t="s">
        <v>58</v>
      </c>
      <c r="AU67" s="19">
        <f t="shared" si="113"/>
        <v>2694.0969417195615</v>
      </c>
      <c r="AV67" s="19">
        <f t="shared" si="114"/>
        <v>2694.2063971031985</v>
      </c>
      <c r="AW67" s="19">
        <f t="shared" si="115"/>
        <v>2695.0609260763608</v>
      </c>
      <c r="AX67" s="19">
        <f t="shared" si="135"/>
        <v>8083.3642648991208</v>
      </c>
      <c r="AY67" s="24">
        <f t="shared" si="136"/>
        <v>2694.4547549663735</v>
      </c>
      <c r="AZ67" s="10" t="s">
        <v>59</v>
      </c>
      <c r="BC67" s="29" t="s">
        <v>58</v>
      </c>
      <c r="BD67" s="19">
        <f t="shared" si="116"/>
        <v>3010.2284880894508</v>
      </c>
      <c r="BE67" s="19">
        <f t="shared" si="117"/>
        <v>3011.0251322751324</v>
      </c>
      <c r="BF67" s="19">
        <f t="shared" si="118"/>
        <v>3011.0264900662251</v>
      </c>
      <c r="BG67" s="19">
        <f t="shared" si="137"/>
        <v>9032.2801104308091</v>
      </c>
      <c r="BH67" s="24">
        <f t="shared" si="138"/>
        <v>3010.7600368102699</v>
      </c>
      <c r="BI67" s="10" t="s">
        <v>59</v>
      </c>
      <c r="BJ67" s="23"/>
      <c r="BK67" s="22"/>
      <c r="BL67" s="29" t="s">
        <v>58</v>
      </c>
      <c r="BM67" s="19">
        <f t="shared" si="119"/>
        <v>2687.4231805929921</v>
      </c>
      <c r="BN67" s="19">
        <f t="shared" si="120"/>
        <v>2645.670859538784</v>
      </c>
      <c r="BO67" s="19">
        <f t="shared" si="121"/>
        <v>2644.3397683397684</v>
      </c>
      <c r="BP67" s="19">
        <f t="shared" si="139"/>
        <v>7977.4338084715455</v>
      </c>
      <c r="BQ67" s="24">
        <f t="shared" si="140"/>
        <v>2659.1446028238483</v>
      </c>
      <c r="BR67" s="359" t="s">
        <v>59</v>
      </c>
      <c r="BS67" s="22"/>
      <c r="BT67" s="29" t="s">
        <v>58</v>
      </c>
      <c r="BU67" s="19">
        <f t="shared" si="122"/>
        <v>3459.1900152827307</v>
      </c>
      <c r="BV67" s="19">
        <f t="shared" si="123"/>
        <v>3459.1900152827307</v>
      </c>
      <c r="BW67" s="19">
        <f t="shared" si="124"/>
        <v>3462.5622775800712</v>
      </c>
      <c r="BX67" s="19">
        <f t="shared" si="141"/>
        <v>10380.942308145532</v>
      </c>
      <c r="BY67" s="24">
        <f t="shared" si="142"/>
        <v>3460.3141027151773</v>
      </c>
      <c r="BZ67" s="359" t="s">
        <v>59</v>
      </c>
    </row>
    <row r="68" spans="1:78" x14ac:dyDescent="0.3">
      <c r="A68" s="29" t="s">
        <v>59</v>
      </c>
      <c r="B68" s="19">
        <f t="shared" si="98"/>
        <v>1965.735815602837</v>
      </c>
      <c r="C68" s="19">
        <f t="shared" si="99"/>
        <v>2189.2064923354374</v>
      </c>
      <c r="D68" s="19">
        <f t="shared" si="100"/>
        <v>2028.5548011639185</v>
      </c>
      <c r="E68" s="19">
        <f t="shared" si="125"/>
        <v>6183.4971091021926</v>
      </c>
      <c r="F68" s="24">
        <f t="shared" si="126"/>
        <v>2061.1657030340643</v>
      </c>
      <c r="J68" s="29" t="s">
        <v>59</v>
      </c>
      <c r="K68" s="19">
        <f t="shared" si="101"/>
        <v>1889.5721925133689</v>
      </c>
      <c r="L68" s="19">
        <f t="shared" si="102"/>
        <v>2098.4615384615386</v>
      </c>
      <c r="M68" s="19">
        <f t="shared" si="103"/>
        <v>1943.1929824561403</v>
      </c>
      <c r="N68" s="19">
        <f t="shared" si="127"/>
        <v>5931.2267134310478</v>
      </c>
      <c r="O68" s="24">
        <f t="shared" si="128"/>
        <v>1977.0755711436825</v>
      </c>
      <c r="S68" s="29" t="s">
        <v>59</v>
      </c>
      <c r="T68" s="19">
        <f t="shared" si="104"/>
        <v>2127.7966101694915</v>
      </c>
      <c r="U68" s="19">
        <f t="shared" si="105"/>
        <v>2368.8760139049828</v>
      </c>
      <c r="V68" s="19">
        <f t="shared" si="106"/>
        <v>2194.51403887689</v>
      </c>
      <c r="W68" s="19">
        <f t="shared" si="129"/>
        <v>6691.1866629513643</v>
      </c>
      <c r="X68" s="24">
        <f t="shared" si="130"/>
        <v>2230.3955543171214</v>
      </c>
      <c r="AB68" s="29" t="s">
        <v>59</v>
      </c>
      <c r="AC68" s="19">
        <f t="shared" si="107"/>
        <v>2250.778642936596</v>
      </c>
      <c r="AD68" s="19">
        <f t="shared" si="108"/>
        <v>2503.7487828627068</v>
      </c>
      <c r="AE68" s="19">
        <f t="shared" si="109"/>
        <v>2322.5400457665905</v>
      </c>
      <c r="AF68" s="19">
        <f t="shared" si="131"/>
        <v>7077.0674715658934</v>
      </c>
      <c r="AG68" s="24">
        <f t="shared" si="132"/>
        <v>2359.0224905219643</v>
      </c>
      <c r="AK68" s="29" t="s">
        <v>59</v>
      </c>
      <c r="AL68" s="19">
        <f t="shared" si="110"/>
        <v>2285.9948320413437</v>
      </c>
      <c r="AM68" s="19">
        <f t="shared" si="111"/>
        <v>2286.828193832599</v>
      </c>
      <c r="AN68" s="19">
        <f t="shared" si="112"/>
        <v>2286.5198237885461</v>
      </c>
      <c r="AO68" s="19">
        <f t="shared" si="133"/>
        <v>6859.3428496624883</v>
      </c>
      <c r="AP68" s="24">
        <f t="shared" si="134"/>
        <v>2286.4476165541628</v>
      </c>
      <c r="AQ68" s="10" t="s">
        <v>60</v>
      </c>
      <c r="AT68" s="29" t="s">
        <v>59</v>
      </c>
      <c r="AU68" s="19">
        <f t="shared" si="113"/>
        <v>2541.4825828377229</v>
      </c>
      <c r="AV68" s="19">
        <f t="shared" si="114"/>
        <v>2542.1303841676367</v>
      </c>
      <c r="AW68" s="19">
        <f t="shared" si="115"/>
        <v>2542.9325058184641</v>
      </c>
      <c r="AX68" s="19">
        <f t="shared" si="135"/>
        <v>7626.5454728238237</v>
      </c>
      <c r="AY68" s="24">
        <f t="shared" si="136"/>
        <v>2542.1818242746081</v>
      </c>
      <c r="AZ68" s="10" t="s">
        <v>60</v>
      </c>
      <c r="BC68" s="29" t="s">
        <v>59</v>
      </c>
      <c r="BD68" s="19">
        <f t="shared" si="116"/>
        <v>2902.8540209790208</v>
      </c>
      <c r="BE68" s="19">
        <f t="shared" si="117"/>
        <v>2904.3435114503818</v>
      </c>
      <c r="BF68" s="19">
        <f t="shared" si="118"/>
        <v>2904.2143906020556</v>
      </c>
      <c r="BG68" s="19">
        <f t="shared" si="137"/>
        <v>8711.4119230314573</v>
      </c>
      <c r="BH68" s="24">
        <f t="shared" si="138"/>
        <v>2903.8039743438189</v>
      </c>
      <c r="BI68" s="10" t="s">
        <v>60</v>
      </c>
      <c r="BJ68" s="23"/>
      <c r="BK68" s="22"/>
      <c r="BL68" s="29" t="s">
        <v>59</v>
      </c>
      <c r="BM68" s="19">
        <f t="shared" si="119"/>
        <v>2710.8736496007514</v>
      </c>
      <c r="BN68" s="19">
        <f t="shared" si="120"/>
        <v>2714.9343832020995</v>
      </c>
      <c r="BO68" s="19">
        <f t="shared" si="121"/>
        <v>2715.0332889480692</v>
      </c>
      <c r="BP68" s="19">
        <f t="shared" si="139"/>
        <v>8140.8413217509205</v>
      </c>
      <c r="BQ68" s="24">
        <f t="shared" si="140"/>
        <v>2713.6137739169735</v>
      </c>
      <c r="BR68" s="359" t="s">
        <v>60</v>
      </c>
      <c r="BS68" s="22"/>
      <c r="BT68" s="29" t="s">
        <v>59</v>
      </c>
      <c r="BU68" s="19">
        <f t="shared" si="122"/>
        <v>3254.8947068867387</v>
      </c>
      <c r="BV68" s="19">
        <f t="shared" si="123"/>
        <v>3258.31869510665</v>
      </c>
      <c r="BW68" s="19">
        <f t="shared" si="124"/>
        <v>3258.3082706766918</v>
      </c>
      <c r="BX68" s="19">
        <f t="shared" si="141"/>
        <v>9771.5216726700819</v>
      </c>
      <c r="BY68" s="24">
        <f t="shared" si="142"/>
        <v>3257.1738908900275</v>
      </c>
      <c r="BZ68" s="359" t="s">
        <v>60</v>
      </c>
    </row>
    <row r="69" spans="1:78" x14ac:dyDescent="0.3">
      <c r="A69" s="29" t="s">
        <v>60</v>
      </c>
      <c r="B69" s="19">
        <f t="shared" si="98"/>
        <v>2188.2272727272725</v>
      </c>
      <c r="C69" s="19">
        <f t="shared" si="99"/>
        <v>2434.9601593625498</v>
      </c>
      <c r="D69" s="19">
        <f t="shared" si="100"/>
        <v>2429.9329501915709</v>
      </c>
      <c r="E69" s="19">
        <f t="shared" si="125"/>
        <v>7053.1203822813932</v>
      </c>
      <c r="F69" s="24">
        <f t="shared" si="126"/>
        <v>2351.0401274271312</v>
      </c>
      <c r="J69" s="29" t="s">
        <v>60</v>
      </c>
      <c r="K69" s="19">
        <f t="shared" si="101"/>
        <v>1914.024505183789</v>
      </c>
      <c r="L69" s="19">
        <f t="shared" si="102"/>
        <v>2129.4502369668248</v>
      </c>
      <c r="M69" s="19">
        <f t="shared" si="103"/>
        <v>1971.7543859649122</v>
      </c>
      <c r="N69" s="19">
        <f t="shared" si="127"/>
        <v>6015.2291281155258</v>
      </c>
      <c r="O69" s="24">
        <f t="shared" si="128"/>
        <v>2005.0763760385087</v>
      </c>
      <c r="S69" s="29" t="s">
        <v>60</v>
      </c>
      <c r="T69" s="19">
        <f t="shared" si="104"/>
        <v>2101.9341563786006</v>
      </c>
      <c r="U69" s="19">
        <f t="shared" si="105"/>
        <v>2338.2905225863597</v>
      </c>
      <c r="V69" s="19">
        <f t="shared" si="106"/>
        <v>2169.2815533980583</v>
      </c>
      <c r="W69" s="19">
        <f t="shared" si="129"/>
        <v>6609.5062323630182</v>
      </c>
      <c r="X69" s="24">
        <f t="shared" si="130"/>
        <v>2203.1687441210061</v>
      </c>
      <c r="AB69" s="29" t="s">
        <v>60</v>
      </c>
      <c r="AC69" s="19">
        <f t="shared" si="107"/>
        <v>2226.3612099644129</v>
      </c>
      <c r="AD69" s="19">
        <f t="shared" si="108"/>
        <v>2477.6992604765819</v>
      </c>
      <c r="AE69" s="19">
        <f t="shared" si="109"/>
        <v>2296.7301587301586</v>
      </c>
      <c r="AF69" s="19">
        <f t="shared" si="131"/>
        <v>7000.7906291711533</v>
      </c>
      <c r="AG69" s="24">
        <f t="shared" si="132"/>
        <v>2333.5968763903843</v>
      </c>
      <c r="AK69" s="29" t="s">
        <v>60</v>
      </c>
      <c r="AL69" s="19">
        <f t="shared" si="110"/>
        <v>2325.3161698283648</v>
      </c>
      <c r="AM69" s="19">
        <f t="shared" si="111"/>
        <v>2326.3564213564214</v>
      </c>
      <c r="AN69" s="19">
        <f t="shared" si="112"/>
        <v>2326.588419405321</v>
      </c>
      <c r="AO69" s="19">
        <f t="shared" si="133"/>
        <v>6978.2610105901076</v>
      </c>
      <c r="AP69" s="24">
        <f t="shared" si="134"/>
        <v>2326.0870035300359</v>
      </c>
      <c r="AQ69" s="10" t="s">
        <v>61</v>
      </c>
      <c r="AT69" s="29" t="s">
        <v>60</v>
      </c>
      <c r="AU69" s="19">
        <f t="shared" si="113"/>
        <v>2649.7337545126352</v>
      </c>
      <c r="AV69" s="19">
        <f t="shared" si="114"/>
        <v>2650.4347826086955</v>
      </c>
      <c r="AW69" s="19">
        <f t="shared" si="115"/>
        <v>2650.9552238805968</v>
      </c>
      <c r="AX69" s="19">
        <f t="shared" si="135"/>
        <v>7951.1237610019271</v>
      </c>
      <c r="AY69" s="24">
        <f t="shared" si="136"/>
        <v>2650.3745870006424</v>
      </c>
      <c r="AZ69" s="10" t="s">
        <v>61</v>
      </c>
      <c r="BA69" s="205"/>
      <c r="BC69" s="29" t="s">
        <v>60</v>
      </c>
      <c r="BD69" s="19">
        <f t="shared" si="116"/>
        <v>2964.404705882353</v>
      </c>
      <c r="BE69" s="19">
        <f t="shared" si="117"/>
        <v>2963.5275080906149</v>
      </c>
      <c r="BF69" s="19">
        <f t="shared" si="118"/>
        <v>2965.9610705596106</v>
      </c>
      <c r="BG69" s="19">
        <f t="shared" si="137"/>
        <v>8893.8932845325799</v>
      </c>
      <c r="BH69" s="24">
        <f t="shared" si="138"/>
        <v>2964.6310948441933</v>
      </c>
      <c r="BI69" s="10" t="s">
        <v>61</v>
      </c>
      <c r="BJ69" s="23"/>
      <c r="BK69" s="22"/>
      <c r="BL69" s="29" t="s">
        <v>60</v>
      </c>
      <c r="BM69" s="19">
        <f t="shared" si="119"/>
        <v>2918.2393790849674</v>
      </c>
      <c r="BN69" s="19">
        <f t="shared" si="120"/>
        <v>2921.1639676113359</v>
      </c>
      <c r="BO69" s="19">
        <f t="shared" si="121"/>
        <v>2921.5986769570013</v>
      </c>
      <c r="BP69" s="19">
        <f t="shared" si="139"/>
        <v>8761.0020236533037</v>
      </c>
      <c r="BQ69" s="24">
        <f t="shared" si="140"/>
        <v>2920.3340078844344</v>
      </c>
      <c r="BR69" s="359" t="s">
        <v>61</v>
      </c>
      <c r="BS69" s="22"/>
      <c r="BT69" s="29" t="s">
        <v>60</v>
      </c>
      <c r="BU69" s="19">
        <f t="shared" si="122"/>
        <v>3323.687580025608</v>
      </c>
      <c r="BV69" s="19">
        <f t="shared" si="123"/>
        <v>3366.4389598942266</v>
      </c>
      <c r="BW69" s="19">
        <f t="shared" si="124"/>
        <v>3369.0307101727449</v>
      </c>
      <c r="BX69" s="19">
        <f t="shared" si="141"/>
        <v>10059.157250092579</v>
      </c>
      <c r="BY69" s="24">
        <f t="shared" si="142"/>
        <v>3353.0524166975265</v>
      </c>
      <c r="BZ69" s="359" t="s">
        <v>61</v>
      </c>
    </row>
    <row r="70" spans="1:78" x14ac:dyDescent="0.3">
      <c r="A70" s="29" t="s">
        <v>61</v>
      </c>
      <c r="B70" s="19">
        <f t="shared" si="98"/>
        <v>2139.5825242718447</v>
      </c>
      <c r="C70" s="19">
        <f t="shared" si="99"/>
        <v>2379.8348813209495</v>
      </c>
      <c r="D70" s="19">
        <f t="shared" si="100"/>
        <v>2205.9762140733401</v>
      </c>
      <c r="E70" s="19">
        <f t="shared" si="125"/>
        <v>6725.3936196661343</v>
      </c>
      <c r="F70" s="24">
        <f t="shared" si="126"/>
        <v>2241.7978732220449</v>
      </c>
      <c r="J70" s="29" t="s">
        <v>61</v>
      </c>
      <c r="K70" s="19">
        <f t="shared" si="101"/>
        <v>1858.7901008249312</v>
      </c>
      <c r="L70" s="19">
        <f t="shared" si="102"/>
        <v>2067.6419634263716</v>
      </c>
      <c r="M70" s="19">
        <f t="shared" si="103"/>
        <v>1916.7184265010353</v>
      </c>
      <c r="N70" s="19">
        <f t="shared" si="127"/>
        <v>5843.1504907523386</v>
      </c>
      <c r="O70" s="24">
        <f t="shared" si="128"/>
        <v>1947.7168302507796</v>
      </c>
      <c r="S70" s="29" t="s">
        <v>61</v>
      </c>
      <c r="T70" s="19">
        <f t="shared" si="104"/>
        <v>1957.784090909091</v>
      </c>
      <c r="U70" s="19">
        <f t="shared" si="105"/>
        <v>2177.216796875</v>
      </c>
      <c r="V70" s="19">
        <f t="shared" si="106"/>
        <v>2017.4608150470219</v>
      </c>
      <c r="W70" s="19">
        <f t="shared" si="129"/>
        <v>6152.4617028311131</v>
      </c>
      <c r="X70" s="24">
        <f t="shared" si="130"/>
        <v>2050.8205676103712</v>
      </c>
      <c r="AB70" s="29" t="s">
        <v>61</v>
      </c>
      <c r="AC70" s="19">
        <f t="shared" si="107"/>
        <v>2139.8560354374308</v>
      </c>
      <c r="AD70" s="19">
        <f t="shared" si="108"/>
        <v>2382.7137176938368</v>
      </c>
      <c r="AE70" s="19">
        <f t="shared" si="109"/>
        <v>2211.0349288486418</v>
      </c>
      <c r="AF70" s="19">
        <f t="shared" si="131"/>
        <v>6733.6046819799085</v>
      </c>
      <c r="AG70" s="24">
        <f t="shared" si="132"/>
        <v>2244.5348939933028</v>
      </c>
      <c r="AK70" s="29" t="s">
        <v>61</v>
      </c>
      <c r="AL70" s="19">
        <f t="shared" si="110"/>
        <v>2241.7160060210736</v>
      </c>
      <c r="AM70" s="19">
        <f t="shared" si="111"/>
        <v>2242.8847703464949</v>
      </c>
      <c r="AN70" s="19">
        <f t="shared" si="112"/>
        <v>2243.1638913234005</v>
      </c>
      <c r="AO70" s="19">
        <f t="shared" si="133"/>
        <v>6727.7646676909681</v>
      </c>
      <c r="AP70" s="24">
        <f t="shared" si="134"/>
        <v>2242.588222563656</v>
      </c>
      <c r="AQ70" s="10" t="s">
        <v>62</v>
      </c>
      <c r="AT70" s="29" t="s">
        <v>61</v>
      </c>
      <c r="AU70" s="19">
        <f t="shared" si="113"/>
        <v>2835.1846094053635</v>
      </c>
      <c r="AV70" s="19">
        <f t="shared" si="114"/>
        <v>2835.8777777777777</v>
      </c>
      <c r="AW70" s="19">
        <f t="shared" si="115"/>
        <v>2836.1940768746063</v>
      </c>
      <c r="AX70" s="19">
        <f t="shared" si="135"/>
        <v>8507.2564640577475</v>
      </c>
      <c r="AY70" s="24">
        <f t="shared" si="136"/>
        <v>2835.7521546859157</v>
      </c>
      <c r="AZ70" s="10" t="s">
        <v>62</v>
      </c>
      <c r="BC70" s="29" t="s">
        <v>61</v>
      </c>
      <c r="BD70" s="19">
        <f t="shared" si="116"/>
        <v>2809.1873141724482</v>
      </c>
      <c r="BE70" s="19">
        <f t="shared" si="117"/>
        <v>2810.8706896551726</v>
      </c>
      <c r="BF70" s="19">
        <f t="shared" si="118"/>
        <v>2810.9946714031971</v>
      </c>
      <c r="BG70" s="19">
        <f t="shared" si="137"/>
        <v>8431.0526752308178</v>
      </c>
      <c r="BH70" s="24">
        <f t="shared" si="138"/>
        <v>2810.3508917436061</v>
      </c>
      <c r="BI70" s="10" t="s">
        <v>62</v>
      </c>
      <c r="BJ70" s="23"/>
      <c r="BK70" s="22"/>
      <c r="BL70" s="29" t="s">
        <v>61</v>
      </c>
      <c r="BM70" s="19">
        <f t="shared" si="119"/>
        <v>2770.8469055374594</v>
      </c>
      <c r="BN70" s="19">
        <f t="shared" si="120"/>
        <v>2774.1002277904327</v>
      </c>
      <c r="BO70" s="19">
        <f t="shared" si="121"/>
        <v>2774.135166093929</v>
      </c>
      <c r="BP70" s="19">
        <f t="shared" si="139"/>
        <v>8319.0822994218215</v>
      </c>
      <c r="BQ70" s="24">
        <f t="shared" si="140"/>
        <v>2773.0274331406072</v>
      </c>
      <c r="BR70" s="359" t="s">
        <v>62</v>
      </c>
      <c r="BS70" s="22"/>
      <c r="BT70" s="29" t="s">
        <v>61</v>
      </c>
      <c r="BU70" s="19" t="e">
        <f t="shared" si="122"/>
        <v>#DIV/0!</v>
      </c>
      <c r="BV70" s="19" t="e">
        <f t="shared" si="123"/>
        <v>#DIV/0!</v>
      </c>
      <c r="BW70" s="19" t="e">
        <f t="shared" si="124"/>
        <v>#DIV/0!</v>
      </c>
      <c r="BX70" s="19" t="e">
        <f t="shared" si="141"/>
        <v>#DIV/0!</v>
      </c>
      <c r="BY70" s="24" t="e">
        <f t="shared" si="142"/>
        <v>#DIV/0!</v>
      </c>
      <c r="BZ70" s="359" t="s">
        <v>62</v>
      </c>
    </row>
    <row r="71" spans="1:78" x14ac:dyDescent="0.3">
      <c r="A71" s="29" t="s">
        <v>62</v>
      </c>
      <c r="B71" s="19">
        <f t="shared" si="98"/>
        <v>2040.3356890459363</v>
      </c>
      <c r="C71" s="19">
        <f t="shared" si="99"/>
        <v>2233.5471331389699</v>
      </c>
      <c r="D71" s="19">
        <f t="shared" si="100"/>
        <v>2069.7507477567297</v>
      </c>
      <c r="E71" s="19">
        <f t="shared" si="125"/>
        <v>6343.6335699416359</v>
      </c>
      <c r="F71" s="24">
        <f t="shared" si="126"/>
        <v>2114.5445233138785</v>
      </c>
      <c r="J71" s="29" t="s">
        <v>62</v>
      </c>
      <c r="K71" s="19">
        <f t="shared" si="101"/>
        <v>2004.6561886051081</v>
      </c>
      <c r="L71" s="19">
        <f t="shared" si="102"/>
        <v>2230.5333333333333</v>
      </c>
      <c r="M71" s="19">
        <f t="shared" si="103"/>
        <v>2069.007470651014</v>
      </c>
      <c r="N71" s="19">
        <f t="shared" si="127"/>
        <v>6304.1969925894555</v>
      </c>
      <c r="O71" s="24">
        <f t="shared" si="128"/>
        <v>2101.3989975298186</v>
      </c>
      <c r="S71" s="29" t="s">
        <v>62</v>
      </c>
      <c r="T71" s="19">
        <f t="shared" si="104"/>
        <v>2063.8118811881186</v>
      </c>
      <c r="U71" s="19">
        <f t="shared" si="105"/>
        <v>2294.2152023692006</v>
      </c>
      <c r="V71" s="19">
        <f t="shared" si="106"/>
        <v>2127.3224043715845</v>
      </c>
      <c r="W71" s="19">
        <f t="shared" si="129"/>
        <v>6485.3494879289037</v>
      </c>
      <c r="X71" s="24">
        <f t="shared" si="130"/>
        <v>2161.7831626429679</v>
      </c>
      <c r="AB71" s="29" t="s">
        <v>62</v>
      </c>
      <c r="AC71" s="19">
        <f t="shared" si="107"/>
        <v>2181.311475409836</v>
      </c>
      <c r="AD71" s="19">
        <f t="shared" si="108"/>
        <v>2429.0514184397161</v>
      </c>
      <c r="AE71" s="19">
        <f t="shared" si="109"/>
        <v>2253.1914893617022</v>
      </c>
      <c r="AF71" s="19">
        <f t="shared" si="131"/>
        <v>6863.5543832112544</v>
      </c>
      <c r="AG71" s="24">
        <f t="shared" si="132"/>
        <v>2287.8514610704183</v>
      </c>
      <c r="AK71" s="29" t="s">
        <v>62</v>
      </c>
      <c r="AL71" s="19">
        <f t="shared" si="110"/>
        <v>2151.9786324786323</v>
      </c>
      <c r="AM71" s="19">
        <f t="shared" si="111"/>
        <v>2153.3568627450982</v>
      </c>
      <c r="AN71" s="19">
        <f t="shared" si="112"/>
        <v>2153.4324758842445</v>
      </c>
      <c r="AO71" s="19">
        <f t="shared" si="133"/>
        <v>6458.7679711079745</v>
      </c>
      <c r="AP71" s="24">
        <f t="shared" si="134"/>
        <v>2152.9226570359915</v>
      </c>
      <c r="AQ71" s="10" t="s">
        <v>63</v>
      </c>
      <c r="AT71" s="29" t="s">
        <v>62</v>
      </c>
      <c r="AU71" s="19">
        <f t="shared" si="113"/>
        <v>2800.167996640067</v>
      </c>
      <c r="AV71" s="19">
        <f t="shared" si="114"/>
        <v>2800.828306264501</v>
      </c>
      <c r="AW71" s="19">
        <f t="shared" si="115"/>
        <v>2801.3761467889908</v>
      </c>
      <c r="AX71" s="19">
        <f t="shared" si="135"/>
        <v>8402.3724496935592</v>
      </c>
      <c r="AY71" s="24">
        <f t="shared" si="136"/>
        <v>2800.7908165645199</v>
      </c>
      <c r="AZ71" s="10" t="s">
        <v>63</v>
      </c>
      <c r="BC71" s="29" t="s">
        <v>62</v>
      </c>
      <c r="BD71" s="19">
        <f t="shared" si="116"/>
        <v>2842.0750887874174</v>
      </c>
      <c r="BE71" s="19">
        <f t="shared" si="117"/>
        <v>2843.3303491495076</v>
      </c>
      <c r="BF71" s="19">
        <f t="shared" si="118"/>
        <v>2844.3154761904761</v>
      </c>
      <c r="BG71" s="19">
        <f t="shared" si="137"/>
        <v>8529.7209141273997</v>
      </c>
      <c r="BH71" s="24">
        <f t="shared" si="138"/>
        <v>2843.2403047091334</v>
      </c>
      <c r="BI71" s="10" t="s">
        <v>63</v>
      </c>
      <c r="BJ71" s="23"/>
      <c r="BK71" s="22"/>
      <c r="BL71" s="29" t="s">
        <v>62</v>
      </c>
      <c r="BM71" s="19">
        <f t="shared" si="119"/>
        <v>2702.6277749096539</v>
      </c>
      <c r="BN71" s="19">
        <f t="shared" si="120"/>
        <v>2706.2452591656133</v>
      </c>
      <c r="BO71" s="19">
        <f t="shared" si="121"/>
        <v>2706.4914586070959</v>
      </c>
      <c r="BP71" s="19">
        <f t="shared" si="139"/>
        <v>8115.3644926823636</v>
      </c>
      <c r="BQ71" s="24">
        <f t="shared" si="140"/>
        <v>2705.1214975607877</v>
      </c>
      <c r="BR71" s="359" t="s">
        <v>63</v>
      </c>
      <c r="BS71" s="22"/>
      <c r="BT71" s="29" t="s">
        <v>62</v>
      </c>
      <c r="BU71" s="19" t="e">
        <f t="shared" si="122"/>
        <v>#DIV/0!</v>
      </c>
      <c r="BV71" s="19" t="e">
        <f t="shared" si="123"/>
        <v>#DIV/0!</v>
      </c>
      <c r="BW71" s="19" t="e">
        <f t="shared" si="124"/>
        <v>#DIV/0!</v>
      </c>
      <c r="BX71" s="19" t="e">
        <f t="shared" si="141"/>
        <v>#DIV/0!</v>
      </c>
      <c r="BY71" s="24" t="e">
        <f t="shared" si="142"/>
        <v>#DIV/0!</v>
      </c>
      <c r="BZ71" s="359" t="s">
        <v>63</v>
      </c>
    </row>
    <row r="72" spans="1:78" x14ac:dyDescent="0.3">
      <c r="A72" s="29" t="s">
        <v>63</v>
      </c>
      <c r="B72" s="19">
        <f t="shared" si="98"/>
        <v>2055.534995977474</v>
      </c>
      <c r="C72" s="19">
        <f t="shared" si="99"/>
        <v>2291.2790697674418</v>
      </c>
      <c r="D72" s="19">
        <f t="shared" si="100"/>
        <v>2125.1512287334594</v>
      </c>
      <c r="E72" s="19">
        <f t="shared" si="125"/>
        <v>6471.9652944783757</v>
      </c>
      <c r="F72" s="24">
        <f t="shared" si="126"/>
        <v>2157.3217648261252</v>
      </c>
      <c r="J72" s="29" t="s">
        <v>63</v>
      </c>
      <c r="K72" s="19">
        <f t="shared" si="101"/>
        <v>2021.0294117647059</v>
      </c>
      <c r="L72" s="19">
        <f t="shared" si="102"/>
        <v>2248.2105263157896</v>
      </c>
      <c r="M72" s="19">
        <f t="shared" si="103"/>
        <v>2085.8224016145309</v>
      </c>
      <c r="N72" s="19">
        <f t="shared" si="127"/>
        <v>6355.0623396950268</v>
      </c>
      <c r="O72" s="24">
        <f t="shared" si="128"/>
        <v>2118.3541132316755</v>
      </c>
      <c r="S72" s="29" t="s">
        <v>63</v>
      </c>
      <c r="T72" s="19">
        <f t="shared" si="104"/>
        <v>2160.9824561403507</v>
      </c>
      <c r="U72" s="19">
        <f t="shared" si="105"/>
        <v>2405.1365187713309</v>
      </c>
      <c r="V72" s="19">
        <f t="shared" si="106"/>
        <v>2231.570093457944</v>
      </c>
      <c r="W72" s="19">
        <f t="shared" si="129"/>
        <v>6797.6890683696256</v>
      </c>
      <c r="X72" s="24">
        <f t="shared" si="130"/>
        <v>2265.8963561232085</v>
      </c>
      <c r="AB72" s="29" t="s">
        <v>63</v>
      </c>
      <c r="AC72" s="19">
        <f t="shared" si="107"/>
        <v>2208.3562901744722</v>
      </c>
      <c r="AD72" s="19">
        <f t="shared" si="108"/>
        <v>2208.0434782608695</v>
      </c>
      <c r="AE72" s="19">
        <f t="shared" si="109"/>
        <v>2207.5402943237559</v>
      </c>
      <c r="AF72" s="19">
        <f t="shared" si="131"/>
        <v>6623.9400627590976</v>
      </c>
      <c r="AG72" s="24">
        <f t="shared" si="132"/>
        <v>2207.9800209196992</v>
      </c>
      <c r="AK72" s="29" t="s">
        <v>63</v>
      </c>
      <c r="AL72" s="19">
        <f t="shared" si="110"/>
        <v>2287.0946538124454</v>
      </c>
      <c r="AM72" s="19">
        <f t="shared" si="111"/>
        <v>2288.311981914092</v>
      </c>
      <c r="AN72" s="19">
        <f t="shared" si="112"/>
        <v>2288.5620915032678</v>
      </c>
      <c r="AO72" s="19">
        <f t="shared" si="133"/>
        <v>6863.9687272298052</v>
      </c>
      <c r="AP72" s="24">
        <f t="shared" si="134"/>
        <v>2287.9895757432682</v>
      </c>
      <c r="AQ72" s="10" t="s">
        <v>64</v>
      </c>
      <c r="AT72" s="29" t="s">
        <v>63</v>
      </c>
      <c r="AU72" s="19">
        <f t="shared" si="113"/>
        <v>2891.7373827601609</v>
      </c>
      <c r="AV72" s="19">
        <f t="shared" si="114"/>
        <v>2892.572347266881</v>
      </c>
      <c r="AW72" s="19">
        <f t="shared" si="115"/>
        <v>2892.5317258883247</v>
      </c>
      <c r="AX72" s="19">
        <f t="shared" si="135"/>
        <v>8676.8414559153662</v>
      </c>
      <c r="AY72" s="24">
        <f t="shared" si="136"/>
        <v>2892.2804853051221</v>
      </c>
      <c r="AZ72" s="10" t="s">
        <v>64</v>
      </c>
      <c r="BC72" s="29" t="s">
        <v>63</v>
      </c>
      <c r="BD72" s="19">
        <f t="shared" si="116"/>
        <v>2796.9807037457435</v>
      </c>
      <c r="BE72" s="19">
        <f t="shared" si="117"/>
        <v>2795.1835205992511</v>
      </c>
      <c r="BF72" s="19">
        <f t="shared" si="118"/>
        <v>2795.0540735400145</v>
      </c>
      <c r="BG72" s="19">
        <f t="shared" si="137"/>
        <v>8387.2182978850105</v>
      </c>
      <c r="BH72" s="24">
        <f t="shared" si="138"/>
        <v>2795.739432628337</v>
      </c>
      <c r="BI72" s="10" t="s">
        <v>64</v>
      </c>
      <c r="BJ72" s="23"/>
      <c r="BK72" s="22"/>
      <c r="BL72" s="29" t="s">
        <v>63</v>
      </c>
      <c r="BM72" s="19">
        <f t="shared" si="119"/>
        <v>2837.3110465116279</v>
      </c>
      <c r="BN72" s="19">
        <f t="shared" si="120"/>
        <v>2840</v>
      </c>
      <c r="BO72" s="19">
        <f t="shared" si="121"/>
        <v>2839.918200408998</v>
      </c>
      <c r="BP72" s="19">
        <f t="shared" si="139"/>
        <v>8517.2292469206259</v>
      </c>
      <c r="BQ72" s="24">
        <f>+BP72/3</f>
        <v>2839.0764156402088</v>
      </c>
      <c r="BR72" s="359" t="s">
        <v>64</v>
      </c>
      <c r="BS72" s="22"/>
      <c r="BT72" s="29" t="s">
        <v>63</v>
      </c>
      <c r="BU72" s="19" t="e">
        <f t="shared" si="122"/>
        <v>#DIV/0!</v>
      </c>
      <c r="BV72" s="19" t="e">
        <f t="shared" si="123"/>
        <v>#DIV/0!</v>
      </c>
      <c r="BW72" s="19" t="e">
        <f t="shared" si="124"/>
        <v>#DIV/0!</v>
      </c>
      <c r="BX72" s="19" t="e">
        <f t="shared" si="141"/>
        <v>#DIV/0!</v>
      </c>
      <c r="BY72" s="24" t="e">
        <f>+BX72/3</f>
        <v>#DIV/0!</v>
      </c>
      <c r="BZ72" s="359" t="s">
        <v>64</v>
      </c>
    </row>
    <row r="73" spans="1:78" ht="15" thickBot="1" x14ac:dyDescent="0.35">
      <c r="A73" s="30" t="s">
        <v>64</v>
      </c>
      <c r="B73" s="25">
        <f t="shared" si="98"/>
        <v>2035.1098376313275</v>
      </c>
      <c r="C73" s="25">
        <f t="shared" si="99"/>
        <v>2266.0170523751522</v>
      </c>
      <c r="D73" s="25">
        <f t="shared" si="100"/>
        <v>2098.6966551326414</v>
      </c>
      <c r="E73" s="25">
        <f t="shared" si="125"/>
        <v>6399.8235451391211</v>
      </c>
      <c r="F73" s="26">
        <f t="shared" si="126"/>
        <v>2133.2745150463738</v>
      </c>
      <c r="J73" s="30" t="s">
        <v>64</v>
      </c>
      <c r="K73" s="25">
        <f t="shared" si="101"/>
        <v>2072.0718816067651</v>
      </c>
      <c r="L73" s="25">
        <f t="shared" si="102"/>
        <v>2304.3729903536978</v>
      </c>
      <c r="M73" s="25">
        <f t="shared" si="103"/>
        <v>2138.5149700598804</v>
      </c>
      <c r="N73" s="25">
        <f t="shared" si="127"/>
        <v>6514.9598420203429</v>
      </c>
      <c r="O73" s="26">
        <f t="shared" si="128"/>
        <v>2171.6532806734476</v>
      </c>
      <c r="S73" s="30" t="s">
        <v>64</v>
      </c>
      <c r="T73" s="25">
        <f t="shared" si="104"/>
        <v>2081.5179606025495</v>
      </c>
      <c r="U73" s="25">
        <f t="shared" si="105"/>
        <v>2312.7708333333335</v>
      </c>
      <c r="V73" s="25">
        <f t="shared" si="106"/>
        <v>2147.4221668742216</v>
      </c>
      <c r="W73" s="25">
        <f t="shared" si="129"/>
        <v>6541.7109608101036</v>
      </c>
      <c r="X73" s="26">
        <f t="shared" si="130"/>
        <v>2180.5703202700347</v>
      </c>
      <c r="AB73" s="30" t="s">
        <v>64</v>
      </c>
      <c r="AC73" s="25">
        <f t="shared" si="107"/>
        <v>2167.7503250975292</v>
      </c>
      <c r="AD73" s="25">
        <f t="shared" si="108"/>
        <v>2166.5615763546798</v>
      </c>
      <c r="AE73" s="25">
        <f t="shared" si="109"/>
        <v>2167.3652694610778</v>
      </c>
      <c r="AF73" s="25">
        <f t="shared" si="131"/>
        <v>6501.6771709132863</v>
      </c>
      <c r="AG73" s="26">
        <f t="shared" si="132"/>
        <v>2167.2257236377623</v>
      </c>
      <c r="AK73" s="30" t="s">
        <v>64</v>
      </c>
      <c r="AL73" s="25">
        <f t="shared" si="110"/>
        <v>2276.1724806201551</v>
      </c>
      <c r="AM73" s="25">
        <f t="shared" si="111"/>
        <v>2277.4855729596043</v>
      </c>
      <c r="AN73" s="25">
        <f t="shared" si="112"/>
        <v>2277.8922934076136</v>
      </c>
      <c r="AO73" s="25">
        <f t="shared" si="133"/>
        <v>6831.5503469873729</v>
      </c>
      <c r="AP73" s="26">
        <f t="shared" si="134"/>
        <v>2277.183448995791</v>
      </c>
      <c r="AQ73" s="21">
        <v>44562</v>
      </c>
      <c r="AT73" s="30" t="s">
        <v>64</v>
      </c>
      <c r="AU73" s="25">
        <f t="shared" si="113"/>
        <v>3083.1432610744582</v>
      </c>
      <c r="AV73" s="25">
        <f t="shared" si="114"/>
        <v>3084.2227042660884</v>
      </c>
      <c r="AW73" s="25">
        <f t="shared" si="115"/>
        <v>3084.3180160466814</v>
      </c>
      <c r="AX73" s="25">
        <f t="shared" si="135"/>
        <v>9251.6839813872284</v>
      </c>
      <c r="AY73" s="26">
        <f t="shared" si="136"/>
        <v>3083.8946604624093</v>
      </c>
      <c r="AZ73" s="21">
        <v>44927</v>
      </c>
      <c r="BC73" s="30" t="s">
        <v>64</v>
      </c>
      <c r="BD73" s="25">
        <f t="shared" si="116"/>
        <v>2824.8353413654618</v>
      </c>
      <c r="BE73" s="25">
        <f t="shared" si="117"/>
        <v>2825.5834136933463</v>
      </c>
      <c r="BF73" s="25">
        <f t="shared" si="118"/>
        <v>2825.293056807935</v>
      </c>
      <c r="BG73" s="25">
        <f t="shared" si="137"/>
        <v>8475.711811866744</v>
      </c>
      <c r="BH73" s="26">
        <f t="shared" si="138"/>
        <v>2825.2372706222482</v>
      </c>
      <c r="BI73" s="360">
        <v>45292</v>
      </c>
      <c r="BJ73" s="23"/>
      <c r="BK73" s="22"/>
      <c r="BL73" s="30" t="s">
        <v>64</v>
      </c>
      <c r="BM73" s="25">
        <f t="shared" si="119"/>
        <v>2837.836395969176</v>
      </c>
      <c r="BN73" s="25">
        <f t="shared" si="120"/>
        <v>2840.6721698113206</v>
      </c>
      <c r="BO73" s="25">
        <f t="shared" si="121"/>
        <v>2840.880195599022</v>
      </c>
      <c r="BP73" s="25">
        <f t="shared" si="139"/>
        <v>8519.3887613795196</v>
      </c>
      <c r="BQ73" s="26">
        <f t="shared" si="140"/>
        <v>2839.796253793173</v>
      </c>
      <c r="BR73" s="364">
        <v>45658</v>
      </c>
      <c r="BS73" s="22"/>
      <c r="BT73" s="30" t="s">
        <v>64</v>
      </c>
      <c r="BU73" s="25" t="e">
        <f t="shared" si="122"/>
        <v>#DIV/0!</v>
      </c>
      <c r="BV73" s="25" t="e">
        <f t="shared" si="123"/>
        <v>#DIV/0!</v>
      </c>
      <c r="BW73" s="25" t="e">
        <f t="shared" si="124"/>
        <v>#DIV/0!</v>
      </c>
      <c r="BX73" s="25" t="e">
        <f t="shared" si="141"/>
        <v>#DIV/0!</v>
      </c>
      <c r="BY73" s="26" t="e">
        <f t="shared" ref="BY73" si="148">+BX73/3</f>
        <v>#DIV/0!</v>
      </c>
      <c r="BZ73" s="364">
        <v>46023</v>
      </c>
    </row>
    <row r="74" spans="1:78" x14ac:dyDescent="0.3">
      <c r="BC74" s="22"/>
      <c r="BJ74" s="23"/>
      <c r="BK74" s="22"/>
      <c r="BR74" s="23"/>
      <c r="BS74" s="22"/>
      <c r="BZ74" s="23"/>
    </row>
    <row r="75" spans="1:78" x14ac:dyDescent="0.3">
      <c r="BC75" s="22"/>
      <c r="BJ75" s="23"/>
      <c r="BK75" s="22"/>
      <c r="BR75" s="23"/>
      <c r="BS75" s="22"/>
      <c r="BZ75" s="23"/>
    </row>
    <row r="76" spans="1:78" ht="15" thickBot="1" x14ac:dyDescent="0.35">
      <c r="BC76" s="308"/>
      <c r="BD76" s="309"/>
      <c r="BE76" s="309"/>
      <c r="BF76" s="309"/>
      <c r="BG76" s="309"/>
      <c r="BH76" s="309"/>
      <c r="BI76" s="309"/>
      <c r="BJ76" s="310"/>
      <c r="BK76" s="308"/>
      <c r="BL76" s="309"/>
      <c r="BM76" s="309"/>
      <c r="BN76" s="309"/>
      <c r="BO76" s="309"/>
      <c r="BP76" s="309"/>
      <c r="BQ76" s="309"/>
      <c r="BR76" s="310"/>
      <c r="BS76" s="308"/>
      <c r="BT76" s="309"/>
      <c r="BU76" s="309"/>
      <c r="BV76" s="309"/>
      <c r="BW76" s="309"/>
      <c r="BX76" s="309"/>
      <c r="BY76" s="309"/>
      <c r="BZ76" s="310"/>
    </row>
    <row r="80" spans="1:78" x14ac:dyDescent="0.3">
      <c r="L80" t="s">
        <v>265</v>
      </c>
      <c r="M80" s="162">
        <v>5.62E-2</v>
      </c>
    </row>
    <row r="82" spans="2:12" ht="15" thickBot="1" x14ac:dyDescent="0.35"/>
    <row r="83" spans="2:12" ht="43.8" thickTop="1" x14ac:dyDescent="0.3">
      <c r="C83" s="157" t="s">
        <v>257</v>
      </c>
      <c r="D83" s="158" t="s">
        <v>266</v>
      </c>
      <c r="E83" s="159" t="s">
        <v>258</v>
      </c>
      <c r="F83" s="147" t="s">
        <v>259</v>
      </c>
      <c r="G83" s="548" t="s">
        <v>263</v>
      </c>
      <c r="H83" s="549"/>
      <c r="I83" s="139">
        <v>6</v>
      </c>
      <c r="J83" s="548" t="s">
        <v>263</v>
      </c>
      <c r="K83" s="549"/>
      <c r="L83" s="139">
        <v>5.5</v>
      </c>
    </row>
    <row r="84" spans="2:12" x14ac:dyDescent="0.3">
      <c r="C84" s="11"/>
      <c r="E84" s="12"/>
      <c r="F84" s="148"/>
      <c r="G84" s="160" t="s">
        <v>260</v>
      </c>
      <c r="H84" s="20" t="s">
        <v>261</v>
      </c>
      <c r="I84" s="161" t="s">
        <v>262</v>
      </c>
      <c r="J84" s="160" t="s">
        <v>260</v>
      </c>
      <c r="K84" s="20" t="s">
        <v>261</v>
      </c>
      <c r="L84" s="161" t="s">
        <v>262</v>
      </c>
    </row>
    <row r="85" spans="2:12" ht="15.6" x14ac:dyDescent="0.3">
      <c r="B85" s="138">
        <v>2017</v>
      </c>
      <c r="C85" s="151">
        <f>SUM(F43:F54,F25:F36,F7:F18)</f>
        <v>82493120</v>
      </c>
      <c r="D85" s="152">
        <f>SUM(C43:C54,C25:C36,C7:C18)</f>
        <v>38151</v>
      </c>
      <c r="E85" s="153">
        <f>+C85/D85</f>
        <v>2162.2793635815574</v>
      </c>
      <c r="F85" s="149">
        <f>+D85/6.56</f>
        <v>5815.7012195121952</v>
      </c>
      <c r="G85" s="140">
        <f>+F85*$I$83</f>
        <v>34894.207317073175</v>
      </c>
      <c r="H85" s="141">
        <f>+G85*E85</f>
        <v>75451024.390243903</v>
      </c>
      <c r="I85" s="142">
        <f>+C85-H85</f>
        <v>7042095.6097560972</v>
      </c>
      <c r="J85" s="140">
        <f>+F85*$L$83</f>
        <v>31986.356707317074</v>
      </c>
      <c r="K85" s="141">
        <f>+J85*E85</f>
        <v>69163439.02439025</v>
      </c>
      <c r="L85" s="142">
        <f>+C85-K85</f>
        <v>13329680.97560975</v>
      </c>
    </row>
    <row r="86" spans="2:12" ht="15.6" x14ac:dyDescent="0.3">
      <c r="B86" s="138">
        <v>2018</v>
      </c>
      <c r="C86" s="151">
        <f>SUM(O7:O18,O25:O36,O43:O54)</f>
        <v>78248490</v>
      </c>
      <c r="D86" s="152">
        <f>SUM(L43:L54,L25:L36,L7:L18)</f>
        <v>37565</v>
      </c>
      <c r="E86" s="153">
        <f t="shared" ref="E86:E93" si="149">+C86/D86</f>
        <v>2083.0158392120325</v>
      </c>
      <c r="F86" s="149">
        <f t="shared" ref="F86:F93" si="150">+D86/6.56</f>
        <v>5726.3719512195121</v>
      </c>
      <c r="G86" s="140">
        <f t="shared" ref="G86:G89" si="151">+F86*$I$83</f>
        <v>34358.231707317071</v>
      </c>
      <c r="H86" s="141">
        <f t="shared" ref="H86:H89" si="152">+G86*E86</f>
        <v>71568740.853658527</v>
      </c>
      <c r="I86" s="142">
        <f t="shared" ref="I86:I89" si="153">+C86-H86</f>
        <v>6679749.1463414729</v>
      </c>
      <c r="J86" s="140">
        <f t="shared" ref="J86:J89" si="154">+F86*$L$83</f>
        <v>31495.045731707316</v>
      </c>
      <c r="K86" s="141">
        <f t="shared" ref="K86:K89" si="155">+J86*E86</f>
        <v>65604679.115853652</v>
      </c>
      <c r="L86" s="142">
        <f t="shared" ref="L86:L89" si="156">+C86-K86</f>
        <v>12643810.884146348</v>
      </c>
    </row>
    <row r="87" spans="2:12" ht="15.6" x14ac:dyDescent="0.3">
      <c r="B87" s="138">
        <v>2019</v>
      </c>
      <c r="C87" s="151">
        <f>SUM(X7:X18,X25:X36,X43:X54)</f>
        <v>77584960</v>
      </c>
      <c r="D87" s="152">
        <f>SUM(U7:U18,U25:U36,U43:U54)</f>
        <v>35591</v>
      </c>
      <c r="E87" s="153">
        <f t="shared" si="149"/>
        <v>2179.9039082914219</v>
      </c>
      <c r="F87" s="149">
        <f t="shared" si="150"/>
        <v>5425.457317073171</v>
      </c>
      <c r="G87" s="140">
        <f t="shared" si="151"/>
        <v>32552.743902439026</v>
      </c>
      <c r="H87" s="141">
        <f t="shared" si="152"/>
        <v>70961853.658536583</v>
      </c>
      <c r="I87" s="142">
        <f t="shared" si="153"/>
        <v>6623106.3414634168</v>
      </c>
      <c r="J87" s="140">
        <f t="shared" si="154"/>
        <v>29840.015243902439</v>
      </c>
      <c r="K87" s="141">
        <f t="shared" si="155"/>
        <v>65048365.853658535</v>
      </c>
      <c r="L87" s="142">
        <f t="shared" si="156"/>
        <v>12536594.146341465</v>
      </c>
    </row>
    <row r="88" spans="2:12" ht="15.6" x14ac:dyDescent="0.3">
      <c r="B88" s="138">
        <v>2020</v>
      </c>
      <c r="C88" s="151">
        <f>SUM(AG7:AG18,AG25:AG36,AG43:AG54)</f>
        <v>77833070</v>
      </c>
      <c r="D88" s="152">
        <f>SUM(AD7:AD18,AD25:AD36,AD43:AD54)</f>
        <v>33627</v>
      </c>
      <c r="E88" s="153">
        <f t="shared" si="149"/>
        <v>2314.6004698605288</v>
      </c>
      <c r="F88" s="149">
        <f t="shared" si="150"/>
        <v>5126.0670731707323</v>
      </c>
      <c r="G88" s="140">
        <f t="shared" si="151"/>
        <v>30756.402439024394</v>
      </c>
      <c r="H88" s="141">
        <f t="shared" si="152"/>
        <v>71188783.536585376</v>
      </c>
      <c r="I88" s="142">
        <f t="shared" si="153"/>
        <v>6644286.4634146243</v>
      </c>
      <c r="J88" s="140">
        <f t="shared" si="154"/>
        <v>28193.368902439026</v>
      </c>
      <c r="K88" s="141">
        <f t="shared" si="155"/>
        <v>65256384.908536591</v>
      </c>
      <c r="L88" s="142">
        <f t="shared" si="156"/>
        <v>12576685.091463409</v>
      </c>
    </row>
    <row r="89" spans="2:12" ht="15.6" x14ac:dyDescent="0.3">
      <c r="B89" s="138">
        <v>2021</v>
      </c>
      <c r="C89" s="151">
        <f>SUM(AP7:AP18,AP25:AP36,AP43:AP54)</f>
        <v>109316970</v>
      </c>
      <c r="D89" s="152">
        <f>SUM(AM43:AM54,AM25:AM36,AM7:AM18)</f>
        <v>49143</v>
      </c>
      <c r="E89" s="153">
        <f t="shared" si="149"/>
        <v>2224.4667602710456</v>
      </c>
      <c r="F89" s="149">
        <f t="shared" si="150"/>
        <v>7491.3109756097565</v>
      </c>
      <c r="G89" s="140">
        <f t="shared" si="151"/>
        <v>44947.865853658543</v>
      </c>
      <c r="H89" s="141">
        <f t="shared" si="152"/>
        <v>99985033.536585376</v>
      </c>
      <c r="I89" s="142">
        <f t="shared" si="153"/>
        <v>9331936.4634146243</v>
      </c>
      <c r="J89" s="140">
        <f t="shared" si="154"/>
        <v>41202.210365853658</v>
      </c>
      <c r="K89" s="141">
        <f t="shared" si="155"/>
        <v>91652947.408536583</v>
      </c>
      <c r="L89" s="142">
        <f t="shared" si="156"/>
        <v>17664022.591463417</v>
      </c>
    </row>
    <row r="90" spans="2:12" x14ac:dyDescent="0.3">
      <c r="C90" s="11"/>
      <c r="D90" s="152"/>
      <c r="E90" s="153"/>
      <c r="F90" s="149"/>
      <c r="G90" s="140"/>
      <c r="H90" s="141"/>
      <c r="I90" s="12"/>
      <c r="J90" s="140"/>
      <c r="K90" s="141"/>
      <c r="L90" s="12"/>
    </row>
    <row r="91" spans="2:12" x14ac:dyDescent="0.3">
      <c r="B91" s="17" t="s">
        <v>41</v>
      </c>
      <c r="C91" s="151">
        <f>SUM(C85:C90)</f>
        <v>425476610</v>
      </c>
      <c r="D91" s="152">
        <f>SUM(D85:D90)</f>
        <v>194077</v>
      </c>
      <c r="E91" s="153">
        <f t="shared" si="149"/>
        <v>2192.3082590930403</v>
      </c>
      <c r="F91" s="149">
        <f t="shared" si="150"/>
        <v>29584.908536585368</v>
      </c>
      <c r="G91" s="140">
        <f>SUM(G85:G90)</f>
        <v>177509.45121951221</v>
      </c>
      <c r="H91" s="141">
        <f>SUM(H85:H90)</f>
        <v>389155435.97560978</v>
      </c>
      <c r="I91" s="142">
        <f>SUM(I85:I89)</f>
        <v>36321174.024390236</v>
      </c>
      <c r="J91" s="140">
        <f>SUM(J85:J90)</f>
        <v>162716.99695121951</v>
      </c>
      <c r="K91" s="141">
        <f>SUM(K85:K89)</f>
        <v>356725816.31097555</v>
      </c>
      <c r="L91" s="142">
        <f>SUM(L85:L89)</f>
        <v>68750793.689024389</v>
      </c>
    </row>
    <row r="92" spans="2:12" x14ac:dyDescent="0.3">
      <c r="B92" s="17" t="s">
        <v>264</v>
      </c>
      <c r="C92" s="151">
        <f>+C91*0.3</f>
        <v>127642983</v>
      </c>
      <c r="D92" s="152">
        <f>+D91*0.3</f>
        <v>58223.1</v>
      </c>
      <c r="E92" s="153">
        <f t="shared" si="149"/>
        <v>2192.3082590930403</v>
      </c>
      <c r="F92" s="149"/>
      <c r="G92" s="140">
        <v>58223</v>
      </c>
      <c r="H92" s="19">
        <f>+E92*G92</f>
        <v>127642763.76917408</v>
      </c>
      <c r="I92" s="143">
        <f>+H92-C92</f>
        <v>-219.23082591593266</v>
      </c>
      <c r="J92" s="140">
        <v>58223</v>
      </c>
      <c r="K92" s="19">
        <f>+J92*E92</f>
        <v>127642763.76917408</v>
      </c>
      <c r="L92" s="143">
        <f t="shared" ref="L92" si="157">+L91*0.3</f>
        <v>20625238.106707316</v>
      </c>
    </row>
    <row r="93" spans="2:12" ht="15" thickBot="1" x14ac:dyDescent="0.35">
      <c r="B93" s="17" t="s">
        <v>246</v>
      </c>
      <c r="C93" s="154">
        <f>+C91-C92</f>
        <v>297833627</v>
      </c>
      <c r="D93" s="155">
        <f>+D91-D92</f>
        <v>135853.9</v>
      </c>
      <c r="E93" s="156">
        <f t="shared" si="149"/>
        <v>2192.3082590930403</v>
      </c>
      <c r="F93" s="150">
        <f t="shared" si="150"/>
        <v>20709.435975609755</v>
      </c>
      <c r="G93" s="144">
        <f t="shared" ref="G93:L93" si="158">+G91-G92</f>
        <v>119286.45121951221</v>
      </c>
      <c r="H93" s="145">
        <f t="shared" si="158"/>
        <v>261512672.20643568</v>
      </c>
      <c r="I93" s="146">
        <f t="shared" si="158"/>
        <v>36321393.255216151</v>
      </c>
      <c r="J93" s="144">
        <f t="shared" si="158"/>
        <v>104493.99695121951</v>
      </c>
      <c r="K93" s="145">
        <f t="shared" si="158"/>
        <v>229083052.54180145</v>
      </c>
      <c r="L93" s="146">
        <f t="shared" si="158"/>
        <v>48125555.582317069</v>
      </c>
    </row>
    <row r="94" spans="2:12" ht="15" thickTop="1" x14ac:dyDescent="0.3">
      <c r="D94" s="137"/>
      <c r="F94" s="134"/>
    </row>
    <row r="95" spans="2:12" x14ac:dyDescent="0.3">
      <c r="D95" s="137"/>
      <c r="F95" s="163"/>
    </row>
    <row r="96" spans="2:12" x14ac:dyDescent="0.3">
      <c r="F96" s="164"/>
      <c r="I96" s="141"/>
      <c r="L96" s="141"/>
    </row>
    <row r="97" spans="2:9" ht="18" x14ac:dyDescent="0.35">
      <c r="B97" s="43">
        <v>2022</v>
      </c>
      <c r="C97" s="19">
        <f>(+AY7+AY25+AY43)*12</f>
        <v>135254160</v>
      </c>
      <c r="D97">
        <f>(+AV7+AV25+AV43)*12</f>
        <v>56700</v>
      </c>
      <c r="E97" s="132">
        <f>+C97/D97</f>
        <v>2385.4349206349207</v>
      </c>
      <c r="F97" s="134" t="e">
        <f>(+'DETERMINACIÓN M3 GAS'!#REF!)*6</f>
        <v>#REF!</v>
      </c>
      <c r="G97" t="e">
        <f>+F97*I83</f>
        <v>#REF!</v>
      </c>
      <c r="H97" s="141" t="e">
        <f>+G97*E97</f>
        <v>#REF!</v>
      </c>
      <c r="I97" s="19" t="e">
        <f>+C97-H97</f>
        <v>#REF!</v>
      </c>
    </row>
    <row r="98" spans="2:9" x14ac:dyDescent="0.3">
      <c r="B98" t="s">
        <v>241</v>
      </c>
      <c r="C98" s="19">
        <f>2005*6*E97</f>
        <v>28696782.095238097</v>
      </c>
      <c r="D98" s="134" t="e">
        <f>+'DETERMINACIÓN M3 GAS'!#REF!*6</f>
        <v>#REF!</v>
      </c>
      <c r="E98">
        <v>2450</v>
      </c>
      <c r="G98" s="134" t="e">
        <f>+D98</f>
        <v>#REF!</v>
      </c>
      <c r="H98" s="141" t="e">
        <f>+G98*E98</f>
        <v>#REF!</v>
      </c>
    </row>
    <row r="99" spans="2:9" x14ac:dyDescent="0.3">
      <c r="C99" s="19">
        <f>+C97-C98</f>
        <v>106557377.90476191</v>
      </c>
      <c r="D99" s="134" t="e">
        <f>+D97-D98</f>
        <v>#REF!</v>
      </c>
      <c r="E99" t="e">
        <f>+C99/D99</f>
        <v>#REF!</v>
      </c>
      <c r="G99" s="134" t="e">
        <f>+G97-G98</f>
        <v>#REF!</v>
      </c>
      <c r="H99" s="141" t="e">
        <f>+H97-H98</f>
        <v>#REF!</v>
      </c>
      <c r="I99" s="141" t="e">
        <f>+C99-H99</f>
        <v>#REF!</v>
      </c>
    </row>
  </sheetData>
  <mergeCells count="68">
    <mergeCell ref="BT40:BY40"/>
    <mergeCell ref="BT41:BY41"/>
    <mergeCell ref="BT58:BY58"/>
    <mergeCell ref="BS2:BZ3"/>
    <mergeCell ref="BT4:BY4"/>
    <mergeCell ref="BT5:BY5"/>
    <mergeCell ref="BT22:BY22"/>
    <mergeCell ref="BT23:BY23"/>
    <mergeCell ref="BL41:BQ41"/>
    <mergeCell ref="BL58:BQ58"/>
    <mergeCell ref="BL4:BQ4"/>
    <mergeCell ref="BL5:BQ5"/>
    <mergeCell ref="BL22:BQ22"/>
    <mergeCell ref="BL23:BQ23"/>
    <mergeCell ref="BL40:BQ40"/>
    <mergeCell ref="J83:K83"/>
    <mergeCell ref="G83:H83"/>
    <mergeCell ref="AK41:AP41"/>
    <mergeCell ref="AK58:AP58"/>
    <mergeCell ref="AK4:AP4"/>
    <mergeCell ref="AK5:AP5"/>
    <mergeCell ref="AK22:AP22"/>
    <mergeCell ref="AK23:AP23"/>
    <mergeCell ref="AK40:AP40"/>
    <mergeCell ref="AB41:AG41"/>
    <mergeCell ref="AB58:AG58"/>
    <mergeCell ref="AB4:AG4"/>
    <mergeCell ref="AB5:AG5"/>
    <mergeCell ref="AB22:AG22"/>
    <mergeCell ref="AB23:AG23"/>
    <mergeCell ref="AB40:AG40"/>
    <mergeCell ref="S41:X41"/>
    <mergeCell ref="S58:X58"/>
    <mergeCell ref="S4:X4"/>
    <mergeCell ref="S5:X5"/>
    <mergeCell ref="S22:X22"/>
    <mergeCell ref="S23:X23"/>
    <mergeCell ref="S40:X40"/>
    <mergeCell ref="A58:F58"/>
    <mergeCell ref="J58:O58"/>
    <mergeCell ref="A41:F41"/>
    <mergeCell ref="J4:O4"/>
    <mergeCell ref="J5:O5"/>
    <mergeCell ref="J22:O22"/>
    <mergeCell ref="J23:O23"/>
    <mergeCell ref="J40:O40"/>
    <mergeCell ref="J41:O41"/>
    <mergeCell ref="A4:F4"/>
    <mergeCell ref="A5:F5"/>
    <mergeCell ref="A22:F22"/>
    <mergeCell ref="A23:F23"/>
    <mergeCell ref="A40:F40"/>
    <mergeCell ref="BK2:BR3"/>
    <mergeCell ref="BC2:BJ3"/>
    <mergeCell ref="AT41:AY41"/>
    <mergeCell ref="AT58:AY58"/>
    <mergeCell ref="AT4:AY4"/>
    <mergeCell ref="AT5:AY5"/>
    <mergeCell ref="AT22:AY22"/>
    <mergeCell ref="AT23:AY23"/>
    <mergeCell ref="AT40:AY40"/>
    <mergeCell ref="BC41:BH41"/>
    <mergeCell ref="BC58:BH58"/>
    <mergeCell ref="BC4:BH4"/>
    <mergeCell ref="BC5:BH5"/>
    <mergeCell ref="BC22:BH22"/>
    <mergeCell ref="BC23:BH23"/>
    <mergeCell ref="BC40:BH40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EFD9-5CB3-4D6C-B6A2-36FFCD720F87}">
  <dimension ref="B1:E301"/>
  <sheetViews>
    <sheetView showGridLines="0" workbookViewId="0">
      <pane ySplit="4" topLeftCell="A225" activePane="bottomLeft" state="frozen"/>
      <selection pane="bottomLeft" activeCell="M254" sqref="M254"/>
    </sheetView>
  </sheetViews>
  <sheetFormatPr baseColWidth="10" defaultRowHeight="14.4" x14ac:dyDescent="0.3"/>
  <cols>
    <col min="2" max="5" width="15.44140625" customWidth="1"/>
  </cols>
  <sheetData>
    <row r="1" spans="2:5" ht="15" thickBot="1" x14ac:dyDescent="0.35"/>
    <row r="2" spans="2:5" ht="18.600000000000001" thickBot="1" x14ac:dyDescent="0.4">
      <c r="B2" s="553" t="s">
        <v>368</v>
      </c>
      <c r="C2" s="554"/>
      <c r="D2" s="554"/>
      <c r="E2" s="555"/>
    </row>
    <row r="3" spans="2:5" ht="18.600000000000001" thickBot="1" x14ac:dyDescent="0.4">
      <c r="B3" s="550" t="s">
        <v>369</v>
      </c>
      <c r="C3" s="551"/>
      <c r="D3" s="551"/>
      <c r="E3" s="552"/>
    </row>
    <row r="4" spans="2:5" ht="18.600000000000001" thickBot="1" x14ac:dyDescent="0.4">
      <c r="B4" s="282" t="s">
        <v>370</v>
      </c>
      <c r="C4" s="283" t="s">
        <v>13</v>
      </c>
      <c r="D4" s="284" t="s">
        <v>15</v>
      </c>
      <c r="E4" s="283" t="s">
        <v>16</v>
      </c>
    </row>
    <row r="5" spans="2:5" x14ac:dyDescent="0.3">
      <c r="B5" s="274">
        <v>45261</v>
      </c>
      <c r="C5" s="275">
        <v>18973.22</v>
      </c>
      <c r="D5" s="275">
        <v>38396.1</v>
      </c>
      <c r="E5" s="276">
        <v>33888.6</v>
      </c>
    </row>
    <row r="6" spans="2:5" x14ac:dyDescent="0.3">
      <c r="B6" s="277">
        <v>45262</v>
      </c>
      <c r="C6" s="259">
        <v>18998.64</v>
      </c>
      <c r="D6" s="259">
        <v>38426.5</v>
      </c>
      <c r="E6" s="278">
        <v>33925.599999999999</v>
      </c>
    </row>
    <row r="7" spans="2:5" x14ac:dyDescent="0.3">
      <c r="B7" s="277">
        <v>45263</v>
      </c>
      <c r="C7" s="259">
        <v>19020.18</v>
      </c>
      <c r="D7" s="259">
        <v>38452.699999999997</v>
      </c>
      <c r="E7" s="278">
        <v>33952.400000000001</v>
      </c>
    </row>
    <row r="8" spans="2:5" x14ac:dyDescent="0.3">
      <c r="B8" s="277">
        <v>45264</v>
      </c>
      <c r="C8" s="259">
        <v>19076.259999999998</v>
      </c>
      <c r="D8" s="259">
        <v>38483.599999999999</v>
      </c>
      <c r="E8" s="278">
        <v>34026.5</v>
      </c>
    </row>
    <row r="9" spans="2:5" x14ac:dyDescent="0.3">
      <c r="B9" s="277">
        <v>45265</v>
      </c>
      <c r="C9" s="259">
        <v>19076.259999999998</v>
      </c>
      <c r="D9" s="259">
        <v>38483.599999999999</v>
      </c>
      <c r="E9" s="278">
        <v>34026.5</v>
      </c>
    </row>
    <row r="10" spans="2:5" x14ac:dyDescent="0.3">
      <c r="B10" s="277">
        <v>45266</v>
      </c>
      <c r="C10" s="259">
        <v>19097.57</v>
      </c>
      <c r="D10" s="259">
        <v>38487.5</v>
      </c>
      <c r="E10" s="278">
        <v>34054</v>
      </c>
    </row>
    <row r="11" spans="2:5" x14ac:dyDescent="0.3">
      <c r="B11" s="277">
        <v>45267</v>
      </c>
      <c r="C11" s="259">
        <v>19160.939999999999</v>
      </c>
      <c r="D11" s="259">
        <v>38529.5</v>
      </c>
      <c r="E11" s="278">
        <v>34092.199999999997</v>
      </c>
    </row>
    <row r="12" spans="2:5" x14ac:dyDescent="0.3">
      <c r="B12" s="277">
        <v>45268</v>
      </c>
      <c r="C12" s="259">
        <v>19271.98</v>
      </c>
      <c r="D12" s="259">
        <v>38561.199999999997</v>
      </c>
      <c r="E12" s="278">
        <v>34124.800000000003</v>
      </c>
    </row>
    <row r="13" spans="2:5" x14ac:dyDescent="0.3">
      <c r="B13" s="277">
        <v>45269</v>
      </c>
      <c r="C13" s="259">
        <v>19318.810000000001</v>
      </c>
      <c r="D13" s="259">
        <v>38591.800000000003</v>
      </c>
      <c r="E13" s="278">
        <v>34151.300000000003</v>
      </c>
    </row>
    <row r="14" spans="2:5" x14ac:dyDescent="0.3">
      <c r="B14" s="277">
        <v>45270</v>
      </c>
      <c r="C14" s="259">
        <v>19373.46</v>
      </c>
      <c r="D14" s="259">
        <v>38623.199999999997</v>
      </c>
      <c r="E14" s="278">
        <v>34184.300000000003</v>
      </c>
    </row>
    <row r="15" spans="2:5" x14ac:dyDescent="0.3">
      <c r="B15" s="277">
        <v>45271</v>
      </c>
      <c r="C15" s="259">
        <v>19401.47</v>
      </c>
      <c r="D15" s="259">
        <v>38659.199999999997</v>
      </c>
      <c r="E15" s="278">
        <v>34217.699999999997</v>
      </c>
    </row>
    <row r="16" spans="2:5" x14ac:dyDescent="0.3">
      <c r="B16" s="277">
        <v>45272</v>
      </c>
      <c r="C16" s="259">
        <v>19496.89</v>
      </c>
      <c r="D16" s="259">
        <v>38700.699999999997</v>
      </c>
      <c r="E16" s="278">
        <v>34256.6</v>
      </c>
    </row>
    <row r="17" spans="2:5" x14ac:dyDescent="0.3">
      <c r="B17" s="277">
        <v>45273</v>
      </c>
      <c r="C17" s="259">
        <v>19575.66</v>
      </c>
      <c r="D17" s="259">
        <v>38736.300000000003</v>
      </c>
      <c r="E17" s="278">
        <v>34300.1</v>
      </c>
    </row>
    <row r="18" spans="2:5" x14ac:dyDescent="0.3">
      <c r="B18" s="277">
        <v>45274</v>
      </c>
      <c r="C18" s="259">
        <v>19622.54</v>
      </c>
      <c r="D18" s="259">
        <v>38772.1</v>
      </c>
      <c r="E18" s="278">
        <v>34337.5</v>
      </c>
    </row>
    <row r="19" spans="2:5" x14ac:dyDescent="0.3">
      <c r="B19" s="277">
        <v>45275</v>
      </c>
      <c r="C19" s="259">
        <v>19696.259999999998</v>
      </c>
      <c r="D19" s="259">
        <v>38802.300000000003</v>
      </c>
      <c r="E19" s="278">
        <v>34377.1</v>
      </c>
    </row>
    <row r="20" spans="2:5" x14ac:dyDescent="0.3">
      <c r="B20" s="277">
        <v>45276</v>
      </c>
      <c r="C20" s="259">
        <v>19728.7</v>
      </c>
      <c r="D20" s="259">
        <v>38836.800000000003</v>
      </c>
      <c r="E20" s="278">
        <v>34416</v>
      </c>
    </row>
    <row r="21" spans="2:5" x14ac:dyDescent="0.3">
      <c r="B21" s="277">
        <v>45277</v>
      </c>
      <c r="C21" s="259">
        <v>19779.54</v>
      </c>
      <c r="D21" s="259">
        <v>38866.9</v>
      </c>
      <c r="E21" s="278">
        <v>34446.800000000003</v>
      </c>
    </row>
    <row r="22" spans="2:5" x14ac:dyDescent="0.3">
      <c r="B22" s="277">
        <v>45278</v>
      </c>
      <c r="C22" s="259">
        <v>19816.02</v>
      </c>
      <c r="D22" s="259">
        <v>38897.699999999997</v>
      </c>
      <c r="E22" s="278">
        <v>34485.5</v>
      </c>
    </row>
    <row r="23" spans="2:5" x14ac:dyDescent="0.3">
      <c r="B23" s="277">
        <v>45279</v>
      </c>
      <c r="C23" s="259">
        <v>19841.53</v>
      </c>
      <c r="D23" s="259">
        <v>38928.800000000003</v>
      </c>
      <c r="E23" s="278">
        <v>34522.9</v>
      </c>
    </row>
    <row r="24" spans="2:5" x14ac:dyDescent="0.3">
      <c r="B24" s="277">
        <v>45280</v>
      </c>
      <c r="C24" s="259">
        <v>19874.28</v>
      </c>
      <c r="D24" s="259">
        <v>38958.400000000001</v>
      </c>
      <c r="E24" s="278">
        <v>34559</v>
      </c>
    </row>
    <row r="25" spans="2:5" x14ac:dyDescent="0.3">
      <c r="B25" s="277">
        <v>45281</v>
      </c>
      <c r="C25" s="259">
        <v>19969.919999999998</v>
      </c>
      <c r="D25" s="259">
        <v>38988.300000000003</v>
      </c>
      <c r="E25" s="278">
        <v>34596</v>
      </c>
    </row>
    <row r="26" spans="2:5" x14ac:dyDescent="0.3">
      <c r="B26" s="277">
        <v>45282</v>
      </c>
      <c r="C26" s="259">
        <v>20015.91</v>
      </c>
      <c r="D26" s="259">
        <v>39017.199999999997</v>
      </c>
      <c r="E26" s="278">
        <v>34631.699999999997</v>
      </c>
    </row>
    <row r="27" spans="2:5" x14ac:dyDescent="0.3">
      <c r="B27" s="277">
        <v>45283</v>
      </c>
      <c r="C27" s="259">
        <v>20083.87</v>
      </c>
      <c r="D27" s="259">
        <v>39043.800000000003</v>
      </c>
      <c r="E27" s="278">
        <v>34663.199999999997</v>
      </c>
    </row>
    <row r="28" spans="2:5" x14ac:dyDescent="0.3">
      <c r="B28" s="277">
        <v>45284</v>
      </c>
      <c r="C28" s="259">
        <v>20120.47</v>
      </c>
      <c r="D28" s="259">
        <v>39065.199999999997</v>
      </c>
      <c r="E28" s="278">
        <v>34694.9</v>
      </c>
    </row>
    <row r="29" spans="2:5" x14ac:dyDescent="0.3">
      <c r="B29" s="277">
        <v>45285</v>
      </c>
      <c r="C29" s="259">
        <v>20163.849999999999</v>
      </c>
      <c r="D29" s="259">
        <v>39090.1</v>
      </c>
      <c r="E29" s="278">
        <v>34723.5</v>
      </c>
    </row>
    <row r="30" spans="2:5" x14ac:dyDescent="0.3">
      <c r="B30" s="277">
        <v>45286</v>
      </c>
      <c r="C30" s="259">
        <v>20226.09</v>
      </c>
      <c r="D30" s="259">
        <v>39115.1</v>
      </c>
      <c r="E30" s="278">
        <v>34756</v>
      </c>
    </row>
    <row r="31" spans="2:5" x14ac:dyDescent="0.3">
      <c r="B31" s="277">
        <v>45287</v>
      </c>
      <c r="C31" s="259">
        <v>20290.740000000002</v>
      </c>
      <c r="D31" s="259">
        <v>39134</v>
      </c>
      <c r="E31" s="278">
        <v>34791.4</v>
      </c>
    </row>
    <row r="32" spans="2:5" x14ac:dyDescent="0.3">
      <c r="B32" s="277">
        <v>45288</v>
      </c>
      <c r="C32" s="259">
        <v>20328.830000000002</v>
      </c>
      <c r="D32" s="259">
        <v>39162.199999999997</v>
      </c>
      <c r="E32" s="278">
        <v>34826.1</v>
      </c>
    </row>
    <row r="33" spans="2:5" x14ac:dyDescent="0.3">
      <c r="B33" s="277">
        <v>45289</v>
      </c>
      <c r="C33" s="259">
        <v>20362.240000000002</v>
      </c>
      <c r="D33" s="259">
        <v>39183.599999999999</v>
      </c>
      <c r="E33" s="278">
        <v>34855.5</v>
      </c>
    </row>
    <row r="34" spans="2:5" x14ac:dyDescent="0.3">
      <c r="B34" s="277">
        <v>45290</v>
      </c>
      <c r="C34" s="259">
        <v>20409.39</v>
      </c>
      <c r="D34" s="259">
        <v>39202.6</v>
      </c>
      <c r="E34" s="278">
        <v>34884.199999999997</v>
      </c>
    </row>
    <row r="35" spans="2:5" x14ac:dyDescent="0.3">
      <c r="B35" s="277">
        <v>45291</v>
      </c>
      <c r="C35" s="259">
        <v>20429.43</v>
      </c>
      <c r="D35" s="259">
        <v>39222.6</v>
      </c>
      <c r="E35" s="278">
        <v>34913.1</v>
      </c>
    </row>
    <row r="36" spans="2:5" x14ac:dyDescent="0.3">
      <c r="B36" s="277">
        <v>45292</v>
      </c>
      <c r="C36" s="259">
        <v>20440.05</v>
      </c>
      <c r="D36" s="259">
        <v>39240</v>
      </c>
      <c r="E36" s="278">
        <v>34939.199999999997</v>
      </c>
    </row>
    <row r="37" spans="2:5" x14ac:dyDescent="0.3">
      <c r="B37" s="277">
        <v>45293</v>
      </c>
      <c r="C37" s="259">
        <v>20513.54</v>
      </c>
      <c r="D37" s="259">
        <v>39259.4</v>
      </c>
      <c r="E37" s="278">
        <v>34969.5</v>
      </c>
    </row>
    <row r="38" spans="2:5" x14ac:dyDescent="0.3">
      <c r="B38" s="277">
        <v>45294</v>
      </c>
      <c r="C38" s="259">
        <v>20554.509999999998</v>
      </c>
      <c r="D38" s="259">
        <v>39278.9</v>
      </c>
      <c r="E38" s="278">
        <v>34998.400000000001</v>
      </c>
    </row>
    <row r="39" spans="2:5" x14ac:dyDescent="0.3">
      <c r="B39" s="277">
        <v>45295</v>
      </c>
      <c r="C39" s="259">
        <v>20622.21</v>
      </c>
      <c r="D39" s="259">
        <v>39302.5</v>
      </c>
      <c r="E39" s="278">
        <v>35027.300000000003</v>
      </c>
    </row>
    <row r="40" spans="2:5" x14ac:dyDescent="0.3">
      <c r="B40" s="277">
        <v>45296</v>
      </c>
      <c r="C40" s="259">
        <v>20664.63</v>
      </c>
      <c r="D40" s="259">
        <v>39327.5</v>
      </c>
      <c r="E40" s="278">
        <v>35058.199999999997</v>
      </c>
    </row>
    <row r="41" spans="2:5" x14ac:dyDescent="0.3">
      <c r="B41" s="277">
        <v>45297</v>
      </c>
      <c r="C41" s="259">
        <v>20680.169999999998</v>
      </c>
      <c r="D41" s="259">
        <v>39351</v>
      </c>
      <c r="E41" s="278">
        <v>35087.4</v>
      </c>
    </row>
    <row r="42" spans="2:5" x14ac:dyDescent="0.3">
      <c r="B42" s="277">
        <v>45298</v>
      </c>
      <c r="C42" s="259">
        <v>20723</v>
      </c>
      <c r="D42" s="259">
        <v>39373.5</v>
      </c>
      <c r="E42" s="278">
        <v>35116</v>
      </c>
    </row>
    <row r="43" spans="2:5" x14ac:dyDescent="0.3">
      <c r="B43" s="277">
        <v>45299</v>
      </c>
      <c r="C43" s="259">
        <v>20806.12</v>
      </c>
      <c r="D43" s="259">
        <v>39396.199999999997</v>
      </c>
      <c r="E43" s="278">
        <v>35143.599999999999</v>
      </c>
    </row>
    <row r="44" spans="2:5" x14ac:dyDescent="0.3">
      <c r="B44" s="277">
        <v>45300</v>
      </c>
      <c r="C44" s="259">
        <v>20833.5</v>
      </c>
      <c r="D44" s="259">
        <v>39431.4</v>
      </c>
      <c r="E44" s="278">
        <v>35181.4</v>
      </c>
    </row>
    <row r="45" spans="2:5" x14ac:dyDescent="0.3">
      <c r="B45" s="277">
        <v>45301</v>
      </c>
      <c r="C45" s="259">
        <v>20904.07</v>
      </c>
      <c r="D45" s="259">
        <v>39458.9</v>
      </c>
      <c r="E45" s="278">
        <v>35217.9</v>
      </c>
    </row>
    <row r="46" spans="2:5" x14ac:dyDescent="0.3">
      <c r="B46" s="277">
        <v>45302</v>
      </c>
      <c r="C46" s="259">
        <v>20972.53</v>
      </c>
      <c r="D46" s="259">
        <v>39490.300000000003</v>
      </c>
      <c r="E46" s="278">
        <v>35256.5</v>
      </c>
    </row>
    <row r="47" spans="2:5" x14ac:dyDescent="0.3">
      <c r="B47" s="277">
        <v>45303</v>
      </c>
      <c r="C47" s="259">
        <v>21018.79</v>
      </c>
      <c r="D47" s="259">
        <v>39523.599999999999</v>
      </c>
      <c r="E47" s="278">
        <v>35296.6</v>
      </c>
    </row>
    <row r="48" spans="2:5" x14ac:dyDescent="0.3">
      <c r="B48" s="277">
        <v>45304</v>
      </c>
      <c r="C48" s="259">
        <v>21074.48</v>
      </c>
      <c r="D48" s="259">
        <v>39554.9</v>
      </c>
      <c r="E48" s="278">
        <v>35332.1</v>
      </c>
    </row>
    <row r="49" spans="2:5" x14ac:dyDescent="0.3">
      <c r="B49" s="277">
        <v>45305</v>
      </c>
      <c r="C49" s="259">
        <v>21104.880000000001</v>
      </c>
      <c r="D49" s="259">
        <v>39584.199999999997</v>
      </c>
      <c r="E49" s="278">
        <v>35364.699999999997</v>
      </c>
    </row>
    <row r="50" spans="2:5" x14ac:dyDescent="0.3">
      <c r="B50" s="277">
        <v>45306</v>
      </c>
      <c r="C50" s="259">
        <v>21156.61</v>
      </c>
      <c r="D50" s="259">
        <v>39618.800000000003</v>
      </c>
      <c r="E50" s="278">
        <v>35405.1</v>
      </c>
    </row>
    <row r="51" spans="2:5" x14ac:dyDescent="0.3">
      <c r="B51" s="277">
        <v>45307</v>
      </c>
      <c r="C51" s="259">
        <v>21210.28</v>
      </c>
      <c r="D51" s="259">
        <v>39651.800000000003</v>
      </c>
      <c r="E51" s="278">
        <v>35442.800000000003</v>
      </c>
    </row>
    <row r="52" spans="2:5" x14ac:dyDescent="0.3">
      <c r="B52" s="277">
        <v>45308</v>
      </c>
      <c r="C52" s="259">
        <v>21273.040000000001</v>
      </c>
      <c r="D52" s="259">
        <v>39687.5</v>
      </c>
      <c r="E52" s="278">
        <v>35478.800000000003</v>
      </c>
    </row>
    <row r="53" spans="2:5" x14ac:dyDescent="0.3">
      <c r="B53" s="277">
        <v>45309</v>
      </c>
      <c r="C53" s="259">
        <v>21321.5</v>
      </c>
      <c r="D53" s="259">
        <v>39719.1</v>
      </c>
      <c r="E53" s="278">
        <v>35513.9</v>
      </c>
    </row>
    <row r="54" spans="2:5" x14ac:dyDescent="0.3">
      <c r="B54" s="277">
        <v>45310</v>
      </c>
      <c r="C54" s="259">
        <v>21377.74</v>
      </c>
      <c r="D54" s="259">
        <v>39748.699999999997</v>
      </c>
      <c r="E54" s="278">
        <v>35552.800000000003</v>
      </c>
    </row>
    <row r="55" spans="2:5" x14ac:dyDescent="0.3">
      <c r="B55" s="277">
        <v>45311</v>
      </c>
      <c r="C55" s="259">
        <v>21401.38</v>
      </c>
      <c r="D55" s="259">
        <v>39792.5</v>
      </c>
      <c r="E55" s="278">
        <v>35587.300000000003</v>
      </c>
    </row>
    <row r="56" spans="2:5" x14ac:dyDescent="0.3">
      <c r="B56" s="277">
        <v>45312</v>
      </c>
      <c r="C56" s="259">
        <v>21481.32</v>
      </c>
      <c r="D56" s="259">
        <v>39826.1</v>
      </c>
      <c r="E56" s="278">
        <v>35618.699999999997</v>
      </c>
    </row>
    <row r="57" spans="2:5" x14ac:dyDescent="0.3">
      <c r="B57" s="277">
        <v>45313</v>
      </c>
      <c r="C57" s="259">
        <v>21506.17</v>
      </c>
      <c r="D57" s="259">
        <v>39856.300000000003</v>
      </c>
      <c r="E57" s="278">
        <v>35659.4</v>
      </c>
    </row>
    <row r="58" spans="2:5" x14ac:dyDescent="0.3">
      <c r="B58" s="277">
        <v>45314</v>
      </c>
      <c r="C58" s="259">
        <v>21566.37</v>
      </c>
      <c r="D58" s="259">
        <v>39853.199999999997</v>
      </c>
      <c r="E58" s="278">
        <v>35701.599999999999</v>
      </c>
    </row>
    <row r="59" spans="2:5" x14ac:dyDescent="0.3">
      <c r="B59" s="277">
        <v>45315</v>
      </c>
      <c r="C59" s="259">
        <v>21623.74</v>
      </c>
      <c r="D59" s="259">
        <v>39930.9</v>
      </c>
      <c r="E59" s="278">
        <v>35739.1</v>
      </c>
    </row>
    <row r="60" spans="2:5" x14ac:dyDescent="0.3">
      <c r="B60" s="277">
        <v>45316</v>
      </c>
      <c r="C60" s="259">
        <v>21655.78</v>
      </c>
      <c r="D60" s="259">
        <v>39979</v>
      </c>
      <c r="E60" s="278">
        <v>35780</v>
      </c>
    </row>
    <row r="61" spans="2:5" x14ac:dyDescent="0.3">
      <c r="B61" s="277">
        <v>45317</v>
      </c>
      <c r="C61" s="259">
        <v>21732.51</v>
      </c>
      <c r="D61" s="259">
        <v>39999.5</v>
      </c>
      <c r="E61" s="278">
        <v>35817.599999999999</v>
      </c>
    </row>
    <row r="62" spans="2:5" x14ac:dyDescent="0.3">
      <c r="B62" s="277">
        <v>45318</v>
      </c>
      <c r="C62" s="259">
        <v>21791.86</v>
      </c>
      <c r="D62" s="259">
        <v>40032</v>
      </c>
      <c r="E62" s="278">
        <v>35856.400000000001</v>
      </c>
    </row>
    <row r="63" spans="2:5" x14ac:dyDescent="0.3">
      <c r="B63" s="277">
        <v>45319</v>
      </c>
      <c r="C63" s="259">
        <v>21815.17</v>
      </c>
      <c r="D63" s="259">
        <v>40063.4</v>
      </c>
      <c r="E63" s="278">
        <v>35885.4</v>
      </c>
    </row>
    <row r="64" spans="2:5" x14ac:dyDescent="0.3">
      <c r="B64" s="277">
        <v>45320</v>
      </c>
      <c r="C64" s="259">
        <v>21838.73</v>
      </c>
      <c r="D64" s="259">
        <v>40094.199999999997</v>
      </c>
      <c r="E64" s="278">
        <v>35924.699999999997</v>
      </c>
    </row>
    <row r="65" spans="2:5" x14ac:dyDescent="0.3">
      <c r="B65" s="277">
        <v>45321</v>
      </c>
      <c r="C65" s="259">
        <v>21912.87</v>
      </c>
      <c r="D65" s="259">
        <v>40125.4</v>
      </c>
      <c r="E65" s="278">
        <v>35957.800000000003</v>
      </c>
    </row>
    <row r="66" spans="2:5" x14ac:dyDescent="0.3">
      <c r="B66" s="277">
        <v>45322</v>
      </c>
      <c r="C66" s="259">
        <v>21949.64</v>
      </c>
      <c r="D66" s="259">
        <v>40165.599999999999</v>
      </c>
      <c r="E66" s="278">
        <v>35984.1</v>
      </c>
    </row>
    <row r="67" spans="2:5" x14ac:dyDescent="0.3">
      <c r="B67" s="277">
        <v>45323</v>
      </c>
      <c r="C67" s="259">
        <v>22005.57</v>
      </c>
      <c r="D67" s="259">
        <v>40202</v>
      </c>
      <c r="E67" s="278">
        <v>36029.699999999997</v>
      </c>
    </row>
    <row r="68" spans="2:5" x14ac:dyDescent="0.3">
      <c r="B68" s="277">
        <v>45324</v>
      </c>
      <c r="C68" s="259">
        <v>22031.94</v>
      </c>
      <c r="D68" s="259">
        <v>40238.9</v>
      </c>
      <c r="E68" s="278">
        <v>36069.4</v>
      </c>
    </row>
    <row r="69" spans="2:5" x14ac:dyDescent="0.3">
      <c r="B69" s="277">
        <v>45325</v>
      </c>
      <c r="C69" s="259">
        <v>22054.85</v>
      </c>
      <c r="D69" s="259">
        <v>40272</v>
      </c>
      <c r="E69" s="278">
        <v>36105.5</v>
      </c>
    </row>
    <row r="70" spans="2:5" x14ac:dyDescent="0.3">
      <c r="B70" s="277">
        <v>45326</v>
      </c>
      <c r="C70" s="259">
        <v>22074.799999999999</v>
      </c>
      <c r="D70" s="259">
        <v>40305.9</v>
      </c>
      <c r="E70" s="278">
        <v>36142.199999999997</v>
      </c>
    </row>
    <row r="71" spans="2:5" x14ac:dyDescent="0.3">
      <c r="B71" s="277">
        <v>45327</v>
      </c>
      <c r="C71" s="259">
        <v>22103.81</v>
      </c>
      <c r="D71" s="259">
        <v>40324.5</v>
      </c>
      <c r="E71" s="278">
        <v>36184.5</v>
      </c>
    </row>
    <row r="72" spans="2:5" x14ac:dyDescent="0.3">
      <c r="B72" s="277">
        <v>45328</v>
      </c>
      <c r="C72" s="259">
        <v>22130.91</v>
      </c>
      <c r="D72" s="259">
        <v>40378.800000000003</v>
      </c>
      <c r="E72" s="278">
        <v>36223.599999999999</v>
      </c>
    </row>
    <row r="73" spans="2:5" x14ac:dyDescent="0.3">
      <c r="B73" s="277">
        <v>45329</v>
      </c>
      <c r="C73" s="259">
        <v>22159.06</v>
      </c>
      <c r="D73" s="259">
        <v>40423.9</v>
      </c>
      <c r="E73" s="278">
        <v>36266.6</v>
      </c>
    </row>
    <row r="74" spans="2:5" x14ac:dyDescent="0.3">
      <c r="B74" s="277">
        <v>45330</v>
      </c>
      <c r="C74" s="259">
        <v>22286.97</v>
      </c>
      <c r="D74" s="259">
        <v>40459.599999999999</v>
      </c>
      <c r="E74" s="278">
        <v>36305.699999999997</v>
      </c>
    </row>
    <row r="75" spans="2:5" x14ac:dyDescent="0.3">
      <c r="B75" s="277">
        <v>45331</v>
      </c>
      <c r="C75" s="259">
        <v>22365</v>
      </c>
      <c r="D75" s="259">
        <v>40496.1</v>
      </c>
      <c r="E75" s="278">
        <v>36342</v>
      </c>
    </row>
    <row r="76" spans="2:5" x14ac:dyDescent="0.3">
      <c r="B76" s="277">
        <v>45332</v>
      </c>
      <c r="C76" s="259">
        <v>22420.25</v>
      </c>
      <c r="D76" s="259">
        <v>40528.800000000003</v>
      </c>
      <c r="E76" s="278">
        <v>36377.800000000003</v>
      </c>
    </row>
    <row r="77" spans="2:5" x14ac:dyDescent="0.3">
      <c r="B77" s="277">
        <v>45333</v>
      </c>
      <c r="C77" s="259">
        <v>22456.17</v>
      </c>
      <c r="D77" s="259">
        <v>40559.300000000003</v>
      </c>
      <c r="E77" s="278">
        <v>36425.300000000003</v>
      </c>
    </row>
    <row r="78" spans="2:5" x14ac:dyDescent="0.3">
      <c r="B78" s="277">
        <v>45334</v>
      </c>
      <c r="C78" s="259">
        <v>22489.05</v>
      </c>
      <c r="D78" s="259">
        <v>40558.199999999997</v>
      </c>
      <c r="E78" s="278">
        <v>36451.9</v>
      </c>
    </row>
    <row r="79" spans="2:5" x14ac:dyDescent="0.3">
      <c r="B79" s="277">
        <v>45335</v>
      </c>
      <c r="C79" s="259">
        <v>22587.25</v>
      </c>
      <c r="D79" s="259">
        <v>40621.199999999997</v>
      </c>
      <c r="E79" s="278">
        <v>36490.400000000001</v>
      </c>
    </row>
    <row r="80" spans="2:5" x14ac:dyDescent="0.3">
      <c r="B80" s="277">
        <v>45336</v>
      </c>
      <c r="C80" s="259">
        <v>22654.639999999999</v>
      </c>
      <c r="D80" s="259">
        <v>40657.1</v>
      </c>
      <c r="E80" s="278">
        <v>36528.9</v>
      </c>
    </row>
    <row r="81" spans="2:5" x14ac:dyDescent="0.3">
      <c r="B81" s="277">
        <v>45337</v>
      </c>
      <c r="C81" s="259">
        <v>22716.02</v>
      </c>
      <c r="D81" s="259">
        <v>40693.9</v>
      </c>
      <c r="E81" s="278">
        <v>36569.599999999999</v>
      </c>
    </row>
    <row r="82" spans="2:5" x14ac:dyDescent="0.3">
      <c r="B82" s="277">
        <v>45338</v>
      </c>
      <c r="C82" s="259">
        <v>22795.33</v>
      </c>
      <c r="D82" s="259">
        <v>40725.599999999999</v>
      </c>
      <c r="E82" s="278">
        <v>36613</v>
      </c>
    </row>
    <row r="83" spans="2:5" x14ac:dyDescent="0.3">
      <c r="B83" s="277">
        <v>45339</v>
      </c>
      <c r="C83" s="259">
        <v>22844.13</v>
      </c>
      <c r="D83" s="259">
        <v>40763.599999999999</v>
      </c>
      <c r="E83" s="278">
        <v>36653.1</v>
      </c>
    </row>
    <row r="84" spans="2:5" x14ac:dyDescent="0.3">
      <c r="B84" s="277">
        <v>45340</v>
      </c>
      <c r="C84" s="259">
        <v>22881.64</v>
      </c>
      <c r="D84" s="259">
        <v>40788.300000000003</v>
      </c>
      <c r="E84" s="278">
        <v>36688.400000000001</v>
      </c>
    </row>
    <row r="85" spans="2:5" x14ac:dyDescent="0.3">
      <c r="B85" s="277">
        <v>45341</v>
      </c>
      <c r="C85" s="259">
        <v>22907.35</v>
      </c>
      <c r="D85" s="259">
        <v>40822</v>
      </c>
      <c r="E85" s="278">
        <v>36728.199999999997</v>
      </c>
    </row>
    <row r="86" spans="2:5" x14ac:dyDescent="0.3">
      <c r="B86" s="277">
        <v>45342</v>
      </c>
      <c r="C86" s="259">
        <v>22971.07</v>
      </c>
      <c r="D86" s="259">
        <v>40853.800000000003</v>
      </c>
      <c r="E86" s="278">
        <v>36767</v>
      </c>
    </row>
    <row r="87" spans="2:5" x14ac:dyDescent="0.3">
      <c r="B87" s="277">
        <v>45343</v>
      </c>
      <c r="C87" s="259">
        <v>23023.49</v>
      </c>
      <c r="D87" s="259">
        <v>40890.699999999997</v>
      </c>
      <c r="E87" s="278">
        <v>36804.699999999997</v>
      </c>
    </row>
    <row r="88" spans="2:5" x14ac:dyDescent="0.3">
      <c r="B88" s="277">
        <v>45344</v>
      </c>
      <c r="C88" s="259">
        <v>23087.58</v>
      </c>
      <c r="D88" s="259">
        <v>40927.199999999997</v>
      </c>
      <c r="E88" s="278">
        <v>36847.300000000003</v>
      </c>
    </row>
    <row r="89" spans="2:5" x14ac:dyDescent="0.3">
      <c r="B89" s="277">
        <v>45345</v>
      </c>
      <c r="C89" s="259">
        <v>23119.119999999999</v>
      </c>
      <c r="D89" s="259">
        <v>40961.699999999997</v>
      </c>
      <c r="E89" s="278">
        <v>36889.1</v>
      </c>
    </row>
    <row r="90" spans="2:5" x14ac:dyDescent="0.3">
      <c r="B90" s="277">
        <v>45346</v>
      </c>
      <c r="C90" s="259">
        <v>23183.56</v>
      </c>
      <c r="D90" s="259">
        <v>40991.199999999997</v>
      </c>
      <c r="E90" s="278">
        <v>36927.599999999999</v>
      </c>
    </row>
    <row r="91" spans="2:5" x14ac:dyDescent="0.3">
      <c r="B91" s="277">
        <v>45347</v>
      </c>
      <c r="C91" s="259">
        <v>23209.77</v>
      </c>
      <c r="D91" s="259">
        <v>41019.9</v>
      </c>
      <c r="E91" s="278">
        <v>36958.9</v>
      </c>
    </row>
    <row r="92" spans="2:5" x14ac:dyDescent="0.3">
      <c r="B92" s="277">
        <v>45348</v>
      </c>
      <c r="C92" s="259">
        <v>23238.57</v>
      </c>
      <c r="D92" s="259">
        <v>41056.300000000003</v>
      </c>
      <c r="E92" s="278">
        <v>36999.4</v>
      </c>
    </row>
    <row r="93" spans="2:5" x14ac:dyDescent="0.3">
      <c r="B93" s="277">
        <v>45349</v>
      </c>
      <c r="C93" s="259">
        <v>23293.03</v>
      </c>
      <c r="D93" s="259">
        <v>41090.199999999997</v>
      </c>
      <c r="E93" s="278">
        <v>37034.699999999997</v>
      </c>
    </row>
    <row r="94" spans="2:5" x14ac:dyDescent="0.3">
      <c r="B94" s="277">
        <v>45350</v>
      </c>
      <c r="C94" s="259">
        <v>23372.35</v>
      </c>
      <c r="D94" s="259">
        <v>41122.800000000003</v>
      </c>
      <c r="E94" s="278">
        <v>37075</v>
      </c>
    </row>
    <row r="95" spans="2:5" x14ac:dyDescent="0.3">
      <c r="B95" s="277">
        <v>45351</v>
      </c>
      <c r="C95" s="259">
        <v>23425.18</v>
      </c>
      <c r="D95" s="259">
        <v>41159.800000000003</v>
      </c>
      <c r="E95" s="278">
        <v>37114.9</v>
      </c>
    </row>
    <row r="96" spans="2:5" x14ac:dyDescent="0.3">
      <c r="B96" s="277">
        <v>45352</v>
      </c>
      <c r="C96" s="259">
        <v>23493.94</v>
      </c>
      <c r="D96" s="259">
        <v>41196.9</v>
      </c>
      <c r="E96" s="278">
        <v>37152.9</v>
      </c>
    </row>
    <row r="97" spans="2:5" x14ac:dyDescent="0.3">
      <c r="B97" s="277">
        <v>45353</v>
      </c>
      <c r="C97" s="259">
        <v>23543.26</v>
      </c>
      <c r="D97" s="259">
        <v>41227.4</v>
      </c>
      <c r="E97" s="278">
        <v>37191.1</v>
      </c>
    </row>
    <row r="98" spans="2:5" x14ac:dyDescent="0.3">
      <c r="B98" s="277">
        <v>45354</v>
      </c>
      <c r="C98" s="259">
        <v>23578.35</v>
      </c>
      <c r="D98" s="259">
        <v>41255.9</v>
      </c>
      <c r="E98" s="278">
        <v>37222.800000000003</v>
      </c>
    </row>
    <row r="99" spans="2:5" x14ac:dyDescent="0.3">
      <c r="B99" s="277">
        <v>45355</v>
      </c>
      <c r="C99" s="259">
        <v>23608.82</v>
      </c>
      <c r="D99" s="259">
        <v>41291.599999999999</v>
      </c>
      <c r="E99" s="278">
        <v>37257.800000000003</v>
      </c>
    </row>
    <row r="100" spans="2:5" x14ac:dyDescent="0.3">
      <c r="B100" s="277">
        <v>45356</v>
      </c>
      <c r="C100" s="259">
        <v>23633.32</v>
      </c>
      <c r="D100" s="259">
        <v>41327.5</v>
      </c>
      <c r="E100" s="278">
        <v>37295.300000000003</v>
      </c>
    </row>
    <row r="101" spans="2:5" x14ac:dyDescent="0.3">
      <c r="B101" s="277">
        <v>45357</v>
      </c>
      <c r="C101" s="259">
        <v>23719.58</v>
      </c>
      <c r="D101" s="259">
        <v>41364.699999999997</v>
      </c>
      <c r="E101" s="278">
        <v>37330.400000000001</v>
      </c>
    </row>
    <row r="102" spans="2:5" x14ac:dyDescent="0.3">
      <c r="B102" s="277">
        <v>45358</v>
      </c>
      <c r="C102" s="259">
        <v>23783.39</v>
      </c>
      <c r="D102" s="259">
        <v>41396.9</v>
      </c>
      <c r="E102" s="278">
        <v>37364.800000000003</v>
      </c>
    </row>
    <row r="103" spans="2:5" x14ac:dyDescent="0.3">
      <c r="B103" s="277">
        <v>45359</v>
      </c>
      <c r="C103" s="259">
        <v>23816.57</v>
      </c>
      <c r="D103" s="259">
        <v>41428</v>
      </c>
      <c r="E103" s="278">
        <v>37404.300000000003</v>
      </c>
    </row>
    <row r="104" spans="2:5" x14ac:dyDescent="0.3">
      <c r="B104" s="277">
        <v>45360</v>
      </c>
      <c r="C104" s="259">
        <v>23852.14</v>
      </c>
      <c r="D104" s="259">
        <v>414626</v>
      </c>
      <c r="E104" s="278">
        <v>37439</v>
      </c>
    </row>
    <row r="105" spans="2:5" x14ac:dyDescent="0.3">
      <c r="B105" s="277">
        <v>45361</v>
      </c>
      <c r="C105" s="259">
        <v>23904.13</v>
      </c>
      <c r="D105" s="259">
        <v>41490.699999999997</v>
      </c>
      <c r="E105" s="278">
        <v>37472.5</v>
      </c>
    </row>
    <row r="106" spans="2:5" x14ac:dyDescent="0.3">
      <c r="B106" s="277">
        <v>45362</v>
      </c>
      <c r="C106" s="259">
        <v>23934.75</v>
      </c>
      <c r="D106" s="259">
        <v>41530.6</v>
      </c>
      <c r="E106" s="278">
        <v>37507.800000000003</v>
      </c>
    </row>
    <row r="107" spans="2:5" x14ac:dyDescent="0.3">
      <c r="B107" s="277">
        <v>45363</v>
      </c>
      <c r="C107" s="259">
        <v>24020.91</v>
      </c>
      <c r="D107" s="259">
        <v>41563.199999999997</v>
      </c>
      <c r="E107" s="278">
        <v>37548.9</v>
      </c>
    </row>
    <row r="108" spans="2:5" x14ac:dyDescent="0.3">
      <c r="B108" s="277">
        <v>45364</v>
      </c>
      <c r="C108" s="259">
        <v>24089.08</v>
      </c>
      <c r="D108" s="259">
        <v>41600.6</v>
      </c>
      <c r="E108" s="278">
        <v>37587.599999999999</v>
      </c>
    </row>
    <row r="109" spans="2:5" x14ac:dyDescent="0.3">
      <c r="B109" s="277">
        <v>45365</v>
      </c>
      <c r="C109" s="259">
        <v>24141.19</v>
      </c>
      <c r="D109" s="259">
        <v>41637</v>
      </c>
      <c r="E109" s="278">
        <v>37625.300000000003</v>
      </c>
    </row>
    <row r="110" spans="2:5" x14ac:dyDescent="0.3">
      <c r="B110" s="277">
        <v>45366</v>
      </c>
      <c r="C110" s="259">
        <v>24197.85</v>
      </c>
      <c r="D110" s="259">
        <v>41671.4</v>
      </c>
      <c r="E110" s="278">
        <v>37658.9</v>
      </c>
    </row>
    <row r="111" spans="2:5" x14ac:dyDescent="0.3">
      <c r="B111" s="277">
        <v>45367</v>
      </c>
      <c r="C111" s="259">
        <v>24266.41</v>
      </c>
      <c r="D111" s="259">
        <v>41700.9</v>
      </c>
      <c r="E111" s="278">
        <v>37696.800000000003</v>
      </c>
    </row>
    <row r="112" spans="2:5" x14ac:dyDescent="0.3">
      <c r="B112" s="277">
        <v>45368</v>
      </c>
      <c r="C112" s="259">
        <v>24326.41</v>
      </c>
      <c r="D112" s="259">
        <v>41726.199999999997</v>
      </c>
      <c r="E112" s="278">
        <v>37731.300000000003</v>
      </c>
    </row>
    <row r="113" spans="2:5" x14ac:dyDescent="0.3">
      <c r="B113" s="277">
        <v>45369</v>
      </c>
      <c r="C113" s="259">
        <v>24362.83</v>
      </c>
      <c r="D113" s="259">
        <v>41758.1</v>
      </c>
      <c r="E113" s="278">
        <v>37773.4</v>
      </c>
    </row>
    <row r="114" spans="2:5" x14ac:dyDescent="0.3">
      <c r="B114" s="277">
        <v>45370</v>
      </c>
      <c r="C114" s="259">
        <v>24424.92</v>
      </c>
      <c r="D114" s="259">
        <v>41795.300000000003</v>
      </c>
      <c r="E114" s="278">
        <v>37810.6</v>
      </c>
    </row>
    <row r="115" spans="2:5" x14ac:dyDescent="0.3">
      <c r="B115" s="277">
        <v>45371</v>
      </c>
      <c r="C115" s="259">
        <v>24480.99</v>
      </c>
      <c r="D115" s="259">
        <v>41824.1</v>
      </c>
      <c r="E115" s="278">
        <v>37850.1</v>
      </c>
    </row>
    <row r="116" spans="2:5" x14ac:dyDescent="0.3">
      <c r="B116" s="277">
        <v>45372</v>
      </c>
      <c r="C116" s="259">
        <v>24540.41</v>
      </c>
      <c r="D116" s="259">
        <v>41860.400000000001</v>
      </c>
      <c r="E116" s="278">
        <v>37885</v>
      </c>
    </row>
    <row r="117" spans="2:5" x14ac:dyDescent="0.3">
      <c r="B117" s="277">
        <v>45373</v>
      </c>
      <c r="C117" s="259">
        <v>24594.85</v>
      </c>
      <c r="D117" s="259">
        <v>41891.300000000003</v>
      </c>
      <c r="E117" s="278">
        <v>37917.9</v>
      </c>
    </row>
    <row r="118" spans="2:5" x14ac:dyDescent="0.3">
      <c r="B118" s="277">
        <v>45374</v>
      </c>
      <c r="C118" s="259">
        <v>24664.55</v>
      </c>
      <c r="D118" s="259">
        <v>41918.9</v>
      </c>
      <c r="E118" s="278">
        <v>37951</v>
      </c>
    </row>
    <row r="119" spans="2:5" x14ac:dyDescent="0.3">
      <c r="B119" s="277">
        <v>45375</v>
      </c>
      <c r="C119" s="259">
        <v>24716.87</v>
      </c>
      <c r="D119" s="259">
        <v>41940.9</v>
      </c>
      <c r="E119" s="278">
        <v>37978.5</v>
      </c>
    </row>
    <row r="120" spans="2:5" x14ac:dyDescent="0.3">
      <c r="B120" s="277">
        <v>45376</v>
      </c>
      <c r="C120" s="259">
        <v>24765.95</v>
      </c>
      <c r="D120" s="259">
        <v>41965.2</v>
      </c>
      <c r="E120" s="278">
        <v>38006.1</v>
      </c>
    </row>
    <row r="121" spans="2:5" x14ac:dyDescent="0.3">
      <c r="B121" s="277">
        <v>45377</v>
      </c>
      <c r="C121" s="259">
        <v>24792.78</v>
      </c>
      <c r="D121" s="259">
        <v>41986.9</v>
      </c>
      <c r="E121" s="278">
        <v>38038.6</v>
      </c>
    </row>
    <row r="122" spans="2:5" x14ac:dyDescent="0.3">
      <c r="B122" s="277">
        <v>45378</v>
      </c>
      <c r="C122" s="259">
        <v>24832.62</v>
      </c>
      <c r="D122" s="259">
        <v>42014.8</v>
      </c>
      <c r="E122" s="278">
        <v>38065.199999999997</v>
      </c>
    </row>
    <row r="123" spans="2:5" x14ac:dyDescent="0.3">
      <c r="B123" s="277">
        <v>45379</v>
      </c>
      <c r="C123" s="259">
        <v>24897.38</v>
      </c>
      <c r="D123" s="259">
        <v>42038.5</v>
      </c>
      <c r="E123" s="278">
        <v>38093</v>
      </c>
    </row>
    <row r="124" spans="2:5" x14ac:dyDescent="0.3">
      <c r="B124" s="277">
        <v>45380</v>
      </c>
      <c r="C124" s="259">
        <v>24960.52</v>
      </c>
      <c r="D124" s="259">
        <v>42061.599999999999</v>
      </c>
      <c r="E124" s="278">
        <v>38120.5</v>
      </c>
    </row>
    <row r="125" spans="2:5" x14ac:dyDescent="0.3">
      <c r="B125" s="277">
        <v>45381</v>
      </c>
      <c r="C125" s="259">
        <v>25022.25</v>
      </c>
      <c r="D125" s="259">
        <v>42089.9</v>
      </c>
      <c r="E125" s="278">
        <v>38152.6</v>
      </c>
    </row>
    <row r="126" spans="2:5" x14ac:dyDescent="0.3">
      <c r="B126" s="277">
        <v>45382</v>
      </c>
      <c r="C126" s="259">
        <v>25078.3</v>
      </c>
      <c r="D126" s="259">
        <v>42113.5</v>
      </c>
      <c r="E126" s="278">
        <v>38184.9</v>
      </c>
    </row>
    <row r="127" spans="2:5" x14ac:dyDescent="0.3">
      <c r="B127" s="277">
        <v>45383</v>
      </c>
      <c r="C127" s="259">
        <v>25107.42</v>
      </c>
      <c r="D127" s="259">
        <v>38222.800000000003</v>
      </c>
      <c r="E127" s="278">
        <v>42145.1</v>
      </c>
    </row>
    <row r="128" spans="2:5" x14ac:dyDescent="0.3">
      <c r="B128" s="277">
        <v>45384</v>
      </c>
      <c r="C128" s="259">
        <v>25170.240000000002</v>
      </c>
      <c r="D128" s="259">
        <v>38261.800000000003</v>
      </c>
      <c r="E128" s="278">
        <v>42179.3</v>
      </c>
    </row>
    <row r="129" spans="2:5" x14ac:dyDescent="0.3">
      <c r="B129" s="277">
        <v>45385</v>
      </c>
      <c r="C129" s="259">
        <v>25225.14</v>
      </c>
      <c r="D129" s="259">
        <v>38299.4</v>
      </c>
      <c r="E129" s="278">
        <v>42217.5</v>
      </c>
    </row>
    <row r="130" spans="2:5" x14ac:dyDescent="0.3">
      <c r="B130" s="277">
        <v>45386</v>
      </c>
      <c r="C130" s="259">
        <v>25297.99</v>
      </c>
      <c r="D130" s="259">
        <v>38340.400000000001</v>
      </c>
      <c r="E130" s="278">
        <v>42249.5</v>
      </c>
    </row>
    <row r="131" spans="2:5" x14ac:dyDescent="0.3">
      <c r="B131" s="277">
        <v>45387</v>
      </c>
      <c r="C131" s="259">
        <v>25369.96</v>
      </c>
      <c r="D131" s="259">
        <v>38378.1</v>
      </c>
      <c r="E131" s="278">
        <v>42283.5</v>
      </c>
    </row>
    <row r="132" spans="2:5" x14ac:dyDescent="0.3">
      <c r="B132" s="277">
        <v>45388</v>
      </c>
      <c r="C132" s="259">
        <v>25440.85</v>
      </c>
      <c r="D132" s="259">
        <v>38411.300000000003</v>
      </c>
      <c r="E132" s="278">
        <v>42314.5</v>
      </c>
    </row>
    <row r="133" spans="2:5" x14ac:dyDescent="0.3">
      <c r="B133" s="277">
        <v>45389</v>
      </c>
      <c r="C133" s="259">
        <v>25488.47</v>
      </c>
      <c r="D133" s="259">
        <v>38442.400000000001</v>
      </c>
      <c r="E133" s="278">
        <v>42343.9</v>
      </c>
    </row>
    <row r="134" spans="2:5" x14ac:dyDescent="0.3">
      <c r="B134" s="277">
        <v>45390</v>
      </c>
      <c r="C134" s="259">
        <v>25515.57</v>
      </c>
      <c r="D134" s="259">
        <v>38480.800000000003</v>
      </c>
      <c r="E134" s="278">
        <v>42383</v>
      </c>
    </row>
    <row r="135" spans="2:5" x14ac:dyDescent="0.3">
      <c r="B135" s="277">
        <v>45391</v>
      </c>
      <c r="C135" s="259">
        <v>25570.15</v>
      </c>
      <c r="D135" s="259">
        <v>38515.1</v>
      </c>
      <c r="E135" s="278">
        <v>42410.1</v>
      </c>
    </row>
    <row r="136" spans="2:5" x14ac:dyDescent="0.3">
      <c r="B136" s="277">
        <v>45392</v>
      </c>
      <c r="C136" s="259">
        <v>25633.94</v>
      </c>
      <c r="D136" s="259">
        <v>38554.199999999997</v>
      </c>
      <c r="E136" s="278">
        <v>42446.400000000001</v>
      </c>
    </row>
    <row r="137" spans="2:5" x14ac:dyDescent="0.3">
      <c r="B137" s="277">
        <v>45393</v>
      </c>
      <c r="C137" s="259">
        <v>25666.13</v>
      </c>
      <c r="D137" s="259">
        <v>38575.199999999997</v>
      </c>
      <c r="E137" s="278">
        <v>42470.7</v>
      </c>
    </row>
    <row r="138" spans="2:5" x14ac:dyDescent="0.3">
      <c r="B138" s="277">
        <v>45394</v>
      </c>
      <c r="C138" s="259">
        <v>25713.32</v>
      </c>
      <c r="D138" s="259">
        <v>38618.699999999997</v>
      </c>
      <c r="E138" s="278">
        <v>42497.2</v>
      </c>
    </row>
    <row r="139" spans="2:5" x14ac:dyDescent="0.3">
      <c r="B139" s="277">
        <v>45395</v>
      </c>
      <c r="C139" s="259">
        <v>25764.880000000001</v>
      </c>
      <c r="D139" s="259">
        <v>38651.9</v>
      </c>
      <c r="E139" s="278">
        <v>42526.3</v>
      </c>
    </row>
    <row r="140" spans="2:5" x14ac:dyDescent="0.3">
      <c r="B140" s="277">
        <v>45396</v>
      </c>
      <c r="C140" s="259">
        <v>25789.4</v>
      </c>
      <c r="D140" s="259">
        <v>38679.800000000003</v>
      </c>
      <c r="E140" s="278">
        <v>42552.7</v>
      </c>
    </row>
    <row r="141" spans="2:5" x14ac:dyDescent="0.3">
      <c r="B141" s="277">
        <v>45397</v>
      </c>
      <c r="C141" s="259">
        <v>25811.65</v>
      </c>
      <c r="D141" s="259">
        <v>38711.800000000003</v>
      </c>
      <c r="E141" s="278">
        <v>42582.400000000001</v>
      </c>
    </row>
    <row r="142" spans="2:5" x14ac:dyDescent="0.3">
      <c r="B142" s="277">
        <v>45398</v>
      </c>
      <c r="C142" s="259">
        <v>25870.06</v>
      </c>
      <c r="D142" s="259">
        <v>38746.699999999997</v>
      </c>
      <c r="E142" s="278">
        <v>42609.3</v>
      </c>
    </row>
    <row r="143" spans="2:5" x14ac:dyDescent="0.3">
      <c r="B143" s="277">
        <v>45399</v>
      </c>
      <c r="C143" s="259">
        <v>25933.919999999998</v>
      </c>
      <c r="D143" s="259">
        <v>38780.400000000001</v>
      </c>
      <c r="E143" s="278">
        <v>42644.3</v>
      </c>
    </row>
    <row r="144" spans="2:5" x14ac:dyDescent="0.3">
      <c r="B144" s="277">
        <v>45400</v>
      </c>
      <c r="C144" s="259">
        <v>25987.439999999999</v>
      </c>
      <c r="D144" s="259">
        <v>38813.4</v>
      </c>
      <c r="E144" s="278">
        <v>42674.8</v>
      </c>
    </row>
    <row r="145" spans="2:5" x14ac:dyDescent="0.3">
      <c r="B145" s="277">
        <v>45401</v>
      </c>
      <c r="C145" s="259">
        <v>26034.12</v>
      </c>
      <c r="D145" s="259">
        <v>38847.699999999997</v>
      </c>
      <c r="E145" s="278">
        <v>42705</v>
      </c>
    </row>
    <row r="146" spans="2:5" x14ac:dyDescent="0.3">
      <c r="B146" s="277">
        <v>45402</v>
      </c>
      <c r="C146" s="259">
        <v>26095.1</v>
      </c>
      <c r="D146" s="259">
        <v>38879.4</v>
      </c>
      <c r="E146" s="278">
        <v>42732.5</v>
      </c>
    </row>
    <row r="147" spans="2:5" x14ac:dyDescent="0.3">
      <c r="B147" s="277">
        <v>45403</v>
      </c>
      <c r="C147" s="259">
        <v>26145.46</v>
      </c>
      <c r="D147" s="259">
        <v>38907.699999999997</v>
      </c>
      <c r="E147" s="278">
        <v>42756.1</v>
      </c>
    </row>
    <row r="148" spans="2:5" x14ac:dyDescent="0.3">
      <c r="B148" s="277">
        <v>45404</v>
      </c>
      <c r="C148" s="259">
        <v>26183.27</v>
      </c>
      <c r="D148" s="259">
        <v>38944.1</v>
      </c>
      <c r="E148" s="278">
        <v>42783.4</v>
      </c>
    </row>
    <row r="149" spans="2:5" x14ac:dyDescent="0.3">
      <c r="B149" s="277">
        <v>45405</v>
      </c>
      <c r="C149" s="259">
        <v>26235.47</v>
      </c>
      <c r="D149" s="259">
        <v>38960.300000000003</v>
      </c>
      <c r="E149" s="278">
        <v>42800.5</v>
      </c>
    </row>
    <row r="150" spans="2:5" x14ac:dyDescent="0.3">
      <c r="B150" s="277">
        <v>45406</v>
      </c>
      <c r="C150" s="259">
        <v>26290.51</v>
      </c>
      <c r="D150" s="259">
        <v>39018.9</v>
      </c>
      <c r="E150" s="278">
        <v>42823.1</v>
      </c>
    </row>
    <row r="151" spans="2:5" x14ac:dyDescent="0.3">
      <c r="B151" s="277">
        <v>45407</v>
      </c>
      <c r="C151" s="259">
        <v>26342.400000000001</v>
      </c>
      <c r="D151" s="259">
        <v>39058.199999999997</v>
      </c>
      <c r="E151" s="278">
        <v>42847.5</v>
      </c>
    </row>
    <row r="152" spans="2:5" x14ac:dyDescent="0.3">
      <c r="B152" s="277">
        <v>45408</v>
      </c>
      <c r="C152" s="259">
        <v>26394.89</v>
      </c>
      <c r="D152" s="259">
        <v>39096.9</v>
      </c>
      <c r="E152" s="278">
        <v>42872.2</v>
      </c>
    </row>
    <row r="153" spans="2:5" x14ac:dyDescent="0.3">
      <c r="B153" s="277">
        <v>45409</v>
      </c>
      <c r="C153" s="259">
        <v>26449.3</v>
      </c>
      <c r="D153" s="259">
        <v>39135.199999999997</v>
      </c>
      <c r="E153" s="278">
        <v>42894.5</v>
      </c>
    </row>
    <row r="154" spans="2:5" x14ac:dyDescent="0.3">
      <c r="B154" s="277">
        <v>45410</v>
      </c>
      <c r="C154" s="259">
        <v>26506.68</v>
      </c>
      <c r="D154" s="259">
        <v>39167.599999999999</v>
      </c>
      <c r="E154" s="278">
        <v>42915.199999999997</v>
      </c>
    </row>
    <row r="155" spans="2:5" x14ac:dyDescent="0.3">
      <c r="B155" s="277">
        <v>45411</v>
      </c>
      <c r="C155" s="259">
        <v>26535.79</v>
      </c>
      <c r="D155" s="259">
        <v>39205.199999999997</v>
      </c>
      <c r="E155" s="278">
        <v>42940.4</v>
      </c>
    </row>
    <row r="156" spans="2:5" x14ac:dyDescent="0.3">
      <c r="B156" s="277">
        <v>45412</v>
      </c>
      <c r="C156" s="259">
        <v>26595.53</v>
      </c>
      <c r="D156" s="259">
        <v>39242.6</v>
      </c>
      <c r="E156" s="278">
        <v>42964.1</v>
      </c>
    </row>
    <row r="157" spans="2:5" x14ac:dyDescent="0.3">
      <c r="B157" s="277">
        <v>45413</v>
      </c>
      <c r="C157" s="259">
        <v>26626.560000000001</v>
      </c>
      <c r="D157" s="259">
        <v>42978.5</v>
      </c>
      <c r="E157" s="278">
        <v>39269.1</v>
      </c>
    </row>
    <row r="158" spans="2:5" x14ac:dyDescent="0.3">
      <c r="B158" s="277">
        <v>45414</v>
      </c>
      <c r="C158" s="259">
        <v>26689.61</v>
      </c>
      <c r="D158" s="259">
        <v>43003.199999999997</v>
      </c>
      <c r="E158" s="278">
        <v>39311.199999999997</v>
      </c>
    </row>
    <row r="159" spans="2:5" x14ac:dyDescent="0.3">
      <c r="B159" s="277">
        <v>45415</v>
      </c>
      <c r="C159" s="259">
        <v>26751.17</v>
      </c>
      <c r="D159" s="259">
        <v>43032.5</v>
      </c>
      <c r="E159" s="278">
        <v>39347.300000000003</v>
      </c>
    </row>
    <row r="160" spans="2:5" x14ac:dyDescent="0.3">
      <c r="B160" s="277">
        <v>45416</v>
      </c>
      <c r="C160" s="259">
        <v>26836.16</v>
      </c>
      <c r="D160" s="259">
        <v>43062.1</v>
      </c>
      <c r="E160" s="278">
        <v>39386.5</v>
      </c>
    </row>
    <row r="161" spans="2:5" x14ac:dyDescent="0.3">
      <c r="B161" s="277">
        <v>45417</v>
      </c>
      <c r="C161" s="259">
        <v>26900.73</v>
      </c>
      <c r="D161" s="259">
        <v>43091.6</v>
      </c>
      <c r="E161" s="278">
        <v>39417.199999999997</v>
      </c>
    </row>
    <row r="162" spans="2:5" x14ac:dyDescent="0.3">
      <c r="B162" s="277">
        <v>45418</v>
      </c>
      <c r="C162" s="259">
        <v>26929.54</v>
      </c>
      <c r="D162" s="259">
        <v>43118.6</v>
      </c>
      <c r="E162" s="278">
        <v>39454.6</v>
      </c>
    </row>
    <row r="163" spans="2:5" x14ac:dyDescent="0.3">
      <c r="B163" s="277">
        <v>45419</v>
      </c>
      <c r="C163" s="259">
        <v>27007.15</v>
      </c>
      <c r="D163" s="259">
        <v>43149</v>
      </c>
      <c r="E163" s="278">
        <v>39490.1</v>
      </c>
    </row>
    <row r="164" spans="2:5" x14ac:dyDescent="0.3">
      <c r="B164" s="277">
        <v>45420</v>
      </c>
      <c r="C164" s="259">
        <v>27070.92</v>
      </c>
      <c r="D164" s="259">
        <v>43181.5</v>
      </c>
      <c r="E164" s="278">
        <v>39529.9</v>
      </c>
    </row>
    <row r="165" spans="2:5" x14ac:dyDescent="0.3">
      <c r="B165" s="277">
        <v>45421</v>
      </c>
      <c r="C165" s="259">
        <v>27124.23</v>
      </c>
      <c r="D165" s="259">
        <v>43213.4</v>
      </c>
      <c r="E165" s="278">
        <v>39576.699999999997</v>
      </c>
    </row>
    <row r="166" spans="2:5" x14ac:dyDescent="0.3">
      <c r="B166" s="277">
        <v>45422</v>
      </c>
      <c r="C166" s="259">
        <v>27197.89</v>
      </c>
      <c r="D166" s="259">
        <v>43235.3</v>
      </c>
      <c r="E166" s="278">
        <v>39600.5</v>
      </c>
    </row>
    <row r="167" spans="2:5" x14ac:dyDescent="0.3">
      <c r="B167" s="277">
        <v>45423</v>
      </c>
      <c r="C167" s="259">
        <v>27248.12</v>
      </c>
      <c r="D167" s="259">
        <v>43261.8</v>
      </c>
      <c r="E167" s="278">
        <v>39621.699999999997</v>
      </c>
    </row>
    <row r="168" spans="2:5" x14ac:dyDescent="0.3">
      <c r="B168" s="277">
        <v>45424</v>
      </c>
      <c r="C168" s="259">
        <v>27292.13</v>
      </c>
      <c r="D168" s="259">
        <v>43286.400000000001</v>
      </c>
      <c r="E168" s="278">
        <v>39671.1</v>
      </c>
    </row>
    <row r="169" spans="2:5" x14ac:dyDescent="0.3">
      <c r="B169" s="277">
        <v>45425</v>
      </c>
      <c r="C169" s="259">
        <v>27348.55</v>
      </c>
      <c r="D169" s="259">
        <v>43310.9</v>
      </c>
      <c r="E169" s="278">
        <v>39711</v>
      </c>
    </row>
    <row r="170" spans="2:5" x14ac:dyDescent="0.3">
      <c r="B170" s="277">
        <v>45426</v>
      </c>
      <c r="C170" s="259">
        <v>27400.74</v>
      </c>
      <c r="D170" s="259">
        <v>43341.4</v>
      </c>
      <c r="E170" s="278">
        <v>39761.300000000003</v>
      </c>
    </row>
    <row r="171" spans="2:5" x14ac:dyDescent="0.3">
      <c r="B171" s="277">
        <v>45427</v>
      </c>
      <c r="C171" s="259">
        <v>27464.32</v>
      </c>
      <c r="D171" s="259">
        <v>43370.8</v>
      </c>
      <c r="E171" s="278">
        <v>39806.800000000003</v>
      </c>
    </row>
    <row r="172" spans="2:5" x14ac:dyDescent="0.3">
      <c r="B172" s="277">
        <v>45428</v>
      </c>
      <c r="C172" s="259">
        <v>27533.06</v>
      </c>
      <c r="D172" s="259">
        <v>43409.4</v>
      </c>
      <c r="E172" s="278">
        <v>39857</v>
      </c>
    </row>
    <row r="173" spans="2:5" x14ac:dyDescent="0.3">
      <c r="B173" s="277">
        <v>45429</v>
      </c>
      <c r="C173" s="259">
        <v>27591</v>
      </c>
      <c r="D173" s="259">
        <v>43439.6</v>
      </c>
      <c r="E173" s="278">
        <v>39906.400000000001</v>
      </c>
    </row>
    <row r="174" spans="2:5" x14ac:dyDescent="0.3">
      <c r="B174" s="277">
        <v>45430</v>
      </c>
      <c r="C174" s="259">
        <v>27664.27</v>
      </c>
      <c r="D174" s="259">
        <v>43469.3</v>
      </c>
      <c r="E174" s="278">
        <v>39952.300000000003</v>
      </c>
    </row>
    <row r="175" spans="2:5" x14ac:dyDescent="0.3">
      <c r="B175" s="277">
        <v>45431</v>
      </c>
      <c r="C175" s="259">
        <v>27700.44</v>
      </c>
      <c r="D175" s="259">
        <v>43493.2</v>
      </c>
      <c r="E175" s="278">
        <v>39991.1</v>
      </c>
    </row>
    <row r="176" spans="2:5" x14ac:dyDescent="0.3">
      <c r="B176" s="277">
        <v>45432</v>
      </c>
      <c r="C176" s="259">
        <v>27741.29</v>
      </c>
      <c r="D176" s="259">
        <v>43515.199999999997</v>
      </c>
      <c r="E176" s="278">
        <v>40040.699999999997</v>
      </c>
    </row>
    <row r="177" spans="2:5" x14ac:dyDescent="0.3">
      <c r="B177" s="277">
        <v>45433</v>
      </c>
      <c r="C177" s="259">
        <v>27796.31</v>
      </c>
      <c r="D177" s="259">
        <v>43544.9</v>
      </c>
      <c r="E177" s="278">
        <v>40084.6</v>
      </c>
    </row>
    <row r="178" spans="2:5" x14ac:dyDescent="0.3">
      <c r="B178" s="277">
        <v>45434</v>
      </c>
      <c r="C178" s="259">
        <v>27874.240000000002</v>
      </c>
      <c r="D178" s="259">
        <v>43576.7</v>
      </c>
      <c r="E178" s="278">
        <v>40131.9</v>
      </c>
    </row>
    <row r="179" spans="2:5" x14ac:dyDescent="0.3">
      <c r="B179" s="277">
        <v>45435</v>
      </c>
      <c r="C179" s="259">
        <v>27947.41</v>
      </c>
      <c r="D179" s="259">
        <v>43606.1</v>
      </c>
      <c r="E179" s="278">
        <v>40173.699999999997</v>
      </c>
    </row>
    <row r="180" spans="2:5" x14ac:dyDescent="0.3">
      <c r="B180" s="277">
        <v>45436</v>
      </c>
      <c r="C180" s="259">
        <v>28018.67</v>
      </c>
      <c r="D180" s="259">
        <v>43631.1</v>
      </c>
      <c r="E180" s="278">
        <v>40213.800000000003</v>
      </c>
    </row>
    <row r="181" spans="2:5" x14ac:dyDescent="0.3">
      <c r="B181" s="277">
        <v>45437</v>
      </c>
      <c r="C181" s="259">
        <v>28077.43</v>
      </c>
      <c r="D181" s="259">
        <v>43660.6</v>
      </c>
      <c r="E181" s="278">
        <v>40257.1</v>
      </c>
    </row>
    <row r="182" spans="2:5" x14ac:dyDescent="0.3">
      <c r="B182" s="277">
        <v>45438</v>
      </c>
      <c r="C182" s="259">
        <v>28126.76</v>
      </c>
      <c r="D182" s="259">
        <v>43682.8</v>
      </c>
      <c r="E182" s="278">
        <v>40296.9</v>
      </c>
    </row>
    <row r="183" spans="2:5" x14ac:dyDescent="0.3">
      <c r="B183" s="277">
        <v>45439</v>
      </c>
      <c r="C183" s="259">
        <v>28150.57</v>
      </c>
      <c r="D183" s="259">
        <v>43708</v>
      </c>
      <c r="E183" s="278">
        <v>40343.1</v>
      </c>
    </row>
    <row r="184" spans="2:5" x14ac:dyDescent="0.3">
      <c r="B184" s="277">
        <v>45440</v>
      </c>
      <c r="C184" s="259">
        <v>28174.18</v>
      </c>
      <c r="D184" s="259">
        <v>43735.4</v>
      </c>
      <c r="E184" s="278">
        <v>40387.800000000003</v>
      </c>
    </row>
    <row r="185" spans="2:5" x14ac:dyDescent="0.3">
      <c r="B185" s="277">
        <v>45441</v>
      </c>
      <c r="C185" s="259">
        <v>28206.6</v>
      </c>
      <c r="D185" s="259">
        <v>43752.800000000003</v>
      </c>
      <c r="E185" s="278">
        <v>40436.800000000003</v>
      </c>
    </row>
    <row r="186" spans="2:5" x14ac:dyDescent="0.3">
      <c r="B186" s="277">
        <v>45442</v>
      </c>
      <c r="C186" s="259">
        <v>28293.54</v>
      </c>
      <c r="D186" s="259">
        <v>43784.3</v>
      </c>
      <c r="E186" s="278">
        <v>40485.5</v>
      </c>
    </row>
    <row r="187" spans="2:5" x14ac:dyDescent="0.3">
      <c r="B187" s="277">
        <v>45443</v>
      </c>
      <c r="C187" s="259">
        <v>28336.52</v>
      </c>
      <c r="D187" s="259">
        <v>43805.7</v>
      </c>
      <c r="E187" s="278">
        <v>40530.699999999997</v>
      </c>
    </row>
    <row r="188" spans="2:5" x14ac:dyDescent="0.3">
      <c r="B188" s="277">
        <v>45444</v>
      </c>
      <c r="C188" s="259">
        <v>28400.68</v>
      </c>
      <c r="D188" s="259">
        <v>43832.7</v>
      </c>
      <c r="E188" s="278">
        <v>40577.300000000003</v>
      </c>
    </row>
    <row r="189" spans="2:5" x14ac:dyDescent="0.3">
      <c r="B189" s="277">
        <v>45445</v>
      </c>
      <c r="C189" s="259">
        <v>28458.75</v>
      </c>
      <c r="D189" s="259">
        <v>43859.6</v>
      </c>
      <c r="E189" s="278">
        <v>40619.4</v>
      </c>
    </row>
    <row r="190" spans="2:5" x14ac:dyDescent="0.3">
      <c r="B190" s="277">
        <v>45446</v>
      </c>
      <c r="C190" s="259">
        <v>28499.119999999999</v>
      </c>
      <c r="D190" s="259">
        <v>43884.9</v>
      </c>
      <c r="E190" s="278">
        <v>40657.300000000003</v>
      </c>
    </row>
    <row r="191" spans="2:5" x14ac:dyDescent="0.3">
      <c r="B191" s="277">
        <v>45447</v>
      </c>
      <c r="C191" s="259">
        <v>28519.55</v>
      </c>
      <c r="D191" s="259">
        <v>43918.7</v>
      </c>
      <c r="E191" s="278">
        <v>40706.6</v>
      </c>
    </row>
    <row r="192" spans="2:5" x14ac:dyDescent="0.3">
      <c r="B192" s="277">
        <v>45448</v>
      </c>
      <c r="C192" s="259">
        <v>28577.59</v>
      </c>
      <c r="D192" s="259">
        <v>43946.9</v>
      </c>
      <c r="E192" s="278">
        <v>40753</v>
      </c>
    </row>
    <row r="193" spans="2:5" x14ac:dyDescent="0.3">
      <c r="B193" s="277">
        <v>45449</v>
      </c>
      <c r="C193" s="259">
        <v>28615.57</v>
      </c>
      <c r="D193" s="259">
        <v>43969.7</v>
      </c>
      <c r="E193" s="278">
        <v>40792.699999999997</v>
      </c>
    </row>
    <row r="194" spans="2:5" x14ac:dyDescent="0.3">
      <c r="B194" s="277">
        <v>45450</v>
      </c>
      <c r="C194" s="259">
        <v>28667.64</v>
      </c>
      <c r="D194" s="259">
        <v>43969.7</v>
      </c>
      <c r="E194" s="278">
        <v>40817.4</v>
      </c>
    </row>
    <row r="195" spans="2:5" x14ac:dyDescent="0.3">
      <c r="B195" s="277">
        <v>45451</v>
      </c>
      <c r="C195" s="259">
        <v>28726.69</v>
      </c>
      <c r="D195" s="259">
        <v>44022.7</v>
      </c>
      <c r="E195" s="278">
        <v>40843.5</v>
      </c>
    </row>
    <row r="196" spans="2:5" x14ac:dyDescent="0.3">
      <c r="B196" s="277">
        <v>45452</v>
      </c>
      <c r="C196" s="259">
        <v>28786.32</v>
      </c>
      <c r="D196" s="259">
        <v>44043.1</v>
      </c>
      <c r="E196" s="278">
        <v>40875.5</v>
      </c>
    </row>
    <row r="197" spans="2:5" x14ac:dyDescent="0.3">
      <c r="B197" s="277">
        <v>45453</v>
      </c>
      <c r="C197" s="259">
        <v>28862.82</v>
      </c>
      <c r="D197" s="259">
        <v>44067.3</v>
      </c>
      <c r="E197" s="278">
        <v>40907.9</v>
      </c>
    </row>
    <row r="198" spans="2:5" x14ac:dyDescent="0.3">
      <c r="B198" s="277">
        <v>45454</v>
      </c>
      <c r="C198" s="259">
        <v>28897.01</v>
      </c>
      <c r="D198" s="259">
        <v>44093.2</v>
      </c>
      <c r="E198" s="278">
        <v>40946.300000000003</v>
      </c>
    </row>
    <row r="199" spans="2:5" x14ac:dyDescent="0.3">
      <c r="B199" s="277">
        <v>45455</v>
      </c>
      <c r="C199" s="259">
        <v>28970.42</v>
      </c>
      <c r="D199" s="259">
        <v>44116.4</v>
      </c>
      <c r="E199" s="278">
        <v>40981.699999999997</v>
      </c>
    </row>
    <row r="200" spans="2:5" x14ac:dyDescent="0.3">
      <c r="B200" s="277">
        <v>45456</v>
      </c>
      <c r="C200" s="259">
        <v>29030.240000000002</v>
      </c>
      <c r="D200" s="259">
        <v>44138.8</v>
      </c>
      <c r="E200" s="278">
        <v>41021.4</v>
      </c>
    </row>
    <row r="201" spans="2:5" x14ac:dyDescent="0.3">
      <c r="B201" s="277">
        <v>45457</v>
      </c>
      <c r="C201" s="259">
        <v>29095.51</v>
      </c>
      <c r="D201" s="259">
        <v>44160.3</v>
      </c>
      <c r="E201" s="278">
        <v>41057.5</v>
      </c>
    </row>
    <row r="202" spans="2:5" x14ac:dyDescent="0.3">
      <c r="B202" s="277">
        <v>45458</v>
      </c>
      <c r="C202" s="259">
        <v>29134.71</v>
      </c>
      <c r="D202" s="259">
        <v>44174.2</v>
      </c>
      <c r="E202" s="278">
        <v>41079.199999999997</v>
      </c>
    </row>
    <row r="203" spans="2:5" x14ac:dyDescent="0.3">
      <c r="B203" s="277">
        <v>45459</v>
      </c>
      <c r="C203" s="259">
        <v>29195.27</v>
      </c>
      <c r="D203" s="259">
        <v>44195.7</v>
      </c>
      <c r="E203" s="278">
        <v>41080.1</v>
      </c>
    </row>
    <row r="204" spans="2:5" x14ac:dyDescent="0.3">
      <c r="B204" s="277">
        <v>45460</v>
      </c>
      <c r="C204" s="259">
        <v>29246.47</v>
      </c>
      <c r="D204" s="259">
        <v>44220.4</v>
      </c>
      <c r="E204" s="278">
        <v>41112.400000000001</v>
      </c>
    </row>
    <row r="205" spans="2:5" x14ac:dyDescent="0.3">
      <c r="B205" s="277">
        <v>45461</v>
      </c>
      <c r="C205" s="259">
        <v>29318.61</v>
      </c>
      <c r="D205" s="259">
        <v>44246.6</v>
      </c>
      <c r="E205" s="278">
        <v>41139</v>
      </c>
    </row>
    <row r="206" spans="2:5" x14ac:dyDescent="0.3">
      <c r="B206" s="277">
        <v>45462</v>
      </c>
      <c r="C206" s="259">
        <v>29355.25</v>
      </c>
      <c r="D206" s="259">
        <v>44267.199999999997</v>
      </c>
      <c r="E206" s="278">
        <v>41165.800000000003</v>
      </c>
    </row>
    <row r="207" spans="2:5" x14ac:dyDescent="0.3">
      <c r="B207" s="277">
        <v>45463</v>
      </c>
      <c r="C207" s="259">
        <v>29406.400000000001</v>
      </c>
      <c r="D207" s="259">
        <v>44290</v>
      </c>
      <c r="E207" s="278">
        <v>41190.6</v>
      </c>
    </row>
    <row r="208" spans="2:5" x14ac:dyDescent="0.3">
      <c r="B208" s="277">
        <v>45464</v>
      </c>
      <c r="C208" s="259">
        <v>29497.77</v>
      </c>
      <c r="D208" s="259">
        <v>44311.5</v>
      </c>
      <c r="E208" s="278">
        <v>41217.599999999999</v>
      </c>
    </row>
    <row r="209" spans="2:5" x14ac:dyDescent="0.3">
      <c r="B209" s="277">
        <v>45465</v>
      </c>
      <c r="C209" s="259">
        <v>29576.86</v>
      </c>
      <c r="D209" s="259">
        <v>44334.2</v>
      </c>
      <c r="E209" s="278">
        <v>41241.1</v>
      </c>
    </row>
    <row r="210" spans="2:5" x14ac:dyDescent="0.3">
      <c r="B210" s="277">
        <v>45466</v>
      </c>
      <c r="C210" s="259">
        <v>29645.23</v>
      </c>
      <c r="D210" s="259">
        <v>44355.8</v>
      </c>
      <c r="E210" s="278">
        <v>41261.199999999997</v>
      </c>
    </row>
    <row r="211" spans="2:5" x14ac:dyDescent="0.3">
      <c r="B211" s="277">
        <v>45467</v>
      </c>
      <c r="C211" s="259">
        <v>29687.26</v>
      </c>
      <c r="D211" s="259">
        <v>44375.3</v>
      </c>
      <c r="E211" s="278">
        <v>41282.9</v>
      </c>
    </row>
    <row r="212" spans="2:5" x14ac:dyDescent="0.3">
      <c r="B212" s="277">
        <v>45468</v>
      </c>
      <c r="C212" s="259">
        <v>29751.27</v>
      </c>
      <c r="D212" s="259">
        <v>44397.7</v>
      </c>
      <c r="E212" s="278">
        <v>41308.6</v>
      </c>
    </row>
    <row r="213" spans="2:5" x14ac:dyDescent="0.3">
      <c r="B213" s="277">
        <v>45469</v>
      </c>
      <c r="C213" s="259">
        <v>29825.74</v>
      </c>
      <c r="D213" s="259">
        <v>44421.9</v>
      </c>
      <c r="E213" s="278">
        <v>41333.199999999997</v>
      </c>
    </row>
    <row r="214" spans="2:5" x14ac:dyDescent="0.3">
      <c r="B214" s="277">
        <v>45470</v>
      </c>
      <c r="C214" s="259">
        <v>29894.49</v>
      </c>
      <c r="D214" s="259">
        <v>44443.6</v>
      </c>
      <c r="E214" s="278">
        <v>41357.199999999997</v>
      </c>
    </row>
    <row r="215" spans="2:5" x14ac:dyDescent="0.3">
      <c r="B215" s="277">
        <v>45471</v>
      </c>
      <c r="C215" s="259">
        <v>30032.77</v>
      </c>
      <c r="D215" s="259">
        <v>44483.3</v>
      </c>
      <c r="E215" s="278">
        <v>41404.300000000003</v>
      </c>
    </row>
    <row r="216" spans="2:5" x14ac:dyDescent="0.3">
      <c r="B216" s="277">
        <v>45472</v>
      </c>
      <c r="C216" s="259">
        <v>30085.759999999998</v>
      </c>
      <c r="D216" s="259">
        <v>44487.9</v>
      </c>
      <c r="E216" s="278">
        <v>41415.9</v>
      </c>
    </row>
    <row r="217" spans="2:5" x14ac:dyDescent="0.3">
      <c r="B217" s="277">
        <v>45473</v>
      </c>
      <c r="C217" s="259">
        <v>30102.99</v>
      </c>
      <c r="D217" s="259">
        <v>44498.6</v>
      </c>
      <c r="E217" s="278">
        <v>41422</v>
      </c>
    </row>
    <row r="218" spans="2:5" x14ac:dyDescent="0.3">
      <c r="B218" s="277">
        <v>45474</v>
      </c>
      <c r="C218" s="259"/>
      <c r="D218" s="259"/>
      <c r="E218" s="278"/>
    </row>
    <row r="219" spans="2:5" x14ac:dyDescent="0.3">
      <c r="B219" s="277">
        <v>45475</v>
      </c>
      <c r="C219" s="259"/>
      <c r="D219" s="259"/>
      <c r="E219" s="278"/>
    </row>
    <row r="220" spans="2:5" x14ac:dyDescent="0.3">
      <c r="B220" s="277">
        <v>45476</v>
      </c>
      <c r="C220" s="259"/>
      <c r="D220" s="259"/>
      <c r="E220" s="278"/>
    </row>
    <row r="221" spans="2:5" x14ac:dyDescent="0.3">
      <c r="B221" s="277">
        <v>45477</v>
      </c>
      <c r="C221" s="259"/>
      <c r="D221" s="259"/>
      <c r="E221" s="278"/>
    </row>
    <row r="222" spans="2:5" x14ac:dyDescent="0.3">
      <c r="B222" s="277">
        <v>45478</v>
      </c>
      <c r="C222" s="259"/>
      <c r="D222" s="259"/>
      <c r="E222" s="278"/>
    </row>
    <row r="223" spans="2:5" x14ac:dyDescent="0.3">
      <c r="B223" s="277">
        <v>45479</v>
      </c>
      <c r="C223" s="259"/>
      <c r="D223" s="259"/>
      <c r="E223" s="278"/>
    </row>
    <row r="224" spans="2:5" x14ac:dyDescent="0.3">
      <c r="B224" s="277">
        <v>45480</v>
      </c>
      <c r="C224" s="259"/>
      <c r="D224" s="259"/>
      <c r="E224" s="278"/>
    </row>
    <row r="225" spans="2:5" x14ac:dyDescent="0.3">
      <c r="B225" s="277">
        <v>45481</v>
      </c>
      <c r="C225" s="259"/>
      <c r="D225" s="259"/>
      <c r="E225" s="278"/>
    </row>
    <row r="226" spans="2:5" x14ac:dyDescent="0.3">
      <c r="B226" s="277">
        <v>45482</v>
      </c>
      <c r="C226" s="259"/>
      <c r="D226" s="259"/>
      <c r="E226" s="278"/>
    </row>
    <row r="227" spans="2:5" x14ac:dyDescent="0.3">
      <c r="B227" s="277">
        <v>45483</v>
      </c>
      <c r="C227" s="259"/>
      <c r="D227" s="259"/>
      <c r="E227" s="278"/>
    </row>
    <row r="228" spans="2:5" x14ac:dyDescent="0.3">
      <c r="B228" s="277">
        <v>45484</v>
      </c>
      <c r="C228" s="259"/>
      <c r="D228" s="259"/>
      <c r="E228" s="278"/>
    </row>
    <row r="229" spans="2:5" x14ac:dyDescent="0.3">
      <c r="B229" s="277">
        <v>45485</v>
      </c>
      <c r="C229" s="259"/>
      <c r="D229" s="259"/>
      <c r="E229" s="278"/>
    </row>
    <row r="230" spans="2:5" x14ac:dyDescent="0.3">
      <c r="B230" s="277">
        <v>45486</v>
      </c>
      <c r="C230" s="259"/>
      <c r="D230" s="259"/>
      <c r="E230" s="278"/>
    </row>
    <row r="231" spans="2:5" x14ac:dyDescent="0.3">
      <c r="B231" s="277">
        <v>45487</v>
      </c>
      <c r="C231" s="259"/>
      <c r="D231" s="259"/>
      <c r="E231" s="278"/>
    </row>
    <row r="232" spans="2:5" x14ac:dyDescent="0.3">
      <c r="B232" s="277">
        <v>45488</v>
      </c>
      <c r="C232" s="259"/>
      <c r="D232" s="259"/>
      <c r="E232" s="278"/>
    </row>
    <row r="233" spans="2:5" x14ac:dyDescent="0.3">
      <c r="B233" s="277">
        <v>45489</v>
      </c>
      <c r="C233" s="259"/>
      <c r="D233" s="259"/>
      <c r="E233" s="278"/>
    </row>
    <row r="234" spans="2:5" x14ac:dyDescent="0.3">
      <c r="B234" s="277">
        <v>45490</v>
      </c>
      <c r="C234" s="259"/>
      <c r="D234" s="259"/>
      <c r="E234" s="278"/>
    </row>
    <row r="235" spans="2:5" x14ac:dyDescent="0.3">
      <c r="B235" s="277">
        <v>45491</v>
      </c>
      <c r="C235" s="259"/>
      <c r="D235" s="259"/>
      <c r="E235" s="278"/>
    </row>
    <row r="236" spans="2:5" x14ac:dyDescent="0.3">
      <c r="B236" s="277">
        <v>45492</v>
      </c>
      <c r="C236" s="259"/>
      <c r="D236" s="259"/>
      <c r="E236" s="278"/>
    </row>
    <row r="237" spans="2:5" x14ac:dyDescent="0.3">
      <c r="B237" s="277">
        <v>45493</v>
      </c>
      <c r="C237" s="259"/>
      <c r="D237" s="259"/>
      <c r="E237" s="278"/>
    </row>
    <row r="238" spans="2:5" x14ac:dyDescent="0.3">
      <c r="B238" s="277">
        <v>45494</v>
      </c>
      <c r="C238" s="259"/>
      <c r="D238" s="259"/>
      <c r="E238" s="278"/>
    </row>
    <row r="239" spans="2:5" x14ac:dyDescent="0.3">
      <c r="B239" s="277">
        <v>45495</v>
      </c>
      <c r="C239" s="259"/>
      <c r="D239" s="259"/>
      <c r="E239" s="278"/>
    </row>
    <row r="240" spans="2:5" x14ac:dyDescent="0.3">
      <c r="B240" s="277">
        <v>45496</v>
      </c>
      <c r="C240" s="259"/>
      <c r="D240" s="259"/>
      <c r="E240" s="278"/>
    </row>
    <row r="241" spans="2:5" x14ac:dyDescent="0.3">
      <c r="B241" s="277">
        <v>45497</v>
      </c>
      <c r="C241" s="259"/>
      <c r="D241" s="259"/>
      <c r="E241" s="278"/>
    </row>
    <row r="242" spans="2:5" x14ac:dyDescent="0.3">
      <c r="B242" s="277">
        <v>45498</v>
      </c>
      <c r="C242" s="259"/>
      <c r="D242" s="259"/>
      <c r="E242" s="278"/>
    </row>
    <row r="243" spans="2:5" x14ac:dyDescent="0.3">
      <c r="B243" s="277">
        <v>45499</v>
      </c>
      <c r="C243" s="259"/>
      <c r="D243" s="259"/>
      <c r="E243" s="278"/>
    </row>
    <row r="244" spans="2:5" x14ac:dyDescent="0.3">
      <c r="B244" s="277">
        <v>45500</v>
      </c>
      <c r="C244" s="259"/>
      <c r="D244" s="259"/>
      <c r="E244" s="278"/>
    </row>
    <row r="245" spans="2:5" x14ac:dyDescent="0.3">
      <c r="B245" s="277">
        <v>45501</v>
      </c>
      <c r="C245" s="259"/>
      <c r="D245" s="259"/>
      <c r="E245" s="278"/>
    </row>
    <row r="246" spans="2:5" x14ac:dyDescent="0.3">
      <c r="B246" s="277">
        <v>45502</v>
      </c>
      <c r="C246" s="259"/>
      <c r="D246" s="259"/>
      <c r="E246" s="278"/>
    </row>
    <row r="247" spans="2:5" x14ac:dyDescent="0.3">
      <c r="B247" s="277">
        <v>45503</v>
      </c>
      <c r="C247" s="259"/>
      <c r="D247" s="259"/>
      <c r="E247" s="278"/>
    </row>
    <row r="248" spans="2:5" x14ac:dyDescent="0.3">
      <c r="B248" s="277">
        <v>45504</v>
      </c>
      <c r="C248" s="259"/>
      <c r="D248" s="259"/>
      <c r="E248" s="278"/>
    </row>
    <row r="249" spans="2:5" x14ac:dyDescent="0.3">
      <c r="B249" s="277"/>
      <c r="C249" s="259"/>
      <c r="D249" s="259"/>
      <c r="E249" s="278"/>
    </row>
    <row r="250" spans="2:5" x14ac:dyDescent="0.3">
      <c r="B250" s="277"/>
      <c r="C250" s="259"/>
      <c r="D250" s="259"/>
      <c r="E250" s="278"/>
    </row>
    <row r="251" spans="2:5" x14ac:dyDescent="0.3">
      <c r="B251" s="277"/>
      <c r="C251" s="259"/>
      <c r="D251" s="259"/>
      <c r="E251" s="278"/>
    </row>
    <row r="252" spans="2:5" x14ac:dyDescent="0.3">
      <c r="B252" s="277"/>
      <c r="C252" s="259"/>
      <c r="D252" s="259"/>
      <c r="E252" s="278"/>
    </row>
    <row r="253" spans="2:5" x14ac:dyDescent="0.3">
      <c r="B253" s="277"/>
      <c r="C253" s="259"/>
      <c r="D253" s="259"/>
      <c r="E253" s="278"/>
    </row>
    <row r="254" spans="2:5" x14ac:dyDescent="0.3">
      <c r="B254" s="277"/>
      <c r="C254" s="259"/>
      <c r="D254" s="259"/>
      <c r="E254" s="278"/>
    </row>
    <row r="255" spans="2:5" x14ac:dyDescent="0.3">
      <c r="B255" s="277"/>
      <c r="C255" s="259"/>
      <c r="D255" s="259"/>
      <c r="E255" s="278"/>
    </row>
    <row r="256" spans="2:5" x14ac:dyDescent="0.3">
      <c r="B256" s="277"/>
      <c r="C256" s="259"/>
      <c r="D256" s="259"/>
      <c r="E256" s="278"/>
    </row>
    <row r="257" spans="2:5" x14ac:dyDescent="0.3">
      <c r="B257" s="277"/>
      <c r="C257" s="259"/>
      <c r="D257" s="259"/>
      <c r="E257" s="278"/>
    </row>
    <row r="258" spans="2:5" x14ac:dyDescent="0.3">
      <c r="B258" s="277"/>
      <c r="C258" s="259"/>
      <c r="D258" s="259"/>
      <c r="E258" s="278"/>
    </row>
    <row r="259" spans="2:5" x14ac:dyDescent="0.3">
      <c r="B259" s="277"/>
      <c r="C259" s="259"/>
      <c r="D259" s="259"/>
      <c r="E259" s="278"/>
    </row>
    <row r="260" spans="2:5" x14ac:dyDescent="0.3">
      <c r="B260" s="277"/>
      <c r="C260" s="259"/>
      <c r="D260" s="259"/>
      <c r="E260" s="278"/>
    </row>
    <row r="261" spans="2:5" x14ac:dyDescent="0.3">
      <c r="B261" s="277"/>
      <c r="C261" s="259"/>
      <c r="D261" s="259"/>
      <c r="E261" s="278"/>
    </row>
    <row r="262" spans="2:5" x14ac:dyDescent="0.3">
      <c r="B262" s="277"/>
      <c r="C262" s="259"/>
      <c r="D262" s="259"/>
      <c r="E262" s="278"/>
    </row>
    <row r="263" spans="2:5" x14ac:dyDescent="0.3">
      <c r="B263" s="277"/>
      <c r="C263" s="259"/>
      <c r="D263" s="259"/>
      <c r="E263" s="278"/>
    </row>
    <row r="264" spans="2:5" x14ac:dyDescent="0.3">
      <c r="B264" s="277"/>
      <c r="C264" s="259"/>
      <c r="D264" s="259"/>
      <c r="E264" s="278"/>
    </row>
    <row r="265" spans="2:5" x14ac:dyDescent="0.3">
      <c r="B265" s="277"/>
      <c r="C265" s="259"/>
      <c r="D265" s="259"/>
      <c r="E265" s="278"/>
    </row>
    <row r="266" spans="2:5" x14ac:dyDescent="0.3">
      <c r="B266" s="277"/>
      <c r="C266" s="259"/>
      <c r="D266" s="259"/>
      <c r="E266" s="278"/>
    </row>
    <row r="267" spans="2:5" x14ac:dyDescent="0.3">
      <c r="B267" s="277"/>
      <c r="C267" s="259"/>
      <c r="D267" s="259"/>
      <c r="E267" s="278"/>
    </row>
    <row r="268" spans="2:5" x14ac:dyDescent="0.3">
      <c r="B268" s="277"/>
      <c r="C268" s="259"/>
      <c r="D268" s="259"/>
      <c r="E268" s="278"/>
    </row>
    <row r="269" spans="2:5" x14ac:dyDescent="0.3">
      <c r="B269" s="277"/>
      <c r="C269" s="259"/>
      <c r="D269" s="259"/>
      <c r="E269" s="278"/>
    </row>
    <row r="270" spans="2:5" x14ac:dyDescent="0.3">
      <c r="B270" s="277"/>
      <c r="C270" s="259"/>
      <c r="D270" s="259"/>
      <c r="E270" s="278"/>
    </row>
    <row r="271" spans="2:5" x14ac:dyDescent="0.3">
      <c r="B271" s="277"/>
      <c r="C271" s="259"/>
      <c r="D271" s="259"/>
      <c r="E271" s="278"/>
    </row>
    <row r="272" spans="2:5" x14ac:dyDescent="0.3">
      <c r="B272" s="277"/>
      <c r="C272" s="259"/>
      <c r="D272" s="259"/>
      <c r="E272" s="278"/>
    </row>
    <row r="273" spans="2:5" x14ac:dyDescent="0.3">
      <c r="B273" s="277"/>
      <c r="C273" s="259"/>
      <c r="D273" s="259"/>
      <c r="E273" s="278"/>
    </row>
    <row r="274" spans="2:5" x14ac:dyDescent="0.3">
      <c r="B274" s="277"/>
      <c r="C274" s="259"/>
      <c r="D274" s="259"/>
      <c r="E274" s="278"/>
    </row>
    <row r="275" spans="2:5" x14ac:dyDescent="0.3">
      <c r="B275" s="277"/>
      <c r="C275" s="259"/>
      <c r="D275" s="259"/>
      <c r="E275" s="278"/>
    </row>
    <row r="276" spans="2:5" x14ac:dyDescent="0.3">
      <c r="B276" s="277"/>
      <c r="C276" s="259"/>
      <c r="D276" s="259"/>
      <c r="E276" s="278"/>
    </row>
    <row r="277" spans="2:5" x14ac:dyDescent="0.3">
      <c r="B277" s="277"/>
      <c r="C277" s="259"/>
      <c r="D277" s="259"/>
      <c r="E277" s="278"/>
    </row>
    <row r="278" spans="2:5" x14ac:dyDescent="0.3">
      <c r="B278" s="277"/>
      <c r="C278" s="259"/>
      <c r="D278" s="259"/>
      <c r="E278" s="278"/>
    </row>
    <row r="279" spans="2:5" x14ac:dyDescent="0.3">
      <c r="B279" s="277"/>
      <c r="C279" s="259"/>
      <c r="D279" s="259"/>
      <c r="E279" s="278"/>
    </row>
    <row r="280" spans="2:5" x14ac:dyDescent="0.3">
      <c r="B280" s="277"/>
      <c r="C280" s="259"/>
      <c r="D280" s="259"/>
      <c r="E280" s="278"/>
    </row>
    <row r="281" spans="2:5" x14ac:dyDescent="0.3">
      <c r="B281" s="277"/>
      <c r="C281" s="259"/>
      <c r="D281" s="259"/>
      <c r="E281" s="278"/>
    </row>
    <row r="282" spans="2:5" x14ac:dyDescent="0.3">
      <c r="B282" s="277"/>
      <c r="C282" s="259"/>
      <c r="D282" s="259"/>
      <c r="E282" s="278"/>
    </row>
    <row r="283" spans="2:5" x14ac:dyDescent="0.3">
      <c r="B283" s="277"/>
      <c r="C283" s="259"/>
      <c r="D283" s="259"/>
      <c r="E283" s="278"/>
    </row>
    <row r="284" spans="2:5" x14ac:dyDescent="0.3">
      <c r="B284" s="277"/>
      <c r="C284" s="259"/>
      <c r="D284" s="259"/>
      <c r="E284" s="278"/>
    </row>
    <row r="285" spans="2:5" x14ac:dyDescent="0.3">
      <c r="B285" s="277"/>
      <c r="C285" s="259"/>
      <c r="D285" s="259"/>
      <c r="E285" s="278"/>
    </row>
    <row r="286" spans="2:5" x14ac:dyDescent="0.3">
      <c r="B286" s="277"/>
      <c r="C286" s="259"/>
      <c r="D286" s="259"/>
      <c r="E286" s="278"/>
    </row>
    <row r="287" spans="2:5" x14ac:dyDescent="0.3">
      <c r="B287" s="277"/>
      <c r="C287" s="259"/>
      <c r="D287" s="259"/>
      <c r="E287" s="278"/>
    </row>
    <row r="288" spans="2:5" x14ac:dyDescent="0.3">
      <c r="B288" s="277"/>
      <c r="C288" s="259"/>
      <c r="D288" s="259"/>
      <c r="E288" s="278"/>
    </row>
    <row r="289" spans="2:5" x14ac:dyDescent="0.3">
      <c r="B289" s="277"/>
      <c r="C289" s="259"/>
      <c r="D289" s="259"/>
      <c r="E289" s="278"/>
    </row>
    <row r="290" spans="2:5" x14ac:dyDescent="0.3">
      <c r="B290" s="277"/>
      <c r="C290" s="259"/>
      <c r="D290" s="259"/>
      <c r="E290" s="278"/>
    </row>
    <row r="291" spans="2:5" x14ac:dyDescent="0.3">
      <c r="B291" s="277"/>
      <c r="C291" s="259"/>
      <c r="D291" s="259"/>
      <c r="E291" s="278"/>
    </row>
    <row r="292" spans="2:5" x14ac:dyDescent="0.3">
      <c r="B292" s="277"/>
      <c r="C292" s="259"/>
      <c r="D292" s="259"/>
      <c r="E292" s="278"/>
    </row>
    <row r="293" spans="2:5" x14ac:dyDescent="0.3">
      <c r="B293" s="277"/>
      <c r="C293" s="259"/>
      <c r="D293" s="259"/>
      <c r="E293" s="278"/>
    </row>
    <row r="294" spans="2:5" x14ac:dyDescent="0.3">
      <c r="B294" s="277"/>
      <c r="C294" s="259"/>
      <c r="D294" s="259"/>
      <c r="E294" s="278"/>
    </row>
    <row r="295" spans="2:5" x14ac:dyDescent="0.3">
      <c r="B295" s="277"/>
      <c r="C295" s="259"/>
      <c r="D295" s="259"/>
      <c r="E295" s="278"/>
    </row>
    <row r="296" spans="2:5" x14ac:dyDescent="0.3">
      <c r="B296" s="277"/>
      <c r="C296" s="259"/>
      <c r="D296" s="259"/>
      <c r="E296" s="278"/>
    </row>
    <row r="297" spans="2:5" x14ac:dyDescent="0.3">
      <c r="B297" s="277"/>
      <c r="C297" s="259"/>
      <c r="D297" s="259"/>
      <c r="E297" s="278"/>
    </row>
    <row r="298" spans="2:5" x14ac:dyDescent="0.3">
      <c r="B298" s="277"/>
      <c r="C298" s="259"/>
      <c r="D298" s="259"/>
      <c r="E298" s="278"/>
    </row>
    <row r="299" spans="2:5" x14ac:dyDescent="0.3">
      <c r="B299" s="277"/>
      <c r="C299" s="259"/>
      <c r="D299" s="259"/>
      <c r="E299" s="278"/>
    </row>
    <row r="300" spans="2:5" x14ac:dyDescent="0.3">
      <c r="B300" s="279"/>
      <c r="C300" s="259"/>
      <c r="D300" s="259"/>
      <c r="E300" s="278"/>
    </row>
    <row r="301" spans="2:5" ht="15" thickBot="1" x14ac:dyDescent="0.35">
      <c r="B301" s="280"/>
      <c r="C301" s="265"/>
      <c r="D301" s="265"/>
      <c r="E301" s="281"/>
    </row>
  </sheetData>
  <mergeCells count="2">
    <mergeCell ref="B3:E3"/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FF25-9DF4-4941-BED6-4DD41D694B27}">
  <dimension ref="A3:R125"/>
  <sheetViews>
    <sheetView zoomScale="85" zoomScaleNormal="85" workbookViewId="0">
      <selection activeCell="I90" sqref="I90:M90"/>
    </sheetView>
  </sheetViews>
  <sheetFormatPr baseColWidth="10" defaultRowHeight="14.4" x14ac:dyDescent="0.3"/>
  <cols>
    <col min="1" max="1" width="17.5546875" bestFit="1" customWidth="1"/>
    <col min="5" max="5" width="13.5546875" bestFit="1" customWidth="1"/>
    <col min="6" max="7" width="14.44140625" bestFit="1" customWidth="1"/>
    <col min="13" max="13" width="12.5546875" bestFit="1" customWidth="1"/>
    <col min="17" max="17" width="12.5546875" bestFit="1" customWidth="1"/>
  </cols>
  <sheetData>
    <row r="3" spans="1:13" ht="15" thickBot="1" x14ac:dyDescent="0.35"/>
    <row r="4" spans="1:13" ht="18.600000000000001" thickTop="1" x14ac:dyDescent="0.35">
      <c r="C4" s="45" t="s">
        <v>7</v>
      </c>
      <c r="D4" s="46"/>
      <c r="E4" s="46"/>
      <c r="F4" s="46"/>
      <c r="G4" s="47"/>
      <c r="I4" s="522" t="s">
        <v>339</v>
      </c>
      <c r="J4" s="522"/>
      <c r="L4" s="522" t="s">
        <v>340</v>
      </c>
      <c r="M4" s="522"/>
    </row>
    <row r="5" spans="1:13" ht="15" thickBot="1" x14ac:dyDescent="0.35">
      <c r="C5" s="11"/>
      <c r="G5" s="12"/>
    </row>
    <row r="6" spans="1:13" ht="16.2" thickBot="1" x14ac:dyDescent="0.35">
      <c r="C6" s="59" t="s">
        <v>44</v>
      </c>
      <c r="D6" s="58" t="s">
        <v>45</v>
      </c>
      <c r="E6" s="58" t="s">
        <v>47</v>
      </c>
      <c r="F6" s="58" t="s">
        <v>48</v>
      </c>
      <c r="G6" s="60" t="s">
        <v>49</v>
      </c>
    </row>
    <row r="7" spans="1:13" ht="18" x14ac:dyDescent="0.35">
      <c r="A7" s="43" t="s">
        <v>301</v>
      </c>
      <c r="B7" s="208">
        <v>201</v>
      </c>
      <c r="C7" s="127">
        <v>4</v>
      </c>
      <c r="D7" s="227">
        <v>35.121555035128829</v>
      </c>
      <c r="E7" s="15">
        <v>41053.266499582292</v>
      </c>
      <c r="F7" s="15">
        <v>101986.11109614225</v>
      </c>
      <c r="G7" s="49">
        <v>143039.37759572454</v>
      </c>
      <c r="I7" s="231">
        <v>-1554.7302580140749</v>
      </c>
      <c r="J7" s="234">
        <f>+E7+I7</f>
        <v>39498.536241568218</v>
      </c>
      <c r="L7" s="231">
        <v>9569.7499713190191</v>
      </c>
      <c r="M7" s="234">
        <f>+L7+F7</f>
        <v>111555.86106746127</v>
      </c>
    </row>
    <row r="8" spans="1:13" ht="18" x14ac:dyDescent="0.35">
      <c r="A8" s="43" t="s">
        <v>301</v>
      </c>
      <c r="B8" s="208">
        <v>202</v>
      </c>
      <c r="C8" s="127">
        <v>1</v>
      </c>
      <c r="D8" s="227">
        <v>8.7803887587822071</v>
      </c>
      <c r="E8" s="15">
        <v>10263.316624895573</v>
      </c>
      <c r="F8" s="15">
        <v>25496.527774035563</v>
      </c>
      <c r="G8" s="49">
        <v>35759.844398931134</v>
      </c>
      <c r="I8" s="231">
        <v>-413.68256450351873</v>
      </c>
      <c r="J8" s="234">
        <f t="shared" ref="J8:J42" si="0">+E8+I8</f>
        <v>9849.6340603920544</v>
      </c>
      <c r="L8" s="231">
        <v>2367.4374928297548</v>
      </c>
      <c r="M8" s="234">
        <f t="shared" ref="M8:M43" si="1">+L8+F8</f>
        <v>27863.965266865318</v>
      </c>
    </row>
    <row r="9" spans="1:13" ht="18" x14ac:dyDescent="0.35">
      <c r="A9" s="43" t="s">
        <v>301</v>
      </c>
      <c r="B9" s="208">
        <v>203</v>
      </c>
      <c r="C9" s="127">
        <v>2</v>
      </c>
      <c r="D9" s="227">
        <v>17.560777517564414</v>
      </c>
      <c r="E9" s="15">
        <v>20526.633249791146</v>
      </c>
      <c r="F9" s="15">
        <v>50993.055548071126</v>
      </c>
      <c r="G9" s="49">
        <v>71519.688797862269</v>
      </c>
      <c r="I9" s="231">
        <v>-413.68256450351873</v>
      </c>
      <c r="J9" s="234">
        <f t="shared" si="0"/>
        <v>20112.950685287629</v>
      </c>
      <c r="L9" s="231">
        <v>2367.4374928297548</v>
      </c>
      <c r="M9" s="234">
        <f t="shared" si="1"/>
        <v>53360.493040900881</v>
      </c>
    </row>
    <row r="10" spans="1:13" ht="18" x14ac:dyDescent="0.35">
      <c r="A10" s="43" t="s">
        <v>301</v>
      </c>
      <c r="B10" s="208">
        <v>301</v>
      </c>
      <c r="C10" s="127">
        <v>0</v>
      </c>
      <c r="D10" s="227">
        <v>0</v>
      </c>
      <c r="E10" s="15">
        <v>0</v>
      </c>
      <c r="F10" s="15">
        <v>0</v>
      </c>
      <c r="G10" s="49">
        <v>0</v>
      </c>
      <c r="I10" s="231">
        <v>0</v>
      </c>
      <c r="J10" s="234">
        <f t="shared" si="0"/>
        <v>0</v>
      </c>
      <c r="L10" s="231">
        <v>0</v>
      </c>
      <c r="M10" s="234">
        <f t="shared" si="1"/>
        <v>0</v>
      </c>
    </row>
    <row r="11" spans="1:13" ht="18" x14ac:dyDescent="0.35">
      <c r="A11" s="43" t="s">
        <v>301</v>
      </c>
      <c r="B11" s="208">
        <v>302</v>
      </c>
      <c r="C11" s="127">
        <v>8</v>
      </c>
      <c r="D11" s="227">
        <v>70.243110070257657</v>
      </c>
      <c r="E11" s="15">
        <v>82106.532999164585</v>
      </c>
      <c r="F11" s="15">
        <v>203972.22219228451</v>
      </c>
      <c r="G11" s="49">
        <v>286078.75519144908</v>
      </c>
      <c r="I11" s="231">
        <v>-3836.825645035191</v>
      </c>
      <c r="J11" s="234">
        <f t="shared" si="0"/>
        <v>78269.707354129394</v>
      </c>
      <c r="L11" s="231">
        <v>23874.374928297562</v>
      </c>
      <c r="M11" s="234">
        <f t="shared" si="1"/>
        <v>227846.59712058207</v>
      </c>
    </row>
    <row r="12" spans="1:13" ht="18" x14ac:dyDescent="0.35">
      <c r="A12" s="43" t="s">
        <v>301</v>
      </c>
      <c r="B12" s="208">
        <v>401</v>
      </c>
      <c r="C12" s="127">
        <v>1</v>
      </c>
      <c r="D12" s="227">
        <v>8.7803887587822071</v>
      </c>
      <c r="E12" s="15">
        <v>10263.316624895573</v>
      </c>
      <c r="F12" s="15">
        <v>25496.527774035563</v>
      </c>
      <c r="G12" s="49">
        <v>35759.844398931134</v>
      </c>
      <c r="I12" s="231">
        <v>-727.36512900703747</v>
      </c>
      <c r="J12" s="234">
        <f t="shared" si="0"/>
        <v>9535.9514958885356</v>
      </c>
      <c r="L12" s="231">
        <v>4734.8749856595095</v>
      </c>
      <c r="M12" s="234">
        <f t="shared" si="1"/>
        <v>30231.402759695073</v>
      </c>
    </row>
    <row r="13" spans="1:13" ht="18" x14ac:dyDescent="0.35">
      <c r="A13" s="43" t="s">
        <v>301</v>
      </c>
      <c r="B13" s="208">
        <v>402</v>
      </c>
      <c r="C13" s="127">
        <v>3</v>
      </c>
      <c r="D13" s="227">
        <v>26.34116627634662</v>
      </c>
      <c r="E13" s="15">
        <v>30789.949874686718</v>
      </c>
      <c r="F13" s="15">
        <v>76489.583322106686</v>
      </c>
      <c r="G13" s="49">
        <v>107279.5331967934</v>
      </c>
      <c r="I13" s="231">
        <v>-1141.0476935105544</v>
      </c>
      <c r="J13" s="234">
        <f t="shared" si="0"/>
        <v>29648.902181176163</v>
      </c>
      <c r="L13" s="231">
        <v>7202.312478489257</v>
      </c>
      <c r="M13" s="234">
        <f t="shared" si="1"/>
        <v>83691.895800595943</v>
      </c>
    </row>
    <row r="14" spans="1:13" ht="18" x14ac:dyDescent="0.35">
      <c r="A14" s="43" t="s">
        <v>301</v>
      </c>
      <c r="B14" s="208">
        <v>403</v>
      </c>
      <c r="C14" s="127">
        <v>1</v>
      </c>
      <c r="D14" s="227">
        <v>8.7803887587822071</v>
      </c>
      <c r="E14" s="15">
        <v>10263.316624895573</v>
      </c>
      <c r="F14" s="15">
        <v>25496.527774035563</v>
      </c>
      <c r="G14" s="49">
        <v>35759.844398931134</v>
      </c>
      <c r="I14" s="231">
        <v>-413.68256450351873</v>
      </c>
      <c r="J14" s="234">
        <f t="shared" si="0"/>
        <v>9849.6340603920544</v>
      </c>
      <c r="L14" s="231">
        <v>2367.4374928297548</v>
      </c>
      <c r="M14" s="234">
        <f t="shared" si="1"/>
        <v>27863.965266865318</v>
      </c>
    </row>
    <row r="15" spans="1:13" ht="18" x14ac:dyDescent="0.35">
      <c r="A15" s="43" t="s">
        <v>301</v>
      </c>
      <c r="B15" s="208">
        <v>404</v>
      </c>
      <c r="C15" s="127">
        <v>1</v>
      </c>
      <c r="D15" s="227">
        <v>8.7803887587822071</v>
      </c>
      <c r="E15" s="15">
        <v>10263.316624895573</v>
      </c>
      <c r="F15" s="15">
        <v>25496.527774035563</v>
      </c>
      <c r="G15" s="49">
        <v>35759.844398931134</v>
      </c>
      <c r="I15" s="231">
        <v>-1141.0476935105544</v>
      </c>
      <c r="J15" s="234">
        <f t="shared" si="0"/>
        <v>9122.2689313850187</v>
      </c>
      <c r="L15" s="231">
        <v>7202.312478489257</v>
      </c>
      <c r="M15" s="234">
        <f t="shared" si="1"/>
        <v>32698.84025252482</v>
      </c>
    </row>
    <row r="16" spans="1:13" ht="18" x14ac:dyDescent="0.35">
      <c r="A16" s="43" t="s">
        <v>301</v>
      </c>
      <c r="B16" s="208">
        <v>501</v>
      </c>
      <c r="C16" s="127">
        <v>1</v>
      </c>
      <c r="D16" s="227">
        <v>8.7803887587822071</v>
      </c>
      <c r="E16" s="15">
        <v>10263.316624895573</v>
      </c>
      <c r="F16" s="15">
        <v>25496.527774035563</v>
      </c>
      <c r="G16" s="49">
        <v>35759.844398931134</v>
      </c>
      <c r="I16" s="231">
        <v>-727.36512900703747</v>
      </c>
      <c r="J16" s="234">
        <f t="shared" si="0"/>
        <v>9535.9514958885356</v>
      </c>
      <c r="L16" s="231">
        <v>4734.8749856595095</v>
      </c>
      <c r="M16" s="234">
        <f t="shared" si="1"/>
        <v>30231.402759695073</v>
      </c>
    </row>
    <row r="17" spans="1:13" ht="18" x14ac:dyDescent="0.35">
      <c r="A17" s="43" t="s">
        <v>301</v>
      </c>
      <c r="B17" s="208">
        <v>502</v>
      </c>
      <c r="C17" s="127">
        <v>3</v>
      </c>
      <c r="D17" s="227">
        <v>26.34116627634662</v>
      </c>
      <c r="E17" s="15">
        <v>30789.949874686718</v>
      </c>
      <c r="F17" s="15">
        <v>76489.583322106686</v>
      </c>
      <c r="G17" s="49">
        <v>107279.5331967934</v>
      </c>
      <c r="I17" s="231">
        <v>-1868.4128225175955</v>
      </c>
      <c r="J17" s="234">
        <f t="shared" si="0"/>
        <v>28921.537052169122</v>
      </c>
      <c r="L17" s="231">
        <v>11937.187464148781</v>
      </c>
      <c r="M17" s="234">
        <f t="shared" si="1"/>
        <v>88426.770786255467</v>
      </c>
    </row>
    <row r="18" spans="1:13" ht="18" x14ac:dyDescent="0.35">
      <c r="A18" s="43" t="s">
        <v>301</v>
      </c>
      <c r="B18" s="208">
        <v>503</v>
      </c>
      <c r="C18" s="127">
        <v>3</v>
      </c>
      <c r="D18" s="227">
        <v>26.34116627634662</v>
      </c>
      <c r="E18" s="15">
        <v>30789.949874686718</v>
      </c>
      <c r="F18" s="15">
        <v>76489.583322106686</v>
      </c>
      <c r="G18" s="49">
        <v>107279.5331967934</v>
      </c>
      <c r="I18" s="231">
        <v>-1554.7302580140749</v>
      </c>
      <c r="J18" s="234">
        <f t="shared" si="0"/>
        <v>29235.219616672643</v>
      </c>
      <c r="L18" s="231">
        <v>9569.7499713190191</v>
      </c>
      <c r="M18" s="234">
        <f t="shared" si="1"/>
        <v>86059.333293425705</v>
      </c>
    </row>
    <row r="19" spans="1:13" ht="18" x14ac:dyDescent="0.35">
      <c r="A19" s="43" t="s">
        <v>301</v>
      </c>
      <c r="B19" s="208">
        <v>504</v>
      </c>
      <c r="C19" s="127">
        <v>3</v>
      </c>
      <c r="D19" s="227">
        <v>26.34116627634662</v>
      </c>
      <c r="E19" s="15">
        <v>30789.949874686718</v>
      </c>
      <c r="F19" s="15">
        <v>76489.583322106686</v>
      </c>
      <c r="G19" s="49">
        <v>107279.5331967934</v>
      </c>
      <c r="I19" s="231">
        <v>-1141.0476935105544</v>
      </c>
      <c r="J19" s="234">
        <f t="shared" si="0"/>
        <v>29648.902181176163</v>
      </c>
      <c r="L19" s="231">
        <v>7202.312478489257</v>
      </c>
      <c r="M19" s="234">
        <f t="shared" si="1"/>
        <v>83691.895800595943</v>
      </c>
    </row>
    <row r="20" spans="1:13" ht="18" x14ac:dyDescent="0.35">
      <c r="A20" s="43" t="s">
        <v>301</v>
      </c>
      <c r="B20" s="208">
        <v>601</v>
      </c>
      <c r="C20" s="127">
        <v>6</v>
      </c>
      <c r="D20" s="227">
        <v>52.682332552693239</v>
      </c>
      <c r="E20" s="15">
        <v>61579.899749373435</v>
      </c>
      <c r="F20" s="15">
        <v>152979.16664421337</v>
      </c>
      <c r="G20" s="49">
        <v>214559.06639358681</v>
      </c>
      <c r="I20" s="231">
        <v>-2695.7779515246366</v>
      </c>
      <c r="J20" s="234">
        <f t="shared" si="0"/>
        <v>58884.121797848798</v>
      </c>
      <c r="L20" s="231">
        <v>16772.062449808291</v>
      </c>
      <c r="M20" s="234">
        <f t="shared" si="1"/>
        <v>169751.22909402166</v>
      </c>
    </row>
    <row r="21" spans="1:13" ht="18" x14ac:dyDescent="0.35">
      <c r="A21" s="43" t="s">
        <v>301</v>
      </c>
      <c r="B21" s="208">
        <v>602</v>
      </c>
      <c r="C21" s="127">
        <v>0</v>
      </c>
      <c r="D21" s="227">
        <v>0</v>
      </c>
      <c r="E21" s="15">
        <v>0</v>
      </c>
      <c r="F21" s="15">
        <v>0</v>
      </c>
      <c r="G21" s="49">
        <v>0</v>
      </c>
      <c r="I21" s="231">
        <v>0</v>
      </c>
      <c r="J21" s="234">
        <f t="shared" si="0"/>
        <v>0</v>
      </c>
      <c r="L21" s="231">
        <v>0</v>
      </c>
      <c r="M21" s="234">
        <f t="shared" si="1"/>
        <v>0</v>
      </c>
    </row>
    <row r="22" spans="1:13" ht="18" x14ac:dyDescent="0.35">
      <c r="A22" s="43" t="s">
        <v>301</v>
      </c>
      <c r="B22" s="208">
        <v>603</v>
      </c>
      <c r="C22" s="127">
        <v>4</v>
      </c>
      <c r="D22" s="227">
        <v>35.121555035128829</v>
      </c>
      <c r="E22" s="15">
        <v>41053.266499582292</v>
      </c>
      <c r="F22" s="15">
        <v>101986.11109614225</v>
      </c>
      <c r="G22" s="49">
        <v>143039.37759572454</v>
      </c>
      <c r="I22" s="231">
        <v>-1868.4128225175955</v>
      </c>
      <c r="J22" s="234">
        <f t="shared" si="0"/>
        <v>39184.853677064697</v>
      </c>
      <c r="L22" s="231">
        <v>11937.187464148781</v>
      </c>
      <c r="M22" s="234">
        <f t="shared" si="1"/>
        <v>113923.29856029103</v>
      </c>
    </row>
    <row r="23" spans="1:13" ht="18" x14ac:dyDescent="0.35">
      <c r="A23" s="43" t="s">
        <v>301</v>
      </c>
      <c r="B23" s="208">
        <v>701</v>
      </c>
      <c r="C23" s="127">
        <v>8</v>
      </c>
      <c r="D23" s="227">
        <v>70.243110070257657</v>
      </c>
      <c r="E23" s="15">
        <v>82106.532999164585</v>
      </c>
      <c r="F23" s="15">
        <v>203972.22219228451</v>
      </c>
      <c r="G23" s="49">
        <v>286078.75519144908</v>
      </c>
      <c r="I23" s="231">
        <v>-4150.5082095387043</v>
      </c>
      <c r="J23" s="234">
        <f t="shared" si="0"/>
        <v>77956.024789625881</v>
      </c>
      <c r="L23" s="231">
        <v>26341.812421127281</v>
      </c>
      <c r="M23" s="234">
        <f t="shared" si="1"/>
        <v>230314.03461341179</v>
      </c>
    </row>
    <row r="24" spans="1:13" ht="18" x14ac:dyDescent="0.35">
      <c r="A24" s="43" t="s">
        <v>301</v>
      </c>
      <c r="B24" s="208">
        <v>702</v>
      </c>
      <c r="C24" s="127">
        <v>10</v>
      </c>
      <c r="D24" s="227">
        <v>87.803887587822075</v>
      </c>
      <c r="E24" s="15">
        <v>102633.16624895573</v>
      </c>
      <c r="F24" s="15">
        <v>254965.27774035567</v>
      </c>
      <c r="G24" s="49">
        <v>357598.4439893114</v>
      </c>
      <c r="I24" s="231">
        <v>-3836.825645035191</v>
      </c>
      <c r="J24" s="234">
        <f t="shared" si="0"/>
        <v>98796.340603920544</v>
      </c>
      <c r="L24" s="231">
        <v>23874.374928297562</v>
      </c>
      <c r="M24" s="234">
        <f t="shared" si="1"/>
        <v>278839.65266865323</v>
      </c>
    </row>
    <row r="25" spans="1:13" ht="18" x14ac:dyDescent="0.35">
      <c r="A25" s="43" t="s">
        <v>301</v>
      </c>
      <c r="B25" s="208">
        <v>801</v>
      </c>
      <c r="C25" s="127">
        <v>12</v>
      </c>
      <c r="D25" s="227">
        <v>105.36466510538648</v>
      </c>
      <c r="E25" s="15">
        <v>123159.79949874687</v>
      </c>
      <c r="F25" s="15">
        <v>305958.33328842674</v>
      </c>
      <c r="G25" s="49">
        <v>429118.13278717361</v>
      </c>
      <c r="I25" s="232">
        <v>-5705.2384675527865</v>
      </c>
      <c r="J25" s="234">
        <f t="shared" si="0"/>
        <v>117454.56103119408</v>
      </c>
      <c r="L25" s="232">
        <v>35911.562392446329</v>
      </c>
      <c r="M25" s="234">
        <f t="shared" si="1"/>
        <v>341869.89568087307</v>
      </c>
    </row>
    <row r="26" spans="1:13" ht="18" x14ac:dyDescent="0.35">
      <c r="A26" s="43" t="s">
        <v>301</v>
      </c>
      <c r="B26" s="208">
        <v>802</v>
      </c>
      <c r="C26" s="127">
        <v>3</v>
      </c>
      <c r="D26" s="227">
        <v>26.34116627634662</v>
      </c>
      <c r="E26" s="15">
        <v>30789.949874686718</v>
      </c>
      <c r="F26" s="15">
        <v>76489.583322106686</v>
      </c>
      <c r="G26" s="49">
        <v>107279.5331967934</v>
      </c>
      <c r="I26" s="231">
        <v>-1141.0476935105544</v>
      </c>
      <c r="J26" s="234">
        <f t="shared" si="0"/>
        <v>29648.902181176163</v>
      </c>
      <c r="L26" s="231">
        <v>7202.312478489257</v>
      </c>
      <c r="M26" s="234">
        <f t="shared" si="1"/>
        <v>83691.895800595943</v>
      </c>
    </row>
    <row r="27" spans="1:13" ht="18" x14ac:dyDescent="0.35">
      <c r="A27" s="43" t="s">
        <v>301</v>
      </c>
      <c r="B27" s="208">
        <v>803</v>
      </c>
      <c r="C27" s="127">
        <v>0</v>
      </c>
      <c r="D27" s="227">
        <v>0</v>
      </c>
      <c r="E27" s="15">
        <v>0</v>
      </c>
      <c r="F27" s="15">
        <v>0</v>
      </c>
      <c r="G27" s="49">
        <v>0</v>
      </c>
      <c r="I27" s="231">
        <v>0</v>
      </c>
      <c r="J27" s="234">
        <f t="shared" si="0"/>
        <v>0</v>
      </c>
      <c r="L27" s="231">
        <v>0</v>
      </c>
      <c r="M27" s="234">
        <f t="shared" si="1"/>
        <v>0</v>
      </c>
    </row>
    <row r="28" spans="1:13" ht="18" x14ac:dyDescent="0.35">
      <c r="A28" s="43" t="s">
        <v>301</v>
      </c>
      <c r="B28" s="208">
        <v>901</v>
      </c>
      <c r="C28" s="127">
        <v>4</v>
      </c>
      <c r="D28" s="227">
        <v>35.121555035128829</v>
      </c>
      <c r="E28" s="15">
        <v>41053.266499582292</v>
      </c>
      <c r="F28" s="15">
        <v>101986.11109614225</v>
      </c>
      <c r="G28" s="49">
        <v>143039.37759572454</v>
      </c>
      <c r="I28" s="231">
        <v>-1868.4128225175955</v>
      </c>
      <c r="J28" s="234">
        <f t="shared" si="0"/>
        <v>39184.853677064697</v>
      </c>
      <c r="L28" s="231">
        <v>11937.187464148781</v>
      </c>
      <c r="M28" s="234">
        <f t="shared" si="1"/>
        <v>113923.29856029103</v>
      </c>
    </row>
    <row r="29" spans="1:13" ht="18" x14ac:dyDescent="0.35">
      <c r="A29" s="43" t="s">
        <v>301</v>
      </c>
      <c r="B29" s="208">
        <v>902</v>
      </c>
      <c r="C29" s="127">
        <v>6</v>
      </c>
      <c r="D29" s="227">
        <v>52.682332552693239</v>
      </c>
      <c r="E29" s="15">
        <v>61579.899749373435</v>
      </c>
      <c r="F29" s="15">
        <v>152979.16664421337</v>
      </c>
      <c r="G29" s="49">
        <v>214559.06639358681</v>
      </c>
      <c r="I29" s="231">
        <v>-727.36512900703747</v>
      </c>
      <c r="J29" s="234">
        <f t="shared" si="0"/>
        <v>60852.534620366394</v>
      </c>
      <c r="L29" s="231">
        <v>4734.8749856595095</v>
      </c>
      <c r="M29" s="234">
        <f t="shared" si="1"/>
        <v>157714.04162987287</v>
      </c>
    </row>
    <row r="30" spans="1:13" ht="18" x14ac:dyDescent="0.35">
      <c r="A30" s="43" t="s">
        <v>301</v>
      </c>
      <c r="B30" s="208">
        <v>1001</v>
      </c>
      <c r="C30" s="127">
        <v>7</v>
      </c>
      <c r="D30" s="227">
        <v>61.462721311475448</v>
      </c>
      <c r="E30" s="15">
        <v>71843.216374269017</v>
      </c>
      <c r="F30" s="15">
        <v>178475.69441824895</v>
      </c>
      <c r="G30" s="49">
        <v>250318.91079251797</v>
      </c>
      <c r="I30" s="231">
        <v>-2695.7779515246366</v>
      </c>
      <c r="J30" s="234">
        <f t="shared" si="0"/>
        <v>69147.438422744381</v>
      </c>
      <c r="L30" s="231">
        <v>16772.062449808291</v>
      </c>
      <c r="M30" s="234">
        <f t="shared" si="1"/>
        <v>195247.75686805724</v>
      </c>
    </row>
    <row r="31" spans="1:13" ht="18" x14ac:dyDescent="0.35">
      <c r="A31" s="43" t="s">
        <v>301</v>
      </c>
      <c r="B31" s="208">
        <v>1002</v>
      </c>
      <c r="C31" s="127">
        <v>5</v>
      </c>
      <c r="D31" s="227">
        <v>43.901943793911038</v>
      </c>
      <c r="E31" s="15">
        <v>51316.583124477867</v>
      </c>
      <c r="F31" s="15">
        <v>127482.63887017783</v>
      </c>
      <c r="G31" s="49">
        <v>178799.2219946557</v>
      </c>
      <c r="I31" s="231">
        <v>-1554.7302580140749</v>
      </c>
      <c r="J31" s="234">
        <f t="shared" si="0"/>
        <v>49761.852866463792</v>
      </c>
      <c r="L31" s="231">
        <v>9569.7499713190191</v>
      </c>
      <c r="M31" s="234">
        <f t="shared" si="1"/>
        <v>137052.38884149684</v>
      </c>
    </row>
    <row r="32" spans="1:13" ht="18" x14ac:dyDescent="0.35">
      <c r="A32" s="43" t="s">
        <v>301</v>
      </c>
      <c r="B32" s="208">
        <v>1003</v>
      </c>
      <c r="C32" s="127">
        <v>4</v>
      </c>
      <c r="D32" s="227">
        <v>35.121555035128829</v>
      </c>
      <c r="E32" s="15">
        <v>41053.266499582292</v>
      </c>
      <c r="F32" s="15">
        <v>101986.11109614225</v>
      </c>
      <c r="G32" s="49">
        <v>143039.37759572454</v>
      </c>
      <c r="I32" s="231">
        <v>-1141.0476935105544</v>
      </c>
      <c r="J32" s="234">
        <f t="shared" si="0"/>
        <v>39912.218806071738</v>
      </c>
      <c r="L32" s="231">
        <v>7202.312478489257</v>
      </c>
      <c r="M32" s="234">
        <f t="shared" si="1"/>
        <v>109188.42357463151</v>
      </c>
    </row>
    <row r="33" spans="1:13" ht="18" x14ac:dyDescent="0.35">
      <c r="A33" s="43" t="s">
        <v>301</v>
      </c>
      <c r="B33" s="208">
        <v>1004</v>
      </c>
      <c r="C33" s="127">
        <v>1</v>
      </c>
      <c r="D33" s="227">
        <v>8.7803887587822071</v>
      </c>
      <c r="E33" s="15">
        <v>10263.316624895573</v>
      </c>
      <c r="F33" s="15">
        <v>25496.527774035563</v>
      </c>
      <c r="G33" s="49">
        <v>35759.844398931134</v>
      </c>
      <c r="I33" s="231">
        <v>-413.68256450351873</v>
      </c>
      <c r="J33" s="234">
        <f t="shared" si="0"/>
        <v>9849.6340603920544</v>
      </c>
      <c r="L33" s="231">
        <v>2367.4374928297548</v>
      </c>
      <c r="M33" s="234">
        <f t="shared" si="1"/>
        <v>27863.965266865318</v>
      </c>
    </row>
    <row r="34" spans="1:13" ht="18" x14ac:dyDescent="0.35">
      <c r="A34" s="43" t="s">
        <v>301</v>
      </c>
      <c r="B34" s="208">
        <v>1101</v>
      </c>
      <c r="C34" s="127">
        <v>0</v>
      </c>
      <c r="D34" s="227">
        <v>0</v>
      </c>
      <c r="E34" s="15">
        <v>0</v>
      </c>
      <c r="F34" s="15">
        <v>0</v>
      </c>
      <c r="G34" s="49">
        <v>0</v>
      </c>
      <c r="I34" s="231">
        <v>-727.36512900703747</v>
      </c>
      <c r="J34" s="234">
        <f t="shared" si="0"/>
        <v>-727.36512900703747</v>
      </c>
      <c r="L34" s="231">
        <v>4734.8749856595095</v>
      </c>
      <c r="M34" s="234">
        <f t="shared" si="1"/>
        <v>4734.8749856595095</v>
      </c>
    </row>
    <row r="35" spans="1:13" ht="18" x14ac:dyDescent="0.35">
      <c r="A35" s="43" t="s">
        <v>301</v>
      </c>
      <c r="B35" s="208">
        <v>1102</v>
      </c>
      <c r="C35" s="127">
        <v>2</v>
      </c>
      <c r="D35" s="227">
        <v>17.560777517564414</v>
      </c>
      <c r="E35" s="15">
        <v>20526.633249791146</v>
      </c>
      <c r="F35" s="15">
        <v>50993.055548071126</v>
      </c>
      <c r="G35" s="49">
        <v>71519.688797862269</v>
      </c>
      <c r="I35" s="231">
        <v>-1554.7302580140749</v>
      </c>
      <c r="J35" s="234">
        <f t="shared" si="0"/>
        <v>18971.902991777071</v>
      </c>
      <c r="L35" s="231">
        <v>9569.7499713190191</v>
      </c>
      <c r="M35" s="234">
        <f t="shared" si="1"/>
        <v>60562.805519390145</v>
      </c>
    </row>
    <row r="36" spans="1:13" ht="18" x14ac:dyDescent="0.35">
      <c r="A36" s="43" t="s">
        <v>301</v>
      </c>
      <c r="B36" s="208">
        <v>1103</v>
      </c>
      <c r="C36" s="127">
        <v>7</v>
      </c>
      <c r="D36" s="227">
        <v>61.462721311475448</v>
      </c>
      <c r="E36" s="15">
        <v>71843.216374269017</v>
      </c>
      <c r="F36" s="15">
        <v>178475.69441824895</v>
      </c>
      <c r="G36" s="49">
        <v>250318.91079251797</v>
      </c>
      <c r="I36" s="231">
        <v>-2695.7779515246366</v>
      </c>
      <c r="J36" s="234">
        <f t="shared" si="0"/>
        <v>69147.438422744381</v>
      </c>
      <c r="L36" s="231">
        <v>16772.062449808291</v>
      </c>
      <c r="M36" s="234">
        <f t="shared" si="1"/>
        <v>195247.75686805724</v>
      </c>
    </row>
    <row r="37" spans="1:13" ht="18" x14ac:dyDescent="0.35">
      <c r="A37" s="43" t="s">
        <v>301</v>
      </c>
      <c r="B37" s="208">
        <v>1104</v>
      </c>
      <c r="C37" s="127">
        <v>6</v>
      </c>
      <c r="D37" s="227">
        <v>52.682332552693239</v>
      </c>
      <c r="E37" s="15">
        <v>61579.899749373435</v>
      </c>
      <c r="F37" s="15">
        <v>152979.16664421337</v>
      </c>
      <c r="G37" s="49">
        <v>214559.06639358681</v>
      </c>
      <c r="I37" s="231">
        <v>-1868.4128225175955</v>
      </c>
      <c r="J37" s="234">
        <f t="shared" si="0"/>
        <v>59711.48692685584</v>
      </c>
      <c r="L37" s="231">
        <v>11937.187464148781</v>
      </c>
      <c r="M37" s="234">
        <f t="shared" si="1"/>
        <v>164916.35410836217</v>
      </c>
    </row>
    <row r="38" spans="1:13" ht="18" x14ac:dyDescent="0.35">
      <c r="A38" s="43" t="s">
        <v>301</v>
      </c>
      <c r="B38" s="208">
        <v>1201</v>
      </c>
      <c r="C38" s="127">
        <v>2</v>
      </c>
      <c r="D38" s="227">
        <v>17.560777517564414</v>
      </c>
      <c r="E38" s="15">
        <v>20526.633249791146</v>
      </c>
      <c r="F38" s="15">
        <v>50993.055548071126</v>
      </c>
      <c r="G38" s="49">
        <v>71519.688797862269</v>
      </c>
      <c r="I38" s="231">
        <v>-1141.0476935105544</v>
      </c>
      <c r="J38" s="234">
        <f t="shared" si="0"/>
        <v>19385.585556280592</v>
      </c>
      <c r="L38" s="231">
        <v>7202.312478489257</v>
      </c>
      <c r="M38" s="234">
        <f t="shared" si="1"/>
        <v>58195.368026560383</v>
      </c>
    </row>
    <row r="39" spans="1:13" ht="18" x14ac:dyDescent="0.35">
      <c r="A39" s="43" t="s">
        <v>301</v>
      </c>
      <c r="B39" s="208">
        <v>1202</v>
      </c>
      <c r="C39" s="127">
        <v>3</v>
      </c>
      <c r="D39" s="227">
        <v>26.34116627634662</v>
      </c>
      <c r="E39" s="15">
        <v>30789.949874686718</v>
      </c>
      <c r="F39" s="15">
        <v>76489.583322106686</v>
      </c>
      <c r="G39" s="49">
        <v>107279.5331967934</v>
      </c>
      <c r="I39" s="231">
        <v>-727.36512900703747</v>
      </c>
      <c r="J39" s="234">
        <f t="shared" si="0"/>
        <v>30062.58474567968</v>
      </c>
      <c r="L39" s="231">
        <v>4734.8749856595095</v>
      </c>
      <c r="M39" s="234">
        <f t="shared" si="1"/>
        <v>81224.458307766196</v>
      </c>
    </row>
    <row r="40" spans="1:13" ht="18" x14ac:dyDescent="0.35">
      <c r="A40" s="43" t="s">
        <v>301</v>
      </c>
      <c r="B40" s="208">
        <v>1203</v>
      </c>
      <c r="C40" s="127">
        <v>3</v>
      </c>
      <c r="D40" s="227">
        <v>26.34116627634662</v>
      </c>
      <c r="E40" s="15">
        <v>30789.949874686718</v>
      </c>
      <c r="F40" s="15">
        <v>76489.583322106686</v>
      </c>
      <c r="G40" s="49">
        <v>107279.5331967934</v>
      </c>
      <c r="I40" s="231">
        <v>-1554.7302580140749</v>
      </c>
      <c r="J40" s="234">
        <f t="shared" si="0"/>
        <v>29235.219616672643</v>
      </c>
      <c r="L40" s="231">
        <v>9569.7499713190191</v>
      </c>
      <c r="M40" s="234">
        <f t="shared" si="1"/>
        <v>86059.333293425705</v>
      </c>
    </row>
    <row r="41" spans="1:13" ht="18" x14ac:dyDescent="0.35">
      <c r="A41" s="43" t="s">
        <v>301</v>
      </c>
      <c r="B41" s="208">
        <v>1204</v>
      </c>
      <c r="C41" s="127">
        <v>1</v>
      </c>
      <c r="D41" s="227">
        <v>8.7803887587822071</v>
      </c>
      <c r="E41" s="15">
        <v>10263.316624895573</v>
      </c>
      <c r="F41" s="15">
        <v>25496.527774035563</v>
      </c>
      <c r="G41" s="49">
        <v>35759.844398931134</v>
      </c>
      <c r="I41" s="231">
        <v>-413.68256450351873</v>
      </c>
      <c r="J41" s="234">
        <f t="shared" si="0"/>
        <v>9849.6340603920544</v>
      </c>
      <c r="L41" s="231">
        <v>2367.4374928297548</v>
      </c>
      <c r="M41" s="234">
        <f t="shared" si="1"/>
        <v>27863.965266865318</v>
      </c>
    </row>
    <row r="42" spans="1:13" ht="18" x14ac:dyDescent="0.35">
      <c r="A42" s="43" t="s">
        <v>301</v>
      </c>
      <c r="B42" s="208">
        <v>1301</v>
      </c>
      <c r="C42" s="127">
        <v>7</v>
      </c>
      <c r="D42" s="227">
        <v>61.462721311475448</v>
      </c>
      <c r="E42" s="15">
        <v>71843.216374269017</v>
      </c>
      <c r="F42" s="15">
        <v>178475.69441824895</v>
      </c>
      <c r="G42" s="49">
        <v>250318.91079251797</v>
      </c>
      <c r="I42" s="231">
        <v>-2282.0953870211088</v>
      </c>
      <c r="J42" s="234">
        <f t="shared" si="0"/>
        <v>69561.120987247908</v>
      </c>
      <c r="L42" s="231">
        <v>14304.624956978514</v>
      </c>
      <c r="M42" s="234">
        <f t="shared" si="1"/>
        <v>192780.31937522747</v>
      </c>
    </row>
    <row r="43" spans="1:13" ht="18" x14ac:dyDescent="0.35">
      <c r="A43" s="43" t="s">
        <v>301</v>
      </c>
      <c r="B43" s="208">
        <v>1302</v>
      </c>
      <c r="C43" s="127">
        <v>14</v>
      </c>
      <c r="D43" s="227">
        <v>122.9254426229509</v>
      </c>
      <c r="E43" s="15">
        <v>143686.43274853803</v>
      </c>
      <c r="F43" s="15">
        <v>356951.38883649791</v>
      </c>
      <c r="G43" s="49">
        <v>500637.82158503594</v>
      </c>
      <c r="I43" s="231">
        <v>-4977.8733385457308</v>
      </c>
      <c r="J43" s="234">
        <f>+E43+I43</f>
        <v>138708.5594099923</v>
      </c>
      <c r="L43" s="231">
        <v>31076.687406786834</v>
      </c>
      <c r="M43" s="234">
        <f t="shared" si="1"/>
        <v>388028.07624328474</v>
      </c>
    </row>
    <row r="44" spans="1:13" ht="16.2" thickBot="1" x14ac:dyDescent="0.35">
      <c r="C44" s="50">
        <v>146</v>
      </c>
      <c r="D44" s="51">
        <v>1281.9367587822023</v>
      </c>
      <c r="E44" s="52">
        <v>1498444.2272347538</v>
      </c>
      <c r="F44" s="52">
        <v>3722493.0550091914</v>
      </c>
      <c r="G44" s="53">
        <v>5220937.2822439456</v>
      </c>
    </row>
    <row r="45" spans="1:13" ht="16.2" thickTop="1" x14ac:dyDescent="0.3">
      <c r="C45" s="7"/>
      <c r="D45" s="7"/>
      <c r="E45" s="7"/>
      <c r="F45" s="7"/>
      <c r="G45" s="7"/>
    </row>
    <row r="46" spans="1:13" x14ac:dyDescent="0.3">
      <c r="C46" s="37" t="s">
        <v>312</v>
      </c>
      <c r="D46" s="37"/>
      <c r="E46" s="17"/>
      <c r="F46" s="17"/>
      <c r="G46" s="17"/>
    </row>
    <row r="47" spans="1:13" x14ac:dyDescent="0.3">
      <c r="C47" t="s">
        <v>42</v>
      </c>
      <c r="D47" s="41"/>
      <c r="E47" s="134">
        <v>2903.8039743438189</v>
      </c>
    </row>
    <row r="48" spans="1:13" x14ac:dyDescent="0.3">
      <c r="C48" t="s">
        <v>43</v>
      </c>
      <c r="D48" s="41"/>
      <c r="E48" s="134">
        <v>10263.316624895573</v>
      </c>
    </row>
    <row r="49" spans="1:18" ht="15.6" x14ac:dyDescent="0.3">
      <c r="C49" s="7"/>
      <c r="D49" s="7"/>
      <c r="E49" s="7"/>
      <c r="F49" s="7"/>
      <c r="G49" s="7"/>
    </row>
    <row r="50" spans="1:18" ht="18.600000000000001" thickBot="1" x14ac:dyDescent="0.4">
      <c r="B50" s="32" t="s">
        <v>15</v>
      </c>
      <c r="C50" s="32"/>
      <c r="D50" s="32"/>
      <c r="E50" s="32"/>
      <c r="F50" s="32"/>
      <c r="G50" s="32"/>
    </row>
    <row r="51" spans="1:18" ht="18.600000000000001" thickTop="1" x14ac:dyDescent="0.35">
      <c r="B51" s="2"/>
      <c r="C51" s="45" t="s">
        <v>7</v>
      </c>
      <c r="D51" s="46"/>
      <c r="E51" s="46"/>
      <c r="F51" s="46"/>
      <c r="G51" s="47"/>
      <c r="I51" s="522" t="s">
        <v>339</v>
      </c>
      <c r="J51" s="522"/>
      <c r="L51" s="522" t="s">
        <v>340</v>
      </c>
      <c r="M51" s="522"/>
    </row>
    <row r="52" spans="1:18" ht="15" thickBot="1" x14ac:dyDescent="0.35">
      <c r="C52" s="11"/>
      <c r="G52" s="12"/>
    </row>
    <row r="53" spans="1:18" ht="16.2" thickBot="1" x14ac:dyDescent="0.35">
      <c r="C53" s="59" t="s">
        <v>44</v>
      </c>
      <c r="D53" s="58" t="s">
        <v>45</v>
      </c>
      <c r="E53" s="58" t="s">
        <v>47</v>
      </c>
      <c r="F53" s="58" t="s">
        <v>48</v>
      </c>
      <c r="G53" s="60" t="s">
        <v>49</v>
      </c>
    </row>
    <row r="54" spans="1:18" ht="18" x14ac:dyDescent="0.35">
      <c r="A54" s="43" t="s">
        <v>302</v>
      </c>
      <c r="B54" s="208">
        <v>201</v>
      </c>
      <c r="C54" s="1">
        <v>3</v>
      </c>
      <c r="D54" s="166">
        <v>26.34116627634662</v>
      </c>
      <c r="E54" s="15">
        <v>30789.949874686718</v>
      </c>
      <c r="F54" s="15">
        <v>76489.583322106686</v>
      </c>
      <c r="G54" s="49">
        <v>107279.5331967934</v>
      </c>
      <c r="I54" s="231">
        <v>-1141.0476935105544</v>
      </c>
      <c r="J54" s="234">
        <f>+E54+I54</f>
        <v>29648.902181176163</v>
      </c>
      <c r="L54" s="231">
        <v>7202.312478489257</v>
      </c>
      <c r="M54" s="234">
        <f t="shared" ref="M54:M85" si="2">+L54+F54</f>
        <v>83691.895800595943</v>
      </c>
    </row>
    <row r="55" spans="1:18" ht="18" x14ac:dyDescent="0.35">
      <c r="A55" s="43" t="s">
        <v>302</v>
      </c>
      <c r="B55" s="208">
        <v>202</v>
      </c>
      <c r="C55" s="1">
        <v>2</v>
      </c>
      <c r="D55" s="166">
        <v>17.560777517564414</v>
      </c>
      <c r="E55" s="15">
        <v>20526.633249791146</v>
      </c>
      <c r="F55" s="15">
        <v>50993.055548071126</v>
      </c>
      <c r="G55" s="49">
        <v>71519.688797862269</v>
      </c>
      <c r="I55" s="231">
        <v>-1141.0476935105544</v>
      </c>
      <c r="J55" s="234">
        <f t="shared" ref="J55:J118" si="3">+E55+I55</f>
        <v>19385.585556280592</v>
      </c>
      <c r="L55" s="231">
        <v>7202.312478489257</v>
      </c>
      <c r="M55" s="234">
        <f t="shared" si="2"/>
        <v>58195.368026560383</v>
      </c>
    </row>
    <row r="56" spans="1:18" ht="18" x14ac:dyDescent="0.35">
      <c r="A56" s="43" t="s">
        <v>302</v>
      </c>
      <c r="B56" s="208">
        <v>203</v>
      </c>
      <c r="C56" s="1">
        <v>8</v>
      </c>
      <c r="D56" s="166">
        <v>70.243110070257657</v>
      </c>
      <c r="E56" s="15">
        <v>82106.532999164585</v>
      </c>
      <c r="F56" s="15">
        <v>203972.22219228451</v>
      </c>
      <c r="G56" s="49">
        <v>286078.75519144908</v>
      </c>
      <c r="I56" s="231">
        <v>-4150.5082095387043</v>
      </c>
      <c r="J56" s="234">
        <f t="shared" si="3"/>
        <v>77956.024789625881</v>
      </c>
      <c r="L56" s="231">
        <v>26341.812421127281</v>
      </c>
      <c r="M56" s="234">
        <f t="shared" si="2"/>
        <v>230314.03461341179</v>
      </c>
    </row>
    <row r="57" spans="1:18" ht="18" x14ac:dyDescent="0.35">
      <c r="A57" s="43" t="s">
        <v>302</v>
      </c>
      <c r="B57" s="208">
        <v>204</v>
      </c>
      <c r="C57" s="1">
        <v>0</v>
      </c>
      <c r="D57" s="166">
        <v>0</v>
      </c>
      <c r="E57" s="15">
        <v>0</v>
      </c>
      <c r="F57" s="15">
        <v>0</v>
      </c>
      <c r="G57" s="49">
        <v>0</v>
      </c>
      <c r="I57" s="231">
        <v>0</v>
      </c>
      <c r="J57" s="234">
        <f t="shared" si="3"/>
        <v>0</v>
      </c>
      <c r="L57" s="231">
        <v>0</v>
      </c>
      <c r="M57" s="234">
        <f t="shared" si="2"/>
        <v>0</v>
      </c>
    </row>
    <row r="58" spans="1:18" ht="18" x14ac:dyDescent="0.35">
      <c r="A58" s="43" t="s">
        <v>302</v>
      </c>
      <c r="B58" s="208">
        <v>301</v>
      </c>
      <c r="C58" s="1">
        <v>6</v>
      </c>
      <c r="D58" s="166">
        <v>52.682332552693239</v>
      </c>
      <c r="E58" s="15">
        <v>61579.899749373435</v>
      </c>
      <c r="F58" s="15">
        <v>152979.16664421337</v>
      </c>
      <c r="G58" s="49">
        <v>214559.06639358681</v>
      </c>
      <c r="I58" s="231">
        <v>-3009.4605160281499</v>
      </c>
      <c r="J58" s="234">
        <f t="shared" si="3"/>
        <v>58570.439233345285</v>
      </c>
      <c r="L58" s="231">
        <v>19139.499942638038</v>
      </c>
      <c r="M58" s="234">
        <f t="shared" si="2"/>
        <v>172118.66658685141</v>
      </c>
    </row>
    <row r="59" spans="1:18" ht="18" x14ac:dyDescent="0.35">
      <c r="A59" s="43" t="s">
        <v>302</v>
      </c>
      <c r="B59" s="208">
        <v>302</v>
      </c>
      <c r="C59" s="1">
        <v>16</v>
      </c>
      <c r="D59" s="166">
        <v>140.48622014051531</v>
      </c>
      <c r="E59" s="15">
        <v>164213.06599832917</v>
      </c>
      <c r="F59" s="15">
        <v>407944.44438456901</v>
      </c>
      <c r="G59" s="49">
        <v>572157.51038289815</v>
      </c>
      <c r="I59" s="231">
        <v>-7673.6512900703819</v>
      </c>
      <c r="J59" s="234">
        <f t="shared" si="3"/>
        <v>156539.41470825879</v>
      </c>
      <c r="L59" s="231">
        <v>47848.749856595125</v>
      </c>
      <c r="M59" s="234">
        <f t="shared" si="2"/>
        <v>455793.19424116414</v>
      </c>
      <c r="O59" s="233"/>
    </row>
    <row r="60" spans="1:18" ht="18" x14ac:dyDescent="0.35">
      <c r="A60" s="43" t="s">
        <v>302</v>
      </c>
      <c r="B60" s="208">
        <v>303</v>
      </c>
      <c r="C60" s="1">
        <v>0</v>
      </c>
      <c r="D60" s="166">
        <v>0</v>
      </c>
      <c r="E60" s="15">
        <v>0</v>
      </c>
      <c r="F60" s="15">
        <v>0</v>
      </c>
      <c r="G60" s="49">
        <v>0</v>
      </c>
      <c r="I60" s="231">
        <v>-413.68256450351873</v>
      </c>
      <c r="J60" s="234">
        <f t="shared" si="3"/>
        <v>-413.68256450351873</v>
      </c>
      <c r="L60" s="231">
        <v>2367.4374928297548</v>
      </c>
      <c r="M60" s="234">
        <f t="shared" si="2"/>
        <v>2367.4374928297548</v>
      </c>
    </row>
    <row r="61" spans="1:18" ht="18" x14ac:dyDescent="0.35">
      <c r="A61" s="43" t="s">
        <v>302</v>
      </c>
      <c r="B61" s="208">
        <v>401</v>
      </c>
      <c r="C61" s="1">
        <v>9</v>
      </c>
      <c r="D61" s="166">
        <v>79.023498829039866</v>
      </c>
      <c r="E61" s="15">
        <v>92369.849624060153</v>
      </c>
      <c r="F61" s="15">
        <v>229468.74996632009</v>
      </c>
      <c r="G61" s="49">
        <v>321838.59959038021</v>
      </c>
      <c r="I61" s="231">
        <v>-4564.1907740422175</v>
      </c>
      <c r="J61" s="234">
        <f t="shared" si="3"/>
        <v>87805.658850017935</v>
      </c>
      <c r="L61" s="231">
        <v>28709.249913957028</v>
      </c>
      <c r="M61" s="234">
        <f t="shared" si="2"/>
        <v>258177.99988027712</v>
      </c>
    </row>
    <row r="62" spans="1:18" ht="18" x14ac:dyDescent="0.35">
      <c r="A62" s="43" t="s">
        <v>302</v>
      </c>
      <c r="B62" s="208">
        <v>402</v>
      </c>
      <c r="C62" s="1">
        <v>0</v>
      </c>
      <c r="D62" s="166">
        <v>0</v>
      </c>
      <c r="E62" s="15">
        <v>0</v>
      </c>
      <c r="F62" s="15">
        <v>0</v>
      </c>
      <c r="G62" s="49">
        <v>0</v>
      </c>
      <c r="I62" s="231">
        <v>-413.68256450351873</v>
      </c>
      <c r="J62" s="234">
        <f t="shared" si="3"/>
        <v>-413.68256450351873</v>
      </c>
      <c r="L62" s="231">
        <v>2367.4374928297548</v>
      </c>
      <c r="M62" s="234">
        <f t="shared" si="2"/>
        <v>2367.4374928297548</v>
      </c>
      <c r="Q62" s="17" t="s">
        <v>341</v>
      </c>
    </row>
    <row r="63" spans="1:18" ht="18" x14ac:dyDescent="0.35">
      <c r="A63" s="43" t="s">
        <v>302</v>
      </c>
      <c r="B63" s="208">
        <v>403</v>
      </c>
      <c r="C63" s="1">
        <v>4</v>
      </c>
      <c r="D63" s="166">
        <v>35.121555035128829</v>
      </c>
      <c r="E63" s="15">
        <v>41053.266499582292</v>
      </c>
      <c r="F63" s="15">
        <v>101986.11109614225</v>
      </c>
      <c r="G63" s="49">
        <v>143039.37759572454</v>
      </c>
      <c r="I63" s="231">
        <v>-1141.0476935105544</v>
      </c>
      <c r="J63" s="234">
        <f t="shared" si="3"/>
        <v>39912.218806071738</v>
      </c>
      <c r="L63" s="231">
        <v>7202.312478489257</v>
      </c>
      <c r="M63" s="234">
        <f t="shared" si="2"/>
        <v>109188.42357463151</v>
      </c>
      <c r="Q63" s="17" t="s">
        <v>342</v>
      </c>
    </row>
    <row r="64" spans="1:18" ht="18" x14ac:dyDescent="0.35">
      <c r="A64" s="43" t="s">
        <v>302</v>
      </c>
      <c r="B64" s="208">
        <v>501</v>
      </c>
      <c r="C64" s="1">
        <v>5</v>
      </c>
      <c r="D64" s="166">
        <v>43.901943793911038</v>
      </c>
      <c r="E64" s="15">
        <v>51316.583124477867</v>
      </c>
      <c r="F64" s="15">
        <v>127482.63887017783</v>
      </c>
      <c r="G64" s="49">
        <v>178799.2219946557</v>
      </c>
      <c r="I64" s="231">
        <v>-2282.0953870211088</v>
      </c>
      <c r="J64" s="234">
        <f t="shared" si="3"/>
        <v>49034.487737456759</v>
      </c>
      <c r="L64" s="231">
        <v>14304.624956978514</v>
      </c>
      <c r="M64" s="234">
        <f t="shared" si="2"/>
        <v>141787.26382715633</v>
      </c>
      <c r="Q64" s="231">
        <v>1729737</v>
      </c>
      <c r="R64" t="s">
        <v>344</v>
      </c>
    </row>
    <row r="65" spans="1:18" ht="18" x14ac:dyDescent="0.35">
      <c r="A65" s="43" t="s">
        <v>302</v>
      </c>
      <c r="B65" s="208">
        <v>502</v>
      </c>
      <c r="C65" s="1">
        <v>2</v>
      </c>
      <c r="D65" s="166">
        <v>17.560777517564414</v>
      </c>
      <c r="E65" s="15">
        <v>20526.633249791146</v>
      </c>
      <c r="F65" s="15">
        <v>50993.055548071126</v>
      </c>
      <c r="G65" s="49">
        <v>71519.688797862269</v>
      </c>
      <c r="I65" s="231">
        <v>-1554.7302580140749</v>
      </c>
      <c r="J65" s="234">
        <f t="shared" si="3"/>
        <v>18971.902991777071</v>
      </c>
      <c r="L65" s="231">
        <v>9569.7499713190191</v>
      </c>
      <c r="M65" s="234">
        <f t="shared" si="2"/>
        <v>60562.805519390145</v>
      </c>
      <c r="Q65" s="231">
        <v>1029000</v>
      </c>
      <c r="R65" t="s">
        <v>343</v>
      </c>
    </row>
    <row r="66" spans="1:18" ht="18" x14ac:dyDescent="0.35">
      <c r="A66" s="43" t="s">
        <v>302</v>
      </c>
      <c r="B66" s="208">
        <v>601</v>
      </c>
      <c r="C66" s="1">
        <v>2</v>
      </c>
      <c r="D66" s="166">
        <v>17.560777517564414</v>
      </c>
      <c r="E66" s="15">
        <v>20526.633249791146</v>
      </c>
      <c r="F66" s="15">
        <v>50993.055548071126</v>
      </c>
      <c r="G66" s="49">
        <v>71519.688797862269</v>
      </c>
      <c r="I66" s="231">
        <v>-1141.0476935105544</v>
      </c>
      <c r="J66" s="234">
        <f t="shared" si="3"/>
        <v>19385.585556280592</v>
      </c>
      <c r="L66" s="231">
        <v>7202.312478489257</v>
      </c>
      <c r="M66" s="234">
        <f t="shared" si="2"/>
        <v>58195.368026560383</v>
      </c>
      <c r="Q66" s="231">
        <v>382100</v>
      </c>
      <c r="R66" t="s">
        <v>345</v>
      </c>
    </row>
    <row r="67" spans="1:18" ht="18" x14ac:dyDescent="0.35">
      <c r="A67" s="43" t="s">
        <v>302</v>
      </c>
      <c r="B67" s="208">
        <v>602</v>
      </c>
      <c r="C67" s="1">
        <v>6</v>
      </c>
      <c r="D67" s="166">
        <v>52.682332552693239</v>
      </c>
      <c r="E67" s="15">
        <v>61579.899749373435</v>
      </c>
      <c r="F67" s="15">
        <v>152979.16664421337</v>
      </c>
      <c r="G67" s="49">
        <v>214559.06639358681</v>
      </c>
      <c r="I67" s="231">
        <v>-3423.1430805316631</v>
      </c>
      <c r="J67" s="234">
        <f t="shared" si="3"/>
        <v>58156.756668841772</v>
      </c>
      <c r="L67" s="231">
        <v>21506.937435467786</v>
      </c>
      <c r="M67" s="234">
        <f t="shared" si="2"/>
        <v>174486.10407968116</v>
      </c>
      <c r="Q67" s="231">
        <v>5000</v>
      </c>
      <c r="R67" t="s">
        <v>346</v>
      </c>
    </row>
    <row r="68" spans="1:18" ht="18" x14ac:dyDescent="0.35">
      <c r="A68" s="43" t="s">
        <v>302</v>
      </c>
      <c r="B68" s="208">
        <v>603</v>
      </c>
      <c r="C68" s="1">
        <v>1</v>
      </c>
      <c r="D68" s="166">
        <v>8.7803887587822071</v>
      </c>
      <c r="E68" s="15">
        <v>10263.316624895573</v>
      </c>
      <c r="F68" s="15">
        <v>25496.527774035563</v>
      </c>
      <c r="G68" s="49">
        <v>35759.844398931134</v>
      </c>
      <c r="I68" s="231">
        <v>-727.36512900703747</v>
      </c>
      <c r="J68" s="234">
        <f t="shared" si="3"/>
        <v>9535.9514958885356</v>
      </c>
      <c r="L68" s="231">
        <v>4734.8749856595095</v>
      </c>
      <c r="M68" s="234">
        <f t="shared" si="2"/>
        <v>30231.402759695073</v>
      </c>
      <c r="Q68" s="231">
        <f>+Q64-Q65-Q66-Q67</f>
        <v>313637</v>
      </c>
      <c r="R68" t="s">
        <v>347</v>
      </c>
    </row>
    <row r="69" spans="1:18" ht="18" x14ac:dyDescent="0.35">
      <c r="A69" s="43" t="s">
        <v>302</v>
      </c>
      <c r="B69" s="208">
        <v>701</v>
      </c>
      <c r="C69" s="1">
        <v>0</v>
      </c>
      <c r="D69" s="166">
        <v>0</v>
      </c>
      <c r="E69" s="15">
        <v>0</v>
      </c>
      <c r="F69" s="15">
        <v>0</v>
      </c>
      <c r="G69" s="49">
        <v>0</v>
      </c>
      <c r="I69" s="231">
        <v>0</v>
      </c>
      <c r="J69" s="234">
        <f t="shared" si="3"/>
        <v>0</v>
      </c>
      <c r="L69" s="231">
        <v>0</v>
      </c>
      <c r="M69" s="234">
        <f t="shared" si="2"/>
        <v>0</v>
      </c>
      <c r="Q69" s="231">
        <v>344538</v>
      </c>
      <c r="R69" t="s">
        <v>348</v>
      </c>
    </row>
    <row r="70" spans="1:18" ht="18" x14ac:dyDescent="0.35">
      <c r="A70" s="43" t="s">
        <v>302</v>
      </c>
      <c r="B70" s="208">
        <v>702</v>
      </c>
      <c r="C70" s="1">
        <v>3</v>
      </c>
      <c r="D70" s="166">
        <v>26.34116627634662</v>
      </c>
      <c r="E70" s="15">
        <v>30789.949874686718</v>
      </c>
      <c r="F70" s="15">
        <v>76489.583322106686</v>
      </c>
      <c r="G70" s="49">
        <v>107279.5331967934</v>
      </c>
      <c r="I70" s="231">
        <v>-3009.4605160281499</v>
      </c>
      <c r="J70" s="234">
        <f t="shared" si="3"/>
        <v>27780.489358658568</v>
      </c>
      <c r="L70" s="231">
        <v>19139.499942638038</v>
      </c>
      <c r="M70" s="234">
        <f t="shared" si="2"/>
        <v>95629.083264744724</v>
      </c>
      <c r="Q70" s="231">
        <f>+Q69-Q68</f>
        <v>30901</v>
      </c>
      <c r="R70" t="s">
        <v>349</v>
      </c>
    </row>
    <row r="71" spans="1:18" ht="18" x14ac:dyDescent="0.35">
      <c r="A71" s="43" t="s">
        <v>302</v>
      </c>
      <c r="B71" s="208">
        <v>703</v>
      </c>
      <c r="C71" s="1">
        <v>4</v>
      </c>
      <c r="D71" s="166">
        <v>35.121555035128829</v>
      </c>
      <c r="E71" s="15">
        <v>41053.266499582292</v>
      </c>
      <c r="F71" s="15">
        <v>101986.11109614225</v>
      </c>
      <c r="G71" s="49">
        <v>143039.37759572454</v>
      </c>
      <c r="I71" s="231">
        <v>-1868.4128225175955</v>
      </c>
      <c r="J71" s="234">
        <f t="shared" si="3"/>
        <v>39184.853677064697</v>
      </c>
      <c r="L71" s="231">
        <v>11937.187464148781</v>
      </c>
      <c r="M71" s="234">
        <f t="shared" si="2"/>
        <v>113923.29856029103</v>
      </c>
      <c r="Q71" s="231"/>
    </row>
    <row r="72" spans="1:18" ht="18" x14ac:dyDescent="0.35">
      <c r="A72" s="43" t="s">
        <v>302</v>
      </c>
      <c r="B72" s="208">
        <v>801</v>
      </c>
      <c r="C72" s="1">
        <v>11</v>
      </c>
      <c r="D72" s="166">
        <v>96.584276346604284</v>
      </c>
      <c r="E72" s="15">
        <v>112896.4828738513</v>
      </c>
      <c r="F72" s="15">
        <v>280461.80551439122</v>
      </c>
      <c r="G72" s="49">
        <v>393358.28838824254</v>
      </c>
      <c r="I72" s="231">
        <v>-4977.8733385457308</v>
      </c>
      <c r="J72" s="234">
        <f t="shared" si="3"/>
        <v>107918.60953530557</v>
      </c>
      <c r="L72" s="231">
        <v>31076.687406786834</v>
      </c>
      <c r="M72" s="234">
        <f t="shared" si="2"/>
        <v>311538.49292117805</v>
      </c>
      <c r="Q72" s="233">
        <v>20000</v>
      </c>
      <c r="R72" t="s">
        <v>45</v>
      </c>
    </row>
    <row r="73" spans="1:18" ht="18" x14ac:dyDescent="0.35">
      <c r="A73" s="43" t="s">
        <v>302</v>
      </c>
      <c r="B73" s="208">
        <v>802</v>
      </c>
      <c r="C73" s="1">
        <v>4</v>
      </c>
      <c r="D73" s="166">
        <v>35.121555035128829</v>
      </c>
      <c r="E73" s="15">
        <v>41053.266499582292</v>
      </c>
      <c r="F73" s="15">
        <v>101986.11109614225</v>
      </c>
      <c r="G73" s="49">
        <v>143039.37759572454</v>
      </c>
      <c r="I73" s="231">
        <v>-1868.4128225175955</v>
      </c>
      <c r="J73" s="234">
        <f t="shared" si="3"/>
        <v>39184.853677064697</v>
      </c>
      <c r="L73" s="231">
        <v>11937.187464148781</v>
      </c>
      <c r="M73" s="234">
        <f t="shared" si="2"/>
        <v>113923.29856029103</v>
      </c>
      <c r="Q73" s="233">
        <f>+Q70-Q72</f>
        <v>10901</v>
      </c>
      <c r="R73" t="s">
        <v>44</v>
      </c>
    </row>
    <row r="74" spans="1:18" ht="18" x14ac:dyDescent="0.35">
      <c r="A74" s="43" t="s">
        <v>302</v>
      </c>
      <c r="B74" s="208">
        <v>901</v>
      </c>
      <c r="C74" s="1">
        <v>15</v>
      </c>
      <c r="D74" s="166">
        <v>131.70583138173311</v>
      </c>
      <c r="E74" s="15">
        <v>153949.74937343359</v>
      </c>
      <c r="F74" s="15">
        <v>382447.91661053349</v>
      </c>
      <c r="G74" s="49">
        <v>536397.66598396702</v>
      </c>
      <c r="I74" s="231">
        <v>-6532.603596559813</v>
      </c>
      <c r="J74" s="234">
        <f t="shared" si="3"/>
        <v>147417.14577687377</v>
      </c>
      <c r="L74" s="231">
        <v>40646.437378105882</v>
      </c>
      <c r="M74" s="234">
        <f t="shared" si="2"/>
        <v>423094.35398863937</v>
      </c>
    </row>
    <row r="75" spans="1:18" ht="18" x14ac:dyDescent="0.35">
      <c r="A75" s="43" t="s">
        <v>302</v>
      </c>
      <c r="B75" s="208">
        <v>902</v>
      </c>
      <c r="C75" s="1">
        <v>8</v>
      </c>
      <c r="D75" s="166">
        <v>70.243110070257657</v>
      </c>
      <c r="E75" s="15">
        <v>82106.532999164585</v>
      </c>
      <c r="F75" s="15">
        <v>203972.22219228451</v>
      </c>
      <c r="G75" s="49">
        <v>286078.75519144908</v>
      </c>
      <c r="I75" s="231">
        <v>-4150.5082095387043</v>
      </c>
      <c r="J75" s="234">
        <f t="shared" si="3"/>
        <v>77956.024789625881</v>
      </c>
      <c r="L75" s="231">
        <v>26341.812421127281</v>
      </c>
      <c r="M75" s="234">
        <f t="shared" si="2"/>
        <v>230314.03461341179</v>
      </c>
    </row>
    <row r="76" spans="1:18" ht="18" x14ac:dyDescent="0.35">
      <c r="A76" s="43" t="s">
        <v>302</v>
      </c>
      <c r="B76" s="208">
        <v>1001</v>
      </c>
      <c r="C76" s="1">
        <v>1</v>
      </c>
      <c r="D76" s="166">
        <v>8.7803887587822071</v>
      </c>
      <c r="E76" s="15">
        <v>10263.316624895573</v>
      </c>
      <c r="F76" s="15">
        <v>25496.527774035563</v>
      </c>
      <c r="G76" s="49">
        <v>35759.844398931134</v>
      </c>
      <c r="I76" s="231">
        <v>-727.36512900703747</v>
      </c>
      <c r="J76" s="234">
        <f t="shared" si="3"/>
        <v>9535.9514958885356</v>
      </c>
      <c r="L76" s="231">
        <v>4734.8749856595095</v>
      </c>
      <c r="M76" s="234">
        <f t="shared" si="2"/>
        <v>30231.402759695073</v>
      </c>
    </row>
    <row r="77" spans="1:18" ht="18" x14ac:dyDescent="0.35">
      <c r="A77" s="43" t="s">
        <v>302</v>
      </c>
      <c r="B77" s="208">
        <v>1002</v>
      </c>
      <c r="C77" s="1">
        <v>5</v>
      </c>
      <c r="D77" s="166">
        <v>43.901943793911038</v>
      </c>
      <c r="E77" s="15">
        <v>51316.583124477867</v>
      </c>
      <c r="F77" s="15">
        <v>127482.63887017783</v>
      </c>
      <c r="G77" s="49">
        <v>178799.2219946557</v>
      </c>
      <c r="I77" s="231">
        <v>-1868.4128225175955</v>
      </c>
      <c r="J77" s="234">
        <f t="shared" si="3"/>
        <v>49448.170301960272</v>
      </c>
      <c r="L77" s="231">
        <v>11937.187464148781</v>
      </c>
      <c r="M77" s="234">
        <f t="shared" si="2"/>
        <v>139419.82633432662</v>
      </c>
    </row>
    <row r="78" spans="1:18" ht="18" x14ac:dyDescent="0.35">
      <c r="A78" s="43" t="s">
        <v>302</v>
      </c>
      <c r="B78" s="208">
        <v>1101</v>
      </c>
      <c r="C78" s="1">
        <v>7</v>
      </c>
      <c r="D78" s="166">
        <v>61.462721311475448</v>
      </c>
      <c r="E78" s="15">
        <v>71843.216374269017</v>
      </c>
      <c r="F78" s="15">
        <v>178475.69441824895</v>
      </c>
      <c r="G78" s="49">
        <v>250318.91079251797</v>
      </c>
      <c r="I78" s="231">
        <v>-3836.825645035191</v>
      </c>
      <c r="J78" s="234">
        <f>+E78+I78+Q73</f>
        <v>78907.390729233826</v>
      </c>
      <c r="K78" s="233"/>
      <c r="L78" s="231">
        <v>23874.374928297562</v>
      </c>
      <c r="M78" s="234">
        <f>+F78+L78+Q72</f>
        <v>222350.06934654652</v>
      </c>
    </row>
    <row r="79" spans="1:18" ht="18" x14ac:dyDescent="0.35">
      <c r="A79" s="43" t="s">
        <v>302</v>
      </c>
      <c r="B79" s="208">
        <v>1102</v>
      </c>
      <c r="C79" s="1">
        <v>6</v>
      </c>
      <c r="D79" s="166">
        <v>52.682332552693239</v>
      </c>
      <c r="E79" s="15">
        <v>61579.899749373435</v>
      </c>
      <c r="F79" s="15">
        <v>152979.16664421337</v>
      </c>
      <c r="G79" s="49">
        <v>214559.06639358681</v>
      </c>
      <c r="I79" s="231">
        <v>-2695.7779515246366</v>
      </c>
      <c r="J79" s="234">
        <f t="shared" si="3"/>
        <v>58884.121797848798</v>
      </c>
      <c r="L79" s="231">
        <v>16772.062449808291</v>
      </c>
      <c r="M79" s="234">
        <f t="shared" si="2"/>
        <v>169751.22909402166</v>
      </c>
    </row>
    <row r="80" spans="1:18" ht="18" x14ac:dyDescent="0.35">
      <c r="A80" s="43" t="s">
        <v>302</v>
      </c>
      <c r="B80" s="208">
        <v>1201</v>
      </c>
      <c r="C80" s="1">
        <v>3</v>
      </c>
      <c r="D80" s="166">
        <v>26.34116627634662</v>
      </c>
      <c r="E80" s="15">
        <v>30789.949874686718</v>
      </c>
      <c r="F80" s="15">
        <v>76489.583322106686</v>
      </c>
      <c r="G80" s="49">
        <v>107279.5331967934</v>
      </c>
      <c r="I80" s="231">
        <v>-1554.7302580140749</v>
      </c>
      <c r="J80" s="234">
        <f t="shared" si="3"/>
        <v>29235.219616672643</v>
      </c>
      <c r="L80" s="231">
        <v>9569.7499713190191</v>
      </c>
      <c r="M80" s="234">
        <f t="shared" si="2"/>
        <v>86059.333293425705</v>
      </c>
    </row>
    <row r="81" spans="1:13" ht="18" x14ac:dyDescent="0.35">
      <c r="A81" s="43" t="s">
        <v>302</v>
      </c>
      <c r="B81" s="208">
        <v>1202</v>
      </c>
      <c r="C81" s="1">
        <v>8</v>
      </c>
      <c r="D81" s="166">
        <v>70.243110070257657</v>
      </c>
      <c r="E81" s="15">
        <v>82106.532999164585</v>
      </c>
      <c r="F81" s="15">
        <v>203972.22219228451</v>
      </c>
      <c r="G81" s="49">
        <v>286078.75519144908</v>
      </c>
      <c r="I81" s="231">
        <v>-4977.8733385457308</v>
      </c>
      <c r="J81" s="234">
        <f t="shared" si="3"/>
        <v>77128.659660618854</v>
      </c>
      <c r="L81" s="231">
        <v>31076.687406786834</v>
      </c>
      <c r="M81" s="234">
        <f t="shared" si="2"/>
        <v>235048.90959907134</v>
      </c>
    </row>
    <row r="82" spans="1:13" ht="18" x14ac:dyDescent="0.35">
      <c r="A82" s="43" t="s">
        <v>302</v>
      </c>
      <c r="B82" s="208">
        <v>1203</v>
      </c>
      <c r="C82" s="1">
        <v>3</v>
      </c>
      <c r="D82" s="166">
        <v>26.34116627634662</v>
      </c>
      <c r="E82" s="15">
        <v>30789.949874686718</v>
      </c>
      <c r="F82" s="15">
        <v>76489.583322106686</v>
      </c>
      <c r="G82" s="49">
        <v>107279.5331967934</v>
      </c>
      <c r="I82" s="231">
        <v>-727.36512900703747</v>
      </c>
      <c r="J82" s="234">
        <f t="shared" si="3"/>
        <v>30062.58474567968</v>
      </c>
      <c r="L82" s="231">
        <v>4734.8749856595095</v>
      </c>
      <c r="M82" s="234">
        <f t="shared" si="2"/>
        <v>81224.458307766196</v>
      </c>
    </row>
    <row r="83" spans="1:13" ht="18" x14ac:dyDescent="0.35">
      <c r="A83" s="43" t="s">
        <v>302</v>
      </c>
      <c r="B83" s="208">
        <v>1204</v>
      </c>
      <c r="C83" s="1">
        <v>1</v>
      </c>
      <c r="D83" s="166">
        <v>8.7803887587822071</v>
      </c>
      <c r="E83" s="15">
        <v>10263.316624895573</v>
      </c>
      <c r="F83" s="15">
        <v>25496.527774035563</v>
      </c>
      <c r="G83" s="49">
        <v>35759.844398931134</v>
      </c>
      <c r="I83" s="231">
        <v>-727.36512900703747</v>
      </c>
      <c r="J83" s="234">
        <f t="shared" si="3"/>
        <v>9535.9514958885356</v>
      </c>
      <c r="L83" s="231">
        <v>4734.8749856595095</v>
      </c>
      <c r="M83" s="234">
        <f t="shared" si="2"/>
        <v>30231.402759695073</v>
      </c>
    </row>
    <row r="84" spans="1:13" ht="18" x14ac:dyDescent="0.35">
      <c r="A84" s="43" t="s">
        <v>302</v>
      </c>
      <c r="B84" s="208">
        <v>1301</v>
      </c>
      <c r="C84" s="1">
        <v>6</v>
      </c>
      <c r="D84" s="166">
        <v>52.682332552693239</v>
      </c>
      <c r="E84" s="15">
        <v>61579.899749373435</v>
      </c>
      <c r="F84" s="15">
        <v>152979.16664421337</v>
      </c>
      <c r="G84" s="49">
        <v>214559.06639358681</v>
      </c>
      <c r="I84" s="231">
        <v>-2695.7779515246366</v>
      </c>
      <c r="J84" s="234">
        <f t="shared" si="3"/>
        <v>58884.121797848798</v>
      </c>
      <c r="L84" s="231">
        <v>16772.062449808291</v>
      </c>
      <c r="M84" s="234">
        <f t="shared" si="2"/>
        <v>169751.22909402166</v>
      </c>
    </row>
    <row r="85" spans="1:13" ht="18" x14ac:dyDescent="0.35">
      <c r="A85" s="43" t="s">
        <v>302</v>
      </c>
      <c r="B85" s="208">
        <v>1302</v>
      </c>
      <c r="C85" s="1">
        <v>0</v>
      </c>
      <c r="D85" s="166">
        <v>0</v>
      </c>
      <c r="E85" s="15">
        <v>0</v>
      </c>
      <c r="F85" s="15">
        <v>0</v>
      </c>
      <c r="G85" s="49">
        <v>0</v>
      </c>
      <c r="I85" s="231">
        <v>-3009.4605160281499</v>
      </c>
      <c r="J85" s="234">
        <f t="shared" si="3"/>
        <v>-3009.4605160281499</v>
      </c>
      <c r="L85" s="231">
        <v>19139.499942638038</v>
      </c>
      <c r="M85" s="234">
        <f t="shared" si="2"/>
        <v>19139.499942638038</v>
      </c>
    </row>
    <row r="86" spans="1:13" ht="16.2" thickBot="1" x14ac:dyDescent="0.35">
      <c r="C86" s="50">
        <v>149</v>
      </c>
      <c r="D86" s="51">
        <v>1308.277925058549</v>
      </c>
      <c r="E86" s="62">
        <v>1529234.1771094408</v>
      </c>
      <c r="F86" s="62">
        <v>3798982.6383312992</v>
      </c>
      <c r="G86" s="63">
        <v>5328216.8154407395</v>
      </c>
    </row>
    <row r="87" spans="1:13" ht="16.2" thickTop="1" x14ac:dyDescent="0.3">
      <c r="C87" s="7"/>
      <c r="D87" s="7"/>
      <c r="E87" s="7"/>
      <c r="F87" s="7"/>
      <c r="G87" s="7"/>
    </row>
    <row r="88" spans="1:13" ht="16.2" thickBot="1" x14ac:dyDescent="0.35">
      <c r="C88" s="7"/>
      <c r="D88" s="7"/>
      <c r="E88" s="7"/>
      <c r="F88" s="7"/>
      <c r="G88" s="7"/>
    </row>
    <row r="89" spans="1:13" ht="18.600000000000001" thickTop="1" x14ac:dyDescent="0.35">
      <c r="B89" s="2"/>
      <c r="C89" s="45" t="s">
        <v>7</v>
      </c>
      <c r="D89" s="46"/>
      <c r="E89" s="46"/>
      <c r="F89" s="46"/>
      <c r="G89" s="47"/>
    </row>
    <row r="90" spans="1:13" ht="18.600000000000001" thickBot="1" x14ac:dyDescent="0.4">
      <c r="C90" s="11"/>
      <c r="G90" s="12"/>
      <c r="I90" s="522" t="s">
        <v>339</v>
      </c>
      <c r="J90" s="522"/>
      <c r="L90" s="522" t="s">
        <v>340</v>
      </c>
      <c r="M90" s="522"/>
    </row>
    <row r="91" spans="1:13" ht="16.2" thickBot="1" x14ac:dyDescent="0.35">
      <c r="C91" s="59" t="s">
        <v>44</v>
      </c>
      <c r="D91" s="58" t="s">
        <v>45</v>
      </c>
      <c r="E91" s="58" t="s">
        <v>47</v>
      </c>
      <c r="F91" s="58" t="s">
        <v>48</v>
      </c>
      <c r="G91" s="60" t="s">
        <v>49</v>
      </c>
    </row>
    <row r="92" spans="1:13" ht="18" x14ac:dyDescent="0.35">
      <c r="A92" s="43" t="s">
        <v>303</v>
      </c>
      <c r="B92" s="208">
        <v>201</v>
      </c>
      <c r="C92" s="127">
        <v>1</v>
      </c>
      <c r="D92" s="227">
        <v>8.7803887587822071</v>
      </c>
      <c r="E92" s="56">
        <v>10263.316624895573</v>
      </c>
      <c r="F92" s="15">
        <v>25496.527774035563</v>
      </c>
      <c r="G92" s="49">
        <v>35759.844398931134</v>
      </c>
      <c r="I92" s="231">
        <v>-413.68256450351873</v>
      </c>
      <c r="J92" s="234">
        <f t="shared" si="3"/>
        <v>9849.6340603920544</v>
      </c>
      <c r="L92" s="231">
        <v>2367.4374928297548</v>
      </c>
      <c r="M92" s="234">
        <f t="shared" ref="M92:M121" si="4">+L92+F92</f>
        <v>27863.965266865318</v>
      </c>
    </row>
    <row r="93" spans="1:13" ht="18" x14ac:dyDescent="0.35">
      <c r="A93" s="43" t="s">
        <v>303</v>
      </c>
      <c r="B93" s="208">
        <v>202</v>
      </c>
      <c r="C93" s="127">
        <v>4</v>
      </c>
      <c r="D93" s="227">
        <v>35.121555035128829</v>
      </c>
      <c r="E93" s="15">
        <v>41053.266499582292</v>
      </c>
      <c r="F93" s="15">
        <v>101986.11109614225</v>
      </c>
      <c r="G93" s="15">
        <v>143039.37759572454</v>
      </c>
      <c r="I93" s="231">
        <v>-1554.7302580140749</v>
      </c>
      <c r="J93" s="234">
        <f t="shared" si="3"/>
        <v>39498.536241568218</v>
      </c>
      <c r="L93" s="231">
        <v>9569.7499713190191</v>
      </c>
      <c r="M93" s="234">
        <f t="shared" si="4"/>
        <v>111555.86106746127</v>
      </c>
    </row>
    <row r="94" spans="1:13" ht="18" x14ac:dyDescent="0.35">
      <c r="A94" s="43" t="s">
        <v>303</v>
      </c>
      <c r="B94" s="208">
        <v>203</v>
      </c>
      <c r="C94" s="127">
        <v>8</v>
      </c>
      <c r="D94" s="227">
        <v>70.243110070257657</v>
      </c>
      <c r="E94" s="15">
        <v>82106.532999164585</v>
      </c>
      <c r="F94" s="15">
        <v>203972.22219228451</v>
      </c>
      <c r="G94" s="15">
        <v>286078.75519144908</v>
      </c>
      <c r="I94" s="231">
        <v>-2695.7779515246366</v>
      </c>
      <c r="J94" s="234">
        <f t="shared" si="3"/>
        <v>79410.755047639948</v>
      </c>
      <c r="L94" s="231">
        <v>16772.062449808291</v>
      </c>
      <c r="M94" s="234">
        <f t="shared" si="4"/>
        <v>220744.2846420928</v>
      </c>
    </row>
    <row r="95" spans="1:13" ht="18" x14ac:dyDescent="0.35">
      <c r="A95" s="43" t="s">
        <v>303</v>
      </c>
      <c r="B95" s="208">
        <v>301</v>
      </c>
      <c r="C95" s="127">
        <v>2</v>
      </c>
      <c r="D95" s="227">
        <v>17.560777517564414</v>
      </c>
      <c r="E95" s="15">
        <v>20526.633249791146</v>
      </c>
      <c r="F95" s="15">
        <v>50993.055548071126</v>
      </c>
      <c r="G95" s="15">
        <v>71519.688797862269</v>
      </c>
      <c r="I95" s="231">
        <v>-1141.0476935105544</v>
      </c>
      <c r="J95" s="234">
        <f t="shared" si="3"/>
        <v>19385.585556280592</v>
      </c>
      <c r="L95" s="231">
        <v>7202.312478489257</v>
      </c>
      <c r="M95" s="234">
        <f t="shared" si="4"/>
        <v>58195.368026560383</v>
      </c>
    </row>
    <row r="96" spans="1:13" ht="18" x14ac:dyDescent="0.35">
      <c r="A96" s="43" t="s">
        <v>303</v>
      </c>
      <c r="B96" s="208">
        <v>302</v>
      </c>
      <c r="C96" s="127">
        <v>3</v>
      </c>
      <c r="D96" s="227">
        <v>26.34116627634662</v>
      </c>
      <c r="E96" s="15">
        <v>30789.949874686718</v>
      </c>
      <c r="F96" s="15">
        <v>76489.583322106686</v>
      </c>
      <c r="G96" s="15">
        <v>107279.5331967934</v>
      </c>
      <c r="I96" s="231">
        <v>-1868.4128225175955</v>
      </c>
      <c r="J96" s="234">
        <f t="shared" si="3"/>
        <v>28921.537052169122</v>
      </c>
      <c r="L96" s="231">
        <v>11937.187464148781</v>
      </c>
      <c r="M96" s="234">
        <f t="shared" si="4"/>
        <v>88426.770786255467</v>
      </c>
    </row>
    <row r="97" spans="1:13" ht="18" x14ac:dyDescent="0.35">
      <c r="A97" s="43" t="s">
        <v>303</v>
      </c>
      <c r="B97" s="208">
        <v>303</v>
      </c>
      <c r="C97" s="127">
        <v>3</v>
      </c>
      <c r="D97" s="227">
        <v>26.34116627634662</v>
      </c>
      <c r="E97" s="15">
        <v>30789.949874686718</v>
      </c>
      <c r="F97" s="15">
        <v>76489.583322106686</v>
      </c>
      <c r="G97" s="15">
        <v>107279.5331967934</v>
      </c>
      <c r="I97" s="231">
        <v>-1554.7302580140749</v>
      </c>
      <c r="J97" s="234">
        <f t="shared" si="3"/>
        <v>29235.219616672643</v>
      </c>
      <c r="L97" s="231">
        <v>9569.7499713190191</v>
      </c>
      <c r="M97" s="234">
        <f t="shared" si="4"/>
        <v>86059.333293425705</v>
      </c>
    </row>
    <row r="98" spans="1:13" ht="18" x14ac:dyDescent="0.35">
      <c r="A98" s="43" t="s">
        <v>303</v>
      </c>
      <c r="B98" s="208">
        <v>401</v>
      </c>
      <c r="C98" s="127">
        <v>3</v>
      </c>
      <c r="D98" s="227">
        <v>26.34116627634662</v>
      </c>
      <c r="E98" s="15">
        <v>30789.949874686718</v>
      </c>
      <c r="F98" s="15">
        <v>76489.583322106686</v>
      </c>
      <c r="G98" s="15">
        <v>107279.5331967934</v>
      </c>
      <c r="I98" s="231">
        <v>-1554.7302580140749</v>
      </c>
      <c r="J98" s="234">
        <f t="shared" si="3"/>
        <v>29235.219616672643</v>
      </c>
      <c r="L98" s="231">
        <v>9569.7499713190191</v>
      </c>
      <c r="M98" s="234">
        <f t="shared" si="4"/>
        <v>86059.333293425705</v>
      </c>
    </row>
    <row r="99" spans="1:13" ht="18" x14ac:dyDescent="0.35">
      <c r="A99" s="43" t="s">
        <v>303</v>
      </c>
      <c r="B99" s="208">
        <v>402</v>
      </c>
      <c r="C99" s="127">
        <v>3</v>
      </c>
      <c r="D99" s="227">
        <v>26.34116627634662</v>
      </c>
      <c r="E99" s="15">
        <v>30789.949874686718</v>
      </c>
      <c r="F99" s="15">
        <v>76489.583322106686</v>
      </c>
      <c r="G99" s="15">
        <v>107279.5331967934</v>
      </c>
      <c r="I99" s="231">
        <v>-1868.4128225175955</v>
      </c>
      <c r="J99" s="234">
        <f t="shared" si="3"/>
        <v>28921.537052169122</v>
      </c>
      <c r="L99" s="231">
        <v>11937.187464148781</v>
      </c>
      <c r="M99" s="234">
        <f t="shared" si="4"/>
        <v>88426.770786255467</v>
      </c>
    </row>
    <row r="100" spans="1:13" ht="18" x14ac:dyDescent="0.35">
      <c r="A100" s="43" t="s">
        <v>303</v>
      </c>
      <c r="B100" s="208">
        <v>403</v>
      </c>
      <c r="C100" s="127">
        <v>7</v>
      </c>
      <c r="D100" s="227">
        <v>61.462721311475448</v>
      </c>
      <c r="E100" s="15">
        <v>71843.216374269017</v>
      </c>
      <c r="F100" s="15">
        <v>178475.69441824895</v>
      </c>
      <c r="G100" s="15">
        <v>250318.91079251797</v>
      </c>
      <c r="I100" s="231">
        <v>-2695.7779515246366</v>
      </c>
      <c r="J100" s="234">
        <f t="shared" si="3"/>
        <v>69147.438422744381</v>
      </c>
      <c r="L100" s="231">
        <v>16772.062449808291</v>
      </c>
      <c r="M100" s="234">
        <f t="shared" si="4"/>
        <v>195247.75686805724</v>
      </c>
    </row>
    <row r="101" spans="1:13" ht="18" x14ac:dyDescent="0.35">
      <c r="A101" s="43" t="s">
        <v>303</v>
      </c>
      <c r="B101" s="208">
        <v>501</v>
      </c>
      <c r="C101" s="127">
        <v>1</v>
      </c>
      <c r="D101" s="227">
        <v>8.7803887587822071</v>
      </c>
      <c r="E101" s="15">
        <v>10263.316624895573</v>
      </c>
      <c r="F101" s="15">
        <v>25496.527774035563</v>
      </c>
      <c r="G101" s="15">
        <v>35759.844398931134</v>
      </c>
      <c r="I101" s="231">
        <v>-413.68256450351873</v>
      </c>
      <c r="J101" s="234">
        <f t="shared" si="3"/>
        <v>9849.6340603920544</v>
      </c>
      <c r="L101" s="231">
        <v>2367.4374928297548</v>
      </c>
      <c r="M101" s="234">
        <f t="shared" si="4"/>
        <v>27863.965266865318</v>
      </c>
    </row>
    <row r="102" spans="1:13" ht="18" x14ac:dyDescent="0.35">
      <c r="A102" s="43" t="s">
        <v>303</v>
      </c>
      <c r="B102" s="208">
        <v>502</v>
      </c>
      <c r="C102" s="127">
        <v>1</v>
      </c>
      <c r="D102" s="227">
        <v>8.7803887587822071</v>
      </c>
      <c r="E102" s="15">
        <v>10263.316624895573</v>
      </c>
      <c r="F102" s="15">
        <v>25496.527774035563</v>
      </c>
      <c r="G102" s="15">
        <v>35759.844398931134</v>
      </c>
      <c r="I102" s="231">
        <v>-727.36512900703747</v>
      </c>
      <c r="J102" s="234">
        <f t="shared" si="3"/>
        <v>9535.9514958885356</v>
      </c>
      <c r="L102" s="231">
        <v>4734.8749856595095</v>
      </c>
      <c r="M102" s="234">
        <f t="shared" si="4"/>
        <v>30231.402759695073</v>
      </c>
    </row>
    <row r="103" spans="1:13" ht="18" x14ac:dyDescent="0.35">
      <c r="A103" s="43" t="s">
        <v>303</v>
      </c>
      <c r="B103" s="208">
        <v>503</v>
      </c>
      <c r="C103" s="127">
        <v>2</v>
      </c>
      <c r="D103" s="227">
        <v>17.560777517564414</v>
      </c>
      <c r="E103" s="15">
        <v>20526.633249791146</v>
      </c>
      <c r="F103" s="15">
        <v>50993.055548071126</v>
      </c>
      <c r="G103" s="15">
        <v>71519.688797862269</v>
      </c>
      <c r="I103" s="231">
        <v>-727.36512900703747</v>
      </c>
      <c r="J103" s="234">
        <f t="shared" si="3"/>
        <v>19799.268120784109</v>
      </c>
      <c r="L103" s="231">
        <v>4734.8749856595095</v>
      </c>
      <c r="M103" s="234">
        <f t="shared" si="4"/>
        <v>55727.930533730636</v>
      </c>
    </row>
    <row r="104" spans="1:13" ht="18" x14ac:dyDescent="0.35">
      <c r="A104" s="43" t="s">
        <v>303</v>
      </c>
      <c r="B104" s="208">
        <v>601</v>
      </c>
      <c r="C104" s="127">
        <v>6</v>
      </c>
      <c r="D104" s="227">
        <v>52.682332552693239</v>
      </c>
      <c r="E104" s="15">
        <v>61579.899749373435</v>
      </c>
      <c r="F104" s="15">
        <v>152979.16664421337</v>
      </c>
      <c r="G104" s="15">
        <v>214559.06639358681</v>
      </c>
      <c r="I104" s="231">
        <v>-2695.7779515246366</v>
      </c>
      <c r="J104" s="234">
        <f t="shared" si="3"/>
        <v>58884.121797848798</v>
      </c>
      <c r="L104" s="231">
        <v>16772.062449808291</v>
      </c>
      <c r="M104" s="234">
        <f t="shared" si="4"/>
        <v>169751.22909402166</v>
      </c>
    </row>
    <row r="105" spans="1:13" ht="18" x14ac:dyDescent="0.35">
      <c r="A105" s="43" t="s">
        <v>303</v>
      </c>
      <c r="B105" s="208">
        <v>602</v>
      </c>
      <c r="C105" s="127">
        <v>15</v>
      </c>
      <c r="D105" s="227">
        <v>131.70583138173311</v>
      </c>
      <c r="E105" s="15">
        <v>153949.74937343359</v>
      </c>
      <c r="F105" s="15">
        <v>382447.91661053349</v>
      </c>
      <c r="G105" s="15">
        <v>536397.66598396702</v>
      </c>
      <c r="I105" s="231">
        <v>-4977.8733385457308</v>
      </c>
      <c r="J105" s="234">
        <f t="shared" si="3"/>
        <v>148971.87603488786</v>
      </c>
      <c r="L105" s="231">
        <v>31076.687406786834</v>
      </c>
      <c r="M105" s="234">
        <f t="shared" si="4"/>
        <v>413524.60401732032</v>
      </c>
    </row>
    <row r="106" spans="1:13" ht="18" x14ac:dyDescent="0.35">
      <c r="A106" s="43" t="s">
        <v>303</v>
      </c>
      <c r="B106" s="208">
        <v>603</v>
      </c>
      <c r="C106" s="127">
        <v>4</v>
      </c>
      <c r="D106" s="227">
        <v>35.121555035128829</v>
      </c>
      <c r="E106" s="15">
        <v>41053.266499582292</v>
      </c>
      <c r="F106" s="15">
        <v>101986.11109614225</v>
      </c>
      <c r="G106" s="15">
        <v>143039.37759572454</v>
      </c>
      <c r="I106" s="231">
        <v>-2282.0953870211088</v>
      </c>
      <c r="J106" s="234">
        <f t="shared" si="3"/>
        <v>38771.171112561184</v>
      </c>
      <c r="L106" s="231">
        <v>14304.624956978514</v>
      </c>
      <c r="M106" s="234">
        <f t="shared" si="4"/>
        <v>116290.73605312077</v>
      </c>
    </row>
    <row r="107" spans="1:13" ht="18" x14ac:dyDescent="0.35">
      <c r="A107" s="43" t="s">
        <v>303</v>
      </c>
      <c r="B107" s="208">
        <v>701</v>
      </c>
      <c r="C107" s="127">
        <v>6</v>
      </c>
      <c r="D107" s="227">
        <v>52.682332552693239</v>
      </c>
      <c r="E107" s="15">
        <v>61579.899749373435</v>
      </c>
      <c r="F107" s="15">
        <v>152979.16664421337</v>
      </c>
      <c r="G107" s="15">
        <v>214559.06639358681</v>
      </c>
      <c r="I107" s="231">
        <v>-4150.5082095387043</v>
      </c>
      <c r="J107" s="234">
        <f t="shared" si="3"/>
        <v>57429.391539834731</v>
      </c>
      <c r="L107" s="231">
        <v>26341.812421127281</v>
      </c>
      <c r="M107" s="234">
        <f t="shared" si="4"/>
        <v>179320.97906534065</v>
      </c>
    </row>
    <row r="108" spans="1:13" ht="18" x14ac:dyDescent="0.35">
      <c r="A108" s="43" t="s">
        <v>303</v>
      </c>
      <c r="B108" s="208">
        <v>702</v>
      </c>
      <c r="C108" s="127">
        <v>1</v>
      </c>
      <c r="D108" s="227">
        <v>8.7803887587822071</v>
      </c>
      <c r="E108" s="15">
        <v>10263.316624895573</v>
      </c>
      <c r="F108" s="15">
        <v>25496.527774035563</v>
      </c>
      <c r="G108" s="15">
        <v>35759.844398931134</v>
      </c>
      <c r="I108" s="231">
        <v>-2282.0953870211088</v>
      </c>
      <c r="J108" s="234">
        <f t="shared" si="3"/>
        <v>7981.2212378744644</v>
      </c>
      <c r="L108" s="231">
        <v>14304.624956978514</v>
      </c>
      <c r="M108" s="234">
        <f t="shared" si="4"/>
        <v>39801.152731014081</v>
      </c>
    </row>
    <row r="109" spans="1:13" ht="18" x14ac:dyDescent="0.35">
      <c r="A109" s="43" t="s">
        <v>303</v>
      </c>
      <c r="B109" s="208">
        <v>703</v>
      </c>
      <c r="C109" s="127">
        <v>0</v>
      </c>
      <c r="D109" s="227">
        <v>0</v>
      </c>
      <c r="E109" s="15">
        <v>0</v>
      </c>
      <c r="F109" s="15">
        <v>0</v>
      </c>
      <c r="G109" s="15">
        <v>0</v>
      </c>
      <c r="I109" s="231">
        <v>0</v>
      </c>
      <c r="J109" s="234">
        <f t="shared" si="3"/>
        <v>0</v>
      </c>
      <c r="L109" s="231">
        <v>0</v>
      </c>
      <c r="M109" s="234">
        <f t="shared" si="4"/>
        <v>0</v>
      </c>
    </row>
    <row r="110" spans="1:13" ht="18" x14ac:dyDescent="0.35">
      <c r="A110" s="43" t="s">
        <v>303</v>
      </c>
      <c r="B110" s="208">
        <v>801</v>
      </c>
      <c r="C110" s="127">
        <v>0</v>
      </c>
      <c r="D110" s="227">
        <v>0</v>
      </c>
      <c r="E110" s="15">
        <v>0</v>
      </c>
      <c r="F110" s="15">
        <v>0</v>
      </c>
      <c r="G110" s="15">
        <v>0</v>
      </c>
      <c r="I110" s="231">
        <v>0</v>
      </c>
      <c r="J110" s="234">
        <f t="shared" si="3"/>
        <v>0</v>
      </c>
      <c r="L110" s="231">
        <v>0</v>
      </c>
      <c r="M110" s="234">
        <f t="shared" si="4"/>
        <v>0</v>
      </c>
    </row>
    <row r="111" spans="1:13" ht="18" x14ac:dyDescent="0.35">
      <c r="A111" s="43" t="s">
        <v>303</v>
      </c>
      <c r="B111" s="208">
        <v>802</v>
      </c>
      <c r="C111" s="127">
        <v>8</v>
      </c>
      <c r="D111" s="227">
        <v>70.243110070257657</v>
      </c>
      <c r="E111" s="15">
        <v>82106.532999164585</v>
      </c>
      <c r="F111" s="15">
        <v>203972.22219228451</v>
      </c>
      <c r="G111" s="15">
        <v>286078.75519144908</v>
      </c>
      <c r="I111" s="231">
        <v>-3423.1430805316631</v>
      </c>
      <c r="J111" s="234">
        <f t="shared" si="3"/>
        <v>78683.389918632922</v>
      </c>
      <c r="L111" s="231">
        <v>21506.937435467786</v>
      </c>
      <c r="M111" s="234">
        <f t="shared" si="4"/>
        <v>225479.15962775229</v>
      </c>
    </row>
    <row r="112" spans="1:13" ht="18" x14ac:dyDescent="0.35">
      <c r="A112" s="43" t="s">
        <v>303</v>
      </c>
      <c r="B112" s="208">
        <v>901</v>
      </c>
      <c r="C112" s="127">
        <v>9</v>
      </c>
      <c r="D112" s="227">
        <v>79.023498829039866</v>
      </c>
      <c r="E112" s="15">
        <v>92369.849624060153</v>
      </c>
      <c r="F112" s="15">
        <v>229468.74996632009</v>
      </c>
      <c r="G112" s="15">
        <v>321838.59959038021</v>
      </c>
      <c r="I112" s="231">
        <v>-5391.5559030492732</v>
      </c>
      <c r="J112" s="234">
        <f t="shared" si="3"/>
        <v>86978.293721010879</v>
      </c>
      <c r="L112" s="231">
        <v>33444.124899616581</v>
      </c>
      <c r="M112" s="234">
        <f t="shared" si="4"/>
        <v>262912.8748659367</v>
      </c>
    </row>
    <row r="113" spans="1:13" ht="18" x14ac:dyDescent="0.35">
      <c r="A113" s="43" t="s">
        <v>303</v>
      </c>
      <c r="B113" s="208">
        <v>902</v>
      </c>
      <c r="C113" s="127">
        <v>4</v>
      </c>
      <c r="D113" s="227">
        <v>35.121555035128829</v>
      </c>
      <c r="E113" s="15">
        <v>41053.266499582292</v>
      </c>
      <c r="F113" s="15">
        <v>101986.11109614225</v>
      </c>
      <c r="G113" s="15">
        <v>143039.37759572454</v>
      </c>
      <c r="I113" s="231">
        <v>-2282.0953870211088</v>
      </c>
      <c r="J113" s="234">
        <f t="shared" si="3"/>
        <v>38771.171112561184</v>
      </c>
      <c r="L113" s="231">
        <v>14304.624956978514</v>
      </c>
      <c r="M113" s="234">
        <f t="shared" si="4"/>
        <v>116290.73605312077</v>
      </c>
    </row>
    <row r="114" spans="1:13" ht="18" x14ac:dyDescent="0.35">
      <c r="A114" s="43" t="s">
        <v>303</v>
      </c>
      <c r="B114" s="208">
        <v>1001</v>
      </c>
      <c r="C114" s="127">
        <v>0</v>
      </c>
      <c r="D114" s="227">
        <v>0</v>
      </c>
      <c r="E114" s="15">
        <v>0</v>
      </c>
      <c r="F114" s="15">
        <v>0</v>
      </c>
      <c r="G114" s="15">
        <v>0</v>
      </c>
      <c r="I114" s="231">
        <v>0</v>
      </c>
      <c r="J114" s="234">
        <f t="shared" si="3"/>
        <v>0</v>
      </c>
      <c r="L114" s="231">
        <v>0</v>
      </c>
      <c r="M114" s="234">
        <f t="shared" si="4"/>
        <v>0</v>
      </c>
    </row>
    <row r="115" spans="1:13" ht="18" x14ac:dyDescent="0.35">
      <c r="A115" s="43" t="s">
        <v>303</v>
      </c>
      <c r="B115" s="208">
        <v>1002</v>
      </c>
      <c r="C115" s="127">
        <v>3</v>
      </c>
      <c r="D115" s="227">
        <v>26.34116627634662</v>
      </c>
      <c r="E115" s="15">
        <v>30789.949874686718</v>
      </c>
      <c r="F115" s="15">
        <v>76489.583322106686</v>
      </c>
      <c r="G115" s="15">
        <v>107279.5331967934</v>
      </c>
      <c r="I115" s="231">
        <v>-727.36512900703747</v>
      </c>
      <c r="J115" s="234">
        <f t="shared" si="3"/>
        <v>30062.58474567968</v>
      </c>
      <c r="L115" s="231">
        <v>4734.8749856595095</v>
      </c>
      <c r="M115" s="234">
        <f t="shared" si="4"/>
        <v>81224.458307766196</v>
      </c>
    </row>
    <row r="116" spans="1:13" ht="18" x14ac:dyDescent="0.35">
      <c r="A116" s="43" t="s">
        <v>303</v>
      </c>
      <c r="B116" s="208">
        <v>1101</v>
      </c>
      <c r="C116" s="127">
        <v>7</v>
      </c>
      <c r="D116" s="227">
        <v>61.462721311475448</v>
      </c>
      <c r="E116" s="15">
        <v>71843.216374269017</v>
      </c>
      <c r="F116" s="15">
        <v>178475.69441824895</v>
      </c>
      <c r="G116" s="15">
        <v>250318.91079251797</v>
      </c>
      <c r="I116" s="231">
        <v>-2695.7779515246366</v>
      </c>
      <c r="J116" s="234">
        <f t="shared" si="3"/>
        <v>69147.438422744381</v>
      </c>
      <c r="L116" s="231">
        <v>16772.062449808291</v>
      </c>
      <c r="M116" s="234">
        <f t="shared" si="4"/>
        <v>195247.75686805724</v>
      </c>
    </row>
    <row r="117" spans="1:13" ht="18" x14ac:dyDescent="0.35">
      <c r="A117" s="43" t="s">
        <v>303</v>
      </c>
      <c r="B117" s="208">
        <v>1102</v>
      </c>
      <c r="C117" s="127">
        <v>4</v>
      </c>
      <c r="D117" s="227">
        <v>35.121555035128829</v>
      </c>
      <c r="E117" s="15">
        <v>41053.266499582292</v>
      </c>
      <c r="F117" s="15">
        <v>101986.11109614225</v>
      </c>
      <c r="G117" s="15">
        <v>143039.37759572454</v>
      </c>
      <c r="I117" s="231">
        <v>-1868.4128225175955</v>
      </c>
      <c r="J117" s="234">
        <f t="shared" si="3"/>
        <v>39184.853677064697</v>
      </c>
      <c r="L117" s="231">
        <v>11937.187464148781</v>
      </c>
      <c r="M117" s="234">
        <f t="shared" si="4"/>
        <v>113923.29856029103</v>
      </c>
    </row>
    <row r="118" spans="1:13" ht="18" x14ac:dyDescent="0.35">
      <c r="A118" s="43" t="s">
        <v>303</v>
      </c>
      <c r="B118" s="208">
        <v>1201</v>
      </c>
      <c r="C118" s="127">
        <v>2</v>
      </c>
      <c r="D118" s="227">
        <v>17.560777517564414</v>
      </c>
      <c r="E118" s="15">
        <v>20526.633249791146</v>
      </c>
      <c r="F118" s="15">
        <v>50993.055548071126</v>
      </c>
      <c r="G118" s="15">
        <v>71519.688797862269</v>
      </c>
      <c r="I118" s="231">
        <v>-727.36512900703747</v>
      </c>
      <c r="J118" s="234">
        <f t="shared" si="3"/>
        <v>19799.268120784109</v>
      </c>
      <c r="L118" s="231">
        <v>4734.8749856595095</v>
      </c>
      <c r="M118" s="234">
        <f t="shared" si="4"/>
        <v>55727.930533730636</v>
      </c>
    </row>
    <row r="119" spans="1:13" ht="18" x14ac:dyDescent="0.35">
      <c r="A119" s="43" t="s">
        <v>303</v>
      </c>
      <c r="B119" s="208">
        <v>1202</v>
      </c>
      <c r="C119" s="127">
        <v>6</v>
      </c>
      <c r="D119" s="227">
        <v>52.682332552693239</v>
      </c>
      <c r="E119" s="15">
        <v>61579.899749373435</v>
      </c>
      <c r="F119" s="15">
        <v>152979.16664421337</v>
      </c>
      <c r="G119" s="15">
        <v>214559.06639358681</v>
      </c>
      <c r="I119" s="231">
        <v>-1868.4128225175955</v>
      </c>
      <c r="J119" s="234">
        <f t="shared" ref="J119:J121" si="5">+E119+I119</f>
        <v>59711.48692685584</v>
      </c>
      <c r="L119" s="231">
        <v>11937.187464148781</v>
      </c>
      <c r="M119" s="234">
        <f t="shared" si="4"/>
        <v>164916.35410836217</v>
      </c>
    </row>
    <row r="120" spans="1:13" ht="18" x14ac:dyDescent="0.35">
      <c r="A120" s="43" t="s">
        <v>303</v>
      </c>
      <c r="B120" s="208">
        <v>1301</v>
      </c>
      <c r="C120" s="127">
        <v>11</v>
      </c>
      <c r="D120" s="227">
        <v>96.584276346604284</v>
      </c>
      <c r="E120" s="15">
        <v>112896.4828738513</v>
      </c>
      <c r="F120" s="15">
        <v>280461.80551439122</v>
      </c>
      <c r="G120" s="15">
        <v>393358.28838824254</v>
      </c>
      <c r="I120" s="231">
        <v>-3836.825645035191</v>
      </c>
      <c r="J120" s="234">
        <f t="shared" si="5"/>
        <v>109059.65722881611</v>
      </c>
      <c r="L120" s="231">
        <v>23874.374928297562</v>
      </c>
      <c r="M120" s="234">
        <f t="shared" si="4"/>
        <v>304336.18044268875</v>
      </c>
    </row>
    <row r="121" spans="1:13" ht="18" x14ac:dyDescent="0.35">
      <c r="A121" s="43" t="s">
        <v>303</v>
      </c>
      <c r="B121" s="208">
        <v>1302</v>
      </c>
      <c r="C121" s="127">
        <v>8</v>
      </c>
      <c r="D121" s="227">
        <v>70.243110070257657</v>
      </c>
      <c r="E121" s="15">
        <v>82106.532999164585</v>
      </c>
      <c r="F121" s="15">
        <v>203972.22219228451</v>
      </c>
      <c r="G121" s="15">
        <v>286078.75519144908</v>
      </c>
      <c r="I121" s="231">
        <v>-2695.7779515246366</v>
      </c>
      <c r="J121" s="234">
        <f t="shared" si="5"/>
        <v>79410.755047639948</v>
      </c>
      <c r="L121" s="231">
        <v>16772.062449808291</v>
      </c>
      <c r="M121" s="234">
        <f t="shared" si="4"/>
        <v>220744.2846420928</v>
      </c>
    </row>
    <row r="122" spans="1:13" ht="15.6" x14ac:dyDescent="0.3">
      <c r="C122" s="8">
        <v>132</v>
      </c>
      <c r="D122" s="8">
        <v>1159.0113161592512</v>
      </c>
      <c r="E122" s="40">
        <v>1354757.7944862153</v>
      </c>
      <c r="F122" s="40">
        <v>3365541.6661726939</v>
      </c>
      <c r="G122" s="40">
        <v>4720299.4606589098</v>
      </c>
    </row>
    <row r="123" spans="1:13" ht="15.6" x14ac:dyDescent="0.3">
      <c r="C123" s="7"/>
      <c r="D123" s="7"/>
      <c r="E123" s="206"/>
      <c r="F123" s="206"/>
      <c r="G123" s="206"/>
    </row>
    <row r="124" spans="1:13" ht="15.6" x14ac:dyDescent="0.3">
      <c r="C124" s="7"/>
      <c r="D124" s="7"/>
      <c r="E124" s="7"/>
      <c r="F124" s="7"/>
      <c r="G124" s="7"/>
      <c r="J124" s="233"/>
      <c r="M124" s="233"/>
    </row>
    <row r="125" spans="1:13" ht="15.6" x14ac:dyDescent="0.3">
      <c r="C125" s="7"/>
      <c r="D125" s="7"/>
      <c r="E125" s="7"/>
      <c r="F125" s="7"/>
      <c r="G125" s="7"/>
    </row>
  </sheetData>
  <mergeCells count="6">
    <mergeCell ref="I4:J4"/>
    <mergeCell ref="L4:M4"/>
    <mergeCell ref="I51:J51"/>
    <mergeCell ref="L51:M51"/>
    <mergeCell ref="I90:J90"/>
    <mergeCell ref="L90:M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COBRO 2025</vt:lpstr>
      <vt:lpstr>DETERMINACIÓN M3 GAS</vt:lpstr>
      <vt:lpstr>Hoja3</vt:lpstr>
      <vt:lpstr>Vr M3 DE AGUA</vt:lpstr>
      <vt:lpstr>Vr M3 DE GAS</vt:lpstr>
      <vt:lpstr>CONTADORES DE GAS</vt:lpstr>
      <vt:lpstr>PARA COBRAR EN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Antonio</dc:creator>
  <cp:lastModifiedBy>Juan Jose Riano Zabaleta</cp:lastModifiedBy>
  <dcterms:created xsi:type="dcterms:W3CDTF">2019-05-20T21:49:25Z</dcterms:created>
  <dcterms:modified xsi:type="dcterms:W3CDTF">2026-02-03T22:02:20Z</dcterms:modified>
</cp:coreProperties>
</file>