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cente\Downloads\"/>
    </mc:Choice>
  </mc:AlternateContent>
  <xr:revisionPtr revIDLastSave="0" documentId="13_ncr:1_{40C8994A-7F82-475B-A949-25444D7D35B5}" xr6:coauthVersionLast="36" xr6:coauthVersionMax="47" xr10:uidLastSave="{00000000-0000-0000-0000-000000000000}"/>
  <bookViews>
    <workbookView xWindow="0" yWindow="0" windowWidth="19200" windowHeight="7070" xr2:uid="{51E140F6-FF6E-4290-BACC-BC11F8B776CD}"/>
  </bookViews>
  <sheets>
    <sheet name="Prazo" sheetId="1" r:id="rId1"/>
    <sheet name="Custo" sheetId="4" r:id="rId2"/>
    <sheet name="Técnica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C18" i="4" s="1"/>
  <c r="D18" i="4" s="1"/>
  <c r="E6" i="4"/>
  <c r="C19" i="4" s="1"/>
  <c r="D19" i="4" s="1"/>
  <c r="D10" i="4"/>
  <c r="E8" i="4"/>
  <c r="C21" i="4" s="1"/>
  <c r="D21" i="4" s="1"/>
  <c r="E9" i="4"/>
  <c r="C22" i="4" s="1"/>
  <c r="D22" i="4" s="1"/>
  <c r="C10" i="4"/>
  <c r="D31" i="4"/>
  <c r="D32" i="4"/>
  <c r="D33" i="4"/>
  <c r="D34" i="4"/>
  <c r="D35" i="4"/>
  <c r="D36" i="4"/>
  <c r="D37" i="4"/>
  <c r="D38" i="4"/>
  <c r="B39" i="4"/>
  <c r="C39" i="4"/>
  <c r="D39" i="4"/>
  <c r="E7" i="4" l="1"/>
  <c r="C20" i="4" l="1"/>
  <c r="D20" i="4" s="1"/>
  <c r="D23" i="4" s="1"/>
  <c r="D46" i="4" s="1"/>
  <c r="E10" i="4"/>
  <c r="C23" i="4" s="1"/>
  <c r="D74" i="1" l="1"/>
  <c r="C74" i="1"/>
  <c r="E73" i="1"/>
  <c r="F73" i="1" s="1"/>
  <c r="E72" i="1"/>
  <c r="F72" i="1" s="1"/>
  <c r="E71" i="1"/>
  <c r="F71" i="1" s="1"/>
  <c r="E70" i="1"/>
  <c r="F70" i="1" s="1"/>
  <c r="E69" i="1"/>
  <c r="F69" i="1" s="1"/>
  <c r="D66" i="1"/>
  <c r="C66" i="1"/>
  <c r="E65" i="1"/>
  <c r="F65" i="1" s="1"/>
  <c r="E64" i="1"/>
  <c r="F64" i="1" s="1"/>
  <c r="E63" i="1"/>
  <c r="F63" i="1" s="1"/>
  <c r="E62" i="1"/>
  <c r="F62" i="1" s="1"/>
  <c r="E61" i="1"/>
  <c r="D58" i="1"/>
  <c r="C58" i="1"/>
  <c r="E57" i="1"/>
  <c r="F57" i="1" s="1"/>
  <c r="E56" i="1"/>
  <c r="F56" i="1" s="1"/>
  <c r="E55" i="1"/>
  <c r="F55" i="1" s="1"/>
  <c r="E54" i="1"/>
  <c r="F54" i="1" s="1"/>
  <c r="E53" i="1"/>
  <c r="D50" i="1"/>
  <c r="C50" i="1"/>
  <c r="E49" i="1"/>
  <c r="F49" i="1" s="1"/>
  <c r="E48" i="1"/>
  <c r="F48" i="1" s="1"/>
  <c r="E47" i="1"/>
  <c r="F47" i="1" s="1"/>
  <c r="E46" i="1"/>
  <c r="F46" i="1" s="1"/>
  <c r="E45" i="1"/>
  <c r="F45" i="1" s="1"/>
  <c r="D42" i="1"/>
  <c r="C42" i="1"/>
  <c r="E41" i="1"/>
  <c r="F41" i="1" s="1"/>
  <c r="E40" i="1"/>
  <c r="F40" i="1" s="1"/>
  <c r="E39" i="1"/>
  <c r="E38" i="1"/>
  <c r="F38" i="1" s="1"/>
  <c r="E37" i="1"/>
  <c r="F37" i="1" s="1"/>
  <c r="D34" i="1"/>
  <c r="C34" i="1"/>
  <c r="E33" i="1"/>
  <c r="F33" i="1" s="1"/>
  <c r="E32" i="1"/>
  <c r="F32" i="1" s="1"/>
  <c r="E31" i="1"/>
  <c r="F31" i="1" s="1"/>
  <c r="E30" i="1"/>
  <c r="F30" i="1" s="1"/>
  <c r="E29" i="1"/>
  <c r="F29" i="1" s="1"/>
  <c r="D26" i="1"/>
  <c r="C26" i="1"/>
  <c r="E25" i="1"/>
  <c r="F25" i="1" s="1"/>
  <c r="E24" i="1"/>
  <c r="F24" i="1" s="1"/>
  <c r="E23" i="1"/>
  <c r="F23" i="1" s="1"/>
  <c r="E22" i="1"/>
  <c r="F22" i="1" s="1"/>
  <c r="E21" i="1"/>
  <c r="F21" i="1" s="1"/>
  <c r="D18" i="1"/>
  <c r="C18" i="1"/>
  <c r="E17" i="1"/>
  <c r="F17" i="1" s="1"/>
  <c r="E16" i="1"/>
  <c r="F16" i="1" s="1"/>
  <c r="E15" i="1"/>
  <c r="F15" i="1" s="1"/>
  <c r="E14" i="1"/>
  <c r="F14" i="1" s="1"/>
  <c r="E13" i="1"/>
  <c r="F13" i="1" s="1"/>
  <c r="E74" i="1" l="1"/>
  <c r="F74" i="1"/>
  <c r="E66" i="1"/>
  <c r="F61" i="1"/>
  <c r="F66" i="1" s="1"/>
  <c r="E58" i="1"/>
  <c r="F53" i="1"/>
  <c r="F58" i="1" s="1"/>
  <c r="F50" i="1"/>
  <c r="E50" i="1"/>
  <c r="E42" i="1"/>
  <c r="F39" i="1"/>
  <c r="F42" i="1" s="1"/>
  <c r="F34" i="1"/>
  <c r="E34" i="1"/>
  <c r="F26" i="1"/>
  <c r="E26" i="1"/>
  <c r="F18" i="1"/>
  <c r="E18" i="1"/>
  <c r="C10" i="1" l="1"/>
  <c r="E9" i="1"/>
  <c r="F9" i="1" s="1"/>
  <c r="E8" i="1"/>
  <c r="F8" i="1" s="1"/>
  <c r="E7" i="1"/>
  <c r="F7" i="1" s="1"/>
  <c r="E6" i="1"/>
  <c r="F6" i="1" s="1"/>
  <c r="E5" i="1"/>
  <c r="F5" i="1" s="1"/>
  <c r="D10" i="1"/>
  <c r="F10" i="1" l="1"/>
  <c r="F76" i="1" s="1"/>
  <c r="F77" i="1" s="1"/>
  <c r="F78" i="1" s="1"/>
  <c r="F79" i="1" s="1"/>
  <c r="E10" i="1"/>
</calcChain>
</file>

<file path=xl/sharedStrings.xml><?xml version="1.0" encoding="utf-8"?>
<sst xmlns="http://schemas.openxmlformats.org/spreadsheetml/2006/main" count="201" uniqueCount="71">
  <si>
    <t>Estudo de Viabilidade</t>
  </si>
  <si>
    <t>Prazo</t>
  </si>
  <si>
    <t>Mês</t>
  </si>
  <si>
    <t>Colaborador(a)</t>
  </si>
  <si>
    <t>Horas por Semana</t>
  </si>
  <si>
    <t>Horas/aula</t>
  </si>
  <si>
    <t>Total por Semana</t>
  </si>
  <si>
    <t>Total por mês</t>
  </si>
  <si>
    <t>Fev</t>
  </si>
  <si>
    <t>Total de Horas</t>
  </si>
  <si>
    <t>Mar</t>
  </si>
  <si>
    <t>Abr</t>
  </si>
  <si>
    <t>Mai</t>
  </si>
  <si>
    <t>Jun</t>
  </si>
  <si>
    <t>Ago</t>
  </si>
  <si>
    <t>Set</t>
  </si>
  <si>
    <t>Out</t>
  </si>
  <si>
    <t>Nov</t>
  </si>
  <si>
    <t>Total de horas trabalhadas em 09 meses:</t>
  </si>
  <si>
    <t>Total de dias com 08 horas trabalhadas em 09 meses:</t>
  </si>
  <si>
    <t>Total de dias com 08 horas trabalhadas por cada membro da equipe em 09 meses:</t>
  </si>
  <si>
    <t>Total de meses trabalhados por cada membro da equipe em 09 meses:</t>
  </si>
  <si>
    <t>Custo Mensal</t>
  </si>
  <si>
    <t>Função</t>
  </si>
  <si>
    <t>Valor Hora*</t>
  </si>
  <si>
    <t>Qtde. Horas**</t>
  </si>
  <si>
    <t>Sub-total</t>
  </si>
  <si>
    <t>Total</t>
  </si>
  <si>
    <t>Dev</t>
  </si>
  <si>
    <t>Gestão de Projeto</t>
  </si>
  <si>
    <t>Designer</t>
  </si>
  <si>
    <t>* O valor hora foi baseado em pesquisa na internet por média do valor hora de desenvolvedor júnior.</t>
  </si>
  <si>
    <t>** A quantidade de horas trabalhadas no projeto por cada membro da equipe, fora da sala de aula por mês.</t>
  </si>
  <si>
    <t>Custo - 9 Meses</t>
  </si>
  <si>
    <t>Despesas</t>
  </si>
  <si>
    <t>Aluguel</t>
  </si>
  <si>
    <t>Luz</t>
  </si>
  <si>
    <t>Água</t>
  </si>
  <si>
    <t>Refeições</t>
  </si>
  <si>
    <t>Transporte</t>
  </si>
  <si>
    <t>Outras</t>
  </si>
  <si>
    <t>Total dos custos do Projeto:</t>
  </si>
  <si>
    <t>Técnica</t>
  </si>
  <si>
    <t>Tecnologia</t>
  </si>
  <si>
    <t>Atividade</t>
  </si>
  <si>
    <t>Domínio (%)*</t>
  </si>
  <si>
    <t>* O percentual de domínio refere-se ao conhecimento necessário para o desenvolvimento específico da atividade, não ao conhecimento total da tecnologia.</t>
  </si>
  <si>
    <t>Juan</t>
  </si>
  <si>
    <t>FullStack</t>
  </si>
  <si>
    <t>Canva | MySQL</t>
  </si>
  <si>
    <t>Leonardo</t>
  </si>
  <si>
    <t>Front End</t>
  </si>
  <si>
    <t>Android Studio</t>
  </si>
  <si>
    <t>João Augusto</t>
  </si>
  <si>
    <t>Back End</t>
  </si>
  <si>
    <t xml:space="preserve">Kotlin </t>
  </si>
  <si>
    <t>Pedro L.</t>
  </si>
  <si>
    <t>Guilherme V.</t>
  </si>
  <si>
    <t>Figma | Kotlin</t>
  </si>
  <si>
    <t>Kotlin | AS | Word</t>
  </si>
  <si>
    <t>Total Mensal</t>
  </si>
  <si>
    <t>9 Meses</t>
  </si>
  <si>
    <t>Total dos Custos com Pessoal</t>
  </si>
  <si>
    <t>*** Foram alugados cinco notebooks para a equipe.</t>
  </si>
  <si>
    <t>* *O foram comprados dois cursos online: um de Flutter e outro de Python.</t>
  </si>
  <si>
    <t>* Os Custos Fixos correspondem ao total de horas trabalhadas dos 5 membros da equipe e equivale a 1,3 mês de trabalho. Sendo 5 dias de 40 horas por semana. Então a estrura física será necessária apenas dois mêses</t>
  </si>
  <si>
    <t>Notebooks***</t>
  </si>
  <si>
    <t>Cursos**</t>
  </si>
  <si>
    <t>Custos Fixos*</t>
  </si>
  <si>
    <t>Pedro Lourenço</t>
  </si>
  <si>
    <t>Guilherme Vieira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</si>
</sst>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4" xfId="1" applyFont="1" applyBorder="1"/>
    <xf numFmtId="44" fontId="2" fillId="0" borderId="0" xfId="1" applyFont="1" applyFill="1" applyBorder="1" applyAlignment="1">
      <alignment horizontal="center"/>
    </xf>
    <xf numFmtId="44" fontId="0" fillId="0" borderId="5" xfId="1" applyFont="1" applyBorder="1"/>
    <xf numFmtId="0" fontId="2" fillId="3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44" fontId="2" fillId="3" borderId="4" xfId="1" applyFont="1" applyFill="1" applyBorder="1" applyAlignment="1">
      <alignment horizontal="center"/>
    </xf>
    <xf numFmtId="44" fontId="2" fillId="4" borderId="0" xfId="1" applyFont="1" applyFill="1" applyBorder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4" borderId="4" xfId="0" applyFill="1" applyBorder="1"/>
    <xf numFmtId="44" fontId="2" fillId="4" borderId="4" xfId="1" applyFont="1" applyFill="1" applyBorder="1" applyAlignment="1">
      <alignment horizontal="center"/>
    </xf>
    <xf numFmtId="44" fontId="1" fillId="4" borderId="4" xfId="1" applyFont="1" applyFill="1" applyBorder="1" applyAlignment="1"/>
    <xf numFmtId="44" fontId="1" fillId="4" borderId="4" xfId="1" applyFont="1" applyFill="1" applyBorder="1" applyAlignment="1">
      <alignment horizontal="left"/>
    </xf>
    <xf numFmtId="44" fontId="2" fillId="0" borderId="4" xfId="1" applyFont="1" applyBorder="1"/>
    <xf numFmtId="0" fontId="2" fillId="3" borderId="7" xfId="0" applyFont="1" applyFill="1" applyBorder="1"/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164" fontId="2" fillId="5" borderId="4" xfId="0" applyNumberFormat="1" applyFont="1" applyFill="1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4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5" fillId="0" borderId="0" xfId="0" applyFont="1" applyAlignment="1">
      <alignment horizontal="left" vertical="center" wrapText="1"/>
    </xf>
    <xf numFmtId="0" fontId="2" fillId="0" borderId="0" xfId="0" applyFont="1"/>
    <xf numFmtId="44" fontId="6" fillId="3" borderId="3" xfId="0" applyNumberFormat="1" applyFont="1" applyFill="1" applyBorder="1"/>
    <xf numFmtId="0" fontId="6" fillId="3" borderId="3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 vertical="center" wrapText="1"/>
    </xf>
    <xf numFmtId="44" fontId="2" fillId="4" borderId="14" xfId="1" applyFont="1" applyFill="1" applyBorder="1" applyAlignment="1">
      <alignment horizontal="center"/>
    </xf>
    <xf numFmtId="44" fontId="2" fillId="0" borderId="14" xfId="1" applyFont="1" applyBorder="1"/>
    <xf numFmtId="0" fontId="0" fillId="0" borderId="14" xfId="0" applyBorder="1"/>
    <xf numFmtId="0" fontId="3" fillId="4" borderId="0" xfId="0" applyFont="1" applyFill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44" fontId="2" fillId="0" borderId="14" xfId="1" applyFont="1" applyFill="1" applyBorder="1"/>
    <xf numFmtId="0" fontId="2" fillId="0" borderId="14" xfId="0" applyFont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53AC3-4689-49D9-AFB1-A94F1B448C1A}">
  <dimension ref="A1:F79"/>
  <sheetViews>
    <sheetView showGridLines="0" tabSelected="1" zoomScale="115" zoomScaleNormal="115" workbookViewId="0">
      <selection activeCell="H78" sqref="H78"/>
    </sheetView>
  </sheetViews>
  <sheetFormatPr defaultRowHeight="14.5" x14ac:dyDescent="0.35"/>
  <cols>
    <col min="1" max="1" width="10" bestFit="1" customWidth="1"/>
    <col min="2" max="2" width="13.81640625" bestFit="1" customWidth="1"/>
    <col min="3" max="3" width="16.453125" bestFit="1" customWidth="1"/>
    <col min="4" max="4" width="12.81640625" bestFit="1" customWidth="1"/>
    <col min="5" max="5" width="15.81640625" bestFit="1" customWidth="1"/>
    <col min="6" max="6" width="12.54296875" bestFit="1" customWidth="1"/>
  </cols>
  <sheetData>
    <row r="1" spans="1:6" x14ac:dyDescent="0.35">
      <c r="A1" s="35" t="s">
        <v>0</v>
      </c>
      <c r="B1" s="36"/>
      <c r="C1" s="36"/>
      <c r="D1" s="36"/>
      <c r="E1" s="36"/>
      <c r="F1" s="36"/>
    </row>
    <row r="3" spans="1:6" x14ac:dyDescent="0.35">
      <c r="A3" s="34" t="s">
        <v>1</v>
      </c>
      <c r="B3" s="34"/>
      <c r="C3" s="34"/>
      <c r="D3" s="34"/>
      <c r="E3" s="34"/>
      <c r="F3" s="34"/>
    </row>
    <row r="4" spans="1:6" x14ac:dyDescent="0.3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</row>
    <row r="5" spans="1:6" x14ac:dyDescent="0.35">
      <c r="A5" s="32" t="s">
        <v>8</v>
      </c>
      <c r="B5" s="28" t="s">
        <v>47</v>
      </c>
      <c r="C5" s="29">
        <v>2</v>
      </c>
      <c r="D5" s="29">
        <v>3</v>
      </c>
      <c r="E5" s="29">
        <f>SUM(C5:D5)</f>
        <v>5</v>
      </c>
      <c r="F5" s="3">
        <f>E5*4.5</f>
        <v>22.5</v>
      </c>
    </row>
    <row r="6" spans="1:6" x14ac:dyDescent="0.35">
      <c r="A6" s="32"/>
      <c r="B6" s="2" t="s">
        <v>50</v>
      </c>
      <c r="C6" s="3">
        <v>1.5</v>
      </c>
      <c r="D6" s="3">
        <v>3</v>
      </c>
      <c r="E6" s="3">
        <f>SUM(C6:D6)</f>
        <v>4.5</v>
      </c>
      <c r="F6" s="3">
        <f t="shared" ref="F6:F9" si="0">E6*4.5</f>
        <v>20.25</v>
      </c>
    </row>
    <row r="7" spans="1:6" x14ac:dyDescent="0.35">
      <c r="A7" s="32"/>
      <c r="B7" s="2" t="s">
        <v>53</v>
      </c>
      <c r="C7" s="3">
        <v>2</v>
      </c>
      <c r="D7" s="3">
        <v>3</v>
      </c>
      <c r="E7" s="3">
        <f>SUM(C7:D7)</f>
        <v>5</v>
      </c>
      <c r="F7" s="3">
        <f t="shared" si="0"/>
        <v>22.5</v>
      </c>
    </row>
    <row r="8" spans="1:6" x14ac:dyDescent="0.35">
      <c r="A8" s="32"/>
      <c r="B8" s="2" t="s">
        <v>70</v>
      </c>
      <c r="C8" s="3">
        <v>2</v>
      </c>
      <c r="D8" s="3">
        <v>3</v>
      </c>
      <c r="E8" s="3">
        <f>SUM(C8:D8)</f>
        <v>5</v>
      </c>
      <c r="F8" s="3">
        <f t="shared" si="0"/>
        <v>22.5</v>
      </c>
    </row>
    <row r="9" spans="1:6" x14ac:dyDescent="0.35">
      <c r="A9" s="32"/>
      <c r="B9" s="27" t="s">
        <v>69</v>
      </c>
      <c r="C9" s="5">
        <v>3</v>
      </c>
      <c r="D9" s="3">
        <v>3</v>
      </c>
      <c r="E9" s="5">
        <f>SUM(C9:D9)</f>
        <v>6</v>
      </c>
      <c r="F9" s="3">
        <f t="shared" si="0"/>
        <v>27</v>
      </c>
    </row>
    <row r="10" spans="1:6" x14ac:dyDescent="0.35">
      <c r="A10" s="33" t="s">
        <v>9</v>
      </c>
      <c r="B10" s="33"/>
      <c r="C10" s="11">
        <f>SUM(C5:C9)</f>
        <v>10.5</v>
      </c>
      <c r="D10" s="11">
        <f>SUM(D5:D9)</f>
        <v>15</v>
      </c>
      <c r="E10" s="11">
        <f>SUM(E5:E9)</f>
        <v>25.5</v>
      </c>
      <c r="F10" s="11">
        <f>SUM(F5:F9)</f>
        <v>114.75</v>
      </c>
    </row>
    <row r="11" spans="1:6" x14ac:dyDescent="0.35">
      <c r="A11" s="18"/>
      <c r="B11" s="18"/>
      <c r="C11" s="19"/>
      <c r="D11" s="19"/>
      <c r="E11" s="19"/>
    </row>
    <row r="12" spans="1:6" x14ac:dyDescent="0.35">
      <c r="A12" s="11" t="s">
        <v>2</v>
      </c>
      <c r="B12" s="31" t="s">
        <v>3</v>
      </c>
      <c r="C12" s="11" t="s">
        <v>4</v>
      </c>
      <c r="D12" s="11" t="s">
        <v>5</v>
      </c>
      <c r="E12" s="11" t="s">
        <v>6</v>
      </c>
      <c r="F12" s="11" t="s">
        <v>7</v>
      </c>
    </row>
    <row r="13" spans="1:6" x14ac:dyDescent="0.35">
      <c r="A13" s="32" t="s">
        <v>10</v>
      </c>
      <c r="B13" s="28" t="s">
        <v>47</v>
      </c>
      <c r="C13" s="29">
        <v>2</v>
      </c>
      <c r="D13" s="29">
        <v>3</v>
      </c>
      <c r="E13" s="29">
        <f>SUM(C13:D13)</f>
        <v>5</v>
      </c>
      <c r="F13" s="3">
        <f>E13*4.5</f>
        <v>22.5</v>
      </c>
    </row>
    <row r="14" spans="1:6" x14ac:dyDescent="0.35">
      <c r="A14" s="32"/>
      <c r="B14" s="2" t="s">
        <v>50</v>
      </c>
      <c r="C14" s="3">
        <v>1</v>
      </c>
      <c r="D14" s="3">
        <v>3</v>
      </c>
      <c r="E14" s="3">
        <f>SUM(C14:D14)</f>
        <v>4</v>
      </c>
      <c r="F14" s="3">
        <f t="shared" ref="F14:F17" si="1">E14*4.5</f>
        <v>18</v>
      </c>
    </row>
    <row r="15" spans="1:6" x14ac:dyDescent="0.35">
      <c r="A15" s="32"/>
      <c r="B15" s="2" t="s">
        <v>53</v>
      </c>
      <c r="C15" s="3">
        <v>2</v>
      </c>
      <c r="D15" s="3">
        <v>3</v>
      </c>
      <c r="E15" s="3">
        <f>SUM(C15:D15)</f>
        <v>5</v>
      </c>
      <c r="F15" s="3">
        <f t="shared" si="1"/>
        <v>22.5</v>
      </c>
    </row>
    <row r="16" spans="1:6" x14ac:dyDescent="0.35">
      <c r="A16" s="32"/>
      <c r="B16" s="2" t="s">
        <v>70</v>
      </c>
      <c r="C16" s="3">
        <v>2</v>
      </c>
      <c r="D16" s="3">
        <v>3</v>
      </c>
      <c r="E16" s="3">
        <f>SUM(C16:D16)</f>
        <v>5</v>
      </c>
      <c r="F16" s="3">
        <f t="shared" si="1"/>
        <v>22.5</v>
      </c>
    </row>
    <row r="17" spans="1:6" x14ac:dyDescent="0.35">
      <c r="A17" s="32"/>
      <c r="B17" s="27" t="s">
        <v>69</v>
      </c>
      <c r="C17" s="5">
        <v>3</v>
      </c>
      <c r="D17" s="3">
        <v>3</v>
      </c>
      <c r="E17" s="5">
        <f>SUM(C17:D17)</f>
        <v>6</v>
      </c>
      <c r="F17" s="3">
        <f t="shared" si="1"/>
        <v>27</v>
      </c>
    </row>
    <row r="18" spans="1:6" x14ac:dyDescent="0.35">
      <c r="A18" s="33" t="s">
        <v>9</v>
      </c>
      <c r="B18" s="33"/>
      <c r="C18" s="11">
        <f>SUM(C13:C17)</f>
        <v>10</v>
      </c>
      <c r="D18" s="11">
        <f>SUM(D13:D17)</f>
        <v>15</v>
      </c>
      <c r="E18" s="11">
        <f>SUM(E13:E17)</f>
        <v>25</v>
      </c>
      <c r="F18" s="11">
        <f>SUM(F13:F17)</f>
        <v>112.5</v>
      </c>
    </row>
    <row r="19" spans="1:6" x14ac:dyDescent="0.35">
      <c r="A19" s="18"/>
      <c r="B19" s="18"/>
      <c r="C19" s="19"/>
      <c r="D19" s="19"/>
      <c r="E19" s="19"/>
    </row>
    <row r="20" spans="1:6" x14ac:dyDescent="0.35">
      <c r="A20" s="11" t="s">
        <v>2</v>
      </c>
      <c r="B20" s="31" t="s">
        <v>3</v>
      </c>
      <c r="C20" s="11" t="s">
        <v>4</v>
      </c>
      <c r="D20" s="11" t="s">
        <v>5</v>
      </c>
      <c r="E20" s="11" t="s">
        <v>6</v>
      </c>
      <c r="F20" s="11" t="s">
        <v>7</v>
      </c>
    </row>
    <row r="21" spans="1:6" x14ac:dyDescent="0.35">
      <c r="A21" s="32" t="s">
        <v>11</v>
      </c>
      <c r="B21" s="28" t="s">
        <v>47</v>
      </c>
      <c r="C21" s="29">
        <v>3</v>
      </c>
      <c r="D21" s="29">
        <v>3</v>
      </c>
      <c r="E21" s="29">
        <f>SUM(C21:D21)</f>
        <v>6</v>
      </c>
      <c r="F21" s="3">
        <f>E21*4.5</f>
        <v>27</v>
      </c>
    </row>
    <row r="22" spans="1:6" x14ac:dyDescent="0.35">
      <c r="A22" s="32"/>
      <c r="B22" s="2" t="s">
        <v>50</v>
      </c>
      <c r="C22" s="3">
        <v>3</v>
      </c>
      <c r="D22" s="3">
        <v>3</v>
      </c>
      <c r="E22" s="3">
        <f>SUM(C22:D22)</f>
        <v>6</v>
      </c>
      <c r="F22" s="3">
        <f t="shared" ref="F22:F25" si="2">E22*4.5</f>
        <v>27</v>
      </c>
    </row>
    <row r="23" spans="1:6" x14ac:dyDescent="0.35">
      <c r="A23" s="32"/>
      <c r="B23" s="2" t="s">
        <v>53</v>
      </c>
      <c r="C23" s="3">
        <v>2</v>
      </c>
      <c r="D23" s="3">
        <v>3</v>
      </c>
      <c r="E23" s="3">
        <f>SUM(C23:D23)</f>
        <v>5</v>
      </c>
      <c r="F23" s="3">
        <f t="shared" si="2"/>
        <v>22.5</v>
      </c>
    </row>
    <row r="24" spans="1:6" x14ac:dyDescent="0.35">
      <c r="A24" s="32"/>
      <c r="B24" s="2" t="s">
        <v>70</v>
      </c>
      <c r="C24" s="3">
        <v>2</v>
      </c>
      <c r="D24" s="3">
        <v>3</v>
      </c>
      <c r="E24" s="3">
        <f>SUM(C24:D24)</f>
        <v>5</v>
      </c>
      <c r="F24" s="3">
        <f t="shared" si="2"/>
        <v>22.5</v>
      </c>
    </row>
    <row r="25" spans="1:6" x14ac:dyDescent="0.35">
      <c r="A25" s="32"/>
      <c r="B25" s="27" t="s">
        <v>69</v>
      </c>
      <c r="C25" s="5">
        <v>3</v>
      </c>
      <c r="D25" s="3">
        <v>3</v>
      </c>
      <c r="E25" s="5">
        <f>SUM(C25:D25)</f>
        <v>6</v>
      </c>
      <c r="F25" s="3">
        <f t="shared" si="2"/>
        <v>27</v>
      </c>
    </row>
    <row r="26" spans="1:6" x14ac:dyDescent="0.35">
      <c r="A26" s="33" t="s">
        <v>9</v>
      </c>
      <c r="B26" s="33"/>
      <c r="C26" s="11">
        <f>SUM(C21:C25)</f>
        <v>13</v>
      </c>
      <c r="D26" s="11">
        <f>SUM(D21:D25)</f>
        <v>15</v>
      </c>
      <c r="E26" s="11">
        <f>SUM(E21:E25)</f>
        <v>28</v>
      </c>
      <c r="F26" s="11">
        <f>SUM(F21:F25)</f>
        <v>126</v>
      </c>
    </row>
    <row r="27" spans="1:6" x14ac:dyDescent="0.35">
      <c r="A27" s="18"/>
      <c r="B27" s="18"/>
      <c r="C27" s="19"/>
      <c r="D27" s="19"/>
      <c r="E27" s="19"/>
    </row>
    <row r="28" spans="1:6" x14ac:dyDescent="0.35">
      <c r="A28" s="11" t="s">
        <v>2</v>
      </c>
      <c r="B28" s="31" t="s">
        <v>3</v>
      </c>
      <c r="C28" s="11" t="s">
        <v>4</v>
      </c>
      <c r="D28" s="11" t="s">
        <v>5</v>
      </c>
      <c r="E28" s="11" t="s">
        <v>6</v>
      </c>
      <c r="F28" s="11" t="s">
        <v>7</v>
      </c>
    </row>
    <row r="29" spans="1:6" x14ac:dyDescent="0.35">
      <c r="A29" s="32" t="s">
        <v>12</v>
      </c>
      <c r="B29" s="28" t="s">
        <v>47</v>
      </c>
      <c r="C29" s="29">
        <v>3</v>
      </c>
      <c r="D29" s="29">
        <v>3</v>
      </c>
      <c r="E29" s="29">
        <f>SUM(C29:D29)</f>
        <v>6</v>
      </c>
      <c r="F29" s="3">
        <f>E29*4.5</f>
        <v>27</v>
      </c>
    </row>
    <row r="30" spans="1:6" x14ac:dyDescent="0.35">
      <c r="A30" s="32"/>
      <c r="B30" s="2" t="s">
        <v>50</v>
      </c>
      <c r="C30" s="3">
        <v>3</v>
      </c>
      <c r="D30" s="3">
        <v>3</v>
      </c>
      <c r="E30" s="3">
        <f>SUM(C30:D30)</f>
        <v>6</v>
      </c>
      <c r="F30" s="3">
        <f t="shared" ref="F30:F33" si="3">E30*4.5</f>
        <v>27</v>
      </c>
    </row>
    <row r="31" spans="1:6" x14ac:dyDescent="0.35">
      <c r="A31" s="32"/>
      <c r="B31" s="2" t="s">
        <v>53</v>
      </c>
      <c r="C31" s="3">
        <v>1</v>
      </c>
      <c r="D31" s="3">
        <v>3</v>
      </c>
      <c r="E31" s="3">
        <f>SUM(C31:D31)</f>
        <v>4</v>
      </c>
      <c r="F31" s="3">
        <f t="shared" si="3"/>
        <v>18</v>
      </c>
    </row>
    <row r="32" spans="1:6" x14ac:dyDescent="0.35">
      <c r="A32" s="32"/>
      <c r="B32" s="2" t="s">
        <v>70</v>
      </c>
      <c r="C32" s="3">
        <v>2</v>
      </c>
      <c r="D32" s="3">
        <v>3</v>
      </c>
      <c r="E32" s="3">
        <f>SUM(C32:D32)</f>
        <v>5</v>
      </c>
      <c r="F32" s="3">
        <f t="shared" si="3"/>
        <v>22.5</v>
      </c>
    </row>
    <row r="33" spans="1:6" x14ac:dyDescent="0.35">
      <c r="A33" s="32"/>
      <c r="B33" s="27" t="s">
        <v>69</v>
      </c>
      <c r="C33" s="5">
        <v>3</v>
      </c>
      <c r="D33" s="3">
        <v>3</v>
      </c>
      <c r="E33" s="5">
        <f>SUM(C33:D33)</f>
        <v>6</v>
      </c>
      <c r="F33" s="3">
        <f t="shared" si="3"/>
        <v>27</v>
      </c>
    </row>
    <row r="34" spans="1:6" x14ac:dyDescent="0.35">
      <c r="A34" s="33" t="s">
        <v>9</v>
      </c>
      <c r="B34" s="33"/>
      <c r="C34" s="11">
        <f>SUM(C29:C33)</f>
        <v>12</v>
      </c>
      <c r="D34" s="11">
        <f>SUM(D29:D33)</f>
        <v>15</v>
      </c>
      <c r="E34" s="11">
        <f>SUM(E29:E33)</f>
        <v>27</v>
      </c>
      <c r="F34" s="11">
        <f>SUM(F29:F33)</f>
        <v>121.5</v>
      </c>
    </row>
    <row r="35" spans="1:6" x14ac:dyDescent="0.35">
      <c r="A35" s="18"/>
      <c r="B35" s="18"/>
      <c r="C35" s="19"/>
      <c r="D35" s="19"/>
      <c r="E35" s="19"/>
    </row>
    <row r="36" spans="1:6" x14ac:dyDescent="0.35">
      <c r="A36" s="11" t="s">
        <v>2</v>
      </c>
      <c r="B36" s="31" t="s">
        <v>3</v>
      </c>
      <c r="C36" s="11" t="s">
        <v>4</v>
      </c>
      <c r="D36" s="11" t="s">
        <v>5</v>
      </c>
      <c r="E36" s="11" t="s">
        <v>6</v>
      </c>
      <c r="F36" s="11" t="s">
        <v>7</v>
      </c>
    </row>
    <row r="37" spans="1:6" x14ac:dyDescent="0.35">
      <c r="A37" s="32" t="s">
        <v>13</v>
      </c>
      <c r="B37" s="28" t="s">
        <v>47</v>
      </c>
      <c r="C37" s="29">
        <v>5</v>
      </c>
      <c r="D37" s="29">
        <v>3</v>
      </c>
      <c r="E37" s="29">
        <f>SUM(C37:D37)</f>
        <v>8</v>
      </c>
      <c r="F37" s="3">
        <f>E37*4.5</f>
        <v>36</v>
      </c>
    </row>
    <row r="38" spans="1:6" x14ac:dyDescent="0.35">
      <c r="A38" s="32"/>
      <c r="B38" s="2" t="s">
        <v>50</v>
      </c>
      <c r="C38" s="3">
        <v>4.5</v>
      </c>
      <c r="D38" s="3">
        <v>3</v>
      </c>
      <c r="E38" s="3">
        <f>SUM(C38:D38)</f>
        <v>7.5</v>
      </c>
      <c r="F38" s="3">
        <f t="shared" ref="F38:F41" si="4">E38*4.5</f>
        <v>33.75</v>
      </c>
    </row>
    <row r="39" spans="1:6" x14ac:dyDescent="0.35">
      <c r="A39" s="32"/>
      <c r="B39" s="2" t="s">
        <v>53</v>
      </c>
      <c r="C39" s="3">
        <v>4</v>
      </c>
      <c r="D39" s="3">
        <v>3</v>
      </c>
      <c r="E39" s="3">
        <f>SUM(C39:D39)</f>
        <v>7</v>
      </c>
      <c r="F39" s="3">
        <f t="shared" si="4"/>
        <v>31.5</v>
      </c>
    </row>
    <row r="40" spans="1:6" x14ac:dyDescent="0.35">
      <c r="A40" s="32"/>
      <c r="B40" s="2" t="s">
        <v>70</v>
      </c>
      <c r="C40" s="3">
        <v>6</v>
      </c>
      <c r="D40" s="3">
        <v>3</v>
      </c>
      <c r="E40" s="3">
        <f>SUM(C40:D40)</f>
        <v>9</v>
      </c>
      <c r="F40" s="3">
        <f t="shared" si="4"/>
        <v>40.5</v>
      </c>
    </row>
    <row r="41" spans="1:6" x14ac:dyDescent="0.35">
      <c r="A41" s="32"/>
      <c r="B41" s="27" t="s">
        <v>69</v>
      </c>
      <c r="C41" s="5">
        <v>4</v>
      </c>
      <c r="D41" s="3">
        <v>3</v>
      </c>
      <c r="E41" s="5">
        <f>SUM(C41:D41)</f>
        <v>7</v>
      </c>
      <c r="F41" s="3">
        <f t="shared" si="4"/>
        <v>31.5</v>
      </c>
    </row>
    <row r="42" spans="1:6" x14ac:dyDescent="0.35">
      <c r="A42" s="33" t="s">
        <v>9</v>
      </c>
      <c r="B42" s="33"/>
      <c r="C42" s="11">
        <f>SUM(C37:C41)</f>
        <v>23.5</v>
      </c>
      <c r="D42" s="11">
        <f>SUM(D37:D41)</f>
        <v>15</v>
      </c>
      <c r="E42" s="11">
        <f>SUM(E37:E41)</f>
        <v>38.5</v>
      </c>
      <c r="F42" s="11">
        <f>SUM(F37:F41)</f>
        <v>173.25</v>
      </c>
    </row>
    <row r="43" spans="1:6" x14ac:dyDescent="0.35">
      <c r="A43" s="18"/>
      <c r="B43" s="18"/>
      <c r="C43" s="19"/>
      <c r="D43" s="19"/>
      <c r="E43" s="19"/>
    </row>
    <row r="44" spans="1:6" x14ac:dyDescent="0.35">
      <c r="A44" s="11" t="s">
        <v>2</v>
      </c>
      <c r="B44" s="31" t="s">
        <v>3</v>
      </c>
      <c r="C44" s="11" t="s">
        <v>4</v>
      </c>
      <c r="D44" s="11" t="s">
        <v>5</v>
      </c>
      <c r="E44" s="11" t="s">
        <v>6</v>
      </c>
      <c r="F44" s="11" t="s">
        <v>7</v>
      </c>
    </row>
    <row r="45" spans="1:6" x14ac:dyDescent="0.35">
      <c r="A45" s="32" t="s">
        <v>14</v>
      </c>
      <c r="B45" s="28" t="s">
        <v>47</v>
      </c>
      <c r="C45" s="29">
        <v>6</v>
      </c>
      <c r="D45" s="29">
        <v>3</v>
      </c>
      <c r="E45" s="29">
        <f>SUM(C45:D45)</f>
        <v>9</v>
      </c>
      <c r="F45" s="3">
        <f>E45*4.5</f>
        <v>40.5</v>
      </c>
    </row>
    <row r="46" spans="1:6" x14ac:dyDescent="0.35">
      <c r="A46" s="32"/>
      <c r="B46" s="2" t="s">
        <v>50</v>
      </c>
      <c r="C46" s="3">
        <v>4.5</v>
      </c>
      <c r="D46" s="3">
        <v>3</v>
      </c>
      <c r="E46" s="3">
        <f>SUM(C46:D46)</f>
        <v>7.5</v>
      </c>
      <c r="F46" s="3">
        <f t="shared" ref="F46:F49" si="5">E46*4.5</f>
        <v>33.75</v>
      </c>
    </row>
    <row r="47" spans="1:6" x14ac:dyDescent="0.35">
      <c r="A47" s="32"/>
      <c r="B47" s="2" t="s">
        <v>53</v>
      </c>
      <c r="C47" s="3">
        <v>4</v>
      </c>
      <c r="D47" s="3">
        <v>3</v>
      </c>
      <c r="E47" s="3">
        <f>SUM(C47:D47)</f>
        <v>7</v>
      </c>
      <c r="F47" s="3">
        <f t="shared" si="5"/>
        <v>31.5</v>
      </c>
    </row>
    <row r="48" spans="1:6" x14ac:dyDescent="0.35">
      <c r="A48" s="32"/>
      <c r="B48" s="2" t="s">
        <v>70</v>
      </c>
      <c r="C48" s="3">
        <v>6</v>
      </c>
      <c r="D48" s="3">
        <v>3</v>
      </c>
      <c r="E48" s="3">
        <f>SUM(C48:D48)</f>
        <v>9</v>
      </c>
      <c r="F48" s="3">
        <f t="shared" si="5"/>
        <v>40.5</v>
      </c>
    </row>
    <row r="49" spans="1:6" x14ac:dyDescent="0.35">
      <c r="A49" s="32"/>
      <c r="B49" s="27" t="s">
        <v>69</v>
      </c>
      <c r="C49" s="5">
        <v>4</v>
      </c>
      <c r="D49" s="3">
        <v>3</v>
      </c>
      <c r="E49" s="5">
        <f>SUM(C49:D49)</f>
        <v>7</v>
      </c>
      <c r="F49" s="3">
        <f t="shared" si="5"/>
        <v>31.5</v>
      </c>
    </row>
    <row r="50" spans="1:6" x14ac:dyDescent="0.35">
      <c r="A50" s="33" t="s">
        <v>9</v>
      </c>
      <c r="B50" s="33"/>
      <c r="C50" s="11">
        <f>SUM(C45:C49)</f>
        <v>24.5</v>
      </c>
      <c r="D50" s="11">
        <f>SUM(D45:D49)</f>
        <v>15</v>
      </c>
      <c r="E50" s="11">
        <f>SUM(E45:E49)</f>
        <v>39.5</v>
      </c>
      <c r="F50" s="11">
        <f>SUM(F45:F49)</f>
        <v>177.75</v>
      </c>
    </row>
    <row r="51" spans="1:6" x14ac:dyDescent="0.35">
      <c r="A51" s="18"/>
      <c r="B51" s="18"/>
      <c r="C51" s="19"/>
      <c r="D51" s="19"/>
      <c r="E51" s="19"/>
    </row>
    <row r="52" spans="1:6" x14ac:dyDescent="0.35">
      <c r="A52" s="11" t="s">
        <v>2</v>
      </c>
      <c r="B52" s="31" t="s">
        <v>3</v>
      </c>
      <c r="C52" s="31" t="s">
        <v>4</v>
      </c>
      <c r="D52" s="11" t="s">
        <v>5</v>
      </c>
      <c r="E52" s="11" t="s">
        <v>6</v>
      </c>
      <c r="F52" s="11" t="s">
        <v>7</v>
      </c>
    </row>
    <row r="53" spans="1:6" x14ac:dyDescent="0.35">
      <c r="A53" s="32" t="s">
        <v>15</v>
      </c>
      <c r="B53" s="28" t="s">
        <v>47</v>
      </c>
      <c r="C53" s="29">
        <v>6</v>
      </c>
      <c r="D53" s="29">
        <v>3</v>
      </c>
      <c r="E53" s="29">
        <f>SUM(C53:D53)</f>
        <v>9</v>
      </c>
      <c r="F53" s="3">
        <f>E53*4.5</f>
        <v>40.5</v>
      </c>
    </row>
    <row r="54" spans="1:6" x14ac:dyDescent="0.35">
      <c r="A54" s="32"/>
      <c r="B54" s="2" t="s">
        <v>50</v>
      </c>
      <c r="C54" s="3">
        <v>4.5</v>
      </c>
      <c r="D54" s="3">
        <v>3</v>
      </c>
      <c r="E54" s="3">
        <f>SUM(C54:D54)</f>
        <v>7.5</v>
      </c>
      <c r="F54" s="3">
        <f t="shared" ref="F54:F57" si="6">E54*4.5</f>
        <v>33.75</v>
      </c>
    </row>
    <row r="55" spans="1:6" x14ac:dyDescent="0.35">
      <c r="A55" s="32"/>
      <c r="B55" s="2" t="s">
        <v>53</v>
      </c>
      <c r="C55" s="3">
        <v>4</v>
      </c>
      <c r="D55" s="3">
        <v>3</v>
      </c>
      <c r="E55" s="3">
        <f>SUM(C55:D55)</f>
        <v>7</v>
      </c>
      <c r="F55" s="3">
        <f t="shared" si="6"/>
        <v>31.5</v>
      </c>
    </row>
    <row r="56" spans="1:6" x14ac:dyDescent="0.35">
      <c r="A56" s="32"/>
      <c r="B56" s="2" t="s">
        <v>70</v>
      </c>
      <c r="C56" s="3">
        <v>6</v>
      </c>
      <c r="D56" s="3">
        <v>3</v>
      </c>
      <c r="E56" s="3">
        <f>SUM(C56:D56)</f>
        <v>9</v>
      </c>
      <c r="F56" s="3">
        <f t="shared" si="6"/>
        <v>40.5</v>
      </c>
    </row>
    <row r="57" spans="1:6" x14ac:dyDescent="0.35">
      <c r="A57" s="32"/>
      <c r="B57" s="27" t="s">
        <v>69</v>
      </c>
      <c r="C57" s="5">
        <v>4</v>
      </c>
      <c r="D57" s="3">
        <v>3</v>
      </c>
      <c r="E57" s="5">
        <f>SUM(C57:D57)</f>
        <v>7</v>
      </c>
      <c r="F57" s="3">
        <f t="shared" si="6"/>
        <v>31.5</v>
      </c>
    </row>
    <row r="58" spans="1:6" x14ac:dyDescent="0.35">
      <c r="A58" s="33" t="s">
        <v>9</v>
      </c>
      <c r="B58" s="33"/>
      <c r="C58" s="11">
        <f>SUM(C53:C57)</f>
        <v>24.5</v>
      </c>
      <c r="D58" s="11">
        <f>SUM(D53:D57)</f>
        <v>15</v>
      </c>
      <c r="E58" s="11">
        <f>SUM(E53:E57)</f>
        <v>39.5</v>
      </c>
      <c r="F58" s="11">
        <f>SUM(F53:F57)</f>
        <v>177.75</v>
      </c>
    </row>
    <row r="59" spans="1:6" x14ac:dyDescent="0.35">
      <c r="A59" s="18"/>
      <c r="B59" s="18"/>
      <c r="C59" s="19"/>
      <c r="D59" s="19"/>
      <c r="E59" s="19"/>
    </row>
    <row r="60" spans="1:6" x14ac:dyDescent="0.35">
      <c r="A60" s="11" t="s">
        <v>2</v>
      </c>
      <c r="B60" s="31" t="s">
        <v>3</v>
      </c>
      <c r="C60" s="31" t="s">
        <v>4</v>
      </c>
      <c r="D60" s="11" t="s">
        <v>5</v>
      </c>
      <c r="E60" s="11" t="s">
        <v>6</v>
      </c>
      <c r="F60" s="11" t="s">
        <v>7</v>
      </c>
    </row>
    <row r="61" spans="1:6" x14ac:dyDescent="0.35">
      <c r="A61" s="32" t="s">
        <v>16</v>
      </c>
      <c r="B61" s="28" t="s">
        <v>47</v>
      </c>
      <c r="C61" s="29">
        <v>6</v>
      </c>
      <c r="D61" s="29">
        <v>3</v>
      </c>
      <c r="E61" s="29">
        <f>SUM(C61:D61)</f>
        <v>9</v>
      </c>
      <c r="F61" s="3">
        <f>E61*4.5</f>
        <v>40.5</v>
      </c>
    </row>
    <row r="62" spans="1:6" x14ac:dyDescent="0.35">
      <c r="A62" s="32"/>
      <c r="B62" s="2" t="s">
        <v>50</v>
      </c>
      <c r="C62" s="3">
        <v>4.5</v>
      </c>
      <c r="D62" s="3">
        <v>3</v>
      </c>
      <c r="E62" s="3">
        <f>SUM(C62:D62)</f>
        <v>7.5</v>
      </c>
      <c r="F62" s="3">
        <f t="shared" ref="F62:F65" si="7">E62*4.5</f>
        <v>33.75</v>
      </c>
    </row>
    <row r="63" spans="1:6" x14ac:dyDescent="0.35">
      <c r="A63" s="32"/>
      <c r="B63" s="2" t="s">
        <v>53</v>
      </c>
      <c r="C63" s="3">
        <v>4</v>
      </c>
      <c r="D63" s="3">
        <v>3</v>
      </c>
      <c r="E63" s="3">
        <f>SUM(C63:D63)</f>
        <v>7</v>
      </c>
      <c r="F63" s="3">
        <f t="shared" si="7"/>
        <v>31.5</v>
      </c>
    </row>
    <row r="64" spans="1:6" x14ac:dyDescent="0.35">
      <c r="A64" s="32"/>
      <c r="B64" s="2" t="s">
        <v>70</v>
      </c>
      <c r="C64" s="3">
        <v>6</v>
      </c>
      <c r="D64" s="3">
        <v>3</v>
      </c>
      <c r="E64" s="3">
        <f>SUM(C64:D64)</f>
        <v>9</v>
      </c>
      <c r="F64" s="3">
        <f t="shared" si="7"/>
        <v>40.5</v>
      </c>
    </row>
    <row r="65" spans="1:6" x14ac:dyDescent="0.35">
      <c r="A65" s="32"/>
      <c r="B65" s="27" t="s">
        <v>69</v>
      </c>
      <c r="C65" s="5">
        <v>4</v>
      </c>
      <c r="D65" s="3">
        <v>3</v>
      </c>
      <c r="E65" s="5">
        <f>SUM(C65:D65)</f>
        <v>7</v>
      </c>
      <c r="F65" s="3">
        <f t="shared" si="7"/>
        <v>31.5</v>
      </c>
    </row>
    <row r="66" spans="1:6" x14ac:dyDescent="0.35">
      <c r="A66" s="33" t="s">
        <v>9</v>
      </c>
      <c r="B66" s="33"/>
      <c r="C66" s="11">
        <f>SUM(C61:C65)</f>
        <v>24.5</v>
      </c>
      <c r="D66" s="11">
        <f>SUM(D61:D65)</f>
        <v>15</v>
      </c>
      <c r="E66" s="11">
        <f>SUM(E61:E65)</f>
        <v>39.5</v>
      </c>
      <c r="F66" s="11">
        <f>SUM(F61:F65)</f>
        <v>177.75</v>
      </c>
    </row>
    <row r="67" spans="1:6" x14ac:dyDescent="0.35">
      <c r="A67" s="18"/>
      <c r="B67" s="18"/>
      <c r="C67" s="19"/>
      <c r="D67" s="19"/>
      <c r="E67" s="19"/>
    </row>
    <row r="68" spans="1:6" x14ac:dyDescent="0.35">
      <c r="A68" s="11" t="s">
        <v>2</v>
      </c>
      <c r="B68" s="31" t="s">
        <v>3</v>
      </c>
      <c r="C68" s="31" t="s">
        <v>4</v>
      </c>
      <c r="D68" s="11" t="s">
        <v>5</v>
      </c>
      <c r="E68" s="11" t="s">
        <v>6</v>
      </c>
      <c r="F68" s="11" t="s">
        <v>7</v>
      </c>
    </row>
    <row r="69" spans="1:6" x14ac:dyDescent="0.35">
      <c r="A69" s="32" t="s">
        <v>17</v>
      </c>
      <c r="B69" s="28" t="s">
        <v>47</v>
      </c>
      <c r="C69" s="29">
        <v>6</v>
      </c>
      <c r="D69" s="29">
        <v>3</v>
      </c>
      <c r="E69" s="29">
        <f>SUM(C69:D69)</f>
        <v>9</v>
      </c>
      <c r="F69" s="3">
        <f>E69*4.5</f>
        <v>40.5</v>
      </c>
    </row>
    <row r="70" spans="1:6" x14ac:dyDescent="0.35">
      <c r="A70" s="32"/>
      <c r="B70" s="2" t="s">
        <v>50</v>
      </c>
      <c r="C70" s="3">
        <v>4.5</v>
      </c>
      <c r="D70" s="3">
        <v>3</v>
      </c>
      <c r="E70" s="3">
        <f>SUM(C70:D70)</f>
        <v>7.5</v>
      </c>
      <c r="F70" s="3">
        <f t="shared" ref="F70:F73" si="8">E70*4.5</f>
        <v>33.75</v>
      </c>
    </row>
    <row r="71" spans="1:6" x14ac:dyDescent="0.35">
      <c r="A71" s="32"/>
      <c r="B71" s="2" t="s">
        <v>53</v>
      </c>
      <c r="C71" s="3">
        <v>4</v>
      </c>
      <c r="D71" s="3">
        <v>3</v>
      </c>
      <c r="E71" s="3">
        <f>SUM(C71:D71)</f>
        <v>7</v>
      </c>
      <c r="F71" s="3">
        <f t="shared" si="8"/>
        <v>31.5</v>
      </c>
    </row>
    <row r="72" spans="1:6" x14ac:dyDescent="0.35">
      <c r="A72" s="32"/>
      <c r="B72" s="2" t="s">
        <v>70</v>
      </c>
      <c r="C72" s="3">
        <v>6</v>
      </c>
      <c r="D72" s="3">
        <v>3</v>
      </c>
      <c r="E72" s="3">
        <f>SUM(C72:D72)</f>
        <v>9</v>
      </c>
      <c r="F72" s="3">
        <f t="shared" si="8"/>
        <v>40.5</v>
      </c>
    </row>
    <row r="73" spans="1:6" x14ac:dyDescent="0.35">
      <c r="A73" s="32"/>
      <c r="B73" s="27" t="s">
        <v>69</v>
      </c>
      <c r="C73" s="5">
        <v>4</v>
      </c>
      <c r="D73" s="3">
        <v>3</v>
      </c>
      <c r="E73" s="5">
        <f>SUM(C73:D73)</f>
        <v>7</v>
      </c>
      <c r="F73" s="3">
        <f t="shared" si="8"/>
        <v>31.5</v>
      </c>
    </row>
    <row r="74" spans="1:6" x14ac:dyDescent="0.35">
      <c r="A74" s="33" t="s">
        <v>9</v>
      </c>
      <c r="B74" s="33"/>
      <c r="C74" s="11">
        <f>SUM(C69:C73)</f>
        <v>24.5</v>
      </c>
      <c r="D74" s="11">
        <f>SUM(D69:D73)</f>
        <v>15</v>
      </c>
      <c r="E74" s="11">
        <f>SUM(E69:E73)</f>
        <v>39.5</v>
      </c>
      <c r="F74" s="11">
        <f>SUM(F69:F73)</f>
        <v>177.75</v>
      </c>
    </row>
    <row r="75" spans="1:6" x14ac:dyDescent="0.35">
      <c r="A75" s="18"/>
      <c r="B75" s="18"/>
      <c r="C75" s="19"/>
      <c r="D75" s="19"/>
      <c r="E75" s="19"/>
    </row>
    <row r="76" spans="1:6" x14ac:dyDescent="0.35">
      <c r="A76" s="37" t="s">
        <v>18</v>
      </c>
      <c r="B76" s="37"/>
      <c r="C76" s="37"/>
      <c r="D76" s="37"/>
      <c r="E76" s="37"/>
      <c r="F76" s="30">
        <f>F10+F18+F26+F34+F42+F50+F58+F66+F74</f>
        <v>1359</v>
      </c>
    </row>
    <row r="77" spans="1:6" x14ac:dyDescent="0.35">
      <c r="A77" s="37" t="s">
        <v>19</v>
      </c>
      <c r="B77" s="37"/>
      <c r="C77" s="37"/>
      <c r="D77" s="37"/>
      <c r="E77" s="37"/>
      <c r="F77" s="30">
        <f>F76/8</f>
        <v>169.875</v>
      </c>
    </row>
    <row r="78" spans="1:6" x14ac:dyDescent="0.35">
      <c r="A78" s="37" t="s">
        <v>20</v>
      </c>
      <c r="B78" s="37"/>
      <c r="C78" s="37"/>
      <c r="D78" s="37"/>
      <c r="E78" s="37"/>
      <c r="F78" s="30">
        <f>F77/5</f>
        <v>33.975000000000001</v>
      </c>
    </row>
    <row r="79" spans="1:6" x14ac:dyDescent="0.35">
      <c r="A79" s="37" t="s">
        <v>21</v>
      </c>
      <c r="B79" s="37"/>
      <c r="C79" s="37"/>
      <c r="D79" s="37"/>
      <c r="E79" s="37"/>
      <c r="F79" s="30">
        <f>F78/30</f>
        <v>1.1325000000000001</v>
      </c>
    </row>
  </sheetData>
  <mergeCells count="24">
    <mergeCell ref="A78:E78"/>
    <mergeCell ref="A79:E79"/>
    <mergeCell ref="A74:B74"/>
    <mergeCell ref="A61:A65"/>
    <mergeCell ref="A66:B66"/>
    <mergeCell ref="A69:A73"/>
    <mergeCell ref="A76:E76"/>
    <mergeCell ref="A77:E77"/>
    <mergeCell ref="A42:B42"/>
    <mergeCell ref="A45:A49"/>
    <mergeCell ref="A50:B50"/>
    <mergeCell ref="A53:A57"/>
    <mergeCell ref="A58:B58"/>
    <mergeCell ref="A21:A25"/>
    <mergeCell ref="A26:B26"/>
    <mergeCell ref="A29:A33"/>
    <mergeCell ref="A34:B34"/>
    <mergeCell ref="A37:A41"/>
    <mergeCell ref="A5:A9"/>
    <mergeCell ref="A10:B10"/>
    <mergeCell ref="A3:F3"/>
    <mergeCell ref="A1:F1"/>
    <mergeCell ref="A18:B18"/>
    <mergeCell ref="A13:A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1D93-721F-4F9F-8117-3BD9B8894C8E}">
  <dimension ref="A1:G46"/>
  <sheetViews>
    <sheetView showGridLines="0" zoomScaleNormal="100" workbookViewId="0">
      <selection activeCell="B22" sqref="B22"/>
    </sheetView>
  </sheetViews>
  <sheetFormatPr defaultRowHeight="14.5" x14ac:dyDescent="0.35"/>
  <cols>
    <col min="1" max="1" width="14" customWidth="1"/>
    <col min="2" max="2" width="17" bestFit="1" customWidth="1"/>
    <col min="3" max="4" width="18.26953125" bestFit="1" customWidth="1"/>
    <col min="5" max="5" width="13" bestFit="1" customWidth="1"/>
    <col min="6" max="6" width="14.26953125" bestFit="1" customWidth="1"/>
    <col min="7" max="7" width="14.1796875" bestFit="1" customWidth="1"/>
  </cols>
  <sheetData>
    <row r="1" spans="1:7" ht="18.5" x14ac:dyDescent="0.45">
      <c r="A1" s="67" t="s">
        <v>0</v>
      </c>
      <c r="B1" s="66"/>
      <c r="C1" s="66"/>
      <c r="D1" s="66"/>
      <c r="E1" s="65"/>
      <c r="F1" s="47"/>
      <c r="G1" s="47"/>
    </row>
    <row r="3" spans="1:7" x14ac:dyDescent="0.35">
      <c r="A3" s="34" t="s">
        <v>22</v>
      </c>
      <c r="B3" s="34"/>
      <c r="C3" s="34"/>
      <c r="D3" s="34"/>
      <c r="E3" s="34"/>
      <c r="F3" s="47"/>
      <c r="G3" s="47"/>
    </row>
    <row r="4" spans="1:7" x14ac:dyDescent="0.35">
      <c r="A4" s="10" t="s">
        <v>3</v>
      </c>
      <c r="B4" s="10" t="s">
        <v>23</v>
      </c>
      <c r="C4" s="10" t="s">
        <v>24</v>
      </c>
      <c r="D4" s="10" t="s">
        <v>25</v>
      </c>
      <c r="E4" s="10" t="s">
        <v>27</v>
      </c>
    </row>
    <row r="5" spans="1:7" x14ac:dyDescent="0.35">
      <c r="A5" s="2" t="s">
        <v>47</v>
      </c>
      <c r="B5" s="2" t="s">
        <v>29</v>
      </c>
      <c r="C5" s="6">
        <v>14.17</v>
      </c>
      <c r="D5" s="3">
        <v>30</v>
      </c>
      <c r="E5" s="7">
        <f>PRODUCT(C5:D5)</f>
        <v>425.1</v>
      </c>
    </row>
    <row r="6" spans="1:7" x14ac:dyDescent="0.35">
      <c r="A6" s="2" t="s">
        <v>50</v>
      </c>
      <c r="B6" s="2" t="s">
        <v>30</v>
      </c>
      <c r="C6" s="6">
        <v>12.99</v>
      </c>
      <c r="D6" s="3">
        <v>17.2</v>
      </c>
      <c r="E6" s="7">
        <f>PRODUCT(C6:D6)</f>
        <v>223.428</v>
      </c>
    </row>
    <row r="7" spans="1:7" x14ac:dyDescent="0.35">
      <c r="A7" s="2" t="s">
        <v>53</v>
      </c>
      <c r="B7" s="2" t="s">
        <v>28</v>
      </c>
      <c r="C7" s="6">
        <v>15.39</v>
      </c>
      <c r="D7" s="3">
        <v>15</v>
      </c>
      <c r="E7" s="7">
        <f>PRODUCT(C7:D7)</f>
        <v>230.85000000000002</v>
      </c>
    </row>
    <row r="8" spans="1:7" x14ac:dyDescent="0.35">
      <c r="A8" s="2" t="s">
        <v>69</v>
      </c>
      <c r="B8" s="2" t="s">
        <v>28</v>
      </c>
      <c r="C8" s="6">
        <v>15.39</v>
      </c>
      <c r="D8" s="3">
        <v>16</v>
      </c>
      <c r="E8" s="7">
        <f>PRODUCT(C8:D8)</f>
        <v>246.24</v>
      </c>
    </row>
    <row r="9" spans="1:7" x14ac:dyDescent="0.35">
      <c r="A9" s="2" t="s">
        <v>70</v>
      </c>
      <c r="B9" s="2" t="s">
        <v>28</v>
      </c>
      <c r="C9" s="6">
        <v>15.39</v>
      </c>
      <c r="D9" s="5">
        <v>24</v>
      </c>
      <c r="E9" s="9">
        <f>PRODUCT(C9:D9)</f>
        <v>369.36</v>
      </c>
    </row>
    <row r="10" spans="1:7" x14ac:dyDescent="0.35">
      <c r="A10" s="44" t="s">
        <v>9</v>
      </c>
      <c r="B10" s="45"/>
      <c r="C10" s="12">
        <f>SUM(C5:C9)</f>
        <v>73.33</v>
      </c>
      <c r="D10" s="31">
        <f>SUM(D5:D9)</f>
        <v>102.2</v>
      </c>
      <c r="E10" s="12">
        <f>SUM(E5:E9)</f>
        <v>1494.9780000000001</v>
      </c>
    </row>
    <row r="11" spans="1:7" x14ac:dyDescent="0.35">
      <c r="A11" s="18"/>
      <c r="B11" s="18"/>
      <c r="C11" s="8"/>
      <c r="D11" s="19"/>
      <c r="E11" s="8"/>
    </row>
    <row r="12" spans="1:7" x14ac:dyDescent="0.35">
      <c r="A12" s="64" t="s">
        <v>31</v>
      </c>
      <c r="B12" s="64"/>
      <c r="C12" s="64"/>
      <c r="D12" s="64"/>
      <c r="E12" s="64"/>
    </row>
    <row r="13" spans="1:7" x14ac:dyDescent="0.35">
      <c r="A13" s="63" t="s">
        <v>32</v>
      </c>
      <c r="B13" s="63"/>
      <c r="C13" s="63"/>
      <c r="D13" s="63"/>
      <c r="E13" s="63"/>
    </row>
    <row r="14" spans="1:7" x14ac:dyDescent="0.35">
      <c r="A14" s="16"/>
      <c r="B14" s="16"/>
      <c r="C14" s="16"/>
      <c r="D14" s="16"/>
      <c r="E14" s="16"/>
    </row>
    <row r="15" spans="1:7" x14ac:dyDescent="0.35">
      <c r="A15" s="16"/>
      <c r="B15" s="14"/>
      <c r="C15" s="14"/>
      <c r="D15" s="13"/>
      <c r="E15" s="15"/>
    </row>
    <row r="16" spans="1:7" x14ac:dyDescent="0.35">
      <c r="A16" s="34" t="s">
        <v>33</v>
      </c>
      <c r="B16" s="34"/>
      <c r="C16" s="34"/>
      <c r="D16" s="34"/>
      <c r="E16" s="47"/>
      <c r="F16" s="47"/>
      <c r="G16" s="47"/>
    </row>
    <row r="17" spans="1:7" x14ac:dyDescent="0.35">
      <c r="A17" s="10" t="s">
        <v>3</v>
      </c>
      <c r="B17" s="10" t="s">
        <v>23</v>
      </c>
      <c r="C17" s="10" t="s">
        <v>60</v>
      </c>
      <c r="D17" s="10" t="s">
        <v>61</v>
      </c>
    </row>
    <row r="18" spans="1:7" x14ac:dyDescent="0.35">
      <c r="A18" s="2" t="s">
        <v>47</v>
      </c>
      <c r="B18" s="2" t="s">
        <v>29</v>
      </c>
      <c r="C18" s="7">
        <f>E5</f>
        <v>425.1</v>
      </c>
      <c r="D18" s="7">
        <f>C18*9</f>
        <v>3825.9</v>
      </c>
    </row>
    <row r="19" spans="1:7" x14ac:dyDescent="0.35">
      <c r="A19" s="2" t="s">
        <v>50</v>
      </c>
      <c r="B19" s="2" t="s">
        <v>30</v>
      </c>
      <c r="C19" s="7">
        <f>E6</f>
        <v>223.428</v>
      </c>
      <c r="D19" s="7">
        <f>C19*9</f>
        <v>2010.8519999999999</v>
      </c>
    </row>
    <row r="20" spans="1:7" x14ac:dyDescent="0.35">
      <c r="A20" s="2" t="s">
        <v>53</v>
      </c>
      <c r="B20" s="2" t="s">
        <v>28</v>
      </c>
      <c r="C20" s="7">
        <f>E7</f>
        <v>230.85000000000002</v>
      </c>
      <c r="D20" s="7">
        <f>C20*9</f>
        <v>2077.65</v>
      </c>
    </row>
    <row r="21" spans="1:7" x14ac:dyDescent="0.35">
      <c r="A21" s="2" t="s">
        <v>69</v>
      </c>
      <c r="B21" s="2" t="s">
        <v>28</v>
      </c>
      <c r="C21" s="7">
        <f>E8</f>
        <v>246.24</v>
      </c>
      <c r="D21" s="7">
        <f>C21*9</f>
        <v>2216.16</v>
      </c>
    </row>
    <row r="22" spans="1:7" x14ac:dyDescent="0.35">
      <c r="A22" s="2" t="s">
        <v>70</v>
      </c>
      <c r="B22" s="2" t="s">
        <v>28</v>
      </c>
      <c r="C22" s="7">
        <f>E9</f>
        <v>369.36</v>
      </c>
      <c r="D22" s="7">
        <f>C22*9</f>
        <v>3324.2400000000002</v>
      </c>
    </row>
    <row r="23" spans="1:7" x14ac:dyDescent="0.35">
      <c r="A23" s="44" t="s">
        <v>62</v>
      </c>
      <c r="B23" s="45"/>
      <c r="C23" s="25">
        <f>E10</f>
        <v>1494.9780000000001</v>
      </c>
      <c r="D23" s="25">
        <f>SUM(D18:D22)</f>
        <v>13454.802</v>
      </c>
    </row>
    <row r="24" spans="1:7" x14ac:dyDescent="0.35">
      <c r="A24" s="62"/>
      <c r="B24" s="62"/>
      <c r="C24" s="61"/>
      <c r="D24" s="61"/>
    </row>
    <row r="25" spans="1:7" ht="27.75" customHeight="1" x14ac:dyDescent="0.35">
      <c r="A25" s="55" t="s">
        <v>31</v>
      </c>
      <c r="B25" s="55"/>
      <c r="C25" s="55"/>
      <c r="D25" s="55"/>
      <c r="E25" s="15"/>
    </row>
    <row r="26" spans="1:7" ht="27.75" customHeight="1" x14ac:dyDescent="0.35">
      <c r="A26" s="55" t="s">
        <v>32</v>
      </c>
      <c r="B26" s="55"/>
      <c r="C26" s="55"/>
      <c r="D26" s="55"/>
      <c r="E26" s="15"/>
    </row>
    <row r="27" spans="1:7" ht="27.75" customHeight="1" x14ac:dyDescent="0.35">
      <c r="A27" s="60"/>
      <c r="B27" s="59"/>
      <c r="C27" s="59"/>
      <c r="D27" s="59"/>
      <c r="E27" s="15"/>
    </row>
    <row r="28" spans="1:7" x14ac:dyDescent="0.35">
      <c r="A28" s="17"/>
      <c r="B28" s="18"/>
      <c r="C28" s="18"/>
      <c r="D28" s="8"/>
      <c r="E28" s="19"/>
    </row>
    <row r="29" spans="1:7" x14ac:dyDescent="0.35">
      <c r="A29" s="34" t="s">
        <v>68</v>
      </c>
      <c r="B29" s="34"/>
      <c r="C29" s="34"/>
      <c r="D29" s="34"/>
      <c r="E29" s="47"/>
      <c r="F29" s="47"/>
      <c r="G29" s="47"/>
    </row>
    <row r="30" spans="1:7" x14ac:dyDescent="0.35">
      <c r="A30" s="10" t="s">
        <v>34</v>
      </c>
      <c r="B30" s="10" t="s">
        <v>8</v>
      </c>
      <c r="C30" s="20" t="s">
        <v>10</v>
      </c>
      <c r="D30" s="20" t="s">
        <v>27</v>
      </c>
    </row>
    <row r="31" spans="1:7" x14ac:dyDescent="0.35">
      <c r="A31" s="21" t="s">
        <v>35</v>
      </c>
      <c r="B31" s="23">
        <v>800</v>
      </c>
      <c r="C31" s="24">
        <v>800</v>
      </c>
      <c r="D31" s="22">
        <f>SUM(B31:C31)</f>
        <v>1600</v>
      </c>
    </row>
    <row r="32" spans="1:7" x14ac:dyDescent="0.35">
      <c r="A32" s="21" t="s">
        <v>36</v>
      </c>
      <c r="B32" s="23">
        <v>200</v>
      </c>
      <c r="C32" s="24">
        <v>190</v>
      </c>
      <c r="D32" s="22">
        <f>SUM(B32:C32)</f>
        <v>390</v>
      </c>
    </row>
    <row r="33" spans="1:4" x14ac:dyDescent="0.35">
      <c r="A33" s="21" t="s">
        <v>37</v>
      </c>
      <c r="B33" s="23">
        <v>50</v>
      </c>
      <c r="C33" s="24">
        <v>55</v>
      </c>
      <c r="D33" s="22">
        <f>SUM(B33:C33)</f>
        <v>105</v>
      </c>
    </row>
    <row r="34" spans="1:4" x14ac:dyDescent="0.35">
      <c r="A34" s="21" t="s">
        <v>38</v>
      </c>
      <c r="B34" s="23">
        <v>350</v>
      </c>
      <c r="C34" s="24">
        <v>350</v>
      </c>
      <c r="D34" s="22">
        <f>SUM(B34:C34)</f>
        <v>700</v>
      </c>
    </row>
    <row r="35" spans="1:4" x14ac:dyDescent="0.35">
      <c r="A35" s="21" t="s">
        <v>39</v>
      </c>
      <c r="B35" s="23">
        <v>200</v>
      </c>
      <c r="C35" s="23">
        <v>200</v>
      </c>
      <c r="D35" s="22">
        <f>SUM(B35:C35)</f>
        <v>400</v>
      </c>
    </row>
    <row r="36" spans="1:4" x14ac:dyDescent="0.35">
      <c r="A36" s="21" t="s">
        <v>67</v>
      </c>
      <c r="B36" s="23">
        <v>0</v>
      </c>
      <c r="C36" s="24">
        <v>50</v>
      </c>
      <c r="D36" s="22">
        <f>SUM(B36:C36)</f>
        <v>50</v>
      </c>
    </row>
    <row r="37" spans="1:4" x14ac:dyDescent="0.35">
      <c r="A37" s="21" t="s">
        <v>66</v>
      </c>
      <c r="B37" s="23">
        <v>500</v>
      </c>
      <c r="C37" s="23">
        <v>500</v>
      </c>
      <c r="D37" s="22">
        <f>SUM(B37:C37)</f>
        <v>1000</v>
      </c>
    </row>
    <row r="38" spans="1:4" x14ac:dyDescent="0.35">
      <c r="A38" s="1" t="s">
        <v>40</v>
      </c>
      <c r="B38" s="7"/>
      <c r="C38" s="7">
        <v>400</v>
      </c>
      <c r="D38" s="22">
        <f>SUM(B38:C38)</f>
        <v>400</v>
      </c>
    </row>
    <row r="39" spans="1:4" x14ac:dyDescent="0.35">
      <c r="A39" s="1" t="s">
        <v>26</v>
      </c>
      <c r="B39" s="25">
        <f>SUM(B31:B38)</f>
        <v>2100</v>
      </c>
      <c r="C39" s="25">
        <f>SUM(C31:C38)</f>
        <v>2545</v>
      </c>
      <c r="D39" s="22">
        <f>SUM(B39:C39)</f>
        <v>4645</v>
      </c>
    </row>
    <row r="40" spans="1:4" x14ac:dyDescent="0.35">
      <c r="A40" s="58"/>
      <c r="B40" s="57"/>
      <c r="C40" s="57"/>
      <c r="D40" s="56"/>
    </row>
    <row r="41" spans="1:4" ht="39" customHeight="1" x14ac:dyDescent="0.35">
      <c r="A41" s="55" t="s">
        <v>65</v>
      </c>
      <c r="B41" s="55"/>
      <c r="C41" s="55"/>
      <c r="D41" s="55"/>
    </row>
    <row r="42" spans="1:4" x14ac:dyDescent="0.35">
      <c r="A42" s="54" t="s">
        <v>64</v>
      </c>
      <c r="B42" s="53"/>
      <c r="C42" s="53"/>
      <c r="D42" s="52"/>
    </row>
    <row r="43" spans="1:4" x14ac:dyDescent="0.35">
      <c r="A43" s="54" t="s">
        <v>63</v>
      </c>
      <c r="B43" s="53"/>
      <c r="C43" s="53"/>
      <c r="D43" s="52"/>
    </row>
    <row r="44" spans="1:4" x14ac:dyDescent="0.35">
      <c r="A44" s="16"/>
    </row>
    <row r="45" spans="1:4" ht="15" thickBot="1" x14ac:dyDescent="0.4"/>
    <row r="46" spans="1:4" ht="19" thickBot="1" x14ac:dyDescent="0.5">
      <c r="A46" s="51" t="s">
        <v>41</v>
      </c>
      <c r="B46" s="50"/>
      <c r="C46" s="49"/>
      <c r="D46" s="48">
        <f>D23+D39</f>
        <v>18099.802</v>
      </c>
    </row>
  </sheetData>
  <mergeCells count="14">
    <mergeCell ref="A10:B10"/>
    <mergeCell ref="A23:B23"/>
    <mergeCell ref="A16:D16"/>
    <mergeCell ref="A29:D29"/>
    <mergeCell ref="A1:E1"/>
    <mergeCell ref="A41:D41"/>
    <mergeCell ref="A43:D43"/>
    <mergeCell ref="A42:D42"/>
    <mergeCell ref="A46:C46"/>
    <mergeCell ref="A3:E3"/>
    <mergeCell ref="A25:D25"/>
    <mergeCell ref="A26:D26"/>
    <mergeCell ref="A12:E12"/>
    <mergeCell ref="A13:E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E0EFC-BD46-446C-BDCC-CDE91B4CCB76}">
  <dimension ref="A1:D11"/>
  <sheetViews>
    <sheetView showGridLines="0" topLeftCell="A16" zoomScale="175" zoomScaleNormal="175" workbookViewId="0">
      <selection activeCell="A11" sqref="A11:D11"/>
    </sheetView>
  </sheetViews>
  <sheetFormatPr defaultRowHeight="14.5" x14ac:dyDescent="0.35"/>
  <cols>
    <col min="1" max="1" width="14.1796875" customWidth="1"/>
    <col min="2" max="3" width="15.26953125" customWidth="1"/>
    <col min="4" max="4" width="15.7265625" bestFit="1" customWidth="1"/>
  </cols>
  <sheetData>
    <row r="1" spans="1:4" ht="15" thickBot="1" x14ac:dyDescent="0.4">
      <c r="A1" s="41" t="s">
        <v>0</v>
      </c>
      <c r="B1" s="42"/>
      <c r="C1" s="42"/>
      <c r="D1" s="43"/>
    </row>
    <row r="2" spans="1:4" ht="15" thickBot="1" x14ac:dyDescent="0.4"/>
    <row r="3" spans="1:4" ht="15" thickBot="1" x14ac:dyDescent="0.4">
      <c r="A3" s="38" t="s">
        <v>42</v>
      </c>
      <c r="B3" s="39"/>
      <c r="C3" s="39"/>
      <c r="D3" s="40"/>
    </row>
    <row r="4" spans="1:4" x14ac:dyDescent="0.35">
      <c r="A4" s="26" t="s">
        <v>3</v>
      </c>
      <c r="B4" s="26" t="s">
        <v>43</v>
      </c>
      <c r="C4" s="26" t="s">
        <v>44</v>
      </c>
      <c r="D4" s="26" t="s">
        <v>45</v>
      </c>
    </row>
    <row r="5" spans="1:4" x14ac:dyDescent="0.35">
      <c r="A5" s="2" t="s">
        <v>47</v>
      </c>
      <c r="B5" s="2" t="s">
        <v>49</v>
      </c>
      <c r="C5" s="2" t="s">
        <v>48</v>
      </c>
      <c r="D5" s="4">
        <v>20</v>
      </c>
    </row>
    <row r="6" spans="1:4" x14ac:dyDescent="0.35">
      <c r="A6" s="2" t="s">
        <v>50</v>
      </c>
      <c r="B6" s="2" t="s">
        <v>52</v>
      </c>
      <c r="C6" s="2" t="s">
        <v>51</v>
      </c>
      <c r="D6" s="4">
        <v>10</v>
      </c>
    </row>
    <row r="7" spans="1:4" x14ac:dyDescent="0.35">
      <c r="A7" s="2" t="s">
        <v>53</v>
      </c>
      <c r="B7" s="2" t="s">
        <v>55</v>
      </c>
      <c r="C7" s="2" t="s">
        <v>54</v>
      </c>
      <c r="D7" s="4">
        <v>5</v>
      </c>
    </row>
    <row r="8" spans="1:4" x14ac:dyDescent="0.35">
      <c r="A8" s="2" t="s">
        <v>56</v>
      </c>
      <c r="B8" s="2" t="s">
        <v>59</v>
      </c>
      <c r="C8" s="2" t="s">
        <v>48</v>
      </c>
      <c r="D8" s="4">
        <v>10</v>
      </c>
    </row>
    <row r="9" spans="1:4" x14ac:dyDescent="0.35">
      <c r="A9" s="2" t="s">
        <v>57</v>
      </c>
      <c r="B9" s="2" t="s">
        <v>58</v>
      </c>
      <c r="C9" s="2" t="s">
        <v>48</v>
      </c>
      <c r="D9" s="4">
        <v>5</v>
      </c>
    </row>
    <row r="11" spans="1:4" ht="31.15" customHeight="1" x14ac:dyDescent="0.35">
      <c r="A11" s="46" t="s">
        <v>46</v>
      </c>
      <c r="B11" s="46"/>
      <c r="C11" s="46"/>
      <c r="D11" s="46"/>
    </row>
  </sheetData>
  <mergeCells count="3">
    <mergeCell ref="A1:D1"/>
    <mergeCell ref="A3:D3"/>
    <mergeCell ref="A11:D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4C9516850A6348B2092059F5AE7043" ma:contentTypeVersion="10" ma:contentTypeDescription="Crie um novo documento." ma:contentTypeScope="" ma:versionID="7357a61ccd8fdeb46f517c7d30c46fb1">
  <xsd:schema xmlns:xsd="http://www.w3.org/2001/XMLSchema" xmlns:xs="http://www.w3.org/2001/XMLSchema" xmlns:p="http://schemas.microsoft.com/office/2006/metadata/properties" xmlns:ns2="51fe5757-3b12-4a7c-a4f6-18dbb0467356" xmlns:ns3="c10c5d6c-deda-459f-81ef-0d4d2ed53e28" targetNamespace="http://schemas.microsoft.com/office/2006/metadata/properties" ma:root="true" ma:fieldsID="127d8ce4c3f29399331aa957876ddb7a" ns2:_="" ns3:_="">
    <xsd:import namespace="51fe5757-3b12-4a7c-a4f6-18dbb0467356"/>
    <xsd:import namespace="c10c5d6c-deda-459f-81ef-0d4d2ed53e2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fe5757-3b12-4a7c-a4f6-18dbb0467356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3714fbfa-5ced-4307-b76a-786f22ad6a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0c5d6c-deda-459f-81ef-0d4d2ed53e2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91a48ad6-133f-4c55-973b-b02aa95458b7}" ma:internalName="TaxCatchAll" ma:showField="CatchAllData" ma:web="c10c5d6c-deda-459f-81ef-0d4d2ed53e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0c5d6c-deda-459f-81ef-0d4d2ed53e28" xsi:nil="true"/>
    <lcf76f155ced4ddcb4097134ff3c332f xmlns="51fe5757-3b12-4a7c-a4f6-18dbb046735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EC364DD-EEAF-49E3-BA85-67C1850D57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fe5757-3b12-4a7c-a4f6-18dbb0467356"/>
    <ds:schemaRef ds:uri="c10c5d6c-deda-459f-81ef-0d4d2ed53e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0E91E7-5454-4EE6-81BA-AAB451092A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4CD1A8-C444-497E-8CD6-CEE77A82450C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c10c5d6c-deda-459f-81ef-0d4d2ed53e28"/>
    <ds:schemaRef ds:uri="51fe5757-3b12-4a7c-a4f6-18dbb046735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Prazo</vt:lpstr>
      <vt:lpstr>Custo</vt:lpstr>
      <vt:lpstr>Técnica</vt:lpstr>
    </vt:vector>
  </TitlesOfParts>
  <Manager/>
  <Company>CPS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ROGÉRIO NEVES DE OLIVEIRA</dc:creator>
  <cp:keywords/>
  <dc:description/>
  <cp:lastModifiedBy>discente</cp:lastModifiedBy>
  <cp:revision/>
  <dcterms:created xsi:type="dcterms:W3CDTF">2024-09-19T18:48:07Z</dcterms:created>
  <dcterms:modified xsi:type="dcterms:W3CDTF">2025-06-23T15:27:36Z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0x010100D54C9516850A6348B2092059F5AE7043</vt:lpwstr>
  </property>
  <property fmtid="{D5CDD505-2E9C-101B-9397-08002B2CF9AE}" pid="3" name="MediaServiceImageTags">
    <vt:lpwstr/>
  </property>
</Properties>
</file>