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2" activeTab="8"/>
  </bookViews>
  <sheets>
    <sheet name="Asignatura-Genero" sheetId="2" r:id="rId1"/>
    <sheet name="Estrato-Programa" sheetId="3" r:id="rId2"/>
    <sheet name="EPS" sheetId="4" r:id="rId3"/>
    <sheet name="Genero-UsoSoftware" sheetId="5" r:id="rId4"/>
    <sheet name="Estatura" sheetId="6" r:id="rId5"/>
    <sheet name="Gastos-Genero" sheetId="7" r:id="rId6"/>
    <sheet name="Edad-Genero" sheetId="8" r:id="rId7"/>
    <sheet name="Respuestas de formulario 1" sheetId="1" r:id="rId8"/>
    <sheet name="Taller-Bivariado" sheetId="9" r:id="rId9"/>
  </sheets>
  <definedNames>
    <definedName name="_xlnm._FilterDatabase" localSheetId="7" hidden="1">'Respuestas de formulario 1'!$A$1:$T$49</definedName>
  </definedNames>
  <calcPr calcId="144525"/>
  <pivotCaches>
    <pivotCache cacheId="0" r:id="rId10"/>
  </pivotCaches>
</workbook>
</file>

<file path=xl/sharedStrings.xml><?xml version="1.0" encoding="utf-8"?>
<sst xmlns="http://schemas.openxmlformats.org/spreadsheetml/2006/main" count="686" uniqueCount="116">
  <si>
    <t>Count of Asignatura</t>
  </si>
  <si>
    <t>Género</t>
  </si>
  <si>
    <t>Asignatura</t>
  </si>
  <si>
    <t>F</t>
  </si>
  <si>
    <t>M</t>
  </si>
  <si>
    <t>Grand Total</t>
  </si>
  <si>
    <t>Bioestadística</t>
  </si>
  <si>
    <t>Diseño Experimental</t>
  </si>
  <si>
    <t>Estadística y probabilidad</t>
  </si>
  <si>
    <t>Count of programa</t>
  </si>
  <si>
    <t>Estrato</t>
  </si>
  <si>
    <t>programa</t>
  </si>
  <si>
    <t>Biología</t>
  </si>
  <si>
    <t>Enfermería</t>
  </si>
  <si>
    <t>Ingeniería de Sistemas</t>
  </si>
  <si>
    <t>Eps</t>
  </si>
  <si>
    <t>Count of Eps</t>
  </si>
  <si>
    <t>Cafe Salud</t>
  </si>
  <si>
    <t>Cajacopi</t>
  </si>
  <si>
    <t xml:space="preserve">Capital Salud </t>
  </si>
  <si>
    <t>Colmedica</t>
  </si>
  <si>
    <t>Famisanar</t>
  </si>
  <si>
    <t>Fomag</t>
  </si>
  <si>
    <t xml:space="preserve">Fuerzas armadas </t>
  </si>
  <si>
    <t>Medimas</t>
  </si>
  <si>
    <t>Medisalud</t>
  </si>
  <si>
    <t>Nueva EPS</t>
  </si>
  <si>
    <t xml:space="preserve">Policía Nacional </t>
  </si>
  <si>
    <t>salud total</t>
  </si>
  <si>
    <t>Sanidad Militar</t>
  </si>
  <si>
    <t>Sanitas</t>
  </si>
  <si>
    <t>Count of Género</t>
  </si>
  <si>
    <t xml:space="preserve"> Uso Software estadístico</t>
  </si>
  <si>
    <t>No</t>
  </si>
  <si>
    <t>Si</t>
  </si>
  <si>
    <t>Estatura(cm)</t>
  </si>
  <si>
    <t>Count of Estatura(cm)</t>
  </si>
  <si>
    <t>150-154</t>
  </si>
  <si>
    <t>155-159</t>
  </si>
  <si>
    <t>160-164</t>
  </si>
  <si>
    <t>165-169</t>
  </si>
  <si>
    <t>170-174</t>
  </si>
  <si>
    <t>175-179</t>
  </si>
  <si>
    <t>180-185</t>
  </si>
  <si>
    <t>Values</t>
  </si>
  <si>
    <t>Total Count of Gastosemana miles$</t>
  </si>
  <si>
    <t>Total Average of Gastosemana miles$</t>
  </si>
  <si>
    <t>Total StdDev of Gastosemana miles$</t>
  </si>
  <si>
    <t>Total Min of Gastosemana miles$</t>
  </si>
  <si>
    <t>Total Max of Gastosemana miles$</t>
  </si>
  <si>
    <t>Gastosemana miles$</t>
  </si>
  <si>
    <t>Count of Gastosemana miles$</t>
  </si>
  <si>
    <t>Average of Gastosemana miles$</t>
  </si>
  <si>
    <t>StdDev of Gastosemana miles$</t>
  </si>
  <si>
    <t>Min of Gastosemana miles$</t>
  </si>
  <si>
    <t>Max of Gastosemana miles$</t>
  </si>
  <si>
    <t>0-128999</t>
  </si>
  <si>
    <t>129000-257999</t>
  </si>
  <si>
    <t>258000-386999</t>
  </si>
  <si>
    <t>387000-515999</t>
  </si>
  <si>
    <t>516000-644999</t>
  </si>
  <si>
    <t>774000-900000</t>
  </si>
  <si>
    <t>Total Count of Género</t>
  </si>
  <si>
    <t xml:space="preserve">Total Average of Edad ingreso </t>
  </si>
  <si>
    <t xml:space="preserve">Total StdDev of Edad ingreso </t>
  </si>
  <si>
    <t xml:space="preserve">Total Min of Edad ingreso </t>
  </si>
  <si>
    <t xml:space="preserve">Total Max of Edad ingreso </t>
  </si>
  <si>
    <t xml:space="preserve">Edad ingreso </t>
  </si>
  <si>
    <t xml:space="preserve">Average of Edad ingreso </t>
  </si>
  <si>
    <t xml:space="preserve">StdDev of Edad ingreso </t>
  </si>
  <si>
    <t xml:space="preserve">Min of Edad ingreso </t>
  </si>
  <si>
    <t xml:space="preserve">Max of Edad ingreso </t>
  </si>
  <si>
    <t>Años_cum</t>
  </si>
  <si>
    <t>Materias_insc</t>
  </si>
  <si>
    <t xml:space="preserve"> TiempocasaU</t>
  </si>
  <si>
    <t>Reside</t>
  </si>
  <si>
    <t>Vive</t>
  </si>
  <si>
    <t>Trabaja</t>
  </si>
  <si>
    <t>Nivel Ingles</t>
  </si>
  <si>
    <t>Número hermanos</t>
  </si>
  <si>
    <t>TiemUSOWhatsApp</t>
  </si>
  <si>
    <t>Tipo computador</t>
  </si>
  <si>
    <t>Cursa asignatura</t>
  </si>
  <si>
    <t>Villavicencio</t>
  </si>
  <si>
    <t>Área Rural</t>
  </si>
  <si>
    <t>si</t>
  </si>
  <si>
    <t>Bajo</t>
  </si>
  <si>
    <t>Portatil</t>
  </si>
  <si>
    <t>Segunda vez</t>
  </si>
  <si>
    <t>Área Urbana</t>
  </si>
  <si>
    <t>Primera vez</t>
  </si>
  <si>
    <t>Tercera vez</t>
  </si>
  <si>
    <t>Alto</t>
  </si>
  <si>
    <t>Medio</t>
  </si>
  <si>
    <t>Cumaral</t>
  </si>
  <si>
    <t>Villa hermosa</t>
  </si>
  <si>
    <t>Acacias</t>
  </si>
  <si>
    <t>Salud Total</t>
  </si>
  <si>
    <t>San jose del Guaviare</t>
  </si>
  <si>
    <t>Lejanias</t>
  </si>
  <si>
    <t>Barranca de Upia</t>
  </si>
  <si>
    <t>Puerto Carreño</t>
  </si>
  <si>
    <r>
      <rPr>
        <sz val="10"/>
        <color rgb="FF000000"/>
        <rFont val="Arial"/>
        <charset val="134"/>
      </rPr>
      <t>Densidad (x)</t>
    </r>
  </si>
  <si>
    <r>
      <rPr>
        <sz val="10"/>
        <color rgb="FF000000"/>
        <rFont val="Arial"/>
        <charset val="134"/>
      </rPr>
      <t>Presión (y)</t>
    </r>
  </si>
  <si>
    <t>xmed-xi</t>
  </si>
  <si>
    <t>ymed-yi</t>
  </si>
  <si>
    <t>(xmed-xi)²</t>
  </si>
  <si>
    <t>(ymed-yi)²</t>
  </si>
  <si>
    <t>(xmed-xi)(ymed-yi)</t>
  </si>
  <si>
    <t xml:space="preserve"> Media</t>
  </si>
  <si>
    <t>Mediana</t>
  </si>
  <si>
    <t>Desviacion</t>
  </si>
  <si>
    <t>Covarianza</t>
  </si>
  <si>
    <t>Coeficiente correlacion</t>
  </si>
  <si>
    <t>x</t>
  </si>
  <si>
    <t>y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</si>
</sst>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00_ "/>
  </numFmts>
  <fonts count="22">
    <font>
      <sz val="10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178" fontId="0" fillId="0" borderId="1" xfId="0" applyNumberFormat="1" applyBorder="1"/>
    <xf numFmtId="179" fontId="0" fillId="0" borderId="1" xfId="0" applyNumberFormat="1" applyBorder="1"/>
    <xf numFmtId="0" fontId="0" fillId="0" borderId="2" xfId="0" applyBorder="1"/>
    <xf numFmtId="0" fontId="0" fillId="2" borderId="1" xfId="0" applyFill="1" applyBorder="1"/>
    <xf numFmtId="178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78" fontId="0" fillId="4" borderId="1" xfId="0" applyNumberFormat="1" applyFill="1" applyBorder="1"/>
    <xf numFmtId="0" fontId="0" fillId="0" borderId="0" xfId="0" applyBorder="1"/>
    <xf numFmtId="0" fontId="0" fillId="0" borderId="1" xfId="0" applyBorder="1"/>
    <xf numFmtId="178" fontId="0" fillId="0" borderId="1" xfId="0" applyNumberFormat="1" applyBorder="1"/>
    <xf numFmtId="0" fontId="1" fillId="0" borderId="0" xfId="0" applyFont="1"/>
    <xf numFmtId="3" fontId="1" fillId="0" borderId="0" xfId="0" applyNumberFormat="1" applyFont="1"/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[DatosER.xlsx]Asignatura-Genero!PivotTable1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'Asignatura-Genero'!$B$3:$B$4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'Asignatura-Genero'!$A$5:$A$8</c:f>
              <c:strCache>
                <c:ptCount val="3"/>
                <c:pt idx="0">
                  <c:v>Bioestadística</c:v>
                </c:pt>
                <c:pt idx="1">
                  <c:v>Diseño Experimental</c:v>
                </c:pt>
                <c:pt idx="2">
                  <c:v>Estadística y probabilidad</c:v>
                </c:pt>
              </c:strCache>
            </c:strRef>
          </c:cat>
          <c:val>
            <c:numRef>
              <c:f>'Asignatura-Genero'!$B$5:$B$8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'Asignatura-Genero'!$C$3:$C$4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'Asignatura-Genero'!$A$5:$A$8</c:f>
              <c:strCache>
                <c:ptCount val="3"/>
                <c:pt idx="0">
                  <c:v>Bioestadística</c:v>
                </c:pt>
                <c:pt idx="1">
                  <c:v>Diseño Experimental</c:v>
                </c:pt>
                <c:pt idx="2">
                  <c:v>Estadística y probabilidad</c:v>
                </c:pt>
              </c:strCache>
            </c:strRef>
          </c:cat>
          <c:val>
            <c:numRef>
              <c:f>'Asignatura-Genero'!$C$5:$C$8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17315"/>
        <c:axId val="382787404"/>
      </c:barChart>
      <c:catAx>
        <c:axId val="900173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787404"/>
        <c:crosses val="autoZero"/>
        <c:auto val="1"/>
        <c:lblAlgn val="ctr"/>
        <c:lblOffset val="100"/>
        <c:noMultiLvlLbl val="0"/>
      </c:catAx>
      <c:valAx>
        <c:axId val="3827874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173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[DatosER.xlsx]Estrato-Programa!PivotTable2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'Estrato-Programa'!$B$3:$B$4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'Estrato-Programa'!$A$5:$A$8</c:f>
              <c:strCache>
                <c:ptCount val="3"/>
                <c:pt idx="0">
                  <c:v>Biología</c:v>
                </c:pt>
                <c:pt idx="1">
                  <c:v>Enfermería</c:v>
                </c:pt>
                <c:pt idx="2">
                  <c:v>Ingeniería de Sistemas</c:v>
                </c:pt>
              </c:strCache>
            </c:strRef>
          </c:cat>
          <c:val>
            <c:numRef>
              <c:f>'Estrato-Programa'!$B$5:$B$8</c:f>
              <c:numCache>
                <c:formatCode>General</c:formatCode>
                <c:ptCount val="3"/>
                <c:pt idx="0">
                  <c:v>7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'Estrato-Programa'!$C$3:$C$4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'Estrato-Programa'!$A$5:$A$8</c:f>
              <c:strCache>
                <c:ptCount val="3"/>
                <c:pt idx="0">
                  <c:v>Biología</c:v>
                </c:pt>
                <c:pt idx="1">
                  <c:v>Enfermería</c:v>
                </c:pt>
                <c:pt idx="2">
                  <c:v>Ingeniería de Sistemas</c:v>
                </c:pt>
              </c:strCache>
            </c:strRef>
          </c:cat>
          <c:val>
            <c:numRef>
              <c:f>'Estrato-Programa'!$C$5:$C$8</c:f>
              <c:numCache>
                <c:formatCode>General</c:formatCode>
                <c:ptCount val="3"/>
                <c:pt idx="0">
                  <c:v>14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'Estrato-Programa'!$D$3:$D$4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'Estrato-Programa'!$A$5:$A$8</c:f>
              <c:strCache>
                <c:ptCount val="3"/>
                <c:pt idx="0">
                  <c:v>Biología</c:v>
                </c:pt>
                <c:pt idx="1">
                  <c:v>Enfermería</c:v>
                </c:pt>
                <c:pt idx="2">
                  <c:v>Ingeniería de Sistemas</c:v>
                </c:pt>
              </c:strCache>
            </c:strRef>
          </c:cat>
          <c:val>
            <c:numRef>
              <c:f>'Estrato-Programa'!$D$5:$D$8</c:f>
              <c:numCache>
                <c:formatCode>General</c:formatCode>
                <c:ptCount val="3"/>
                <c:pt idx="0">
                  <c:v>8</c:v>
                </c:pt>
                <c:pt idx="2">
                  <c:v>6</c:v>
                </c:pt>
              </c:numCache>
            </c:numRef>
          </c:val>
        </c:ser>
        <c:ser>
          <c:idx val="3"/>
          <c:order val="3"/>
          <c:tx>
            <c:strRef>
              <c:f>'Estrato-Programa'!$E$3:$E$4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'Estrato-Programa'!$A$5:$A$8</c:f>
              <c:strCache>
                <c:ptCount val="3"/>
                <c:pt idx="0">
                  <c:v>Biología</c:v>
                </c:pt>
                <c:pt idx="1">
                  <c:v>Enfermería</c:v>
                </c:pt>
                <c:pt idx="2">
                  <c:v>Ingeniería de Sistemas</c:v>
                </c:pt>
              </c:strCache>
            </c:strRef>
          </c:cat>
          <c:val>
            <c:numRef>
              <c:f>'Estrato-Programa'!$E$5:$E$8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997694"/>
        <c:axId val="772270266"/>
      </c:barChart>
      <c:catAx>
        <c:axId val="9989976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270266"/>
        <c:crosses val="autoZero"/>
        <c:auto val="1"/>
        <c:lblAlgn val="ctr"/>
        <c:lblOffset val="100"/>
        <c:noMultiLvlLbl val="0"/>
      </c:catAx>
      <c:valAx>
        <c:axId val="772270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9976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[DatosER.xlsx]EPS!PivotTable3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EPS!$A$4:$A$18</c:f>
              <c:strCache>
                <c:ptCount val="14"/>
                <c:pt idx="0">
                  <c:v>Cafe Salud</c:v>
                </c:pt>
                <c:pt idx="1">
                  <c:v>Cajacopi</c:v>
                </c:pt>
                <c:pt idx="2">
                  <c:v>Capital Salud </c:v>
                </c:pt>
                <c:pt idx="3">
                  <c:v>Colmedica</c:v>
                </c:pt>
                <c:pt idx="4">
                  <c:v>Famisanar</c:v>
                </c:pt>
                <c:pt idx="5">
                  <c:v>Fomag</c:v>
                </c:pt>
                <c:pt idx="6">
                  <c:v>Fuerzas armadas </c:v>
                </c:pt>
                <c:pt idx="7">
                  <c:v>Medimas</c:v>
                </c:pt>
                <c:pt idx="8">
                  <c:v>Medisalud</c:v>
                </c:pt>
                <c:pt idx="9">
                  <c:v>Nueva EPS</c:v>
                </c:pt>
                <c:pt idx="10">
                  <c:v>Policía Nacional </c:v>
                </c:pt>
                <c:pt idx="11">
                  <c:v>salud total</c:v>
                </c:pt>
                <c:pt idx="12">
                  <c:v>Sanidad Militar</c:v>
                </c:pt>
                <c:pt idx="13">
                  <c:v>Sanitas</c:v>
                </c:pt>
              </c:strCache>
            </c:strRef>
          </c:cat>
          <c:val>
            <c:numRef>
              <c:f>EPS!$B$4:$B$18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27252"/>
        <c:axId val="105494838"/>
      </c:barChart>
      <c:catAx>
        <c:axId val="1443272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494838"/>
        <c:crosses val="autoZero"/>
        <c:auto val="1"/>
        <c:lblAlgn val="ctr"/>
        <c:lblOffset val="100"/>
        <c:noMultiLvlLbl val="0"/>
      </c:catAx>
      <c:valAx>
        <c:axId val="1054948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327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[DatosER.xlsx]Genero-UsoSoftware!PivotTable4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'Genero-UsoSoftware'!$B$3:$B$4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'Genero-UsoSoftware'!$A$5:$A$7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'Genero-UsoSoftware'!$B$5:$B$7</c:f>
              <c:numCache>
                <c:formatCode>General</c:formatCode>
                <c:ptCount val="2"/>
                <c:pt idx="0">
                  <c:v>16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'Genero-UsoSoftware'!$C$3:$C$4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'Genero-UsoSoftware'!$A$5:$A$7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'Genero-UsoSoftware'!$C$5:$C$7</c:f>
              <c:numCache>
                <c:formatCode>General</c:formatCode>
                <c:ptCount val="2"/>
                <c:pt idx="0">
                  <c:v>9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37947"/>
        <c:axId val="366982942"/>
      </c:barChart>
      <c:catAx>
        <c:axId val="5210379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982942"/>
        <c:crosses val="autoZero"/>
        <c:auto val="1"/>
        <c:lblAlgn val="ctr"/>
        <c:lblOffset val="100"/>
        <c:noMultiLvlLbl val="0"/>
      </c:catAx>
      <c:valAx>
        <c:axId val="366982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0379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Presión </a:t>
            </a:r>
            <a:r>
              <a:rPr lang="es-CO" altLang="en-US"/>
              <a:t>en función de la densidad</a:t>
            </a:r>
            <a:endParaRPr lang="es-CO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'Taller-Bivariado'!$C$1</c:f>
              <c:strCache>
                <c:ptCount val="1"/>
                <c:pt idx="0">
                  <c:v>Presión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'Taller-Bivariado'!$B$2:$B$15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</c:numCache>
            </c:numRef>
          </c:xVal>
          <c:yVal>
            <c:numRef>
              <c:f>'Taller-Bivariado'!$C$2:$C$15</c:f>
              <c:numCache>
                <c:formatCode>General</c:formatCode>
                <c:ptCount val="14"/>
                <c:pt idx="0">
                  <c:v>64.7</c:v>
                </c:pt>
                <c:pt idx="1">
                  <c:v>86.1</c:v>
                </c:pt>
                <c:pt idx="2">
                  <c:v>92.1</c:v>
                </c:pt>
                <c:pt idx="3">
                  <c:v>132.9</c:v>
                </c:pt>
                <c:pt idx="4">
                  <c:v>202.1</c:v>
                </c:pt>
                <c:pt idx="5">
                  <c:v>223.6</c:v>
                </c:pt>
                <c:pt idx="6">
                  <c:v>231.5</c:v>
                </c:pt>
                <c:pt idx="7">
                  <c:v>365.3</c:v>
                </c:pt>
                <c:pt idx="8">
                  <c:v>382.3</c:v>
                </c:pt>
                <c:pt idx="9">
                  <c:v>413.5</c:v>
                </c:pt>
                <c:pt idx="10">
                  <c:v>447.2</c:v>
                </c:pt>
                <c:pt idx="11">
                  <c:v>466.7</c:v>
                </c:pt>
                <c:pt idx="12">
                  <c:v>493.7</c:v>
                </c:pt>
                <c:pt idx="13">
                  <c:v>563.8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19210"/>
        <c:axId val="62115115"/>
      </c:scatterChart>
      <c:valAx>
        <c:axId val="3336192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altLang="en-US"/>
                  <a:t>Densidad</a:t>
                </a:r>
                <a:endParaRPr lang="es-CO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15115"/>
        <c:crosses val="autoZero"/>
        <c:crossBetween val="midCat"/>
      </c:valAx>
      <c:valAx>
        <c:axId val="621151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altLang="en-US"/>
                  <a:t>Presión</a:t>
                </a:r>
                <a:endParaRPr lang="es-CO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6192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altLang="en-US"/>
              <a:t>Conductividad térmica en función de la temperatura</a:t>
            </a:r>
            <a:endParaRPr lang="es-CO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'Taller-Bivariado'!$C$24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'Taller-Bivariado'!$B$25:$B$32</c:f>
              <c:numCache>
                <c:formatCode>General</c:formatCode>
                <c:ptCount val="8"/>
                <c:pt idx="0">
                  <c:v>37.7</c:v>
                </c:pt>
                <c:pt idx="1">
                  <c:v>65.5</c:v>
                </c:pt>
                <c:pt idx="2">
                  <c:v>93.3</c:v>
                </c:pt>
                <c:pt idx="3">
                  <c:v>100</c:v>
                </c:pt>
                <c:pt idx="4">
                  <c:v>121.1</c:v>
                </c:pt>
                <c:pt idx="5">
                  <c:v>148.8</c:v>
                </c:pt>
                <c:pt idx="6">
                  <c:v>176.6</c:v>
                </c:pt>
                <c:pt idx="7">
                  <c:v>204.4</c:v>
                </c:pt>
              </c:numCache>
            </c:numRef>
          </c:xVal>
          <c:yVal>
            <c:numRef>
              <c:f>'Taller-Bivariado'!$C$25:$C$32</c:f>
              <c:numCache>
                <c:formatCode>General</c:formatCode>
                <c:ptCount val="8"/>
                <c:pt idx="0">
                  <c:v>0.085</c:v>
                </c:pt>
                <c:pt idx="1">
                  <c:v>0.103</c:v>
                </c:pt>
                <c:pt idx="2">
                  <c:v>0.121</c:v>
                </c:pt>
                <c:pt idx="3">
                  <c:v>0.137</c:v>
                </c:pt>
                <c:pt idx="4">
                  <c:v>0.155</c:v>
                </c:pt>
                <c:pt idx="5">
                  <c:v>0.189</c:v>
                </c:pt>
                <c:pt idx="6">
                  <c:v>0.207</c:v>
                </c:pt>
                <c:pt idx="7">
                  <c:v>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02583"/>
        <c:axId val="55283456"/>
      </c:scatterChart>
      <c:valAx>
        <c:axId val="486802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altLang="en-US"/>
                  <a:t>Temperatura (C°)</a:t>
                </a:r>
                <a:endParaRPr lang="es-CO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83456"/>
        <c:crosses val="autoZero"/>
        <c:crossBetween val="midCat"/>
      </c:valAx>
      <c:valAx>
        <c:axId val="552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altLang="en-US"/>
                  <a:t>Conductividad Térmica</a:t>
                </a:r>
                <a:endParaRPr lang="es-CO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802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'Taller-Bivariado'!$C$41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'Taller-Bivariado'!$B$42:$B$50</c:f>
              <c:numCache>
                <c:formatCode>General</c:formatCode>
                <c:ptCount val="9"/>
                <c:pt idx="0">
                  <c:v>3008</c:v>
                </c:pt>
                <c:pt idx="1">
                  <c:v>3150</c:v>
                </c:pt>
                <c:pt idx="2">
                  <c:v>3200</c:v>
                </c:pt>
                <c:pt idx="3">
                  <c:v>3810</c:v>
                </c:pt>
                <c:pt idx="4">
                  <c:v>4010</c:v>
                </c:pt>
                <c:pt idx="5">
                  <c:v>4300</c:v>
                </c:pt>
                <c:pt idx="6">
                  <c:v>4500</c:v>
                </c:pt>
                <c:pt idx="7">
                  <c:v>4650</c:v>
                </c:pt>
                <c:pt idx="8">
                  <c:v>4950</c:v>
                </c:pt>
              </c:numCache>
            </c:numRef>
          </c:xVal>
          <c:yVal>
            <c:numRef>
              <c:f>'Taller-Bivariado'!$C$42:$C$50</c:f>
              <c:numCache>
                <c:formatCode>General</c:formatCode>
                <c:ptCount val="9"/>
                <c:pt idx="0">
                  <c:v>1270</c:v>
                </c:pt>
                <c:pt idx="1">
                  <c:v>1390</c:v>
                </c:pt>
                <c:pt idx="2">
                  <c:v>1485</c:v>
                </c:pt>
                <c:pt idx="3">
                  <c:v>1550</c:v>
                </c:pt>
                <c:pt idx="4">
                  <c:v>1652</c:v>
                </c:pt>
                <c:pt idx="5">
                  <c:v>1665</c:v>
                </c:pt>
                <c:pt idx="6">
                  <c:v>1700</c:v>
                </c:pt>
                <c:pt idx="7">
                  <c:v>1760</c:v>
                </c:pt>
                <c:pt idx="8">
                  <c:v>1820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45931"/>
        <c:axId val="71381258"/>
      </c:scatterChart>
      <c:valAx>
        <c:axId val="8571459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altLang="en-US"/>
                  <a:t>Temperatura de escape (F)</a:t>
                </a:r>
                <a:endParaRPr lang="es-CO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81258"/>
        <c:crosses val="autoZero"/>
        <c:crossBetween val="midCat"/>
      </c:valAx>
      <c:valAx>
        <c:axId val="71381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altLang="en-US"/>
                  <a:t>Fuerza (N)</a:t>
                </a:r>
                <a:endParaRPr lang="es-CO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1459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6.png"/><Relationship Id="rId8" Type="http://schemas.openxmlformats.org/officeDocument/2006/relationships/image" Target="../media/image5.png"/><Relationship Id="rId7" Type="http://schemas.openxmlformats.org/officeDocument/2006/relationships/image" Target="../media/image4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317500</xdr:colOff>
      <xdr:row>2</xdr:row>
      <xdr:rowOff>2540</xdr:rowOff>
    </xdr:from>
    <xdr:to>
      <xdr:col>12</xdr:col>
      <xdr:colOff>12700</xdr:colOff>
      <xdr:row>18</xdr:row>
      <xdr:rowOff>63500</xdr:rowOff>
    </xdr:to>
    <xdr:graphicFrame>
      <xdr:nvGraphicFramePr>
        <xdr:cNvPr id="2" name="Chart 1"/>
        <xdr:cNvGraphicFramePr/>
      </xdr:nvGraphicFramePr>
      <xdr:xfrm>
        <a:off x="4058920" y="337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248920</xdr:colOff>
      <xdr:row>8</xdr:row>
      <xdr:rowOff>154940</xdr:rowOff>
    </xdr:from>
    <xdr:to>
      <xdr:col>6</xdr:col>
      <xdr:colOff>12700</xdr:colOff>
      <xdr:row>25</xdr:row>
      <xdr:rowOff>48260</xdr:rowOff>
    </xdr:to>
    <xdr:graphicFrame>
      <xdr:nvGraphicFramePr>
        <xdr:cNvPr id="2" name="Chart 1"/>
        <xdr:cNvGraphicFramePr/>
      </xdr:nvGraphicFramePr>
      <xdr:xfrm>
        <a:off x="248920" y="1496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27940</xdr:colOff>
      <xdr:row>2</xdr:row>
      <xdr:rowOff>17780</xdr:rowOff>
    </xdr:from>
    <xdr:to>
      <xdr:col>12</xdr:col>
      <xdr:colOff>96520</xdr:colOff>
      <xdr:row>18</xdr:row>
      <xdr:rowOff>132080</xdr:rowOff>
    </xdr:to>
    <xdr:graphicFrame>
      <xdr:nvGraphicFramePr>
        <xdr:cNvPr id="2" name="Chart 1"/>
        <xdr:cNvGraphicFramePr/>
      </xdr:nvGraphicFramePr>
      <xdr:xfrm>
        <a:off x="2740660" y="353060"/>
        <a:ext cx="5554980" cy="279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393700</xdr:colOff>
      <xdr:row>8</xdr:row>
      <xdr:rowOff>40640</xdr:rowOff>
    </xdr:from>
    <xdr:to>
      <xdr:col>3</xdr:col>
      <xdr:colOff>264160</xdr:colOff>
      <xdr:row>24</xdr:row>
      <xdr:rowOff>101600</xdr:rowOff>
    </xdr:to>
    <xdr:graphicFrame>
      <xdr:nvGraphicFramePr>
        <xdr:cNvPr id="2" name="Chart 1"/>
        <xdr:cNvGraphicFramePr/>
      </xdr:nvGraphicFramePr>
      <xdr:xfrm>
        <a:off x="393700" y="1381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436880</xdr:colOff>
      <xdr:row>0</xdr:row>
      <xdr:rowOff>10795</xdr:rowOff>
    </xdr:from>
    <xdr:to>
      <xdr:col>16</xdr:col>
      <xdr:colOff>131445</xdr:colOff>
      <xdr:row>16</xdr:row>
      <xdr:rowOff>71755</xdr:rowOff>
    </xdr:to>
    <xdr:graphicFrame>
      <xdr:nvGraphicFramePr>
        <xdr:cNvPr id="2" name="Chart 1"/>
        <xdr:cNvGraphicFramePr/>
      </xdr:nvGraphicFramePr>
      <xdr:xfrm>
        <a:off x="7332345" y="10795"/>
        <a:ext cx="45713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444500</xdr:colOff>
      <xdr:row>22</xdr:row>
      <xdr:rowOff>144145</xdr:rowOff>
    </xdr:from>
    <xdr:to>
      <xdr:col>16</xdr:col>
      <xdr:colOff>139065</xdr:colOff>
      <xdr:row>39</xdr:row>
      <xdr:rowOff>37465</xdr:rowOff>
    </xdr:to>
    <xdr:graphicFrame>
      <xdr:nvGraphicFramePr>
        <xdr:cNvPr id="3" name="Chart 2"/>
        <xdr:cNvGraphicFramePr/>
      </xdr:nvGraphicFramePr>
      <xdr:xfrm>
        <a:off x="7339965" y="3832225"/>
        <a:ext cx="45713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429260</xdr:colOff>
      <xdr:row>40</xdr:row>
      <xdr:rowOff>45720</xdr:rowOff>
    </xdr:from>
    <xdr:to>
      <xdr:col>16</xdr:col>
      <xdr:colOff>121920</xdr:colOff>
      <xdr:row>56</xdr:row>
      <xdr:rowOff>106680</xdr:rowOff>
    </xdr:to>
    <xdr:graphicFrame>
      <xdr:nvGraphicFramePr>
        <xdr:cNvPr id="8" name="Chart 7"/>
        <xdr:cNvGraphicFramePr/>
      </xdr:nvGraphicFramePr>
      <xdr:xfrm>
        <a:off x="7324725" y="6751320"/>
        <a:ext cx="4569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327660</xdr:colOff>
      <xdr:row>40</xdr:row>
      <xdr:rowOff>0</xdr:rowOff>
    </xdr:from>
    <xdr:to>
      <xdr:col>23</xdr:col>
      <xdr:colOff>207645</xdr:colOff>
      <xdr:row>56</xdr:row>
      <xdr:rowOff>108585</xdr:rowOff>
    </xdr:to>
    <xdr:pic>
      <xdr:nvPicPr>
        <xdr:cNvPr id="13" name="Picture 12" descr="boxplotT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099925" y="6705600"/>
          <a:ext cx="4147185" cy="2790825"/>
        </a:xfrm>
        <a:prstGeom prst="rect">
          <a:avLst/>
        </a:prstGeom>
      </xdr:spPr>
    </xdr:pic>
    <xdr:clientData/>
  </xdr:twoCellAnchor>
  <xdr:twoCellAnchor editAs="oneCell">
    <xdr:from>
      <xdr:col>23</xdr:col>
      <xdr:colOff>350520</xdr:colOff>
      <xdr:row>40</xdr:row>
      <xdr:rowOff>15240</xdr:rowOff>
    </xdr:from>
    <xdr:to>
      <xdr:col>30</xdr:col>
      <xdr:colOff>233680</xdr:colOff>
      <xdr:row>56</xdr:row>
      <xdr:rowOff>125095</xdr:rowOff>
    </xdr:to>
    <xdr:pic>
      <xdr:nvPicPr>
        <xdr:cNvPr id="14" name="Picture 13" descr="boxplotF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389985" y="6720840"/>
          <a:ext cx="4150360" cy="279209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22</xdr:row>
      <xdr:rowOff>144780</xdr:rowOff>
    </xdr:from>
    <xdr:to>
      <xdr:col>23</xdr:col>
      <xdr:colOff>59055</xdr:colOff>
      <xdr:row>39</xdr:row>
      <xdr:rowOff>26035</xdr:rowOff>
    </xdr:to>
    <xdr:pic>
      <xdr:nvPicPr>
        <xdr:cNvPr id="15" name="Picture 14" descr="boxplotT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038965" y="3832860"/>
          <a:ext cx="4059555" cy="2731135"/>
        </a:xfrm>
        <a:prstGeom prst="rect">
          <a:avLst/>
        </a:prstGeom>
      </xdr:spPr>
    </xdr:pic>
    <xdr:clientData/>
  </xdr:twoCellAnchor>
  <xdr:twoCellAnchor editAs="oneCell">
    <xdr:from>
      <xdr:col>23</xdr:col>
      <xdr:colOff>259080</xdr:colOff>
      <xdr:row>22</xdr:row>
      <xdr:rowOff>160020</xdr:rowOff>
    </xdr:from>
    <xdr:to>
      <xdr:col>30</xdr:col>
      <xdr:colOff>60325</xdr:colOff>
      <xdr:row>39</xdr:row>
      <xdr:rowOff>47625</xdr:rowOff>
    </xdr:to>
    <xdr:pic>
      <xdr:nvPicPr>
        <xdr:cNvPr id="16" name="Picture 15" descr="boxplotC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298545" y="3848100"/>
          <a:ext cx="4068445" cy="2737485"/>
        </a:xfrm>
        <a:prstGeom prst="rect">
          <a:avLst/>
        </a:prstGeom>
      </xdr:spPr>
    </xdr:pic>
    <xdr:clientData/>
  </xdr:twoCellAnchor>
  <xdr:twoCellAnchor editAs="oneCell">
    <xdr:from>
      <xdr:col>16</xdr:col>
      <xdr:colOff>281940</xdr:colOff>
      <xdr:row>0</xdr:row>
      <xdr:rowOff>15240</xdr:rowOff>
    </xdr:from>
    <xdr:to>
      <xdr:col>23</xdr:col>
      <xdr:colOff>90805</xdr:colOff>
      <xdr:row>16</xdr:row>
      <xdr:rowOff>75565</xdr:rowOff>
    </xdr:to>
    <xdr:pic>
      <xdr:nvPicPr>
        <xdr:cNvPr id="17" name="Picture 16" descr="boxplotD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054205" y="15240"/>
          <a:ext cx="4076065" cy="2742565"/>
        </a:xfrm>
        <a:prstGeom prst="rect">
          <a:avLst/>
        </a:prstGeom>
      </xdr:spPr>
    </xdr:pic>
    <xdr:clientData/>
  </xdr:twoCellAnchor>
  <xdr:twoCellAnchor editAs="oneCell">
    <xdr:from>
      <xdr:col>23</xdr:col>
      <xdr:colOff>213360</xdr:colOff>
      <xdr:row>0</xdr:row>
      <xdr:rowOff>7620</xdr:rowOff>
    </xdr:from>
    <xdr:to>
      <xdr:col>30</xdr:col>
      <xdr:colOff>15875</xdr:colOff>
      <xdr:row>16</xdr:row>
      <xdr:rowOff>56515</xdr:rowOff>
    </xdr:to>
    <xdr:pic>
      <xdr:nvPicPr>
        <xdr:cNvPr id="18" name="Picture 17" descr="boxplotP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6252825" y="7620"/>
          <a:ext cx="4069715" cy="27311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53.7698726852" refreshedBy="Juan" recordCount="48">
  <cacheSource type="worksheet">
    <worksheetSource ref="A1:T49" sheet="Respuestas de formulario 1"/>
  </cacheSource>
  <cacheFields count="20">
    <cacheField name="programa" numFmtId="0">
      <sharedItems count="3">
        <s v="Biología"/>
        <s v="Ingeniería de Sistemas"/>
        <s v="Enfermería"/>
      </sharedItems>
    </cacheField>
    <cacheField name="Asignatura" numFmtId="0">
      <sharedItems count="3">
        <s v="Bioestadística"/>
        <s v="Estadística y probabilidad"/>
        <s v="Diseño Experimental"/>
      </sharedItems>
    </cacheField>
    <cacheField name="Años_cum" numFmtId="0">
      <sharedItems containsSemiMixedTypes="0" containsString="0" containsNumber="1" containsInteger="1" minValue="18" maxValue="26" count="9">
        <n v="23"/>
        <n v="20"/>
        <n v="19"/>
        <n v="22"/>
        <n v="21"/>
        <n v="18"/>
        <n v="26"/>
        <n v="24"/>
        <n v="25"/>
      </sharedItems>
    </cacheField>
    <cacheField name="Género" numFmtId="0">
      <sharedItems count="2">
        <s v="F"/>
        <s v="M"/>
      </sharedItems>
    </cacheField>
    <cacheField name="Materias_insc" numFmtId="0">
      <sharedItems containsSemiMixedTypes="0" containsString="0" containsNumber="1" containsInteger="1" minValue="3" maxValue="7" count="5">
        <n v="4"/>
        <n v="5"/>
        <n v="3"/>
        <n v="7"/>
        <n v="6"/>
      </sharedItems>
    </cacheField>
    <cacheField name="Eps" numFmtId="0">
      <sharedItems count="16">
        <s v="Famisanar"/>
        <s v="salud total"/>
        <s v="Sanitas"/>
        <s v="Medimas"/>
        <s v="Sanidad Militar"/>
        <s v="Capital Salud "/>
        <s v="Colmedica"/>
        <s v="Nueva EPS"/>
        <s v="Cajacopi"/>
        <s v="Policía Nacional "/>
        <s v="Medisalud"/>
        <s v="Fomag"/>
        <s v="Cafe Salud"/>
        <s v="Fuerzas armadas "/>
        <s v="Sanitas " u="1"/>
        <s v="Medimas EPS" u="1"/>
      </sharedItems>
    </cacheField>
    <cacheField name=" TiempocasaU" numFmtId="0">
      <sharedItems containsSemiMixedTypes="0" containsString="0" containsNumber="1" containsInteger="1" minValue="10" maxValue="150" count="15">
        <n v="60"/>
        <n v="120"/>
        <n v="50"/>
        <n v="30"/>
        <n v="15"/>
        <n v="140"/>
        <n v="45"/>
        <n v="12"/>
        <n v="40"/>
        <n v="90"/>
        <n v="20"/>
        <n v="10"/>
        <n v="150"/>
        <n v="80"/>
        <n v="28"/>
      </sharedItems>
    </cacheField>
    <cacheField name="Edad ingreso " numFmtId="0">
      <sharedItems containsSemiMixedTypes="0" containsString="0" containsNumber="1" containsInteger="1" minValue="16" maxValue="24" count="8">
        <n v="19"/>
        <n v="18"/>
        <n v="17"/>
        <n v="16"/>
        <n v="24"/>
        <n v="20"/>
        <n v="21"/>
        <n v="23"/>
      </sharedItems>
    </cacheField>
    <cacheField name="Estrato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side" numFmtId="0">
      <sharedItems count="8">
        <s v="Villavicencio"/>
        <s v="Cumaral"/>
        <s v="Villa hermosa"/>
        <s v="Acacias"/>
        <s v="San jose del Guaviare"/>
        <s v="Lejanias"/>
        <s v="Barranca de Upia"/>
        <s v="Puerto Carreño"/>
      </sharedItems>
    </cacheField>
    <cacheField name="Vive" numFmtId="0">
      <sharedItems count="2">
        <s v="Área Rural"/>
        <s v="Área Urbana"/>
      </sharedItems>
    </cacheField>
    <cacheField name="Trabaja" numFmtId="0">
      <sharedItems count="2">
        <s v="si"/>
        <s v="No"/>
      </sharedItems>
    </cacheField>
    <cacheField name="Nivel Ingles" numFmtId="0">
      <sharedItems count="3">
        <s v="Bajo"/>
        <s v="Alto"/>
        <s v="Medio"/>
      </sharedItems>
    </cacheField>
    <cacheField name="Gastosemana miles$" numFmtId="0">
      <sharedItems containsSemiMixedTypes="0" containsString="0" containsNumber="1" containsInteger="1" minValue="0" maxValue="900000" count="21">
        <n v="40000"/>
        <n v="300000"/>
        <n v="8000"/>
        <n v="100000"/>
        <n v="12000"/>
        <n v="20000"/>
        <n v="30000"/>
        <n v="400000"/>
        <n v="25000"/>
        <n v="600000"/>
        <n v="50000"/>
        <n v="250000"/>
        <n v="0"/>
        <n v="120000"/>
        <n v="10000"/>
        <n v="150000"/>
        <n v="200000"/>
        <n v="70000"/>
        <n v="900000"/>
        <n v="500000"/>
        <n v="80000"/>
      </sharedItems>
      <fieldGroup base="13">
        <rangePr startNum="0" endNum="900000" groupInterval="129000"/>
        <groupItems count="9">
          <s v="&lt;0"/>
          <s v="0-128999"/>
          <s v="129000-257999"/>
          <s v="258000-386999"/>
          <s v="387000-515999"/>
          <s v="516000-644999"/>
          <s v="645000-773999"/>
          <s v="774000-900000"/>
          <s v="&gt;900000"/>
        </groupItems>
      </fieldGroup>
    </cacheField>
    <cacheField name="Número hermanos" numFmtId="0">
      <sharedItems containsSemiMixedTypes="0" containsString="0" containsNumber="1" containsInteger="1" minValue="0" maxValue="8" count="8">
        <n v="1"/>
        <n v="8"/>
        <n v="3"/>
        <n v="2"/>
        <n v="0"/>
        <n v="5"/>
        <n v="6"/>
        <n v="4"/>
      </sharedItems>
    </cacheField>
    <cacheField name="Estatura(cm)" numFmtId="0">
      <sharedItems containsSemiMixedTypes="0" containsString="0" containsNumber="1" containsInteger="1" minValue="150" maxValue="185" count="22">
        <n v="163"/>
        <n v="180"/>
        <n v="167"/>
        <n v="165"/>
        <n v="173"/>
        <n v="161"/>
        <n v="162"/>
        <n v="158"/>
        <n v="164"/>
        <n v="169"/>
        <n v="168"/>
        <n v="160"/>
        <n v="174"/>
        <n v="150"/>
        <n v="181"/>
        <n v="175"/>
        <n v="172"/>
        <n v="178"/>
        <n v="177"/>
        <n v="185"/>
        <n v="153"/>
        <n v="176"/>
      </sharedItems>
      <fieldGroup base="15">
        <rangePr startNum="150" endNum="185" groupInterval="5"/>
        <groupItems count="9">
          <s v="&lt;150"/>
          <s v="150-154"/>
          <s v="155-159"/>
          <s v="160-164"/>
          <s v="165-169"/>
          <s v="170-174"/>
          <s v="175-179"/>
          <s v="180-185"/>
          <s v="&gt;185"/>
        </groupItems>
      </fieldGroup>
    </cacheField>
    <cacheField name="TiemUSOWhatsApp" numFmtId="0">
      <sharedItems containsString="0" containsBlank="1" containsNumber="1" containsInteger="1" minValue="0" maxValue="540" count="26">
        <n v="180"/>
        <n v="120"/>
        <n v="540"/>
        <n v="2"/>
        <n v="10"/>
        <n v="30"/>
        <n v="90"/>
        <n v="240"/>
        <n v="0"/>
        <n v="40"/>
        <n v="60"/>
        <n v="200"/>
        <n v="6"/>
        <n v="100"/>
        <n v="16"/>
        <n v="480"/>
        <n v="50"/>
        <m/>
        <n v="350"/>
        <n v="70"/>
        <n v="20"/>
        <n v="300"/>
        <n v="5"/>
        <n v="1"/>
        <n v="115"/>
        <n v="500"/>
      </sharedItems>
    </cacheField>
    <cacheField name="Tipo computador" numFmtId="0">
      <sharedItems count="1">
        <s v="Portatil"/>
      </sharedItems>
    </cacheField>
    <cacheField name=" Uso Software estadístico" numFmtId="0">
      <sharedItems count="2">
        <s v="No"/>
        <s v="Si"/>
      </sharedItems>
    </cacheField>
    <cacheField name="Cursa asignatura" numFmtId="0">
      <sharedItems count="3">
        <s v="Segunda vez"/>
        <s v="Primera vez"/>
        <s v="Tercera vez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0"/>
    <x v="1"/>
    <x v="1"/>
    <x v="0"/>
    <x v="1"/>
    <x v="1"/>
    <x v="1"/>
    <x v="1"/>
    <x v="0"/>
    <x v="0"/>
    <x v="1"/>
  </r>
  <r>
    <x v="0"/>
    <x v="0"/>
    <x v="2"/>
    <x v="1"/>
    <x v="1"/>
    <x v="2"/>
    <x v="0"/>
    <x v="2"/>
    <x v="1"/>
    <x v="0"/>
    <x v="1"/>
    <x v="1"/>
    <x v="0"/>
    <x v="2"/>
    <x v="0"/>
    <x v="2"/>
    <x v="2"/>
    <x v="0"/>
    <x v="1"/>
    <x v="1"/>
  </r>
  <r>
    <x v="0"/>
    <x v="2"/>
    <x v="0"/>
    <x v="0"/>
    <x v="1"/>
    <x v="3"/>
    <x v="0"/>
    <x v="1"/>
    <x v="1"/>
    <x v="0"/>
    <x v="1"/>
    <x v="1"/>
    <x v="0"/>
    <x v="3"/>
    <x v="0"/>
    <x v="3"/>
    <x v="3"/>
    <x v="0"/>
    <x v="0"/>
    <x v="2"/>
  </r>
  <r>
    <x v="1"/>
    <x v="1"/>
    <x v="2"/>
    <x v="1"/>
    <x v="1"/>
    <x v="4"/>
    <x v="0"/>
    <x v="2"/>
    <x v="0"/>
    <x v="0"/>
    <x v="1"/>
    <x v="1"/>
    <x v="1"/>
    <x v="4"/>
    <x v="2"/>
    <x v="4"/>
    <x v="4"/>
    <x v="0"/>
    <x v="0"/>
    <x v="1"/>
  </r>
  <r>
    <x v="0"/>
    <x v="0"/>
    <x v="1"/>
    <x v="0"/>
    <x v="2"/>
    <x v="5"/>
    <x v="0"/>
    <x v="3"/>
    <x v="0"/>
    <x v="0"/>
    <x v="1"/>
    <x v="1"/>
    <x v="2"/>
    <x v="5"/>
    <x v="0"/>
    <x v="4"/>
    <x v="5"/>
    <x v="0"/>
    <x v="0"/>
    <x v="1"/>
  </r>
  <r>
    <x v="0"/>
    <x v="0"/>
    <x v="3"/>
    <x v="0"/>
    <x v="0"/>
    <x v="3"/>
    <x v="2"/>
    <x v="0"/>
    <x v="1"/>
    <x v="0"/>
    <x v="1"/>
    <x v="0"/>
    <x v="0"/>
    <x v="3"/>
    <x v="3"/>
    <x v="5"/>
    <x v="6"/>
    <x v="0"/>
    <x v="0"/>
    <x v="1"/>
  </r>
  <r>
    <x v="0"/>
    <x v="2"/>
    <x v="1"/>
    <x v="0"/>
    <x v="1"/>
    <x v="2"/>
    <x v="0"/>
    <x v="3"/>
    <x v="1"/>
    <x v="0"/>
    <x v="1"/>
    <x v="1"/>
    <x v="0"/>
    <x v="0"/>
    <x v="0"/>
    <x v="6"/>
    <x v="7"/>
    <x v="0"/>
    <x v="0"/>
    <x v="1"/>
  </r>
  <r>
    <x v="0"/>
    <x v="0"/>
    <x v="2"/>
    <x v="0"/>
    <x v="1"/>
    <x v="2"/>
    <x v="3"/>
    <x v="2"/>
    <x v="2"/>
    <x v="0"/>
    <x v="1"/>
    <x v="1"/>
    <x v="2"/>
    <x v="6"/>
    <x v="2"/>
    <x v="7"/>
    <x v="1"/>
    <x v="0"/>
    <x v="0"/>
    <x v="1"/>
  </r>
  <r>
    <x v="0"/>
    <x v="2"/>
    <x v="1"/>
    <x v="0"/>
    <x v="3"/>
    <x v="6"/>
    <x v="3"/>
    <x v="2"/>
    <x v="2"/>
    <x v="0"/>
    <x v="1"/>
    <x v="0"/>
    <x v="0"/>
    <x v="7"/>
    <x v="3"/>
    <x v="8"/>
    <x v="8"/>
    <x v="0"/>
    <x v="1"/>
    <x v="1"/>
  </r>
  <r>
    <x v="0"/>
    <x v="2"/>
    <x v="4"/>
    <x v="1"/>
    <x v="0"/>
    <x v="7"/>
    <x v="4"/>
    <x v="1"/>
    <x v="2"/>
    <x v="0"/>
    <x v="1"/>
    <x v="1"/>
    <x v="2"/>
    <x v="1"/>
    <x v="0"/>
    <x v="9"/>
    <x v="9"/>
    <x v="0"/>
    <x v="1"/>
    <x v="1"/>
  </r>
  <r>
    <x v="0"/>
    <x v="2"/>
    <x v="4"/>
    <x v="0"/>
    <x v="2"/>
    <x v="8"/>
    <x v="5"/>
    <x v="1"/>
    <x v="0"/>
    <x v="1"/>
    <x v="1"/>
    <x v="0"/>
    <x v="0"/>
    <x v="8"/>
    <x v="3"/>
    <x v="10"/>
    <x v="1"/>
    <x v="0"/>
    <x v="1"/>
    <x v="1"/>
  </r>
  <r>
    <x v="0"/>
    <x v="2"/>
    <x v="3"/>
    <x v="0"/>
    <x v="1"/>
    <x v="2"/>
    <x v="0"/>
    <x v="1"/>
    <x v="1"/>
    <x v="2"/>
    <x v="1"/>
    <x v="0"/>
    <x v="0"/>
    <x v="9"/>
    <x v="3"/>
    <x v="11"/>
    <x v="10"/>
    <x v="0"/>
    <x v="1"/>
    <x v="1"/>
  </r>
  <r>
    <x v="1"/>
    <x v="1"/>
    <x v="5"/>
    <x v="1"/>
    <x v="4"/>
    <x v="7"/>
    <x v="0"/>
    <x v="3"/>
    <x v="2"/>
    <x v="0"/>
    <x v="1"/>
    <x v="1"/>
    <x v="2"/>
    <x v="10"/>
    <x v="0"/>
    <x v="12"/>
    <x v="11"/>
    <x v="0"/>
    <x v="0"/>
    <x v="1"/>
  </r>
  <r>
    <x v="0"/>
    <x v="0"/>
    <x v="4"/>
    <x v="0"/>
    <x v="0"/>
    <x v="2"/>
    <x v="6"/>
    <x v="1"/>
    <x v="1"/>
    <x v="3"/>
    <x v="1"/>
    <x v="0"/>
    <x v="2"/>
    <x v="11"/>
    <x v="4"/>
    <x v="13"/>
    <x v="10"/>
    <x v="0"/>
    <x v="0"/>
    <x v="1"/>
  </r>
  <r>
    <x v="1"/>
    <x v="1"/>
    <x v="2"/>
    <x v="1"/>
    <x v="4"/>
    <x v="0"/>
    <x v="0"/>
    <x v="3"/>
    <x v="2"/>
    <x v="0"/>
    <x v="1"/>
    <x v="1"/>
    <x v="2"/>
    <x v="12"/>
    <x v="3"/>
    <x v="14"/>
    <x v="12"/>
    <x v="0"/>
    <x v="0"/>
    <x v="1"/>
  </r>
  <r>
    <x v="0"/>
    <x v="2"/>
    <x v="1"/>
    <x v="0"/>
    <x v="0"/>
    <x v="9"/>
    <x v="0"/>
    <x v="2"/>
    <x v="2"/>
    <x v="0"/>
    <x v="1"/>
    <x v="1"/>
    <x v="2"/>
    <x v="10"/>
    <x v="0"/>
    <x v="6"/>
    <x v="13"/>
    <x v="0"/>
    <x v="0"/>
    <x v="1"/>
  </r>
  <r>
    <x v="1"/>
    <x v="1"/>
    <x v="2"/>
    <x v="1"/>
    <x v="1"/>
    <x v="3"/>
    <x v="7"/>
    <x v="1"/>
    <x v="2"/>
    <x v="0"/>
    <x v="1"/>
    <x v="0"/>
    <x v="2"/>
    <x v="10"/>
    <x v="3"/>
    <x v="15"/>
    <x v="14"/>
    <x v="0"/>
    <x v="0"/>
    <x v="1"/>
  </r>
  <r>
    <x v="1"/>
    <x v="1"/>
    <x v="2"/>
    <x v="1"/>
    <x v="1"/>
    <x v="7"/>
    <x v="8"/>
    <x v="2"/>
    <x v="0"/>
    <x v="0"/>
    <x v="1"/>
    <x v="0"/>
    <x v="0"/>
    <x v="13"/>
    <x v="0"/>
    <x v="16"/>
    <x v="15"/>
    <x v="0"/>
    <x v="1"/>
    <x v="1"/>
  </r>
  <r>
    <x v="0"/>
    <x v="0"/>
    <x v="5"/>
    <x v="0"/>
    <x v="1"/>
    <x v="8"/>
    <x v="8"/>
    <x v="3"/>
    <x v="1"/>
    <x v="0"/>
    <x v="1"/>
    <x v="1"/>
    <x v="2"/>
    <x v="10"/>
    <x v="3"/>
    <x v="16"/>
    <x v="10"/>
    <x v="0"/>
    <x v="0"/>
    <x v="1"/>
  </r>
  <r>
    <x v="1"/>
    <x v="1"/>
    <x v="2"/>
    <x v="1"/>
    <x v="1"/>
    <x v="3"/>
    <x v="3"/>
    <x v="2"/>
    <x v="2"/>
    <x v="0"/>
    <x v="1"/>
    <x v="1"/>
    <x v="0"/>
    <x v="14"/>
    <x v="0"/>
    <x v="17"/>
    <x v="10"/>
    <x v="0"/>
    <x v="1"/>
    <x v="1"/>
  </r>
  <r>
    <x v="1"/>
    <x v="1"/>
    <x v="2"/>
    <x v="1"/>
    <x v="1"/>
    <x v="8"/>
    <x v="0"/>
    <x v="2"/>
    <x v="0"/>
    <x v="0"/>
    <x v="1"/>
    <x v="1"/>
    <x v="0"/>
    <x v="10"/>
    <x v="2"/>
    <x v="9"/>
    <x v="16"/>
    <x v="0"/>
    <x v="0"/>
    <x v="1"/>
  </r>
  <r>
    <x v="1"/>
    <x v="1"/>
    <x v="2"/>
    <x v="1"/>
    <x v="1"/>
    <x v="0"/>
    <x v="9"/>
    <x v="2"/>
    <x v="0"/>
    <x v="0"/>
    <x v="1"/>
    <x v="1"/>
    <x v="0"/>
    <x v="10"/>
    <x v="3"/>
    <x v="17"/>
    <x v="10"/>
    <x v="0"/>
    <x v="0"/>
    <x v="1"/>
  </r>
  <r>
    <x v="1"/>
    <x v="1"/>
    <x v="5"/>
    <x v="1"/>
    <x v="1"/>
    <x v="2"/>
    <x v="3"/>
    <x v="3"/>
    <x v="0"/>
    <x v="0"/>
    <x v="1"/>
    <x v="1"/>
    <x v="0"/>
    <x v="5"/>
    <x v="3"/>
    <x v="18"/>
    <x v="17"/>
    <x v="0"/>
    <x v="1"/>
    <x v="1"/>
  </r>
  <r>
    <x v="1"/>
    <x v="1"/>
    <x v="5"/>
    <x v="1"/>
    <x v="1"/>
    <x v="2"/>
    <x v="6"/>
    <x v="3"/>
    <x v="1"/>
    <x v="0"/>
    <x v="1"/>
    <x v="1"/>
    <x v="0"/>
    <x v="15"/>
    <x v="3"/>
    <x v="1"/>
    <x v="18"/>
    <x v="0"/>
    <x v="1"/>
    <x v="1"/>
  </r>
  <r>
    <x v="2"/>
    <x v="0"/>
    <x v="1"/>
    <x v="0"/>
    <x v="0"/>
    <x v="1"/>
    <x v="10"/>
    <x v="1"/>
    <x v="3"/>
    <x v="0"/>
    <x v="1"/>
    <x v="1"/>
    <x v="2"/>
    <x v="16"/>
    <x v="3"/>
    <x v="8"/>
    <x v="0"/>
    <x v="0"/>
    <x v="0"/>
    <x v="1"/>
  </r>
  <r>
    <x v="0"/>
    <x v="0"/>
    <x v="6"/>
    <x v="0"/>
    <x v="1"/>
    <x v="10"/>
    <x v="10"/>
    <x v="4"/>
    <x v="1"/>
    <x v="0"/>
    <x v="1"/>
    <x v="0"/>
    <x v="0"/>
    <x v="15"/>
    <x v="2"/>
    <x v="7"/>
    <x v="10"/>
    <x v="0"/>
    <x v="0"/>
    <x v="1"/>
  </r>
  <r>
    <x v="0"/>
    <x v="0"/>
    <x v="1"/>
    <x v="1"/>
    <x v="0"/>
    <x v="2"/>
    <x v="3"/>
    <x v="2"/>
    <x v="2"/>
    <x v="0"/>
    <x v="1"/>
    <x v="0"/>
    <x v="2"/>
    <x v="17"/>
    <x v="0"/>
    <x v="19"/>
    <x v="17"/>
    <x v="0"/>
    <x v="0"/>
    <x v="0"/>
  </r>
  <r>
    <x v="0"/>
    <x v="0"/>
    <x v="3"/>
    <x v="0"/>
    <x v="0"/>
    <x v="5"/>
    <x v="8"/>
    <x v="0"/>
    <x v="0"/>
    <x v="0"/>
    <x v="1"/>
    <x v="0"/>
    <x v="2"/>
    <x v="0"/>
    <x v="3"/>
    <x v="20"/>
    <x v="19"/>
    <x v="0"/>
    <x v="1"/>
    <x v="1"/>
  </r>
  <r>
    <x v="0"/>
    <x v="0"/>
    <x v="7"/>
    <x v="1"/>
    <x v="2"/>
    <x v="10"/>
    <x v="3"/>
    <x v="5"/>
    <x v="2"/>
    <x v="0"/>
    <x v="1"/>
    <x v="1"/>
    <x v="0"/>
    <x v="12"/>
    <x v="3"/>
    <x v="21"/>
    <x v="20"/>
    <x v="0"/>
    <x v="1"/>
    <x v="1"/>
  </r>
  <r>
    <x v="1"/>
    <x v="1"/>
    <x v="2"/>
    <x v="1"/>
    <x v="1"/>
    <x v="11"/>
    <x v="3"/>
    <x v="2"/>
    <x v="0"/>
    <x v="4"/>
    <x v="0"/>
    <x v="1"/>
    <x v="0"/>
    <x v="3"/>
    <x v="3"/>
    <x v="1"/>
    <x v="20"/>
    <x v="0"/>
    <x v="0"/>
    <x v="1"/>
  </r>
  <r>
    <x v="1"/>
    <x v="1"/>
    <x v="1"/>
    <x v="1"/>
    <x v="1"/>
    <x v="0"/>
    <x v="3"/>
    <x v="2"/>
    <x v="1"/>
    <x v="0"/>
    <x v="1"/>
    <x v="1"/>
    <x v="0"/>
    <x v="3"/>
    <x v="2"/>
    <x v="9"/>
    <x v="6"/>
    <x v="0"/>
    <x v="0"/>
    <x v="1"/>
  </r>
  <r>
    <x v="1"/>
    <x v="1"/>
    <x v="2"/>
    <x v="1"/>
    <x v="1"/>
    <x v="7"/>
    <x v="10"/>
    <x v="3"/>
    <x v="2"/>
    <x v="0"/>
    <x v="1"/>
    <x v="1"/>
    <x v="2"/>
    <x v="10"/>
    <x v="0"/>
    <x v="1"/>
    <x v="21"/>
    <x v="0"/>
    <x v="1"/>
    <x v="1"/>
  </r>
  <r>
    <x v="1"/>
    <x v="1"/>
    <x v="5"/>
    <x v="1"/>
    <x v="1"/>
    <x v="7"/>
    <x v="3"/>
    <x v="3"/>
    <x v="2"/>
    <x v="0"/>
    <x v="1"/>
    <x v="1"/>
    <x v="1"/>
    <x v="10"/>
    <x v="3"/>
    <x v="19"/>
    <x v="6"/>
    <x v="0"/>
    <x v="0"/>
    <x v="1"/>
  </r>
  <r>
    <x v="1"/>
    <x v="1"/>
    <x v="1"/>
    <x v="0"/>
    <x v="3"/>
    <x v="0"/>
    <x v="0"/>
    <x v="2"/>
    <x v="0"/>
    <x v="0"/>
    <x v="1"/>
    <x v="1"/>
    <x v="2"/>
    <x v="18"/>
    <x v="5"/>
    <x v="20"/>
    <x v="2"/>
    <x v="0"/>
    <x v="1"/>
    <x v="0"/>
  </r>
  <r>
    <x v="1"/>
    <x v="1"/>
    <x v="2"/>
    <x v="1"/>
    <x v="1"/>
    <x v="5"/>
    <x v="6"/>
    <x v="3"/>
    <x v="1"/>
    <x v="5"/>
    <x v="1"/>
    <x v="1"/>
    <x v="0"/>
    <x v="3"/>
    <x v="3"/>
    <x v="16"/>
    <x v="1"/>
    <x v="0"/>
    <x v="0"/>
    <x v="1"/>
  </r>
  <r>
    <x v="1"/>
    <x v="1"/>
    <x v="2"/>
    <x v="1"/>
    <x v="1"/>
    <x v="12"/>
    <x v="11"/>
    <x v="2"/>
    <x v="0"/>
    <x v="6"/>
    <x v="0"/>
    <x v="0"/>
    <x v="0"/>
    <x v="3"/>
    <x v="0"/>
    <x v="1"/>
    <x v="22"/>
    <x v="0"/>
    <x v="0"/>
    <x v="1"/>
  </r>
  <r>
    <x v="0"/>
    <x v="0"/>
    <x v="8"/>
    <x v="1"/>
    <x v="0"/>
    <x v="1"/>
    <x v="7"/>
    <x v="6"/>
    <x v="1"/>
    <x v="0"/>
    <x v="1"/>
    <x v="1"/>
    <x v="1"/>
    <x v="16"/>
    <x v="0"/>
    <x v="19"/>
    <x v="23"/>
    <x v="0"/>
    <x v="0"/>
    <x v="1"/>
  </r>
  <r>
    <x v="0"/>
    <x v="0"/>
    <x v="8"/>
    <x v="0"/>
    <x v="2"/>
    <x v="8"/>
    <x v="9"/>
    <x v="6"/>
    <x v="0"/>
    <x v="1"/>
    <x v="1"/>
    <x v="0"/>
    <x v="2"/>
    <x v="16"/>
    <x v="6"/>
    <x v="4"/>
    <x v="9"/>
    <x v="0"/>
    <x v="0"/>
    <x v="1"/>
  </r>
  <r>
    <x v="0"/>
    <x v="0"/>
    <x v="3"/>
    <x v="0"/>
    <x v="1"/>
    <x v="2"/>
    <x v="12"/>
    <x v="5"/>
    <x v="1"/>
    <x v="3"/>
    <x v="1"/>
    <x v="0"/>
    <x v="2"/>
    <x v="13"/>
    <x v="2"/>
    <x v="11"/>
    <x v="22"/>
    <x v="0"/>
    <x v="0"/>
    <x v="1"/>
  </r>
  <r>
    <x v="0"/>
    <x v="0"/>
    <x v="2"/>
    <x v="0"/>
    <x v="0"/>
    <x v="5"/>
    <x v="3"/>
    <x v="3"/>
    <x v="0"/>
    <x v="0"/>
    <x v="0"/>
    <x v="1"/>
    <x v="2"/>
    <x v="8"/>
    <x v="4"/>
    <x v="6"/>
    <x v="24"/>
    <x v="0"/>
    <x v="0"/>
    <x v="1"/>
  </r>
  <r>
    <x v="0"/>
    <x v="2"/>
    <x v="3"/>
    <x v="0"/>
    <x v="1"/>
    <x v="2"/>
    <x v="6"/>
    <x v="2"/>
    <x v="0"/>
    <x v="0"/>
    <x v="1"/>
    <x v="0"/>
    <x v="0"/>
    <x v="10"/>
    <x v="3"/>
    <x v="4"/>
    <x v="1"/>
    <x v="0"/>
    <x v="0"/>
    <x v="1"/>
  </r>
  <r>
    <x v="0"/>
    <x v="2"/>
    <x v="2"/>
    <x v="0"/>
    <x v="0"/>
    <x v="8"/>
    <x v="13"/>
    <x v="3"/>
    <x v="1"/>
    <x v="0"/>
    <x v="1"/>
    <x v="0"/>
    <x v="0"/>
    <x v="13"/>
    <x v="2"/>
    <x v="3"/>
    <x v="1"/>
    <x v="0"/>
    <x v="1"/>
    <x v="1"/>
  </r>
  <r>
    <x v="0"/>
    <x v="2"/>
    <x v="3"/>
    <x v="0"/>
    <x v="0"/>
    <x v="13"/>
    <x v="0"/>
    <x v="1"/>
    <x v="1"/>
    <x v="7"/>
    <x v="1"/>
    <x v="1"/>
    <x v="0"/>
    <x v="10"/>
    <x v="7"/>
    <x v="15"/>
    <x v="1"/>
    <x v="0"/>
    <x v="1"/>
    <x v="1"/>
  </r>
  <r>
    <x v="0"/>
    <x v="0"/>
    <x v="2"/>
    <x v="0"/>
    <x v="0"/>
    <x v="10"/>
    <x v="0"/>
    <x v="2"/>
    <x v="1"/>
    <x v="0"/>
    <x v="1"/>
    <x v="1"/>
    <x v="2"/>
    <x v="3"/>
    <x v="2"/>
    <x v="11"/>
    <x v="7"/>
    <x v="0"/>
    <x v="0"/>
    <x v="1"/>
  </r>
  <r>
    <x v="0"/>
    <x v="2"/>
    <x v="0"/>
    <x v="0"/>
    <x v="1"/>
    <x v="7"/>
    <x v="4"/>
    <x v="1"/>
    <x v="1"/>
    <x v="0"/>
    <x v="0"/>
    <x v="1"/>
    <x v="0"/>
    <x v="15"/>
    <x v="3"/>
    <x v="6"/>
    <x v="1"/>
    <x v="0"/>
    <x v="1"/>
    <x v="1"/>
  </r>
  <r>
    <x v="0"/>
    <x v="0"/>
    <x v="6"/>
    <x v="0"/>
    <x v="0"/>
    <x v="7"/>
    <x v="1"/>
    <x v="6"/>
    <x v="2"/>
    <x v="1"/>
    <x v="0"/>
    <x v="0"/>
    <x v="2"/>
    <x v="19"/>
    <x v="0"/>
    <x v="11"/>
    <x v="25"/>
    <x v="0"/>
    <x v="1"/>
    <x v="1"/>
  </r>
  <r>
    <x v="0"/>
    <x v="0"/>
    <x v="8"/>
    <x v="1"/>
    <x v="1"/>
    <x v="8"/>
    <x v="14"/>
    <x v="7"/>
    <x v="2"/>
    <x v="0"/>
    <x v="1"/>
    <x v="1"/>
    <x v="0"/>
    <x v="20"/>
    <x v="2"/>
    <x v="12"/>
    <x v="5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8" firstHeaderRow="1" firstDataRow="2" firstDataCol="1"/>
  <pivotFields count="20">
    <pivotField compact="0" showAll="0">
      <items count="4">
        <item x="0"/>
        <item x="2"/>
        <item x="1"/>
        <item t="default"/>
      </items>
    </pivotField>
    <pivotField axis="axisRow" dataField="1" compact="0" showAll="0">
      <items count="4">
        <item x="0"/>
        <item x="2"/>
        <item x="1"/>
        <item t="default"/>
      </items>
    </pivotField>
    <pivotField compact="0" showAll="0">
      <items count="10">
        <item x="5"/>
        <item x="2"/>
        <item x="1"/>
        <item x="4"/>
        <item x="3"/>
        <item x="0"/>
        <item x="7"/>
        <item x="8"/>
        <item x="6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6">
        <item x="2"/>
        <item x="0"/>
        <item x="1"/>
        <item x="4"/>
        <item x="3"/>
        <item t="default"/>
      </items>
    </pivotField>
    <pivotField compact="0" showAll="0">
      <items count="17">
        <item x="12"/>
        <item x="8"/>
        <item x="5"/>
        <item x="6"/>
        <item x="0"/>
        <item x="11"/>
        <item x="13"/>
        <item x="3"/>
        <item m="1" x="15"/>
        <item x="10"/>
        <item x="7"/>
        <item x="9"/>
        <item x="1"/>
        <item x="4"/>
        <item x="2"/>
        <item m="1" x="14"/>
        <item t="default"/>
      </items>
    </pivotField>
    <pivotField compact="0" showAll="0">
      <items count="16">
        <item x="11"/>
        <item x="7"/>
        <item x="4"/>
        <item x="10"/>
        <item x="14"/>
        <item x="3"/>
        <item x="8"/>
        <item x="6"/>
        <item x="2"/>
        <item x="0"/>
        <item x="13"/>
        <item x="9"/>
        <item x="1"/>
        <item x="5"/>
        <item x="12"/>
        <item t="default"/>
      </items>
    </pivotField>
    <pivotField compact="0" showAll="0">
      <items count="9">
        <item x="3"/>
        <item x="2"/>
        <item x="1"/>
        <item x="0"/>
        <item x="5"/>
        <item x="6"/>
        <item x="7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9">
        <item x="3"/>
        <item x="6"/>
        <item x="1"/>
        <item x="5"/>
        <item x="7"/>
        <item x="4"/>
        <item x="2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4"/>
        <item x="0"/>
        <item x="3"/>
        <item x="2"/>
        <item x="7"/>
        <item x="5"/>
        <item x="6"/>
        <item x="1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7">
        <item x="8"/>
        <item x="23"/>
        <item x="3"/>
        <item x="22"/>
        <item x="12"/>
        <item x="4"/>
        <item x="14"/>
        <item x="20"/>
        <item x="5"/>
        <item x="9"/>
        <item x="16"/>
        <item x="10"/>
        <item x="19"/>
        <item x="6"/>
        <item x="13"/>
        <item x="24"/>
        <item x="1"/>
        <item x="0"/>
        <item x="11"/>
        <item x="7"/>
        <item x="21"/>
        <item x="18"/>
        <item x="15"/>
        <item x="25"/>
        <item x="2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Asignatura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8" firstHeaderRow="1" firstDataRow="2" firstDataCol="1"/>
  <pivotFields count="20">
    <pivotField axis="axisRow" dataField="1" compact="0" showAll="0">
      <items count="4">
        <item x="0"/>
        <item x="2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0">
        <item x="5"/>
        <item x="2"/>
        <item x="1"/>
        <item x="4"/>
        <item x="3"/>
        <item x="0"/>
        <item x="7"/>
        <item x="8"/>
        <item x="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2"/>
        <item x="0"/>
        <item x="1"/>
        <item x="4"/>
        <item x="3"/>
        <item t="default"/>
      </items>
    </pivotField>
    <pivotField compact="0" showAll="0">
      <items count="17">
        <item x="12"/>
        <item x="8"/>
        <item x="5"/>
        <item x="6"/>
        <item x="0"/>
        <item x="11"/>
        <item x="13"/>
        <item x="3"/>
        <item m="1" x="15"/>
        <item x="10"/>
        <item x="7"/>
        <item x="9"/>
        <item x="1"/>
        <item x="4"/>
        <item x="2"/>
        <item m="1" x="14"/>
        <item t="default"/>
      </items>
    </pivotField>
    <pivotField compact="0" showAll="0">
      <items count="16">
        <item x="11"/>
        <item x="7"/>
        <item x="4"/>
        <item x="10"/>
        <item x="14"/>
        <item x="3"/>
        <item x="8"/>
        <item x="6"/>
        <item x="2"/>
        <item x="0"/>
        <item x="13"/>
        <item x="9"/>
        <item x="1"/>
        <item x="5"/>
        <item x="12"/>
        <item t="default"/>
      </items>
    </pivotField>
    <pivotField compact="0" showAll="0">
      <items count="9">
        <item x="3"/>
        <item x="2"/>
        <item x="1"/>
        <item x="0"/>
        <item x="5"/>
        <item x="6"/>
        <item x="7"/>
        <item x="4"/>
        <item t="default"/>
      </items>
    </pivotField>
    <pivotField axis="axisCol" compact="0" showAll="0">
      <items count="5">
        <item x="0"/>
        <item x="1"/>
        <item x="2"/>
        <item x="3"/>
        <item t="default"/>
      </items>
    </pivotField>
    <pivotField compact="0" showAll="0">
      <items count="9">
        <item x="3"/>
        <item x="6"/>
        <item x="1"/>
        <item x="5"/>
        <item x="7"/>
        <item x="4"/>
        <item x="2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4"/>
        <item x="0"/>
        <item x="3"/>
        <item x="2"/>
        <item x="7"/>
        <item x="5"/>
        <item x="6"/>
        <item x="1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7">
        <item x="8"/>
        <item x="23"/>
        <item x="3"/>
        <item x="22"/>
        <item x="12"/>
        <item x="4"/>
        <item x="14"/>
        <item x="20"/>
        <item x="5"/>
        <item x="9"/>
        <item x="16"/>
        <item x="10"/>
        <item x="19"/>
        <item x="6"/>
        <item x="13"/>
        <item x="24"/>
        <item x="1"/>
        <item x="0"/>
        <item x="11"/>
        <item x="7"/>
        <item x="21"/>
        <item x="18"/>
        <item x="15"/>
        <item x="25"/>
        <item x="2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grama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8" firstHeaderRow="1" firstDataRow="1" firstDataCol="1"/>
  <pivotFields count="20">
    <pivotField compact="0" showAll="0">
      <items count="4">
        <item x="0"/>
        <item x="2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0">
        <item x="5"/>
        <item x="2"/>
        <item x="1"/>
        <item x="4"/>
        <item x="3"/>
        <item x="0"/>
        <item x="7"/>
        <item x="8"/>
        <item x="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2"/>
        <item x="0"/>
        <item x="1"/>
        <item x="4"/>
        <item x="3"/>
        <item t="default"/>
      </items>
    </pivotField>
    <pivotField axis="axisRow" dataField="1" compact="0" showAll="0">
      <items count="17">
        <item x="12"/>
        <item x="8"/>
        <item x="5"/>
        <item x="6"/>
        <item x="0"/>
        <item x="11"/>
        <item x="13"/>
        <item x="3"/>
        <item m="1" x="15"/>
        <item x="10"/>
        <item x="7"/>
        <item x="9"/>
        <item x="1"/>
        <item x="4"/>
        <item x="2"/>
        <item m="1" x="14"/>
        <item t="default"/>
      </items>
    </pivotField>
    <pivotField compact="0" showAll="0">
      <items count="16">
        <item x="11"/>
        <item x="7"/>
        <item x="4"/>
        <item x="10"/>
        <item x="14"/>
        <item x="3"/>
        <item x="8"/>
        <item x="6"/>
        <item x="2"/>
        <item x="0"/>
        <item x="13"/>
        <item x="9"/>
        <item x="1"/>
        <item x="5"/>
        <item x="12"/>
        <item t="default"/>
      </items>
    </pivotField>
    <pivotField compact="0" showAll="0">
      <items count="9">
        <item x="3"/>
        <item x="2"/>
        <item x="1"/>
        <item x="0"/>
        <item x="5"/>
        <item x="6"/>
        <item x="7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9">
        <item x="3"/>
        <item x="6"/>
        <item x="1"/>
        <item x="5"/>
        <item x="7"/>
        <item x="4"/>
        <item x="2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4"/>
        <item x="0"/>
        <item x="3"/>
        <item x="2"/>
        <item x="7"/>
        <item x="5"/>
        <item x="6"/>
        <item x="1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7">
        <item x="8"/>
        <item x="23"/>
        <item x="3"/>
        <item x="22"/>
        <item x="12"/>
        <item x="4"/>
        <item x="14"/>
        <item x="20"/>
        <item x="5"/>
        <item x="9"/>
        <item x="16"/>
        <item x="10"/>
        <item x="19"/>
        <item x="6"/>
        <item x="13"/>
        <item x="24"/>
        <item x="1"/>
        <item x="0"/>
        <item x="11"/>
        <item x="7"/>
        <item x="21"/>
        <item x="18"/>
        <item x="15"/>
        <item x="25"/>
        <item x="2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Eps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7" firstHeaderRow="1" firstDataRow="2" firstDataCol="1"/>
  <pivotFields count="20">
    <pivotField compact="0" showAll="0">
      <items count="4">
        <item x="0"/>
        <item x="2"/>
        <item x="1"/>
        <item t="default"/>
      </items>
    </pivotField>
    <pivotField compact="0" showAll="0"/>
    <pivotField compact="0" showAll="0"/>
    <pivotField axis="axisRow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compact="0" showAll="0"/>
  </pivotFields>
  <rowFields count="1">
    <field x="3"/>
  </rowFields>
  <rowItems count="3">
    <i>
      <x/>
    </i>
    <i>
      <x v="1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unt of Género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1" firstHeaderRow="1" firstDataRow="1" firstDataCol="1"/>
  <pivotFields count="20">
    <pivotField compact="0" showAll="0">
      <items count="4">
        <item x="0"/>
        <item x="2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0">
        <item x="5"/>
        <item x="2"/>
        <item x="1"/>
        <item x="4"/>
        <item x="3"/>
        <item x="0"/>
        <item x="7"/>
        <item x="8"/>
        <item x="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2"/>
        <item x="0"/>
        <item x="1"/>
        <item x="4"/>
        <item x="3"/>
        <item t="default"/>
      </items>
    </pivotField>
    <pivotField compact="0" showAll="0">
      <items count="17">
        <item x="12"/>
        <item x="8"/>
        <item x="5"/>
        <item x="6"/>
        <item x="0"/>
        <item x="11"/>
        <item x="13"/>
        <item x="3"/>
        <item m="1" x="15"/>
        <item x="10"/>
        <item x="7"/>
        <item x="9"/>
        <item x="1"/>
        <item x="4"/>
        <item x="2"/>
        <item m="1" x="14"/>
        <item t="default"/>
      </items>
    </pivotField>
    <pivotField compact="0" showAll="0">
      <items count="16">
        <item x="11"/>
        <item x="7"/>
        <item x="4"/>
        <item x="10"/>
        <item x="14"/>
        <item x="3"/>
        <item x="8"/>
        <item x="6"/>
        <item x="2"/>
        <item x="0"/>
        <item x="13"/>
        <item x="9"/>
        <item x="1"/>
        <item x="5"/>
        <item x="12"/>
        <item t="default"/>
      </items>
    </pivotField>
    <pivotField compact="0" showAll="0">
      <items count="9">
        <item x="3"/>
        <item x="2"/>
        <item x="1"/>
        <item x="0"/>
        <item x="5"/>
        <item x="6"/>
        <item x="7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9">
        <item x="3"/>
        <item x="6"/>
        <item x="1"/>
        <item x="5"/>
        <item x="7"/>
        <item x="4"/>
        <item x="2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4"/>
        <item x="0"/>
        <item x="3"/>
        <item x="2"/>
        <item x="7"/>
        <item x="5"/>
        <item x="6"/>
        <item x="1"/>
        <item t="default"/>
      </items>
    </pivotField>
    <pivotField axis="axisRow" dataField="1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7">
        <item x="8"/>
        <item x="23"/>
        <item x="3"/>
        <item x="22"/>
        <item x="12"/>
        <item x="4"/>
        <item x="14"/>
        <item x="20"/>
        <item x="5"/>
        <item x="9"/>
        <item x="16"/>
        <item x="10"/>
        <item x="19"/>
        <item x="6"/>
        <item x="13"/>
        <item x="24"/>
        <item x="1"/>
        <item x="0"/>
        <item x="11"/>
        <item x="7"/>
        <item x="21"/>
        <item x="18"/>
        <item x="15"/>
        <item x="25"/>
        <item x="2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1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statura(cm)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P12" firstHeaderRow="1" firstDataRow="3" firstDataCol="1"/>
  <pivotFields count="20">
    <pivotField compact="0" showAll="0">
      <items count="4">
        <item x="0"/>
        <item x="2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0">
        <item x="5"/>
        <item x="2"/>
        <item x="1"/>
        <item x="4"/>
        <item x="3"/>
        <item x="0"/>
        <item x="7"/>
        <item x="8"/>
        <item x="6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6">
        <item x="2"/>
        <item x="0"/>
        <item x="1"/>
        <item x="4"/>
        <item x="3"/>
        <item t="default"/>
      </items>
    </pivotField>
    <pivotField compact="0" showAll="0">
      <items count="17">
        <item x="12"/>
        <item x="8"/>
        <item x="5"/>
        <item x="6"/>
        <item x="0"/>
        <item x="11"/>
        <item x="13"/>
        <item x="3"/>
        <item m="1" x="15"/>
        <item x="10"/>
        <item x="7"/>
        <item x="9"/>
        <item x="1"/>
        <item x="4"/>
        <item x="2"/>
        <item m="1" x="14"/>
        <item t="default"/>
      </items>
    </pivotField>
    <pivotField compact="0" showAll="0">
      <items count="16">
        <item x="11"/>
        <item x="7"/>
        <item x="4"/>
        <item x="10"/>
        <item x="14"/>
        <item x="3"/>
        <item x="8"/>
        <item x="6"/>
        <item x="2"/>
        <item x="0"/>
        <item x="13"/>
        <item x="9"/>
        <item x="1"/>
        <item x="5"/>
        <item x="12"/>
        <item t="default"/>
      </items>
    </pivotField>
    <pivotField compact="0" showAll="0">
      <items count="9">
        <item x="3"/>
        <item x="2"/>
        <item x="1"/>
        <item x="0"/>
        <item x="5"/>
        <item x="6"/>
        <item x="7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9">
        <item x="3"/>
        <item x="6"/>
        <item x="1"/>
        <item x="5"/>
        <item x="7"/>
        <item x="4"/>
        <item x="2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axis="axisRow" dataField="1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4"/>
        <item x="0"/>
        <item x="3"/>
        <item x="2"/>
        <item x="7"/>
        <item x="5"/>
        <item x="6"/>
        <item x="1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7">
        <item x="8"/>
        <item x="23"/>
        <item x="3"/>
        <item x="22"/>
        <item x="12"/>
        <item x="4"/>
        <item x="14"/>
        <item x="20"/>
        <item x="5"/>
        <item x="9"/>
        <item x="16"/>
        <item x="10"/>
        <item x="19"/>
        <item x="6"/>
        <item x="13"/>
        <item x="24"/>
        <item x="1"/>
        <item x="0"/>
        <item x="11"/>
        <item x="7"/>
        <item x="21"/>
        <item x="18"/>
        <item x="15"/>
        <item x="25"/>
        <item x="2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Count of Gastosemana miles$" fld="13" subtotal="count" baseField="0" baseItem="0"/>
    <dataField name="Average of Gastosemana miles$" fld="13" subtotal="average" baseField="0" baseItem="0"/>
    <dataField name="StdDev of Gastosemana miles$" fld="13" subtotal="stdDev" baseField="0" baseItem="0"/>
    <dataField name="Min of Gastosemana miles$" fld="13" subtotal="min" baseField="0" baseItem="0"/>
    <dataField name="Max of Gastosemana miles$" fld="13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P14" firstHeaderRow="1" firstDataRow="3" firstDataCol="1"/>
  <pivotFields count="20">
    <pivotField compact="0" showAll="0">
      <items count="4">
        <item x="0"/>
        <item x="2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0">
        <item x="5"/>
        <item x="2"/>
        <item x="1"/>
        <item x="4"/>
        <item x="3"/>
        <item x="0"/>
        <item x="7"/>
        <item x="8"/>
        <item x="6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6">
        <item x="2"/>
        <item x="0"/>
        <item x="1"/>
        <item x="4"/>
        <item x="3"/>
        <item t="default"/>
      </items>
    </pivotField>
    <pivotField compact="0" showAll="0">
      <items count="17">
        <item x="12"/>
        <item x="8"/>
        <item x="5"/>
        <item x="6"/>
        <item x="0"/>
        <item x="11"/>
        <item x="13"/>
        <item x="3"/>
        <item m="1" x="15"/>
        <item x="10"/>
        <item x="7"/>
        <item x="9"/>
        <item x="1"/>
        <item x="4"/>
        <item x="2"/>
        <item m="1" x="14"/>
        <item t="default"/>
      </items>
    </pivotField>
    <pivotField compact="0" showAll="0">
      <items count="16">
        <item x="11"/>
        <item x="7"/>
        <item x="4"/>
        <item x="10"/>
        <item x="14"/>
        <item x="3"/>
        <item x="8"/>
        <item x="6"/>
        <item x="2"/>
        <item x="0"/>
        <item x="13"/>
        <item x="9"/>
        <item x="1"/>
        <item x="5"/>
        <item x="12"/>
        <item t="default"/>
      </items>
    </pivotField>
    <pivotField axis="axisRow" dataField="1" compact="0" showAll="0">
      <items count="9">
        <item x="3"/>
        <item x="2"/>
        <item x="1"/>
        <item x="0"/>
        <item x="5"/>
        <item x="6"/>
        <item x="7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9">
        <item x="3"/>
        <item x="6"/>
        <item x="1"/>
        <item x="5"/>
        <item x="7"/>
        <item x="4"/>
        <item x="2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4"/>
        <item x="0"/>
        <item x="3"/>
        <item x="2"/>
        <item x="7"/>
        <item x="5"/>
        <item x="6"/>
        <item x="1"/>
        <item t="default"/>
      </items>
    </pivotField>
    <pivotField compact="0" showAll="0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27">
        <item x="8"/>
        <item x="23"/>
        <item x="3"/>
        <item x="22"/>
        <item x="12"/>
        <item x="4"/>
        <item x="14"/>
        <item x="20"/>
        <item x="5"/>
        <item x="9"/>
        <item x="16"/>
        <item x="10"/>
        <item x="19"/>
        <item x="6"/>
        <item x="13"/>
        <item x="24"/>
        <item x="1"/>
        <item x="0"/>
        <item x="11"/>
        <item x="7"/>
        <item x="21"/>
        <item x="18"/>
        <item x="15"/>
        <item x="25"/>
        <item x="2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Count of Género" fld="3" subtotal="count" baseField="0" baseItem="0"/>
    <dataField name="Average of Edad ingreso " fld="7" subtotal="average" baseField="0" baseItem="0"/>
    <dataField name="StdDev of Edad ingreso " fld="7" subtotal="stdDev" baseField="0" baseItem="0"/>
    <dataField name="Min of Edad ingreso " fld="7" subtotal="min" baseField="0" baseItem="0"/>
    <dataField name="Max of Edad ingreso " fld="7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8"/>
  <sheetViews>
    <sheetView workbookViewId="0">
      <selection activeCell="A3" sqref="A3"/>
    </sheetView>
  </sheetViews>
  <sheetFormatPr defaultColWidth="8.88888888888889" defaultRowHeight="13.2" outlineLevelRow="7" outlineLevelCol="3"/>
  <cols>
    <col min="1" max="1" width="24.1111111111111"/>
    <col min="2" max="3" width="9.66666666666667"/>
    <col min="4" max="4" width="11.1111111111111"/>
  </cols>
  <sheetData>
    <row r="3" spans="1:2">
      <c r="A3" t="s">
        <v>0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>
        <v>14</v>
      </c>
      <c r="C5">
        <v>5</v>
      </c>
      <c r="D5">
        <v>19</v>
      </c>
    </row>
    <row r="6" spans="1:4">
      <c r="A6" t="s">
        <v>7</v>
      </c>
      <c r="B6">
        <v>10</v>
      </c>
      <c r="C6">
        <v>1</v>
      </c>
      <c r="D6">
        <v>11</v>
      </c>
    </row>
    <row r="7" spans="1:4">
      <c r="A7" t="s">
        <v>8</v>
      </c>
      <c r="B7">
        <v>1</v>
      </c>
      <c r="C7">
        <v>17</v>
      </c>
      <c r="D7">
        <v>18</v>
      </c>
    </row>
    <row r="8" spans="1:4">
      <c r="A8" t="s">
        <v>5</v>
      </c>
      <c r="B8">
        <v>25</v>
      </c>
      <c r="C8">
        <v>23</v>
      </c>
      <c r="D8">
        <v>48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8"/>
  <sheetViews>
    <sheetView workbookViewId="0">
      <selection activeCell="D3" sqref="D3"/>
    </sheetView>
  </sheetViews>
  <sheetFormatPr defaultColWidth="8.88888888888889" defaultRowHeight="13.2" outlineLevelRow="7" outlineLevelCol="5"/>
  <cols>
    <col min="1" max="1" width="21.6666666666667"/>
    <col min="2" max="5" width="9.33333333333333"/>
    <col min="6" max="6" width="11.1111111111111"/>
  </cols>
  <sheetData>
    <row r="3" spans="1:2">
      <c r="A3" t="s">
        <v>9</v>
      </c>
      <c r="B3" t="s">
        <v>10</v>
      </c>
    </row>
    <row r="4" spans="1:6">
      <c r="A4" t="s">
        <v>11</v>
      </c>
      <c r="B4">
        <v>1</v>
      </c>
      <c r="C4">
        <v>2</v>
      </c>
      <c r="D4">
        <v>3</v>
      </c>
      <c r="E4">
        <v>4</v>
      </c>
      <c r="F4" t="s">
        <v>5</v>
      </c>
    </row>
    <row r="5" spans="1:6">
      <c r="A5" t="s">
        <v>12</v>
      </c>
      <c r="B5">
        <v>7</v>
      </c>
      <c r="C5">
        <v>14</v>
      </c>
      <c r="D5">
        <v>8</v>
      </c>
      <c r="F5">
        <v>29</v>
      </c>
    </row>
    <row r="6" spans="1:6">
      <c r="A6" t="s">
        <v>13</v>
      </c>
      <c r="E6">
        <v>1</v>
      </c>
      <c r="F6">
        <v>1</v>
      </c>
    </row>
    <row r="7" spans="1:6">
      <c r="A7" t="s">
        <v>14</v>
      </c>
      <c r="B7">
        <v>9</v>
      </c>
      <c r="C7">
        <v>3</v>
      </c>
      <c r="D7">
        <v>6</v>
      </c>
      <c r="F7">
        <v>18</v>
      </c>
    </row>
    <row r="8" spans="1:6">
      <c r="A8" t="s">
        <v>5</v>
      </c>
      <c r="B8">
        <v>16</v>
      </c>
      <c r="C8">
        <v>17</v>
      </c>
      <c r="D8">
        <v>14</v>
      </c>
      <c r="E8">
        <v>1</v>
      </c>
      <c r="F8">
        <v>48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8"/>
  <sheetViews>
    <sheetView workbookViewId="0">
      <selection activeCell="K26" sqref="K26"/>
    </sheetView>
  </sheetViews>
  <sheetFormatPr defaultColWidth="8.88888888888889" defaultRowHeight="13.2" outlineLevelCol="1"/>
  <cols>
    <col min="1" max="1" width="17.1111111111111"/>
    <col min="2" max="2" width="13.5555555555556"/>
  </cols>
  <sheetData>
    <row r="3" spans="1:2">
      <c r="A3" t="s">
        <v>15</v>
      </c>
      <c r="B3" t="s">
        <v>16</v>
      </c>
    </row>
    <row r="4" spans="1:2">
      <c r="A4" t="s">
        <v>17</v>
      </c>
      <c r="B4">
        <v>1</v>
      </c>
    </row>
    <row r="5" spans="1:2">
      <c r="A5" t="s">
        <v>18</v>
      </c>
      <c r="B5">
        <v>6</v>
      </c>
    </row>
    <row r="6" spans="1:2">
      <c r="A6" t="s">
        <v>19</v>
      </c>
      <c r="B6">
        <v>4</v>
      </c>
    </row>
    <row r="7" spans="1:2">
      <c r="A7" t="s">
        <v>20</v>
      </c>
      <c r="B7">
        <v>1</v>
      </c>
    </row>
    <row r="8" spans="1:2">
      <c r="A8" t="s">
        <v>21</v>
      </c>
      <c r="B8">
        <v>5</v>
      </c>
    </row>
    <row r="9" spans="1:2">
      <c r="A9" t="s">
        <v>22</v>
      </c>
      <c r="B9">
        <v>1</v>
      </c>
    </row>
    <row r="10" spans="1:2">
      <c r="A10" t="s">
        <v>23</v>
      </c>
      <c r="B10">
        <v>1</v>
      </c>
    </row>
    <row r="11" spans="1:2">
      <c r="A11" t="s">
        <v>24</v>
      </c>
      <c r="B11">
        <v>4</v>
      </c>
    </row>
    <row r="12" spans="1:2">
      <c r="A12" t="s">
        <v>25</v>
      </c>
      <c r="B12">
        <v>3</v>
      </c>
    </row>
    <row r="13" spans="1:2">
      <c r="A13" t="s">
        <v>26</v>
      </c>
      <c r="B13">
        <v>7</v>
      </c>
    </row>
    <row r="14" spans="1:2">
      <c r="A14" t="s">
        <v>27</v>
      </c>
      <c r="B14">
        <v>1</v>
      </c>
    </row>
    <row r="15" spans="1:2">
      <c r="A15" t="s">
        <v>28</v>
      </c>
      <c r="B15">
        <v>3</v>
      </c>
    </row>
    <row r="16" spans="1:2">
      <c r="A16" t="s">
        <v>29</v>
      </c>
      <c r="B16">
        <v>1</v>
      </c>
    </row>
    <row r="17" spans="1:2">
      <c r="A17" t="s">
        <v>30</v>
      </c>
      <c r="B17">
        <v>10</v>
      </c>
    </row>
    <row r="18" spans="1:2">
      <c r="A18" t="s">
        <v>5</v>
      </c>
      <c r="B18">
        <v>48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E13" sqref="E13"/>
    </sheetView>
  </sheetViews>
  <sheetFormatPr defaultColWidth="8.88888888888889" defaultRowHeight="13.2" outlineLevelRow="6" outlineLevelCol="3"/>
  <cols>
    <col min="1" max="1" width="17"/>
    <col min="2" max="3" width="25.7777777777778"/>
    <col min="4" max="4" width="11.1111111111111"/>
    <col min="5" max="5" width="32.1111111111111"/>
    <col min="6" max="6" width="37"/>
    <col min="7" max="7" width="20.6666666666667"/>
  </cols>
  <sheetData>
    <row r="3" spans="1:2">
      <c r="A3" t="s">
        <v>31</v>
      </c>
      <c r="B3" t="s">
        <v>32</v>
      </c>
    </row>
    <row r="4" spans="1:4">
      <c r="A4" t="s">
        <v>1</v>
      </c>
      <c r="B4" t="s">
        <v>33</v>
      </c>
      <c r="C4" t="s">
        <v>34</v>
      </c>
      <c r="D4" t="s">
        <v>5</v>
      </c>
    </row>
    <row r="5" spans="1:4">
      <c r="A5" t="s">
        <v>3</v>
      </c>
      <c r="B5">
        <v>16</v>
      </c>
      <c r="C5">
        <v>9</v>
      </c>
      <c r="D5">
        <v>25</v>
      </c>
    </row>
    <row r="6" spans="1:4">
      <c r="A6" t="s">
        <v>4</v>
      </c>
      <c r="B6">
        <v>15</v>
      </c>
      <c r="C6">
        <v>8</v>
      </c>
      <c r="D6">
        <v>23</v>
      </c>
    </row>
    <row r="7" spans="1:4">
      <c r="A7" t="s">
        <v>5</v>
      </c>
      <c r="B7">
        <v>31</v>
      </c>
      <c r="C7">
        <v>17</v>
      </c>
      <c r="D7">
        <v>48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A9" sqref="A9"/>
    </sheetView>
  </sheetViews>
  <sheetFormatPr defaultColWidth="8.88888888888889" defaultRowHeight="13.2" outlineLevelCol="1"/>
  <cols>
    <col min="1" max="1" width="15.4444444444444"/>
    <col min="2" max="2" width="22.5555555555556"/>
  </cols>
  <sheetData>
    <row r="3" spans="1:2">
      <c r="A3" t="s">
        <v>35</v>
      </c>
      <c r="B3" t="s">
        <v>36</v>
      </c>
    </row>
    <row r="4" spans="1:2">
      <c r="A4" t="s">
        <v>37</v>
      </c>
      <c r="B4">
        <v>3</v>
      </c>
    </row>
    <row r="5" spans="1:2">
      <c r="A5" t="s">
        <v>38</v>
      </c>
      <c r="B5">
        <v>2</v>
      </c>
    </row>
    <row r="6" spans="1:2">
      <c r="A6" t="s">
        <v>39</v>
      </c>
      <c r="B6">
        <v>12</v>
      </c>
    </row>
    <row r="7" spans="1:2">
      <c r="A7" t="s">
        <v>40</v>
      </c>
      <c r="B7">
        <v>7</v>
      </c>
    </row>
    <row r="8" spans="1:2">
      <c r="A8" t="s">
        <v>41</v>
      </c>
      <c r="B8">
        <v>9</v>
      </c>
    </row>
    <row r="9" spans="1:2">
      <c r="A9" t="s">
        <v>42</v>
      </c>
      <c r="B9">
        <v>6</v>
      </c>
    </row>
    <row r="10" spans="1:2">
      <c r="A10" t="s">
        <v>43</v>
      </c>
      <c r="B10">
        <v>9</v>
      </c>
    </row>
    <row r="11" spans="1:2">
      <c r="A11" t="s">
        <v>5</v>
      </c>
      <c r="B11">
        <v>48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12"/>
  <sheetViews>
    <sheetView workbookViewId="0">
      <selection activeCell="E29" sqref="E29"/>
    </sheetView>
  </sheetViews>
  <sheetFormatPr defaultColWidth="8.88888888888889" defaultRowHeight="13.2"/>
  <cols>
    <col min="1" max="1" width="22.7777777777778"/>
    <col min="2" max="11" width="29.8888888888889"/>
    <col min="12" max="12" width="32.6666666666667"/>
    <col min="13" max="13" width="34.7777777777778"/>
    <col min="14" max="14" width="33.7777777777778"/>
    <col min="15" max="15" width="30.5555555555556"/>
    <col min="16" max="16" width="30.8888888888889"/>
  </cols>
  <sheetData>
    <row r="3" spans="2:3">
      <c r="B3" t="s">
        <v>1</v>
      </c>
      <c r="C3" t="s">
        <v>44</v>
      </c>
    </row>
    <row r="4" spans="2:16">
      <c r="B4" t="s">
        <v>3</v>
      </c>
      <c r="G4" t="s">
        <v>4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</row>
    <row r="5" spans="1:11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</row>
    <row r="6" spans="1:16">
      <c r="A6" t="s">
        <v>56</v>
      </c>
      <c r="B6">
        <v>16</v>
      </c>
      <c r="C6">
        <v>60000</v>
      </c>
      <c r="D6">
        <v>35166.2717197412</v>
      </c>
      <c r="E6">
        <v>20000</v>
      </c>
      <c r="F6">
        <v>120000</v>
      </c>
      <c r="G6">
        <v>19</v>
      </c>
      <c r="H6">
        <v>53684.2105263158</v>
      </c>
      <c r="I6">
        <v>38478.0639262005</v>
      </c>
      <c r="J6">
        <v>0</v>
      </c>
      <c r="K6">
        <v>120000</v>
      </c>
      <c r="L6">
        <v>35</v>
      </c>
      <c r="M6">
        <v>56571.4285714286</v>
      </c>
      <c r="N6">
        <v>36600.615322926</v>
      </c>
      <c r="O6">
        <v>0</v>
      </c>
      <c r="P6">
        <v>120000</v>
      </c>
    </row>
    <row r="7" spans="1:16">
      <c r="A7" t="s">
        <v>57</v>
      </c>
      <c r="B7">
        <v>5</v>
      </c>
      <c r="C7">
        <v>190000</v>
      </c>
      <c r="D7">
        <v>41833.0013267038</v>
      </c>
      <c r="E7">
        <v>150000</v>
      </c>
      <c r="F7">
        <v>250000</v>
      </c>
      <c r="G7">
        <v>2</v>
      </c>
      <c r="H7">
        <v>175000</v>
      </c>
      <c r="I7">
        <v>35355.3390593274</v>
      </c>
      <c r="J7">
        <v>150000</v>
      </c>
      <c r="K7">
        <v>200000</v>
      </c>
      <c r="L7">
        <v>7</v>
      </c>
      <c r="M7">
        <v>185714.285714286</v>
      </c>
      <c r="N7">
        <v>37796.4473009227</v>
      </c>
      <c r="O7">
        <v>150000</v>
      </c>
      <c r="P7">
        <v>250000</v>
      </c>
    </row>
    <row r="8" spans="1:16">
      <c r="A8" t="s">
        <v>58</v>
      </c>
      <c r="G8">
        <v>2</v>
      </c>
      <c r="H8">
        <v>300000</v>
      </c>
      <c r="I8">
        <v>0</v>
      </c>
      <c r="J8">
        <v>300000</v>
      </c>
      <c r="K8">
        <v>300000</v>
      </c>
      <c r="L8">
        <v>2</v>
      </c>
      <c r="M8">
        <v>300000</v>
      </c>
      <c r="N8">
        <v>0</v>
      </c>
      <c r="O8">
        <v>300000</v>
      </c>
      <c r="P8">
        <v>300000</v>
      </c>
    </row>
    <row r="9" spans="1:16">
      <c r="A9" t="s">
        <v>59</v>
      </c>
      <c r="B9">
        <v>2</v>
      </c>
      <c r="C9">
        <v>450000</v>
      </c>
      <c r="D9">
        <v>70710.6781186548</v>
      </c>
      <c r="E9">
        <v>400000</v>
      </c>
      <c r="F9">
        <v>500000</v>
      </c>
      <c r="G9"/>
      <c r="H9"/>
      <c r="I9"/>
      <c r="J9"/>
      <c r="K9"/>
      <c r="L9">
        <v>2</v>
      </c>
      <c r="M9">
        <v>450000</v>
      </c>
      <c r="N9">
        <v>70710.6781186548</v>
      </c>
      <c r="O9">
        <v>400000</v>
      </c>
      <c r="P9">
        <v>500000</v>
      </c>
    </row>
    <row r="10" spans="1:16">
      <c r="A10" t="s">
        <v>60</v>
      </c>
      <c r="B10">
        <v>1</v>
      </c>
      <c r="C10">
        <v>600000</v>
      </c>
      <c r="D10" t="e">
        <v>#DIV/0!</v>
      </c>
      <c r="E10">
        <v>600000</v>
      </c>
      <c r="F10">
        <v>600000</v>
      </c>
      <c r="G10"/>
      <c r="H10"/>
      <c r="I10"/>
      <c r="J10"/>
      <c r="K10"/>
      <c r="L10">
        <v>1</v>
      </c>
      <c r="M10">
        <v>600000</v>
      </c>
      <c r="N10" t="e">
        <v>#DIV/0!</v>
      </c>
      <c r="O10">
        <v>600000</v>
      </c>
      <c r="P10">
        <v>600000</v>
      </c>
    </row>
    <row r="11" spans="1:16">
      <c r="A11" t="s">
        <v>61</v>
      </c>
      <c r="B11">
        <v>1</v>
      </c>
      <c r="C11">
        <v>900000</v>
      </c>
      <c r="D11" t="e">
        <v>#DIV/0!</v>
      </c>
      <c r="E11">
        <v>900000</v>
      </c>
      <c r="F11">
        <v>900000</v>
      </c>
      <c r="G11"/>
      <c r="H11"/>
      <c r="I11"/>
      <c r="J11"/>
      <c r="K11"/>
      <c r="L11">
        <v>1</v>
      </c>
      <c r="M11">
        <v>900000</v>
      </c>
      <c r="N11" t="e">
        <v>#DIV/0!</v>
      </c>
      <c r="O11">
        <v>900000</v>
      </c>
      <c r="P11">
        <v>900000</v>
      </c>
    </row>
    <row r="12" spans="1:16">
      <c r="A12" t="s">
        <v>5</v>
      </c>
      <c r="B12">
        <v>25</v>
      </c>
      <c r="C12">
        <v>172400</v>
      </c>
      <c r="D12">
        <v>214146.17281972</v>
      </c>
      <c r="E12">
        <v>20000</v>
      </c>
      <c r="F12">
        <v>900000</v>
      </c>
      <c r="G12">
        <v>23</v>
      </c>
      <c r="H12">
        <v>85652.1739130435</v>
      </c>
      <c r="I12">
        <v>83984.0941085936</v>
      </c>
      <c r="J12">
        <v>0</v>
      </c>
      <c r="K12">
        <v>300000</v>
      </c>
      <c r="L12">
        <v>48</v>
      </c>
      <c r="M12">
        <v>130833.333333333</v>
      </c>
      <c r="N12">
        <v>169223.801622174</v>
      </c>
      <c r="O12">
        <v>0</v>
      </c>
      <c r="P12">
        <v>900000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25"/>
  <sheetViews>
    <sheetView workbookViewId="0">
      <selection activeCell="O23" sqref="O23"/>
    </sheetView>
  </sheetViews>
  <sheetFormatPr defaultColWidth="8.88888888888889" defaultRowHeight="13.2"/>
  <cols>
    <col min="1" max="1" width="16.2222222222222"/>
    <col min="2" max="11" width="23.8888888888889"/>
    <col min="12" max="12" width="20.6666666666667"/>
    <col min="13" max="13" width="28.7777777777778"/>
    <col min="14" max="14" width="27.7777777777778"/>
    <col min="15" max="15" width="24.5555555555556"/>
    <col min="16" max="16" width="24.8888888888889"/>
    <col min="17" max="17" width="24.5555555555556"/>
    <col min="18" max="18" width="24.8888888888889"/>
    <col min="19" max="19" width="24.5555555555556"/>
  </cols>
  <sheetData>
    <row r="3" spans="2:3">
      <c r="B3" t="s">
        <v>1</v>
      </c>
      <c r="C3" t="s">
        <v>44</v>
      </c>
    </row>
    <row r="4" spans="2:16">
      <c r="B4" t="s">
        <v>3</v>
      </c>
      <c r="C4"/>
      <c r="D4"/>
      <c r="E4"/>
      <c r="F4"/>
      <c r="G4" t="s">
        <v>4</v>
      </c>
      <c r="H4"/>
      <c r="I4"/>
      <c r="J4"/>
      <c r="K4"/>
      <c r="L4" t="s">
        <v>62</v>
      </c>
      <c r="M4" t="s">
        <v>63</v>
      </c>
      <c r="N4" t="s">
        <v>64</v>
      </c>
      <c r="O4" t="s">
        <v>65</v>
      </c>
      <c r="P4" t="s">
        <v>66</v>
      </c>
    </row>
    <row r="5" spans="1:11">
      <c r="A5" t="s">
        <v>67</v>
      </c>
      <c r="B5" t="s">
        <v>31</v>
      </c>
      <c r="C5" t="s">
        <v>68</v>
      </c>
      <c r="D5" t="s">
        <v>69</v>
      </c>
      <c r="E5" t="s">
        <v>70</v>
      </c>
      <c r="F5" t="s">
        <v>71</v>
      </c>
      <c r="G5" t="s">
        <v>31</v>
      </c>
      <c r="H5" t="s">
        <v>68</v>
      </c>
      <c r="I5" t="s">
        <v>69</v>
      </c>
      <c r="J5" t="s">
        <v>70</v>
      </c>
      <c r="K5" t="s">
        <v>71</v>
      </c>
    </row>
    <row r="6" spans="1:16">
      <c r="A6">
        <v>16</v>
      </c>
      <c r="B6">
        <v>5</v>
      </c>
      <c r="C6">
        <v>16</v>
      </c>
      <c r="D6">
        <v>0</v>
      </c>
      <c r="E6">
        <v>16</v>
      </c>
      <c r="F6">
        <v>16</v>
      </c>
      <c r="G6">
        <v>7</v>
      </c>
      <c r="H6">
        <v>16</v>
      </c>
      <c r="I6">
        <v>0</v>
      </c>
      <c r="J6">
        <v>16</v>
      </c>
      <c r="K6">
        <v>16</v>
      </c>
      <c r="L6">
        <v>12</v>
      </c>
      <c r="M6">
        <v>16</v>
      </c>
      <c r="N6">
        <v>0</v>
      </c>
      <c r="O6">
        <v>16</v>
      </c>
      <c r="P6">
        <v>16</v>
      </c>
    </row>
    <row r="7" spans="1:16">
      <c r="A7">
        <v>17</v>
      </c>
      <c r="B7">
        <v>6</v>
      </c>
      <c r="C7">
        <v>17</v>
      </c>
      <c r="D7">
        <v>0</v>
      </c>
      <c r="E7">
        <v>17</v>
      </c>
      <c r="F7">
        <v>17</v>
      </c>
      <c r="G7">
        <v>10</v>
      </c>
      <c r="H7">
        <v>17</v>
      </c>
      <c r="I7">
        <v>0</v>
      </c>
      <c r="J7">
        <v>17</v>
      </c>
      <c r="K7">
        <v>17</v>
      </c>
      <c r="L7">
        <v>16</v>
      </c>
      <c r="M7">
        <v>17</v>
      </c>
      <c r="N7">
        <v>0</v>
      </c>
      <c r="O7">
        <v>17</v>
      </c>
      <c r="P7">
        <v>17</v>
      </c>
    </row>
    <row r="8" spans="1:16">
      <c r="A8">
        <v>18</v>
      </c>
      <c r="B8">
        <v>7</v>
      </c>
      <c r="C8">
        <v>18</v>
      </c>
      <c r="D8">
        <v>0</v>
      </c>
      <c r="E8">
        <v>18</v>
      </c>
      <c r="F8">
        <v>18</v>
      </c>
      <c r="G8">
        <v>3</v>
      </c>
      <c r="H8">
        <v>18</v>
      </c>
      <c r="I8">
        <v>0</v>
      </c>
      <c r="J8">
        <v>18</v>
      </c>
      <c r="K8">
        <v>18</v>
      </c>
      <c r="L8">
        <v>10</v>
      </c>
      <c r="M8">
        <v>18</v>
      </c>
      <c r="N8">
        <v>0</v>
      </c>
      <c r="O8">
        <v>18</v>
      </c>
      <c r="P8">
        <v>18</v>
      </c>
    </row>
    <row r="9" spans="1:16">
      <c r="A9">
        <v>19</v>
      </c>
      <c r="B9">
        <v>3</v>
      </c>
      <c r="C9">
        <v>19</v>
      </c>
      <c r="D9">
        <v>0</v>
      </c>
      <c r="E9">
        <v>19</v>
      </c>
      <c r="F9">
        <v>19</v>
      </c>
      <c r="G9"/>
      <c r="H9"/>
      <c r="I9"/>
      <c r="J9"/>
      <c r="K9"/>
      <c r="L9">
        <v>3</v>
      </c>
      <c r="M9">
        <v>19</v>
      </c>
      <c r="N9">
        <v>0</v>
      </c>
      <c r="O9">
        <v>19</v>
      </c>
      <c r="P9">
        <v>19</v>
      </c>
    </row>
    <row r="10" spans="1:16">
      <c r="A10">
        <v>20</v>
      </c>
      <c r="B10">
        <v>1</v>
      </c>
      <c r="C10">
        <v>20</v>
      </c>
      <c r="D10" t="e">
        <v>#DIV/0!</v>
      </c>
      <c r="E10">
        <v>20</v>
      </c>
      <c r="F10">
        <v>20</v>
      </c>
      <c r="G10">
        <v>1</v>
      </c>
      <c r="H10">
        <v>20</v>
      </c>
      <c r="I10" t="e">
        <v>#DIV/0!</v>
      </c>
      <c r="J10">
        <v>20</v>
      </c>
      <c r="K10">
        <v>20</v>
      </c>
      <c r="L10">
        <v>2</v>
      </c>
      <c r="M10">
        <v>20</v>
      </c>
      <c r="N10">
        <v>0</v>
      </c>
      <c r="O10">
        <v>20</v>
      </c>
      <c r="P10">
        <v>20</v>
      </c>
    </row>
    <row r="11" spans="1:16">
      <c r="A11">
        <v>21</v>
      </c>
      <c r="B11">
        <v>2</v>
      </c>
      <c r="C11">
        <v>21</v>
      </c>
      <c r="D11">
        <v>0</v>
      </c>
      <c r="E11">
        <v>21</v>
      </c>
      <c r="F11">
        <v>21</v>
      </c>
      <c r="G11">
        <v>1</v>
      </c>
      <c r="H11">
        <v>21</v>
      </c>
      <c r="I11" t="e">
        <v>#DIV/0!</v>
      </c>
      <c r="J11">
        <v>21</v>
      </c>
      <c r="K11">
        <v>21</v>
      </c>
      <c r="L11">
        <v>3</v>
      </c>
      <c r="M11">
        <v>21</v>
      </c>
      <c r="N11">
        <v>0</v>
      </c>
      <c r="O11">
        <v>21</v>
      </c>
      <c r="P11">
        <v>21</v>
      </c>
    </row>
    <row r="12" spans="1:16">
      <c r="A12">
        <v>23</v>
      </c>
      <c r="B12"/>
      <c r="C12"/>
      <c r="D12"/>
      <c r="E12"/>
      <c r="F12"/>
      <c r="G12">
        <v>1</v>
      </c>
      <c r="H12">
        <v>23</v>
      </c>
      <c r="I12" t="e">
        <v>#DIV/0!</v>
      </c>
      <c r="J12">
        <v>23</v>
      </c>
      <c r="K12">
        <v>23</v>
      </c>
      <c r="L12">
        <v>1</v>
      </c>
      <c r="M12">
        <v>23</v>
      </c>
      <c r="N12" t="e">
        <v>#DIV/0!</v>
      </c>
      <c r="O12">
        <v>23</v>
      </c>
      <c r="P12">
        <v>23</v>
      </c>
    </row>
    <row r="13" spans="1:16">
      <c r="A13">
        <v>24</v>
      </c>
      <c r="B13">
        <v>1</v>
      </c>
      <c r="C13">
        <v>24</v>
      </c>
      <c r="D13" t="e">
        <v>#DIV/0!</v>
      </c>
      <c r="E13">
        <v>24</v>
      </c>
      <c r="F13">
        <v>24</v>
      </c>
      <c r="G13"/>
      <c r="H13"/>
      <c r="I13"/>
      <c r="J13"/>
      <c r="K13"/>
      <c r="L13">
        <v>1</v>
      </c>
      <c r="M13">
        <v>24</v>
      </c>
      <c r="N13" t="e">
        <v>#DIV/0!</v>
      </c>
      <c r="O13">
        <v>24</v>
      </c>
      <c r="P13">
        <v>24</v>
      </c>
    </row>
    <row r="14" spans="1:16">
      <c r="A14" t="s">
        <v>5</v>
      </c>
      <c r="B14">
        <v>25</v>
      </c>
      <c r="C14">
        <v>18.04</v>
      </c>
      <c r="D14">
        <v>1.9035055380359</v>
      </c>
      <c r="E14">
        <v>16</v>
      </c>
      <c r="F14">
        <v>24</v>
      </c>
      <c r="G14">
        <v>23</v>
      </c>
      <c r="H14">
        <v>17.3913043478261</v>
      </c>
      <c r="I14">
        <v>1.75134053681439</v>
      </c>
      <c r="J14">
        <v>16</v>
      </c>
      <c r="K14">
        <v>23</v>
      </c>
      <c r="L14">
        <v>48</v>
      </c>
      <c r="M14">
        <v>17.7291666666667</v>
      </c>
      <c r="N14">
        <v>1.84205693692276</v>
      </c>
      <c r="O14">
        <v>16</v>
      </c>
      <c r="P14">
        <v>24</v>
      </c>
    </row>
    <row r="25" spans="3:3">
      <c r="C25" s="15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9"/>
  <sheetViews>
    <sheetView zoomScale="115" zoomScaleNormal="115" workbookViewId="0">
      <pane ySplit="1" topLeftCell="A25" activePane="bottomLeft" state="frozen"/>
      <selection/>
      <selection pane="bottomLeft" activeCell="H54" sqref="H54"/>
    </sheetView>
  </sheetViews>
  <sheetFormatPr defaultColWidth="14.4444444444444" defaultRowHeight="15.75" customHeight="1"/>
  <cols>
    <col min="1" max="26" width="21.5555555555556" customWidth="1"/>
  </cols>
  <sheetData>
    <row r="1" ht="13.2" spans="1:20">
      <c r="A1" s="13" t="s">
        <v>11</v>
      </c>
      <c r="B1" s="13" t="s">
        <v>2</v>
      </c>
      <c r="C1" s="13" t="s">
        <v>72</v>
      </c>
      <c r="D1" s="13" t="s">
        <v>1</v>
      </c>
      <c r="E1" s="13" t="s">
        <v>73</v>
      </c>
      <c r="F1" s="13" t="s">
        <v>15</v>
      </c>
      <c r="G1" s="13" t="s">
        <v>74</v>
      </c>
      <c r="H1" s="13" t="s">
        <v>67</v>
      </c>
      <c r="I1" s="13" t="s">
        <v>10</v>
      </c>
      <c r="J1" s="13" t="s">
        <v>75</v>
      </c>
      <c r="K1" s="13" t="s">
        <v>76</v>
      </c>
      <c r="L1" s="13" t="s">
        <v>77</v>
      </c>
      <c r="M1" s="13" t="s">
        <v>78</v>
      </c>
      <c r="N1" s="13" t="s">
        <v>50</v>
      </c>
      <c r="O1" s="13" t="s">
        <v>79</v>
      </c>
      <c r="P1" s="13" t="s">
        <v>35</v>
      </c>
      <c r="Q1" s="13" t="s">
        <v>80</v>
      </c>
      <c r="R1" s="13" t="s">
        <v>81</v>
      </c>
      <c r="S1" s="13" t="s">
        <v>32</v>
      </c>
      <c r="T1" s="13" t="s">
        <v>82</v>
      </c>
    </row>
    <row r="2" ht="13.2" spans="1:20">
      <c r="A2" s="13" t="s">
        <v>12</v>
      </c>
      <c r="B2" s="13" t="s">
        <v>6</v>
      </c>
      <c r="C2" s="13">
        <v>23</v>
      </c>
      <c r="D2" s="13" t="s">
        <v>3</v>
      </c>
      <c r="E2" s="13">
        <v>4</v>
      </c>
      <c r="F2" s="13" t="s">
        <v>21</v>
      </c>
      <c r="G2" s="13">
        <v>60</v>
      </c>
      <c r="H2" s="13">
        <v>19</v>
      </c>
      <c r="I2" s="13">
        <v>1</v>
      </c>
      <c r="J2" s="13" t="s">
        <v>83</v>
      </c>
      <c r="K2" s="13" t="s">
        <v>84</v>
      </c>
      <c r="L2" s="13" t="s">
        <v>85</v>
      </c>
      <c r="M2" s="13" t="s">
        <v>86</v>
      </c>
      <c r="N2" s="13">
        <v>40000</v>
      </c>
      <c r="O2" s="13">
        <v>1</v>
      </c>
      <c r="P2" s="13">
        <v>163</v>
      </c>
      <c r="Q2" s="13">
        <v>180</v>
      </c>
      <c r="R2" s="13" t="s">
        <v>87</v>
      </c>
      <c r="S2" s="13" t="s">
        <v>33</v>
      </c>
      <c r="T2" s="13" t="s">
        <v>88</v>
      </c>
    </row>
    <row r="3" ht="13.2" spans="1:20">
      <c r="A3" s="13" t="s">
        <v>14</v>
      </c>
      <c r="B3" s="13" t="s">
        <v>8</v>
      </c>
      <c r="C3" s="13">
        <v>20</v>
      </c>
      <c r="D3" s="13" t="s">
        <v>4</v>
      </c>
      <c r="E3" s="13">
        <v>5</v>
      </c>
      <c r="F3" s="13" t="s">
        <v>28</v>
      </c>
      <c r="G3" s="13">
        <v>120</v>
      </c>
      <c r="H3" s="13">
        <v>18</v>
      </c>
      <c r="I3" s="13">
        <v>1</v>
      </c>
      <c r="J3" s="13" t="s">
        <v>83</v>
      </c>
      <c r="K3" s="13" t="s">
        <v>89</v>
      </c>
      <c r="L3" s="13" t="s">
        <v>33</v>
      </c>
      <c r="M3" s="13" t="s">
        <v>86</v>
      </c>
      <c r="N3" s="13">
        <v>300000</v>
      </c>
      <c r="O3" s="13">
        <v>8</v>
      </c>
      <c r="P3" s="13">
        <v>180</v>
      </c>
      <c r="Q3" s="13">
        <v>120</v>
      </c>
      <c r="R3" s="13" t="s">
        <v>87</v>
      </c>
      <c r="S3" s="13" t="s">
        <v>33</v>
      </c>
      <c r="T3" s="13" t="s">
        <v>90</v>
      </c>
    </row>
    <row r="4" ht="13.2" spans="1:20">
      <c r="A4" s="13" t="s">
        <v>12</v>
      </c>
      <c r="B4" s="13" t="s">
        <v>6</v>
      </c>
      <c r="C4" s="13">
        <v>19</v>
      </c>
      <c r="D4" s="13" t="s">
        <v>4</v>
      </c>
      <c r="E4" s="13">
        <v>5</v>
      </c>
      <c r="F4" s="13" t="s">
        <v>30</v>
      </c>
      <c r="G4" s="13">
        <v>60</v>
      </c>
      <c r="H4" s="13">
        <v>17</v>
      </c>
      <c r="I4" s="13">
        <v>2</v>
      </c>
      <c r="J4" s="13" t="s">
        <v>83</v>
      </c>
      <c r="K4" s="13" t="s">
        <v>89</v>
      </c>
      <c r="L4" s="13" t="s">
        <v>33</v>
      </c>
      <c r="M4" s="13" t="s">
        <v>86</v>
      </c>
      <c r="N4" s="13">
        <v>8000</v>
      </c>
      <c r="O4" s="13">
        <v>1</v>
      </c>
      <c r="P4" s="13">
        <v>167</v>
      </c>
      <c r="Q4" s="13">
        <v>540</v>
      </c>
      <c r="R4" s="13" t="s">
        <v>87</v>
      </c>
      <c r="S4" s="13" t="s">
        <v>34</v>
      </c>
      <c r="T4" s="13" t="s">
        <v>90</v>
      </c>
    </row>
    <row r="5" ht="13.2" spans="1:20">
      <c r="A5" s="13" t="s">
        <v>12</v>
      </c>
      <c r="B5" s="13" t="s">
        <v>7</v>
      </c>
      <c r="C5" s="13">
        <v>23</v>
      </c>
      <c r="D5" s="13" t="s">
        <v>3</v>
      </c>
      <c r="E5" s="13">
        <v>5</v>
      </c>
      <c r="F5" s="13" t="s">
        <v>24</v>
      </c>
      <c r="G5" s="13">
        <v>60</v>
      </c>
      <c r="H5" s="13">
        <v>18</v>
      </c>
      <c r="I5" s="13">
        <v>2</v>
      </c>
      <c r="J5" s="13" t="s">
        <v>83</v>
      </c>
      <c r="K5" s="13" t="s">
        <v>89</v>
      </c>
      <c r="L5" s="13" t="s">
        <v>33</v>
      </c>
      <c r="M5" s="13" t="s">
        <v>86</v>
      </c>
      <c r="N5" s="13">
        <v>100000</v>
      </c>
      <c r="O5" s="13">
        <v>1</v>
      </c>
      <c r="P5" s="13">
        <v>165</v>
      </c>
      <c r="Q5" s="13">
        <v>2</v>
      </c>
      <c r="R5" s="13" t="s">
        <v>87</v>
      </c>
      <c r="S5" s="13" t="s">
        <v>33</v>
      </c>
      <c r="T5" s="13" t="s">
        <v>91</v>
      </c>
    </row>
    <row r="6" ht="13.2" spans="1:20">
      <c r="A6" s="13" t="s">
        <v>14</v>
      </c>
      <c r="B6" s="13" t="s">
        <v>8</v>
      </c>
      <c r="C6" s="13">
        <v>19</v>
      </c>
      <c r="D6" s="13" t="s">
        <v>4</v>
      </c>
      <c r="E6" s="13">
        <v>5</v>
      </c>
      <c r="F6" s="13" t="s">
        <v>29</v>
      </c>
      <c r="G6" s="13">
        <v>60</v>
      </c>
      <c r="H6" s="13">
        <v>17</v>
      </c>
      <c r="I6" s="13">
        <v>1</v>
      </c>
      <c r="J6" s="13" t="s">
        <v>83</v>
      </c>
      <c r="K6" s="13" t="s">
        <v>89</v>
      </c>
      <c r="L6" s="13" t="s">
        <v>33</v>
      </c>
      <c r="M6" s="13" t="s">
        <v>92</v>
      </c>
      <c r="N6" s="13">
        <v>12000</v>
      </c>
      <c r="O6" s="13">
        <v>3</v>
      </c>
      <c r="P6" s="13">
        <v>173</v>
      </c>
      <c r="Q6" s="13">
        <v>10</v>
      </c>
      <c r="R6" s="13" t="s">
        <v>87</v>
      </c>
      <c r="S6" s="13" t="s">
        <v>33</v>
      </c>
      <c r="T6" s="13" t="s">
        <v>90</v>
      </c>
    </row>
    <row r="7" ht="13.2" spans="1:20">
      <c r="A7" s="13" t="s">
        <v>12</v>
      </c>
      <c r="B7" s="13" t="s">
        <v>6</v>
      </c>
      <c r="C7" s="13">
        <v>20</v>
      </c>
      <c r="D7" s="13" t="s">
        <v>3</v>
      </c>
      <c r="E7" s="13">
        <v>3</v>
      </c>
      <c r="F7" s="13" t="s">
        <v>19</v>
      </c>
      <c r="G7" s="13">
        <v>60</v>
      </c>
      <c r="H7" s="13">
        <v>16</v>
      </c>
      <c r="I7" s="13">
        <v>1</v>
      </c>
      <c r="J7" s="13" t="s">
        <v>83</v>
      </c>
      <c r="K7" s="13" t="s">
        <v>89</v>
      </c>
      <c r="L7" s="13" t="s">
        <v>33</v>
      </c>
      <c r="M7" s="13" t="s">
        <v>93</v>
      </c>
      <c r="N7" s="13">
        <v>20000</v>
      </c>
      <c r="O7" s="13">
        <v>1</v>
      </c>
      <c r="P7" s="13">
        <v>173</v>
      </c>
      <c r="Q7" s="13">
        <v>30</v>
      </c>
      <c r="R7" s="13" t="s">
        <v>87</v>
      </c>
      <c r="S7" s="13" t="s">
        <v>33</v>
      </c>
      <c r="T7" s="13" t="s">
        <v>90</v>
      </c>
    </row>
    <row r="8" ht="13.2" spans="1:20">
      <c r="A8" s="13" t="s">
        <v>12</v>
      </c>
      <c r="B8" s="13" t="s">
        <v>6</v>
      </c>
      <c r="C8" s="13">
        <v>22</v>
      </c>
      <c r="D8" s="13" t="s">
        <v>3</v>
      </c>
      <c r="E8" s="13">
        <v>4</v>
      </c>
      <c r="F8" s="13" t="s">
        <v>24</v>
      </c>
      <c r="G8" s="13">
        <v>50</v>
      </c>
      <c r="H8" s="13">
        <v>19</v>
      </c>
      <c r="I8" s="13">
        <v>2</v>
      </c>
      <c r="J8" s="13" t="s">
        <v>83</v>
      </c>
      <c r="K8" s="13" t="s">
        <v>89</v>
      </c>
      <c r="L8" s="13" t="s">
        <v>85</v>
      </c>
      <c r="M8" s="13" t="s">
        <v>86</v>
      </c>
      <c r="N8" s="13">
        <v>100000</v>
      </c>
      <c r="O8" s="13">
        <v>2</v>
      </c>
      <c r="P8" s="13">
        <v>161</v>
      </c>
      <c r="Q8" s="13">
        <v>90</v>
      </c>
      <c r="R8" s="13" t="s">
        <v>87</v>
      </c>
      <c r="S8" s="13" t="s">
        <v>33</v>
      </c>
      <c r="T8" s="13" t="s">
        <v>90</v>
      </c>
    </row>
    <row r="9" ht="13.2" spans="1:20">
      <c r="A9" s="13" t="s">
        <v>12</v>
      </c>
      <c r="B9" s="13" t="s">
        <v>7</v>
      </c>
      <c r="C9" s="13">
        <v>20</v>
      </c>
      <c r="D9" s="13" t="s">
        <v>3</v>
      </c>
      <c r="E9" s="13">
        <v>5</v>
      </c>
      <c r="F9" s="13" t="s">
        <v>30</v>
      </c>
      <c r="G9" s="13">
        <v>60</v>
      </c>
      <c r="H9" s="13">
        <v>16</v>
      </c>
      <c r="I9" s="13">
        <v>2</v>
      </c>
      <c r="J9" s="13" t="s">
        <v>83</v>
      </c>
      <c r="K9" s="13" t="s">
        <v>89</v>
      </c>
      <c r="L9" s="13" t="s">
        <v>33</v>
      </c>
      <c r="M9" s="13" t="s">
        <v>86</v>
      </c>
      <c r="N9" s="13">
        <v>40000</v>
      </c>
      <c r="O9" s="13">
        <v>1</v>
      </c>
      <c r="P9" s="13">
        <v>162</v>
      </c>
      <c r="Q9" s="13">
        <v>240</v>
      </c>
      <c r="R9" s="13" t="s">
        <v>87</v>
      </c>
      <c r="S9" s="13" t="s">
        <v>33</v>
      </c>
      <c r="T9" s="13" t="s">
        <v>90</v>
      </c>
    </row>
    <row r="10" ht="13.2" spans="1:20">
      <c r="A10" s="13" t="s">
        <v>12</v>
      </c>
      <c r="B10" s="13" t="s">
        <v>6</v>
      </c>
      <c r="C10" s="13">
        <v>19</v>
      </c>
      <c r="D10" s="13" t="s">
        <v>3</v>
      </c>
      <c r="E10" s="13">
        <v>5</v>
      </c>
      <c r="F10" s="13" t="s">
        <v>30</v>
      </c>
      <c r="G10" s="13">
        <v>30</v>
      </c>
      <c r="H10" s="13">
        <v>17</v>
      </c>
      <c r="I10" s="13">
        <v>3</v>
      </c>
      <c r="J10" s="13" t="s">
        <v>83</v>
      </c>
      <c r="K10" s="13" t="s">
        <v>89</v>
      </c>
      <c r="L10" s="13" t="s">
        <v>33</v>
      </c>
      <c r="M10" s="13" t="s">
        <v>93</v>
      </c>
      <c r="N10" s="13">
        <v>30000</v>
      </c>
      <c r="O10" s="13">
        <v>3</v>
      </c>
      <c r="P10" s="13">
        <v>158</v>
      </c>
      <c r="Q10" s="13">
        <v>120</v>
      </c>
      <c r="R10" s="13" t="s">
        <v>87</v>
      </c>
      <c r="S10" s="13" t="s">
        <v>33</v>
      </c>
      <c r="T10" s="13" t="s">
        <v>90</v>
      </c>
    </row>
    <row r="11" ht="13.2" spans="1:20">
      <c r="A11" s="13" t="s">
        <v>12</v>
      </c>
      <c r="B11" s="13" t="s">
        <v>7</v>
      </c>
      <c r="C11" s="13">
        <v>20</v>
      </c>
      <c r="D11" s="13" t="s">
        <v>3</v>
      </c>
      <c r="E11" s="13">
        <v>7</v>
      </c>
      <c r="F11" s="13" t="s">
        <v>20</v>
      </c>
      <c r="G11" s="13">
        <v>30</v>
      </c>
      <c r="H11" s="13">
        <v>17</v>
      </c>
      <c r="I11" s="13">
        <v>3</v>
      </c>
      <c r="J11" s="13" t="s">
        <v>83</v>
      </c>
      <c r="K11" s="13" t="s">
        <v>89</v>
      </c>
      <c r="L11" s="13" t="s">
        <v>85</v>
      </c>
      <c r="M11" s="13" t="s">
        <v>86</v>
      </c>
      <c r="N11" s="13">
        <v>400000</v>
      </c>
      <c r="O11" s="13">
        <v>2</v>
      </c>
      <c r="P11" s="13">
        <v>164</v>
      </c>
      <c r="Q11" s="13">
        <v>0</v>
      </c>
      <c r="R11" s="13" t="s">
        <v>87</v>
      </c>
      <c r="S11" s="13" t="s">
        <v>34</v>
      </c>
      <c r="T11" s="13" t="s">
        <v>90</v>
      </c>
    </row>
    <row r="12" ht="13.2" spans="1:20">
      <c r="A12" s="13" t="s">
        <v>12</v>
      </c>
      <c r="B12" s="13" t="s">
        <v>7</v>
      </c>
      <c r="C12" s="13">
        <v>21</v>
      </c>
      <c r="D12" s="13" t="s">
        <v>4</v>
      </c>
      <c r="E12" s="13">
        <v>4</v>
      </c>
      <c r="F12" s="13" t="s">
        <v>26</v>
      </c>
      <c r="G12" s="13">
        <v>15</v>
      </c>
      <c r="H12" s="13">
        <v>18</v>
      </c>
      <c r="I12" s="13">
        <v>3</v>
      </c>
      <c r="J12" s="13" t="s">
        <v>83</v>
      </c>
      <c r="K12" s="13" t="s">
        <v>89</v>
      </c>
      <c r="L12" s="13" t="s">
        <v>33</v>
      </c>
      <c r="M12" s="13" t="s">
        <v>93</v>
      </c>
      <c r="N12" s="13">
        <v>300000</v>
      </c>
      <c r="O12" s="13">
        <v>1</v>
      </c>
      <c r="P12" s="13">
        <v>169</v>
      </c>
      <c r="Q12" s="13">
        <v>40</v>
      </c>
      <c r="R12" s="13" t="s">
        <v>87</v>
      </c>
      <c r="S12" s="13" t="s">
        <v>34</v>
      </c>
      <c r="T12" s="13" t="s">
        <v>90</v>
      </c>
    </row>
    <row r="13" ht="13.2" spans="1:20">
      <c r="A13" s="13" t="s">
        <v>12</v>
      </c>
      <c r="B13" s="13" t="s">
        <v>7</v>
      </c>
      <c r="C13" s="13">
        <v>21</v>
      </c>
      <c r="D13" s="13" t="s">
        <v>3</v>
      </c>
      <c r="E13" s="13">
        <v>3</v>
      </c>
      <c r="F13" s="13" t="s">
        <v>18</v>
      </c>
      <c r="G13" s="13">
        <v>140</v>
      </c>
      <c r="H13" s="13">
        <v>18</v>
      </c>
      <c r="I13" s="13">
        <v>1</v>
      </c>
      <c r="J13" s="13" t="s">
        <v>94</v>
      </c>
      <c r="K13" s="13" t="s">
        <v>89</v>
      </c>
      <c r="L13" s="13" t="s">
        <v>85</v>
      </c>
      <c r="M13" s="13" t="s">
        <v>86</v>
      </c>
      <c r="N13" s="13">
        <v>25000</v>
      </c>
      <c r="O13" s="13">
        <v>2</v>
      </c>
      <c r="P13" s="13">
        <v>168</v>
      </c>
      <c r="Q13" s="13">
        <v>120</v>
      </c>
      <c r="R13" s="13" t="s">
        <v>87</v>
      </c>
      <c r="S13" s="13" t="s">
        <v>34</v>
      </c>
      <c r="T13" s="13" t="s">
        <v>90</v>
      </c>
    </row>
    <row r="14" ht="13.2" spans="1:20">
      <c r="A14" s="13" t="s">
        <v>12</v>
      </c>
      <c r="B14" s="13" t="s">
        <v>7</v>
      </c>
      <c r="C14" s="13">
        <v>22</v>
      </c>
      <c r="D14" s="13" t="s">
        <v>3</v>
      </c>
      <c r="E14" s="13">
        <v>5</v>
      </c>
      <c r="F14" s="13" t="s">
        <v>30</v>
      </c>
      <c r="G14" s="13">
        <v>60</v>
      </c>
      <c r="H14" s="13">
        <v>18</v>
      </c>
      <c r="I14" s="13">
        <v>2</v>
      </c>
      <c r="J14" s="13" t="s">
        <v>95</v>
      </c>
      <c r="K14" s="13" t="s">
        <v>89</v>
      </c>
      <c r="L14" s="13" t="s">
        <v>85</v>
      </c>
      <c r="M14" s="13" t="s">
        <v>86</v>
      </c>
      <c r="N14" s="13">
        <v>600000</v>
      </c>
      <c r="O14" s="13">
        <v>2</v>
      </c>
      <c r="P14" s="13">
        <v>160</v>
      </c>
      <c r="Q14" s="13">
        <v>60</v>
      </c>
      <c r="R14" s="13" t="s">
        <v>87</v>
      </c>
      <c r="S14" s="13" t="s">
        <v>34</v>
      </c>
      <c r="T14" s="13" t="s">
        <v>90</v>
      </c>
    </row>
    <row r="15" ht="13.2" spans="1:20">
      <c r="A15" s="13" t="s">
        <v>14</v>
      </c>
      <c r="B15" s="13" t="s">
        <v>8</v>
      </c>
      <c r="C15" s="13">
        <v>18</v>
      </c>
      <c r="D15" s="13" t="s">
        <v>4</v>
      </c>
      <c r="E15" s="13">
        <v>6</v>
      </c>
      <c r="F15" s="13" t="s">
        <v>26</v>
      </c>
      <c r="G15" s="13">
        <v>60</v>
      </c>
      <c r="H15" s="13">
        <v>16</v>
      </c>
      <c r="I15" s="13">
        <v>3</v>
      </c>
      <c r="J15" s="13" t="s">
        <v>83</v>
      </c>
      <c r="K15" s="13" t="s">
        <v>89</v>
      </c>
      <c r="L15" s="13" t="s">
        <v>33</v>
      </c>
      <c r="M15" s="13" t="s">
        <v>93</v>
      </c>
      <c r="N15" s="13">
        <v>50000</v>
      </c>
      <c r="O15" s="13">
        <v>1</v>
      </c>
      <c r="P15" s="13">
        <v>174</v>
      </c>
      <c r="Q15" s="13">
        <v>200</v>
      </c>
      <c r="R15" s="13" t="s">
        <v>87</v>
      </c>
      <c r="S15" s="13" t="s">
        <v>33</v>
      </c>
      <c r="T15" s="13" t="s">
        <v>90</v>
      </c>
    </row>
    <row r="16" ht="13.2" spans="1:20">
      <c r="A16" s="13" t="s">
        <v>12</v>
      </c>
      <c r="B16" s="13" t="s">
        <v>6</v>
      </c>
      <c r="C16" s="13">
        <v>21</v>
      </c>
      <c r="D16" s="13" t="s">
        <v>3</v>
      </c>
      <c r="E16" s="13">
        <v>4</v>
      </c>
      <c r="F16" s="13" t="s">
        <v>30</v>
      </c>
      <c r="G16" s="13">
        <v>45</v>
      </c>
      <c r="H16" s="13">
        <v>18</v>
      </c>
      <c r="I16" s="13">
        <v>2</v>
      </c>
      <c r="J16" s="13" t="s">
        <v>96</v>
      </c>
      <c r="K16" s="13" t="s">
        <v>89</v>
      </c>
      <c r="L16" s="13" t="s">
        <v>85</v>
      </c>
      <c r="M16" s="13" t="s">
        <v>93</v>
      </c>
      <c r="N16" s="13">
        <v>250000</v>
      </c>
      <c r="O16" s="13">
        <v>0</v>
      </c>
      <c r="P16" s="13">
        <v>150</v>
      </c>
      <c r="Q16" s="13">
        <v>60</v>
      </c>
      <c r="R16" s="13" t="s">
        <v>87</v>
      </c>
      <c r="S16" s="13" t="s">
        <v>33</v>
      </c>
      <c r="T16" s="13" t="s">
        <v>90</v>
      </c>
    </row>
    <row r="17" ht="13.2" spans="1:20">
      <c r="A17" s="13" t="s">
        <v>14</v>
      </c>
      <c r="B17" s="13" t="s">
        <v>8</v>
      </c>
      <c r="C17" s="13">
        <v>19</v>
      </c>
      <c r="D17" s="13" t="s">
        <v>4</v>
      </c>
      <c r="E17" s="13">
        <v>6</v>
      </c>
      <c r="F17" s="13" t="s">
        <v>21</v>
      </c>
      <c r="G17" s="13">
        <v>60</v>
      </c>
      <c r="H17" s="13">
        <v>16</v>
      </c>
      <c r="I17" s="13">
        <v>3</v>
      </c>
      <c r="J17" s="13" t="s">
        <v>83</v>
      </c>
      <c r="K17" s="13" t="s">
        <v>89</v>
      </c>
      <c r="L17" s="13" t="s">
        <v>33</v>
      </c>
      <c r="M17" s="13" t="s">
        <v>93</v>
      </c>
      <c r="N17" s="13">
        <v>0</v>
      </c>
      <c r="O17" s="13">
        <v>2</v>
      </c>
      <c r="P17" s="13">
        <v>181</v>
      </c>
      <c r="Q17" s="13">
        <v>6</v>
      </c>
      <c r="R17" s="13" t="s">
        <v>87</v>
      </c>
      <c r="S17" s="13" t="s">
        <v>33</v>
      </c>
      <c r="T17" s="13" t="s">
        <v>90</v>
      </c>
    </row>
    <row r="18" ht="13.2" spans="1:20">
      <c r="A18" s="13" t="s">
        <v>12</v>
      </c>
      <c r="B18" s="13" t="s">
        <v>7</v>
      </c>
      <c r="C18" s="13">
        <v>20</v>
      </c>
      <c r="D18" s="13" t="s">
        <v>3</v>
      </c>
      <c r="E18" s="13">
        <v>4</v>
      </c>
      <c r="F18" s="13" t="s">
        <v>27</v>
      </c>
      <c r="G18" s="13">
        <v>60</v>
      </c>
      <c r="H18" s="13">
        <v>17</v>
      </c>
      <c r="I18" s="13">
        <v>3</v>
      </c>
      <c r="J18" s="13" t="s">
        <v>83</v>
      </c>
      <c r="K18" s="13" t="s">
        <v>89</v>
      </c>
      <c r="L18" s="13" t="s">
        <v>33</v>
      </c>
      <c r="M18" s="13" t="s">
        <v>93</v>
      </c>
      <c r="N18" s="13">
        <v>50000</v>
      </c>
      <c r="O18" s="13">
        <v>1</v>
      </c>
      <c r="P18" s="13">
        <v>162</v>
      </c>
      <c r="Q18" s="13">
        <v>100</v>
      </c>
      <c r="R18" s="13" t="s">
        <v>87</v>
      </c>
      <c r="S18" s="13" t="s">
        <v>33</v>
      </c>
      <c r="T18" s="13" t="s">
        <v>90</v>
      </c>
    </row>
    <row r="19" ht="13.2" spans="1:20">
      <c r="A19" s="13" t="s">
        <v>14</v>
      </c>
      <c r="B19" s="13" t="s">
        <v>8</v>
      </c>
      <c r="C19" s="13">
        <v>19</v>
      </c>
      <c r="D19" s="13" t="s">
        <v>4</v>
      </c>
      <c r="E19" s="13">
        <v>5</v>
      </c>
      <c r="F19" s="13" t="s">
        <v>24</v>
      </c>
      <c r="G19" s="13">
        <v>12</v>
      </c>
      <c r="H19" s="13">
        <v>18</v>
      </c>
      <c r="I19" s="13">
        <v>3</v>
      </c>
      <c r="J19" s="13" t="s">
        <v>83</v>
      </c>
      <c r="K19" s="13" t="s">
        <v>89</v>
      </c>
      <c r="L19" s="13" t="s">
        <v>85</v>
      </c>
      <c r="M19" s="13" t="s">
        <v>93</v>
      </c>
      <c r="N19" s="13">
        <v>50000</v>
      </c>
      <c r="O19" s="13">
        <v>2</v>
      </c>
      <c r="P19" s="13">
        <v>175</v>
      </c>
      <c r="Q19" s="13">
        <v>16</v>
      </c>
      <c r="R19" s="13" t="s">
        <v>87</v>
      </c>
      <c r="S19" s="13" t="s">
        <v>33</v>
      </c>
      <c r="T19" s="13" t="s">
        <v>90</v>
      </c>
    </row>
    <row r="20" ht="13.2" spans="1:20">
      <c r="A20" s="13" t="s">
        <v>14</v>
      </c>
      <c r="B20" s="13" t="s">
        <v>8</v>
      </c>
      <c r="C20" s="13">
        <v>19</v>
      </c>
      <c r="D20" s="13" t="s">
        <v>4</v>
      </c>
      <c r="E20" s="13">
        <v>5</v>
      </c>
      <c r="F20" s="13" t="s">
        <v>26</v>
      </c>
      <c r="G20" s="13">
        <v>40</v>
      </c>
      <c r="H20" s="13">
        <v>17</v>
      </c>
      <c r="I20" s="13">
        <v>1</v>
      </c>
      <c r="J20" s="13" t="s">
        <v>83</v>
      </c>
      <c r="K20" s="13" t="s">
        <v>89</v>
      </c>
      <c r="L20" s="13" t="s">
        <v>85</v>
      </c>
      <c r="M20" s="13" t="s">
        <v>86</v>
      </c>
      <c r="N20" s="13">
        <v>120000</v>
      </c>
      <c r="O20" s="13">
        <v>1</v>
      </c>
      <c r="P20" s="13">
        <v>172</v>
      </c>
      <c r="Q20" s="13">
        <v>480</v>
      </c>
      <c r="R20" s="13" t="s">
        <v>87</v>
      </c>
      <c r="S20" s="13" t="s">
        <v>34</v>
      </c>
      <c r="T20" s="13" t="s">
        <v>90</v>
      </c>
    </row>
    <row r="21" ht="13.2" spans="1:20">
      <c r="A21" s="13" t="s">
        <v>12</v>
      </c>
      <c r="B21" s="13" t="s">
        <v>6</v>
      </c>
      <c r="C21" s="13">
        <v>18</v>
      </c>
      <c r="D21" s="13" t="s">
        <v>3</v>
      </c>
      <c r="E21" s="13">
        <v>5</v>
      </c>
      <c r="F21" s="13" t="s">
        <v>18</v>
      </c>
      <c r="G21" s="13">
        <v>40</v>
      </c>
      <c r="H21" s="13">
        <v>16</v>
      </c>
      <c r="I21" s="13">
        <v>2</v>
      </c>
      <c r="J21" s="13" t="s">
        <v>83</v>
      </c>
      <c r="K21" s="13" t="s">
        <v>89</v>
      </c>
      <c r="L21" s="13" t="s">
        <v>33</v>
      </c>
      <c r="M21" s="13" t="s">
        <v>93</v>
      </c>
      <c r="N21" s="13">
        <v>50000</v>
      </c>
      <c r="O21" s="13">
        <v>2</v>
      </c>
      <c r="P21" s="13">
        <v>172</v>
      </c>
      <c r="Q21" s="13">
        <v>60</v>
      </c>
      <c r="R21" s="13" t="s">
        <v>87</v>
      </c>
      <c r="S21" s="13" t="s">
        <v>33</v>
      </c>
      <c r="T21" s="13" t="s">
        <v>90</v>
      </c>
    </row>
    <row r="22" ht="13.2" spans="1:20">
      <c r="A22" s="13" t="s">
        <v>14</v>
      </c>
      <c r="B22" s="13" t="s">
        <v>8</v>
      </c>
      <c r="C22" s="13">
        <v>19</v>
      </c>
      <c r="D22" s="13" t="s">
        <v>4</v>
      </c>
      <c r="E22" s="13">
        <v>5</v>
      </c>
      <c r="F22" s="13" t="s">
        <v>24</v>
      </c>
      <c r="G22" s="13">
        <v>30</v>
      </c>
      <c r="H22" s="13">
        <v>17</v>
      </c>
      <c r="I22" s="13">
        <v>3</v>
      </c>
      <c r="J22" s="13" t="s">
        <v>83</v>
      </c>
      <c r="K22" s="13" t="s">
        <v>89</v>
      </c>
      <c r="L22" s="13" t="s">
        <v>33</v>
      </c>
      <c r="M22" s="13" t="s">
        <v>86</v>
      </c>
      <c r="N22" s="13">
        <v>10000</v>
      </c>
      <c r="O22" s="13">
        <v>1</v>
      </c>
      <c r="P22" s="13">
        <v>178</v>
      </c>
      <c r="Q22" s="13">
        <v>60</v>
      </c>
      <c r="R22" s="13" t="s">
        <v>87</v>
      </c>
      <c r="S22" s="13" t="s">
        <v>34</v>
      </c>
      <c r="T22" s="13" t="s">
        <v>90</v>
      </c>
    </row>
    <row r="23" ht="13.2" spans="1:20">
      <c r="A23" s="13" t="s">
        <v>14</v>
      </c>
      <c r="B23" s="13" t="s">
        <v>8</v>
      </c>
      <c r="C23" s="13">
        <v>19</v>
      </c>
      <c r="D23" s="13" t="s">
        <v>4</v>
      </c>
      <c r="E23" s="13">
        <v>5</v>
      </c>
      <c r="F23" s="13" t="s">
        <v>18</v>
      </c>
      <c r="G23" s="13">
        <v>60</v>
      </c>
      <c r="H23" s="13">
        <v>17</v>
      </c>
      <c r="I23" s="13">
        <v>1</v>
      </c>
      <c r="J23" s="13" t="s">
        <v>83</v>
      </c>
      <c r="K23" s="13" t="s">
        <v>89</v>
      </c>
      <c r="L23" s="13" t="s">
        <v>33</v>
      </c>
      <c r="M23" s="13" t="s">
        <v>86</v>
      </c>
      <c r="N23" s="13">
        <v>50000</v>
      </c>
      <c r="O23" s="13">
        <v>3</v>
      </c>
      <c r="P23" s="13">
        <v>169</v>
      </c>
      <c r="Q23" s="13">
        <v>50</v>
      </c>
      <c r="R23" s="13" t="s">
        <v>87</v>
      </c>
      <c r="S23" s="13" t="s">
        <v>33</v>
      </c>
      <c r="T23" s="13" t="s">
        <v>90</v>
      </c>
    </row>
    <row r="24" ht="13.2" spans="1:20">
      <c r="A24" s="13" t="s">
        <v>14</v>
      </c>
      <c r="B24" s="13" t="s">
        <v>8</v>
      </c>
      <c r="C24" s="13">
        <v>19</v>
      </c>
      <c r="D24" s="13" t="s">
        <v>4</v>
      </c>
      <c r="E24" s="13">
        <v>5</v>
      </c>
      <c r="F24" s="13" t="s">
        <v>21</v>
      </c>
      <c r="G24" s="13">
        <v>90</v>
      </c>
      <c r="H24" s="13">
        <v>17</v>
      </c>
      <c r="I24" s="13">
        <v>1</v>
      </c>
      <c r="J24" s="13" t="s">
        <v>83</v>
      </c>
      <c r="K24" s="13" t="s">
        <v>89</v>
      </c>
      <c r="L24" s="13" t="s">
        <v>33</v>
      </c>
      <c r="M24" s="13" t="s">
        <v>86</v>
      </c>
      <c r="N24" s="13">
        <v>50000</v>
      </c>
      <c r="O24" s="13">
        <v>2</v>
      </c>
      <c r="P24" s="13">
        <v>178</v>
      </c>
      <c r="Q24" s="13">
        <v>60</v>
      </c>
      <c r="R24" s="13" t="s">
        <v>87</v>
      </c>
      <c r="S24" s="13" t="s">
        <v>33</v>
      </c>
      <c r="T24" s="13" t="s">
        <v>90</v>
      </c>
    </row>
    <row r="25" ht="13.2" spans="1:20">
      <c r="A25" s="13" t="s">
        <v>14</v>
      </c>
      <c r="B25" s="13" t="s">
        <v>8</v>
      </c>
      <c r="C25" s="13">
        <v>18</v>
      </c>
      <c r="D25" s="13" t="s">
        <v>4</v>
      </c>
      <c r="E25" s="13">
        <v>5</v>
      </c>
      <c r="F25" s="13" t="s">
        <v>30</v>
      </c>
      <c r="G25" s="13">
        <v>30</v>
      </c>
      <c r="H25" s="13">
        <v>16</v>
      </c>
      <c r="I25" s="13">
        <v>1</v>
      </c>
      <c r="J25" s="13" t="s">
        <v>83</v>
      </c>
      <c r="K25" s="13" t="s">
        <v>89</v>
      </c>
      <c r="L25" s="13" t="s">
        <v>33</v>
      </c>
      <c r="M25" s="13" t="s">
        <v>86</v>
      </c>
      <c r="N25" s="13">
        <v>20000</v>
      </c>
      <c r="O25" s="13">
        <v>2</v>
      </c>
      <c r="P25" s="13">
        <v>177</v>
      </c>
      <c r="R25" s="13" t="s">
        <v>87</v>
      </c>
      <c r="S25" s="13" t="s">
        <v>34</v>
      </c>
      <c r="T25" s="13" t="s">
        <v>90</v>
      </c>
    </row>
    <row r="26" ht="13.2" spans="1:20">
      <c r="A26" s="13" t="s">
        <v>14</v>
      </c>
      <c r="B26" s="13" t="s">
        <v>8</v>
      </c>
      <c r="C26" s="13">
        <v>18</v>
      </c>
      <c r="D26" s="13" t="s">
        <v>4</v>
      </c>
      <c r="E26" s="13">
        <v>5</v>
      </c>
      <c r="F26" s="13" t="s">
        <v>30</v>
      </c>
      <c r="G26" s="13">
        <v>45</v>
      </c>
      <c r="H26" s="13">
        <v>16</v>
      </c>
      <c r="I26" s="13">
        <v>2</v>
      </c>
      <c r="J26" s="13" t="s">
        <v>83</v>
      </c>
      <c r="K26" s="13" t="s">
        <v>89</v>
      </c>
      <c r="L26" s="13" t="s">
        <v>33</v>
      </c>
      <c r="M26" s="13" t="s">
        <v>86</v>
      </c>
      <c r="N26" s="13">
        <v>150000</v>
      </c>
      <c r="O26" s="13">
        <v>2</v>
      </c>
      <c r="P26" s="13">
        <v>180</v>
      </c>
      <c r="Q26" s="13">
        <v>350</v>
      </c>
      <c r="R26" s="13" t="s">
        <v>87</v>
      </c>
      <c r="S26" s="13" t="s">
        <v>34</v>
      </c>
      <c r="T26" s="13" t="s">
        <v>90</v>
      </c>
    </row>
    <row r="27" ht="13.2" spans="1:20">
      <c r="A27" s="13" t="s">
        <v>13</v>
      </c>
      <c r="B27" s="13" t="s">
        <v>6</v>
      </c>
      <c r="C27" s="13">
        <v>20</v>
      </c>
      <c r="D27" s="13" t="s">
        <v>3</v>
      </c>
      <c r="E27" s="13">
        <v>4</v>
      </c>
      <c r="F27" s="13" t="s">
        <v>97</v>
      </c>
      <c r="G27" s="13">
        <v>20</v>
      </c>
      <c r="H27" s="13">
        <v>18</v>
      </c>
      <c r="I27" s="13">
        <v>4</v>
      </c>
      <c r="J27" s="13" t="s">
        <v>83</v>
      </c>
      <c r="K27" s="13" t="s">
        <v>89</v>
      </c>
      <c r="L27" s="13" t="s">
        <v>33</v>
      </c>
      <c r="M27" s="13" t="s">
        <v>93</v>
      </c>
      <c r="N27" s="13">
        <v>200000</v>
      </c>
      <c r="O27" s="13">
        <v>2</v>
      </c>
      <c r="P27" s="13">
        <v>164</v>
      </c>
      <c r="Q27" s="13">
        <v>180</v>
      </c>
      <c r="R27" s="13" t="s">
        <v>87</v>
      </c>
      <c r="S27" s="13" t="s">
        <v>33</v>
      </c>
      <c r="T27" s="13" t="s">
        <v>90</v>
      </c>
    </row>
    <row r="28" ht="13.2" spans="1:20">
      <c r="A28" s="13" t="s">
        <v>12</v>
      </c>
      <c r="B28" s="13" t="s">
        <v>6</v>
      </c>
      <c r="C28" s="13">
        <v>26</v>
      </c>
      <c r="D28" s="13" t="s">
        <v>3</v>
      </c>
      <c r="E28" s="13">
        <v>5</v>
      </c>
      <c r="F28" s="13" t="s">
        <v>25</v>
      </c>
      <c r="G28" s="13">
        <v>20</v>
      </c>
      <c r="H28" s="13">
        <v>24</v>
      </c>
      <c r="I28" s="13">
        <v>2</v>
      </c>
      <c r="J28" s="13" t="s">
        <v>83</v>
      </c>
      <c r="K28" s="13" t="s">
        <v>89</v>
      </c>
      <c r="L28" s="13" t="s">
        <v>85</v>
      </c>
      <c r="M28" s="13" t="s">
        <v>86</v>
      </c>
      <c r="N28" s="13">
        <v>150000</v>
      </c>
      <c r="O28" s="13">
        <v>3</v>
      </c>
      <c r="P28" s="13">
        <v>158</v>
      </c>
      <c r="Q28" s="13">
        <v>60</v>
      </c>
      <c r="R28" s="13" t="s">
        <v>87</v>
      </c>
      <c r="S28" s="13" t="s">
        <v>33</v>
      </c>
      <c r="T28" s="13" t="s">
        <v>90</v>
      </c>
    </row>
    <row r="29" ht="13.2" spans="1:20">
      <c r="A29" s="13" t="s">
        <v>12</v>
      </c>
      <c r="B29" s="13" t="s">
        <v>6</v>
      </c>
      <c r="C29" s="13">
        <v>20</v>
      </c>
      <c r="D29" s="13" t="s">
        <v>4</v>
      </c>
      <c r="E29" s="13">
        <v>4</v>
      </c>
      <c r="F29" s="13" t="s">
        <v>30</v>
      </c>
      <c r="G29" s="13">
        <v>30</v>
      </c>
      <c r="H29" s="13">
        <v>17</v>
      </c>
      <c r="I29" s="13">
        <v>3</v>
      </c>
      <c r="J29" s="13" t="s">
        <v>83</v>
      </c>
      <c r="K29" s="13" t="s">
        <v>89</v>
      </c>
      <c r="L29" s="13" t="s">
        <v>85</v>
      </c>
      <c r="M29" s="13" t="s">
        <v>93</v>
      </c>
      <c r="N29" s="13">
        <v>70000</v>
      </c>
      <c r="O29" s="13">
        <v>1</v>
      </c>
      <c r="P29" s="13">
        <v>185</v>
      </c>
      <c r="R29" s="13" t="s">
        <v>87</v>
      </c>
      <c r="S29" s="13" t="s">
        <v>33</v>
      </c>
      <c r="T29" s="13" t="s">
        <v>88</v>
      </c>
    </row>
    <row r="30" ht="13.2" spans="1:20">
      <c r="A30" s="13" t="s">
        <v>12</v>
      </c>
      <c r="B30" s="13" t="s">
        <v>6</v>
      </c>
      <c r="C30" s="13">
        <v>22</v>
      </c>
      <c r="D30" s="13" t="s">
        <v>3</v>
      </c>
      <c r="E30" s="13">
        <v>4</v>
      </c>
      <c r="F30" s="13" t="s">
        <v>19</v>
      </c>
      <c r="G30" s="13">
        <v>40</v>
      </c>
      <c r="H30" s="13">
        <v>19</v>
      </c>
      <c r="I30" s="13">
        <v>1</v>
      </c>
      <c r="J30" s="13" t="s">
        <v>83</v>
      </c>
      <c r="K30" s="13" t="s">
        <v>89</v>
      </c>
      <c r="L30" s="13" t="s">
        <v>85</v>
      </c>
      <c r="M30" s="13" t="s">
        <v>93</v>
      </c>
      <c r="N30" s="13">
        <v>40000</v>
      </c>
      <c r="O30" s="13">
        <v>2</v>
      </c>
      <c r="P30" s="13">
        <v>153</v>
      </c>
      <c r="Q30" s="13">
        <v>70</v>
      </c>
      <c r="R30" s="13" t="s">
        <v>87</v>
      </c>
      <c r="S30" s="13" t="s">
        <v>34</v>
      </c>
      <c r="T30" s="13" t="s">
        <v>90</v>
      </c>
    </row>
    <row r="31" ht="13.2" spans="1:20">
      <c r="A31" s="13" t="s">
        <v>12</v>
      </c>
      <c r="B31" s="13" t="s">
        <v>6</v>
      </c>
      <c r="C31" s="13">
        <v>24</v>
      </c>
      <c r="D31" s="13" t="s">
        <v>4</v>
      </c>
      <c r="E31" s="13">
        <v>3</v>
      </c>
      <c r="F31" s="13" t="s">
        <v>25</v>
      </c>
      <c r="G31" s="13">
        <v>30</v>
      </c>
      <c r="H31" s="13">
        <v>20</v>
      </c>
      <c r="I31" s="13">
        <v>3</v>
      </c>
      <c r="J31" s="13" t="s">
        <v>83</v>
      </c>
      <c r="K31" s="13" t="s">
        <v>89</v>
      </c>
      <c r="L31" s="13" t="s">
        <v>33</v>
      </c>
      <c r="M31" s="13" t="s">
        <v>86</v>
      </c>
      <c r="N31" s="13">
        <v>0</v>
      </c>
      <c r="O31" s="13">
        <v>2</v>
      </c>
      <c r="P31" s="13">
        <v>176</v>
      </c>
      <c r="Q31" s="13">
        <v>20</v>
      </c>
      <c r="R31" s="13" t="s">
        <v>87</v>
      </c>
      <c r="S31" s="13" t="s">
        <v>34</v>
      </c>
      <c r="T31" s="13" t="s">
        <v>90</v>
      </c>
    </row>
    <row r="32" ht="13.2" spans="1:20">
      <c r="A32" s="13" t="s">
        <v>14</v>
      </c>
      <c r="B32" s="13" t="s">
        <v>8</v>
      </c>
      <c r="C32" s="13">
        <v>19</v>
      </c>
      <c r="D32" s="13" t="s">
        <v>4</v>
      </c>
      <c r="E32" s="13">
        <v>5</v>
      </c>
      <c r="F32" s="13" t="s">
        <v>22</v>
      </c>
      <c r="G32" s="13">
        <v>30</v>
      </c>
      <c r="H32" s="13">
        <v>17</v>
      </c>
      <c r="I32" s="13">
        <v>1</v>
      </c>
      <c r="J32" s="13" t="s">
        <v>98</v>
      </c>
      <c r="K32" s="13" t="s">
        <v>84</v>
      </c>
      <c r="L32" s="13" t="s">
        <v>33</v>
      </c>
      <c r="M32" s="13" t="s">
        <v>86</v>
      </c>
      <c r="N32" s="13">
        <v>100000</v>
      </c>
      <c r="O32" s="13">
        <v>2</v>
      </c>
      <c r="P32" s="13">
        <v>180</v>
      </c>
      <c r="Q32" s="13">
        <v>20</v>
      </c>
      <c r="R32" s="13" t="s">
        <v>87</v>
      </c>
      <c r="S32" s="13" t="s">
        <v>33</v>
      </c>
      <c r="T32" s="13" t="s">
        <v>90</v>
      </c>
    </row>
    <row r="33" ht="13.2" spans="1:20">
      <c r="A33" s="13" t="s">
        <v>14</v>
      </c>
      <c r="B33" s="13" t="s">
        <v>8</v>
      </c>
      <c r="C33" s="13">
        <v>20</v>
      </c>
      <c r="D33" s="13" t="s">
        <v>4</v>
      </c>
      <c r="E33" s="13">
        <v>5</v>
      </c>
      <c r="F33" s="13" t="s">
        <v>21</v>
      </c>
      <c r="G33" s="13">
        <v>30</v>
      </c>
      <c r="H33" s="13">
        <v>17</v>
      </c>
      <c r="I33" s="13">
        <v>2</v>
      </c>
      <c r="J33" s="13" t="s">
        <v>83</v>
      </c>
      <c r="K33" s="13" t="s">
        <v>89</v>
      </c>
      <c r="L33" s="13" t="s">
        <v>33</v>
      </c>
      <c r="M33" s="13" t="s">
        <v>86</v>
      </c>
      <c r="N33" s="13">
        <v>100000</v>
      </c>
      <c r="O33" s="13">
        <v>3</v>
      </c>
      <c r="P33" s="13">
        <v>169</v>
      </c>
      <c r="Q33" s="13">
        <v>90</v>
      </c>
      <c r="R33" s="13" t="s">
        <v>87</v>
      </c>
      <c r="S33" s="13" t="s">
        <v>33</v>
      </c>
      <c r="T33" s="13" t="s">
        <v>90</v>
      </c>
    </row>
    <row r="34" ht="13.2" spans="1:20">
      <c r="A34" s="13" t="s">
        <v>14</v>
      </c>
      <c r="B34" s="13" t="s">
        <v>8</v>
      </c>
      <c r="C34" s="13">
        <v>19</v>
      </c>
      <c r="D34" s="13" t="s">
        <v>4</v>
      </c>
      <c r="E34" s="13">
        <v>5</v>
      </c>
      <c r="F34" s="13" t="s">
        <v>26</v>
      </c>
      <c r="G34" s="13">
        <v>20</v>
      </c>
      <c r="H34" s="13">
        <v>16</v>
      </c>
      <c r="I34" s="13">
        <v>3</v>
      </c>
      <c r="J34" s="13" t="s">
        <v>83</v>
      </c>
      <c r="K34" s="13" t="s">
        <v>89</v>
      </c>
      <c r="L34" s="13" t="s">
        <v>33</v>
      </c>
      <c r="M34" s="13" t="s">
        <v>93</v>
      </c>
      <c r="N34" s="13">
        <v>50000</v>
      </c>
      <c r="O34" s="13">
        <v>1</v>
      </c>
      <c r="P34" s="13">
        <v>180</v>
      </c>
      <c r="Q34" s="13">
        <v>300</v>
      </c>
      <c r="R34" s="13" t="s">
        <v>87</v>
      </c>
      <c r="S34" s="13" t="s">
        <v>34</v>
      </c>
      <c r="T34" s="13" t="s">
        <v>90</v>
      </c>
    </row>
    <row r="35" ht="13.2" spans="1:20">
      <c r="A35" s="13" t="s">
        <v>14</v>
      </c>
      <c r="B35" s="13" t="s">
        <v>8</v>
      </c>
      <c r="C35" s="13">
        <v>18</v>
      </c>
      <c r="D35" s="13" t="s">
        <v>4</v>
      </c>
      <c r="E35" s="13">
        <v>5</v>
      </c>
      <c r="F35" s="13" t="s">
        <v>26</v>
      </c>
      <c r="G35" s="13">
        <v>30</v>
      </c>
      <c r="H35" s="13">
        <v>16</v>
      </c>
      <c r="I35" s="13">
        <v>3</v>
      </c>
      <c r="J35" s="13" t="s">
        <v>83</v>
      </c>
      <c r="K35" s="13" t="s">
        <v>89</v>
      </c>
      <c r="L35" s="13" t="s">
        <v>33</v>
      </c>
      <c r="M35" s="13" t="s">
        <v>92</v>
      </c>
      <c r="N35" s="13">
        <v>50000</v>
      </c>
      <c r="O35" s="13">
        <v>2</v>
      </c>
      <c r="P35" s="13">
        <v>185</v>
      </c>
      <c r="Q35" s="13">
        <v>90</v>
      </c>
      <c r="R35" s="13" t="s">
        <v>87</v>
      </c>
      <c r="S35" s="13" t="s">
        <v>33</v>
      </c>
      <c r="T35" s="13" t="s">
        <v>90</v>
      </c>
    </row>
    <row r="36" ht="13.2" spans="1:20">
      <c r="A36" s="13" t="s">
        <v>14</v>
      </c>
      <c r="B36" s="13" t="s">
        <v>8</v>
      </c>
      <c r="C36" s="13">
        <v>20</v>
      </c>
      <c r="D36" s="13" t="s">
        <v>3</v>
      </c>
      <c r="E36" s="13">
        <v>7</v>
      </c>
      <c r="F36" s="13" t="s">
        <v>21</v>
      </c>
      <c r="G36" s="13">
        <v>60</v>
      </c>
      <c r="H36" s="13">
        <v>17</v>
      </c>
      <c r="I36" s="13">
        <v>1</v>
      </c>
      <c r="J36" s="13" t="s">
        <v>83</v>
      </c>
      <c r="K36" s="13" t="s">
        <v>89</v>
      </c>
      <c r="L36" s="13" t="s">
        <v>33</v>
      </c>
      <c r="M36" s="13" t="s">
        <v>93</v>
      </c>
      <c r="N36" s="13">
        <v>900000</v>
      </c>
      <c r="O36" s="13">
        <v>5</v>
      </c>
      <c r="P36" s="13">
        <v>153</v>
      </c>
      <c r="Q36" s="13">
        <v>540</v>
      </c>
      <c r="R36" s="13" t="s">
        <v>87</v>
      </c>
      <c r="S36" s="13" t="s">
        <v>34</v>
      </c>
      <c r="T36" s="13" t="s">
        <v>88</v>
      </c>
    </row>
    <row r="37" ht="13.2" spans="1:20">
      <c r="A37" s="13" t="s">
        <v>14</v>
      </c>
      <c r="B37" s="13" t="s">
        <v>8</v>
      </c>
      <c r="C37" s="13">
        <v>19</v>
      </c>
      <c r="D37" s="13" t="s">
        <v>4</v>
      </c>
      <c r="E37" s="13">
        <v>5</v>
      </c>
      <c r="F37" s="13" t="s">
        <v>19</v>
      </c>
      <c r="G37" s="13">
        <v>45</v>
      </c>
      <c r="H37" s="13">
        <v>16</v>
      </c>
      <c r="I37" s="13">
        <v>2</v>
      </c>
      <c r="J37" s="13" t="s">
        <v>99</v>
      </c>
      <c r="K37" s="13" t="s">
        <v>89</v>
      </c>
      <c r="L37" s="13" t="s">
        <v>33</v>
      </c>
      <c r="M37" s="13" t="s">
        <v>86</v>
      </c>
      <c r="N37" s="13">
        <v>100000</v>
      </c>
      <c r="O37" s="13">
        <v>2</v>
      </c>
      <c r="P37" s="13">
        <v>172</v>
      </c>
      <c r="Q37" s="13">
        <v>120</v>
      </c>
      <c r="R37" s="13" t="s">
        <v>87</v>
      </c>
      <c r="S37" s="13" t="s">
        <v>33</v>
      </c>
      <c r="T37" s="13" t="s">
        <v>90</v>
      </c>
    </row>
    <row r="38" ht="13.2" spans="1:20">
      <c r="A38" s="13" t="s">
        <v>14</v>
      </c>
      <c r="B38" s="13" t="s">
        <v>8</v>
      </c>
      <c r="C38" s="13">
        <v>19</v>
      </c>
      <c r="D38" s="13" t="s">
        <v>4</v>
      </c>
      <c r="E38" s="13">
        <v>5</v>
      </c>
      <c r="F38" s="13" t="s">
        <v>17</v>
      </c>
      <c r="G38" s="13">
        <v>10</v>
      </c>
      <c r="H38" s="13">
        <v>17</v>
      </c>
      <c r="I38" s="13">
        <v>1</v>
      </c>
      <c r="J38" s="13" t="s">
        <v>100</v>
      </c>
      <c r="K38" s="13" t="s">
        <v>84</v>
      </c>
      <c r="L38" s="13" t="s">
        <v>85</v>
      </c>
      <c r="M38" s="13" t="s">
        <v>86</v>
      </c>
      <c r="N38" s="13">
        <v>100000</v>
      </c>
      <c r="O38" s="13">
        <v>1</v>
      </c>
      <c r="P38" s="13">
        <v>180</v>
      </c>
      <c r="Q38" s="13">
        <v>5</v>
      </c>
      <c r="R38" s="13" t="s">
        <v>87</v>
      </c>
      <c r="S38" s="13" t="s">
        <v>33</v>
      </c>
      <c r="T38" s="13" t="s">
        <v>90</v>
      </c>
    </row>
    <row r="39" ht="13.2" spans="1:20">
      <c r="A39" s="13" t="s">
        <v>12</v>
      </c>
      <c r="B39" s="13" t="s">
        <v>6</v>
      </c>
      <c r="C39" s="13">
        <v>25</v>
      </c>
      <c r="D39" s="13" t="s">
        <v>4</v>
      </c>
      <c r="E39" s="13">
        <v>4</v>
      </c>
      <c r="F39" s="13" t="s">
        <v>97</v>
      </c>
      <c r="G39" s="13">
        <v>12</v>
      </c>
      <c r="H39" s="13">
        <v>21</v>
      </c>
      <c r="I39" s="13">
        <v>2</v>
      </c>
      <c r="J39" s="13" t="s">
        <v>83</v>
      </c>
      <c r="K39" s="13" t="s">
        <v>89</v>
      </c>
      <c r="L39" s="13" t="s">
        <v>33</v>
      </c>
      <c r="M39" s="13" t="s">
        <v>92</v>
      </c>
      <c r="N39" s="13">
        <v>200000</v>
      </c>
      <c r="O39" s="13">
        <v>1</v>
      </c>
      <c r="P39" s="13">
        <v>185</v>
      </c>
      <c r="Q39" s="13">
        <v>1</v>
      </c>
      <c r="R39" s="13" t="s">
        <v>87</v>
      </c>
      <c r="S39" s="13" t="s">
        <v>33</v>
      </c>
      <c r="T39" s="13" t="s">
        <v>90</v>
      </c>
    </row>
    <row r="40" ht="13.2" spans="1:20">
      <c r="A40" s="13" t="s">
        <v>12</v>
      </c>
      <c r="B40" s="13" t="s">
        <v>6</v>
      </c>
      <c r="C40" s="13">
        <v>25</v>
      </c>
      <c r="D40" s="13" t="s">
        <v>3</v>
      </c>
      <c r="E40" s="13">
        <v>3</v>
      </c>
      <c r="F40" s="13" t="s">
        <v>18</v>
      </c>
      <c r="G40" s="13">
        <v>90</v>
      </c>
      <c r="H40" s="13">
        <v>21</v>
      </c>
      <c r="I40" s="13">
        <v>1</v>
      </c>
      <c r="J40" s="13" t="s">
        <v>94</v>
      </c>
      <c r="K40" s="13" t="s">
        <v>89</v>
      </c>
      <c r="L40" s="13" t="s">
        <v>85</v>
      </c>
      <c r="M40" s="13" t="s">
        <v>93</v>
      </c>
      <c r="N40" s="13">
        <v>200000</v>
      </c>
      <c r="O40" s="13">
        <v>6</v>
      </c>
      <c r="P40" s="13">
        <v>173</v>
      </c>
      <c r="Q40" s="13">
        <v>40</v>
      </c>
      <c r="R40" s="13" t="s">
        <v>87</v>
      </c>
      <c r="S40" s="13" t="s">
        <v>33</v>
      </c>
      <c r="T40" s="13" t="s">
        <v>90</v>
      </c>
    </row>
    <row r="41" ht="13.2" spans="1:20">
      <c r="A41" s="13" t="s">
        <v>12</v>
      </c>
      <c r="B41" s="13" t="s">
        <v>6</v>
      </c>
      <c r="C41" s="13">
        <v>22</v>
      </c>
      <c r="D41" s="13" t="s">
        <v>3</v>
      </c>
      <c r="E41" s="13">
        <v>5</v>
      </c>
      <c r="F41" s="13" t="s">
        <v>30</v>
      </c>
      <c r="G41" s="13">
        <v>150</v>
      </c>
      <c r="H41" s="13">
        <v>20</v>
      </c>
      <c r="I41" s="13">
        <v>2</v>
      </c>
      <c r="J41" s="13" t="s">
        <v>96</v>
      </c>
      <c r="K41" s="13" t="s">
        <v>89</v>
      </c>
      <c r="L41" s="13" t="s">
        <v>85</v>
      </c>
      <c r="M41" s="13" t="s">
        <v>93</v>
      </c>
      <c r="N41" s="13">
        <v>120000</v>
      </c>
      <c r="O41" s="13">
        <v>3</v>
      </c>
      <c r="P41" s="13">
        <v>160</v>
      </c>
      <c r="Q41" s="13">
        <v>5</v>
      </c>
      <c r="R41" s="13" t="s">
        <v>87</v>
      </c>
      <c r="S41" s="13" t="s">
        <v>33</v>
      </c>
      <c r="T41" s="13" t="s">
        <v>90</v>
      </c>
    </row>
    <row r="42" ht="13.2" spans="1:20">
      <c r="A42" s="13" t="s">
        <v>12</v>
      </c>
      <c r="B42" s="13" t="s">
        <v>6</v>
      </c>
      <c r="C42" s="13">
        <v>19</v>
      </c>
      <c r="D42" s="13" t="s">
        <v>3</v>
      </c>
      <c r="E42" s="13">
        <v>4</v>
      </c>
      <c r="F42" s="13" t="s">
        <v>19</v>
      </c>
      <c r="G42" s="13">
        <v>30</v>
      </c>
      <c r="H42" s="13">
        <v>16</v>
      </c>
      <c r="I42" s="13">
        <v>1</v>
      </c>
      <c r="J42" s="13" t="s">
        <v>83</v>
      </c>
      <c r="K42" s="13" t="s">
        <v>84</v>
      </c>
      <c r="L42" s="13" t="s">
        <v>33</v>
      </c>
      <c r="M42" s="13" t="s">
        <v>93</v>
      </c>
      <c r="N42" s="13">
        <v>25000</v>
      </c>
      <c r="O42" s="13">
        <v>0</v>
      </c>
      <c r="P42" s="13">
        <v>162</v>
      </c>
      <c r="Q42" s="13">
        <v>115</v>
      </c>
      <c r="R42" s="13" t="s">
        <v>87</v>
      </c>
      <c r="S42" s="13" t="s">
        <v>33</v>
      </c>
      <c r="T42" s="13" t="s">
        <v>90</v>
      </c>
    </row>
    <row r="43" ht="13.2" spans="1:20">
      <c r="A43" s="13" t="s">
        <v>12</v>
      </c>
      <c r="B43" s="13" t="s">
        <v>7</v>
      </c>
      <c r="C43" s="13">
        <v>22</v>
      </c>
      <c r="D43" s="13" t="s">
        <v>3</v>
      </c>
      <c r="E43" s="13">
        <v>5</v>
      </c>
      <c r="F43" s="13" t="s">
        <v>30</v>
      </c>
      <c r="G43" s="13">
        <v>45</v>
      </c>
      <c r="H43" s="13">
        <v>17</v>
      </c>
      <c r="I43" s="13">
        <v>1</v>
      </c>
      <c r="J43" s="13" t="s">
        <v>83</v>
      </c>
      <c r="K43" s="13" t="s">
        <v>89</v>
      </c>
      <c r="L43" s="13" t="s">
        <v>85</v>
      </c>
      <c r="M43" s="13" t="s">
        <v>86</v>
      </c>
      <c r="N43" s="13">
        <v>50000</v>
      </c>
      <c r="O43" s="13">
        <v>2</v>
      </c>
      <c r="P43" s="13">
        <v>173</v>
      </c>
      <c r="Q43" s="13">
        <v>120</v>
      </c>
      <c r="R43" s="13" t="s">
        <v>87</v>
      </c>
      <c r="S43" s="13" t="s">
        <v>33</v>
      </c>
      <c r="T43" s="13" t="s">
        <v>90</v>
      </c>
    </row>
    <row r="44" ht="13.2" spans="1:20">
      <c r="A44" s="13" t="s">
        <v>12</v>
      </c>
      <c r="B44" s="13" t="s">
        <v>7</v>
      </c>
      <c r="C44" s="13">
        <v>19</v>
      </c>
      <c r="D44" s="13" t="s">
        <v>3</v>
      </c>
      <c r="E44" s="13">
        <v>4</v>
      </c>
      <c r="F44" s="13" t="s">
        <v>18</v>
      </c>
      <c r="G44" s="13">
        <v>80</v>
      </c>
      <c r="H44" s="13">
        <v>16</v>
      </c>
      <c r="I44" s="13">
        <v>2</v>
      </c>
      <c r="J44" s="13" t="s">
        <v>83</v>
      </c>
      <c r="K44" s="13" t="s">
        <v>89</v>
      </c>
      <c r="L44" s="13" t="s">
        <v>85</v>
      </c>
      <c r="M44" s="13" t="s">
        <v>86</v>
      </c>
      <c r="N44" s="13">
        <v>120000</v>
      </c>
      <c r="O44" s="13">
        <v>3</v>
      </c>
      <c r="P44" s="13">
        <v>165</v>
      </c>
      <c r="Q44" s="13">
        <v>120</v>
      </c>
      <c r="R44" s="13" t="s">
        <v>87</v>
      </c>
      <c r="S44" s="13" t="s">
        <v>34</v>
      </c>
      <c r="T44" s="13" t="s">
        <v>90</v>
      </c>
    </row>
    <row r="45" ht="13.2" spans="1:20">
      <c r="A45" s="13" t="s">
        <v>12</v>
      </c>
      <c r="B45" s="13" t="s">
        <v>7</v>
      </c>
      <c r="C45" s="13">
        <v>22</v>
      </c>
      <c r="D45" s="13" t="s">
        <v>3</v>
      </c>
      <c r="E45" s="13">
        <v>4</v>
      </c>
      <c r="F45" s="13" t="s">
        <v>23</v>
      </c>
      <c r="G45" s="13">
        <v>60</v>
      </c>
      <c r="H45" s="13">
        <v>18</v>
      </c>
      <c r="I45" s="13">
        <v>2</v>
      </c>
      <c r="J45" s="13" t="s">
        <v>101</v>
      </c>
      <c r="K45" s="13" t="s">
        <v>89</v>
      </c>
      <c r="L45" s="13" t="s">
        <v>33</v>
      </c>
      <c r="M45" s="13" t="s">
        <v>86</v>
      </c>
      <c r="N45" s="13">
        <v>50000</v>
      </c>
      <c r="O45" s="13">
        <v>4</v>
      </c>
      <c r="P45" s="13">
        <v>175</v>
      </c>
      <c r="Q45" s="13">
        <v>120</v>
      </c>
      <c r="R45" s="13" t="s">
        <v>87</v>
      </c>
      <c r="S45" s="13" t="s">
        <v>34</v>
      </c>
      <c r="T45" s="13" t="s">
        <v>90</v>
      </c>
    </row>
    <row r="46" ht="13.2" spans="1:20">
      <c r="A46" s="13" t="s">
        <v>12</v>
      </c>
      <c r="B46" s="13" t="s">
        <v>6</v>
      </c>
      <c r="C46" s="13">
        <v>19</v>
      </c>
      <c r="D46" s="13" t="s">
        <v>3</v>
      </c>
      <c r="E46" s="13">
        <v>4</v>
      </c>
      <c r="F46" s="13" t="s">
        <v>25</v>
      </c>
      <c r="G46" s="13">
        <v>60</v>
      </c>
      <c r="H46" s="13">
        <v>17</v>
      </c>
      <c r="I46" s="13">
        <v>2</v>
      </c>
      <c r="J46" s="13" t="s">
        <v>83</v>
      </c>
      <c r="K46" s="13" t="s">
        <v>89</v>
      </c>
      <c r="L46" s="13" t="s">
        <v>33</v>
      </c>
      <c r="M46" s="13" t="s">
        <v>93</v>
      </c>
      <c r="N46" s="14">
        <v>100000</v>
      </c>
      <c r="O46" s="13">
        <v>3</v>
      </c>
      <c r="P46" s="13">
        <v>160</v>
      </c>
      <c r="Q46" s="13">
        <v>240</v>
      </c>
      <c r="R46" s="13" t="s">
        <v>87</v>
      </c>
      <c r="S46" s="13" t="s">
        <v>33</v>
      </c>
      <c r="T46" s="13" t="s">
        <v>90</v>
      </c>
    </row>
    <row r="47" ht="13.2" spans="1:20">
      <c r="A47" s="13" t="s">
        <v>12</v>
      </c>
      <c r="B47" s="13" t="s">
        <v>7</v>
      </c>
      <c r="C47" s="13">
        <v>23</v>
      </c>
      <c r="D47" s="13" t="s">
        <v>3</v>
      </c>
      <c r="E47" s="13">
        <v>5</v>
      </c>
      <c r="F47" s="13" t="s">
        <v>26</v>
      </c>
      <c r="G47" s="13">
        <v>15</v>
      </c>
      <c r="H47" s="13">
        <v>18</v>
      </c>
      <c r="I47" s="13">
        <v>2</v>
      </c>
      <c r="J47" s="13" t="s">
        <v>83</v>
      </c>
      <c r="K47" s="13" t="s">
        <v>84</v>
      </c>
      <c r="L47" s="13" t="s">
        <v>33</v>
      </c>
      <c r="M47" s="13" t="s">
        <v>86</v>
      </c>
      <c r="N47" s="13">
        <v>150000</v>
      </c>
      <c r="O47" s="13">
        <v>2</v>
      </c>
      <c r="P47" s="13">
        <v>162</v>
      </c>
      <c r="Q47" s="13">
        <v>120</v>
      </c>
      <c r="R47" s="13" t="s">
        <v>87</v>
      </c>
      <c r="S47" s="13" t="s">
        <v>34</v>
      </c>
      <c r="T47" s="13" t="s">
        <v>90</v>
      </c>
    </row>
    <row r="48" ht="13.2" spans="1:20">
      <c r="A48" s="13" t="s">
        <v>12</v>
      </c>
      <c r="B48" s="13" t="s">
        <v>6</v>
      </c>
      <c r="C48" s="13">
        <v>26</v>
      </c>
      <c r="D48" s="13" t="s">
        <v>3</v>
      </c>
      <c r="E48" s="13">
        <v>4</v>
      </c>
      <c r="F48" s="13" t="s">
        <v>26</v>
      </c>
      <c r="G48" s="13">
        <v>120</v>
      </c>
      <c r="H48" s="13">
        <v>21</v>
      </c>
      <c r="I48" s="13">
        <v>3</v>
      </c>
      <c r="J48" s="13" t="s">
        <v>94</v>
      </c>
      <c r="K48" s="13" t="s">
        <v>84</v>
      </c>
      <c r="L48" s="13" t="s">
        <v>85</v>
      </c>
      <c r="M48" s="13" t="s">
        <v>93</v>
      </c>
      <c r="N48" s="13">
        <v>500000</v>
      </c>
      <c r="O48" s="13">
        <v>1</v>
      </c>
      <c r="P48" s="13">
        <v>160</v>
      </c>
      <c r="Q48" s="13">
        <v>500</v>
      </c>
      <c r="R48" s="13" t="s">
        <v>87</v>
      </c>
      <c r="S48" s="13" t="s">
        <v>34</v>
      </c>
      <c r="T48" s="13" t="s">
        <v>90</v>
      </c>
    </row>
    <row r="49" ht="13.2" spans="1:20">
      <c r="A49" s="13" t="s">
        <v>12</v>
      </c>
      <c r="B49" s="13" t="s">
        <v>6</v>
      </c>
      <c r="C49" s="13">
        <v>25</v>
      </c>
      <c r="D49" s="13" t="s">
        <v>4</v>
      </c>
      <c r="E49" s="13">
        <v>5</v>
      </c>
      <c r="F49" s="13" t="s">
        <v>18</v>
      </c>
      <c r="G49" s="13">
        <v>28</v>
      </c>
      <c r="H49" s="13">
        <v>23</v>
      </c>
      <c r="I49" s="13">
        <v>3</v>
      </c>
      <c r="J49" s="13" t="s">
        <v>83</v>
      </c>
      <c r="K49" s="13" t="s">
        <v>89</v>
      </c>
      <c r="L49" s="13" t="s">
        <v>33</v>
      </c>
      <c r="M49" s="13" t="s">
        <v>86</v>
      </c>
      <c r="N49" s="13">
        <v>80000</v>
      </c>
      <c r="O49" s="13">
        <v>3</v>
      </c>
      <c r="P49" s="13">
        <v>174</v>
      </c>
      <c r="Q49" s="13">
        <v>30</v>
      </c>
      <c r="R49" s="13" t="s">
        <v>87</v>
      </c>
      <c r="S49" s="13" t="s">
        <v>33</v>
      </c>
      <c r="T49" s="13" t="s">
        <v>90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abSelected="1" zoomScale="150" zoomScaleNormal="150" workbookViewId="0">
      <selection activeCell="AD20" sqref="AD20"/>
    </sheetView>
  </sheetViews>
  <sheetFormatPr defaultColWidth="8.88888888888889" defaultRowHeight="13.2" outlineLevelCol="7"/>
  <cols>
    <col min="1" max="1" width="19.6111111111111" customWidth="1"/>
    <col min="2" max="2" width="11.7592592592593" customWidth="1"/>
    <col min="3" max="3" width="9.76851851851852" customWidth="1"/>
    <col min="6" max="6" width="12.8888888888889"/>
    <col min="7" max="7" width="12.6851851851852" customWidth="1"/>
    <col min="8" max="8" width="16.0555555555556" customWidth="1"/>
  </cols>
  <sheetData>
    <row r="1" spans="2:8"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</row>
    <row r="2" spans="2:8">
      <c r="B2" s="1">
        <v>0.5</v>
      </c>
      <c r="C2" s="1">
        <v>64.7</v>
      </c>
      <c r="D2" s="2">
        <f>B2-$B$16</f>
        <v>-1.64285714285714</v>
      </c>
      <c r="E2" s="2">
        <f>C2-$C$16</f>
        <v>-232.835714285714</v>
      </c>
      <c r="F2" s="3">
        <f>POWER(D2,2)</f>
        <v>2.69897959183673</v>
      </c>
      <c r="G2" s="3">
        <f>POWER(E2,2)</f>
        <v>54212.4698469388</v>
      </c>
      <c r="H2" s="2">
        <f>D2*E2</f>
        <v>382.515816326531</v>
      </c>
    </row>
    <row r="3" spans="2:8">
      <c r="B3" s="1">
        <v>0.5</v>
      </c>
      <c r="C3" s="1">
        <v>86.1</v>
      </c>
      <c r="D3" s="2">
        <f>B3-$B$16</f>
        <v>-1.64285714285714</v>
      </c>
      <c r="E3" s="2">
        <f t="shared" ref="E3:E15" si="0">C3-$C$16</f>
        <v>-211.435714285714</v>
      </c>
      <c r="F3" s="3">
        <f t="shared" ref="F3:F15" si="1">POWER(D3,2)</f>
        <v>2.69897959183672</v>
      </c>
      <c r="G3" s="3">
        <f t="shared" ref="G3:G15" si="2">POWER(E3,2)</f>
        <v>44705.0612755102</v>
      </c>
      <c r="H3" s="2">
        <f t="shared" ref="H3:H15" si="3">D3*E3</f>
        <v>347.358673469387</v>
      </c>
    </row>
    <row r="4" spans="2:8">
      <c r="B4" s="1">
        <v>0.5</v>
      </c>
      <c r="C4" s="1">
        <v>92.1</v>
      </c>
      <c r="D4" s="2">
        <f t="shared" ref="D4:D15" si="4">B4-$B$16</f>
        <v>-1.64285714285714</v>
      </c>
      <c r="E4" s="2">
        <f t="shared" si="0"/>
        <v>-205.435714285714</v>
      </c>
      <c r="F4" s="3">
        <f t="shared" si="1"/>
        <v>2.69897959183672</v>
      </c>
      <c r="G4" s="3">
        <f t="shared" si="2"/>
        <v>42203.8327040816</v>
      </c>
      <c r="H4" s="2">
        <f t="shared" si="3"/>
        <v>337.501530612244</v>
      </c>
    </row>
    <row r="5" spans="2:8">
      <c r="B5" s="1">
        <v>1.5</v>
      </c>
      <c r="C5" s="1">
        <v>132.9</v>
      </c>
      <c r="D5" s="2">
        <f t="shared" si="4"/>
        <v>-0.642857142857143</v>
      </c>
      <c r="E5" s="2">
        <f t="shared" si="0"/>
        <v>-164.635714285714</v>
      </c>
      <c r="F5" s="3">
        <f t="shared" si="1"/>
        <v>0.413265306122449</v>
      </c>
      <c r="G5" s="3">
        <f t="shared" si="2"/>
        <v>27104.9184183673</v>
      </c>
      <c r="H5" s="2">
        <f t="shared" si="3"/>
        <v>105.837244897959</v>
      </c>
    </row>
    <row r="6" spans="2:8">
      <c r="B6" s="1">
        <v>1.5</v>
      </c>
      <c r="C6" s="1">
        <v>202.1</v>
      </c>
      <c r="D6" s="2">
        <f t="shared" si="4"/>
        <v>-0.642857142857143</v>
      </c>
      <c r="E6" s="2">
        <f t="shared" si="0"/>
        <v>-95.4357142857142</v>
      </c>
      <c r="F6" s="3">
        <f t="shared" si="1"/>
        <v>0.413265306122449</v>
      </c>
      <c r="G6" s="3">
        <f t="shared" si="2"/>
        <v>9107.97556122448</v>
      </c>
      <c r="H6" s="2">
        <f t="shared" si="3"/>
        <v>61.3515306122449</v>
      </c>
    </row>
    <row r="7" spans="2:8">
      <c r="B7" s="1">
        <v>1.5</v>
      </c>
      <c r="C7" s="1">
        <v>223.6</v>
      </c>
      <c r="D7" s="2">
        <f t="shared" si="4"/>
        <v>-0.642857142857143</v>
      </c>
      <c r="E7" s="2">
        <f t="shared" si="0"/>
        <v>-73.9357142857142</v>
      </c>
      <c r="F7" s="3">
        <f t="shared" si="1"/>
        <v>0.413265306122449</v>
      </c>
      <c r="G7" s="3">
        <f t="shared" si="2"/>
        <v>5466.48984693877</v>
      </c>
      <c r="H7" s="2">
        <f t="shared" si="3"/>
        <v>47.5301020408163</v>
      </c>
    </row>
    <row r="8" spans="2:8">
      <c r="B8" s="1">
        <v>2.5</v>
      </c>
      <c r="C8" s="1">
        <v>231.5</v>
      </c>
      <c r="D8" s="2">
        <f t="shared" si="4"/>
        <v>0.357142857142857</v>
      </c>
      <c r="E8" s="2">
        <f t="shared" si="0"/>
        <v>-66.0357142857142</v>
      </c>
      <c r="F8" s="3">
        <f t="shared" si="1"/>
        <v>0.127551020408163</v>
      </c>
      <c r="G8" s="3">
        <f t="shared" si="2"/>
        <v>4360.71556122448</v>
      </c>
      <c r="H8" s="2">
        <f>D8*E8</f>
        <v>-23.5841836734693</v>
      </c>
    </row>
    <row r="9" spans="2:8">
      <c r="B9" s="1">
        <v>2.5</v>
      </c>
      <c r="C9" s="1">
        <v>365.3</v>
      </c>
      <c r="D9" s="2">
        <f t="shared" si="4"/>
        <v>0.357142857142857</v>
      </c>
      <c r="E9" s="2">
        <f t="shared" si="0"/>
        <v>67.7642857142858</v>
      </c>
      <c r="F9" s="3">
        <f t="shared" si="1"/>
        <v>0.127551020408163</v>
      </c>
      <c r="G9" s="3">
        <f t="shared" si="2"/>
        <v>4591.99841836736</v>
      </c>
      <c r="H9" s="2">
        <f t="shared" si="3"/>
        <v>24.2015306122449</v>
      </c>
    </row>
    <row r="10" spans="2:8">
      <c r="B10" s="1">
        <v>2.5</v>
      </c>
      <c r="C10" s="1">
        <v>382.3</v>
      </c>
      <c r="D10" s="2">
        <f t="shared" si="4"/>
        <v>0.357142857142857</v>
      </c>
      <c r="E10" s="2">
        <f t="shared" si="0"/>
        <v>84.7642857142858</v>
      </c>
      <c r="F10" s="3">
        <f t="shared" si="1"/>
        <v>0.127551020408163</v>
      </c>
      <c r="G10" s="3">
        <f t="shared" si="2"/>
        <v>7184.98413265307</v>
      </c>
      <c r="H10" s="2">
        <f t="shared" si="3"/>
        <v>30.2729591836735</v>
      </c>
    </row>
    <row r="11" spans="2:8">
      <c r="B11" s="1">
        <v>2.5</v>
      </c>
      <c r="C11" s="1">
        <v>413.5</v>
      </c>
      <c r="D11" s="2">
        <f t="shared" si="4"/>
        <v>0.357142857142857</v>
      </c>
      <c r="E11" s="2">
        <f t="shared" si="0"/>
        <v>115.964285714286</v>
      </c>
      <c r="F11" s="3">
        <f t="shared" si="1"/>
        <v>0.127551020408163</v>
      </c>
      <c r="G11" s="3">
        <f t="shared" si="2"/>
        <v>13447.7155612245</v>
      </c>
      <c r="H11" s="2">
        <f t="shared" si="3"/>
        <v>41.4158163265307</v>
      </c>
    </row>
    <row r="12" spans="2:8">
      <c r="B12" s="1">
        <v>3.5</v>
      </c>
      <c r="C12" s="1">
        <v>447.2</v>
      </c>
      <c r="D12" s="2">
        <f t="shared" si="4"/>
        <v>1.35714285714286</v>
      </c>
      <c r="E12" s="2">
        <f t="shared" si="0"/>
        <v>149.664285714286</v>
      </c>
      <c r="F12" s="3">
        <f t="shared" si="1"/>
        <v>1.84183673469389</v>
      </c>
      <c r="G12" s="3">
        <f t="shared" si="2"/>
        <v>22399.3984183674</v>
      </c>
      <c r="H12" s="2">
        <f t="shared" si="3"/>
        <v>203.115816326531</v>
      </c>
    </row>
    <row r="13" spans="2:8">
      <c r="B13" s="1">
        <v>3.5</v>
      </c>
      <c r="C13" s="1">
        <v>466.7</v>
      </c>
      <c r="D13" s="2">
        <f t="shared" si="4"/>
        <v>1.35714285714286</v>
      </c>
      <c r="E13" s="2">
        <f t="shared" si="0"/>
        <v>169.164285714286</v>
      </c>
      <c r="F13" s="3">
        <f t="shared" si="1"/>
        <v>1.84183673469389</v>
      </c>
      <c r="G13" s="3">
        <f t="shared" si="2"/>
        <v>28616.5555612245</v>
      </c>
      <c r="H13" s="2">
        <f t="shared" si="3"/>
        <v>229.580102040817</v>
      </c>
    </row>
    <row r="14" spans="2:8">
      <c r="B14" s="1">
        <v>3.5</v>
      </c>
      <c r="C14" s="1">
        <v>493.7</v>
      </c>
      <c r="D14" s="2">
        <f t="shared" si="4"/>
        <v>1.35714285714286</v>
      </c>
      <c r="E14" s="2">
        <f t="shared" si="0"/>
        <v>196.164285714286</v>
      </c>
      <c r="F14" s="3">
        <f t="shared" si="1"/>
        <v>1.84183673469389</v>
      </c>
      <c r="G14" s="3">
        <f t="shared" si="2"/>
        <v>38480.4269897959</v>
      </c>
      <c r="H14" s="2">
        <f t="shared" si="3"/>
        <v>266.222959183674</v>
      </c>
    </row>
    <row r="15" spans="2:8">
      <c r="B15" s="4">
        <v>3.5</v>
      </c>
      <c r="C15" s="4">
        <v>563.8</v>
      </c>
      <c r="D15" s="2">
        <f>B15-$B$16</f>
        <v>1.35714285714286</v>
      </c>
      <c r="E15" s="2">
        <f t="shared" si="0"/>
        <v>266.264285714286</v>
      </c>
      <c r="F15" s="3">
        <f t="shared" si="1"/>
        <v>1.84183673469388</v>
      </c>
      <c r="G15" s="3">
        <f t="shared" si="2"/>
        <v>70896.6698469388</v>
      </c>
      <c r="H15" s="2">
        <f>D15*E15</f>
        <v>361.358673469389</v>
      </c>
    </row>
    <row r="16" spans="1:3">
      <c r="A16" s="5" t="s">
        <v>109</v>
      </c>
      <c r="B16" s="6">
        <f>AVERAGE(B2:B15)</f>
        <v>2.14285714285714</v>
      </c>
      <c r="C16" s="6">
        <f>AVERAGE(C2:C15)</f>
        <v>297.535714285714</v>
      </c>
    </row>
    <row r="17" spans="1:3">
      <c r="A17" s="7" t="s">
        <v>110</v>
      </c>
      <c r="B17" s="7">
        <f>MEDIAN(B2:B15)</f>
        <v>2.5</v>
      </c>
      <c r="C17" s="7">
        <f>MEDIAN(C2:C15)</f>
        <v>298.4</v>
      </c>
    </row>
    <row r="18" spans="1:3">
      <c r="A18" s="8" t="s">
        <v>111</v>
      </c>
      <c r="B18" s="9">
        <f>STDEV(B2:B15)</f>
        <v>1.15072838853303</v>
      </c>
      <c r="C18" s="9">
        <f>STDEV(C2:C15)</f>
        <v>169.33789892103</v>
      </c>
    </row>
    <row r="19" spans="1:3">
      <c r="A19" s="1" t="s">
        <v>112</v>
      </c>
      <c r="B19" s="2">
        <f>COVAR(B2:B15,C2:C15)</f>
        <v>172.477040816327</v>
      </c>
      <c r="C19" s="10"/>
    </row>
    <row r="20" spans="1:3">
      <c r="A20" s="1" t="s">
        <v>113</v>
      </c>
      <c r="B20" s="2">
        <f>CORREL(B2:B15,C2:C15)</f>
        <v>0.953210859794814</v>
      </c>
      <c r="C20" s="10"/>
    </row>
    <row r="24" spans="2:8">
      <c r="B24" s="11" t="s">
        <v>114</v>
      </c>
      <c r="C24" s="11" t="s">
        <v>115</v>
      </c>
      <c r="D24" s="1" t="s">
        <v>104</v>
      </c>
      <c r="E24" s="1" t="s">
        <v>105</v>
      </c>
      <c r="F24" s="1" t="s">
        <v>106</v>
      </c>
      <c r="G24" s="1" t="s">
        <v>107</v>
      </c>
      <c r="H24" s="1" t="s">
        <v>108</v>
      </c>
    </row>
    <row r="25" spans="2:8">
      <c r="B25" s="11">
        <v>37.7</v>
      </c>
      <c r="C25" s="11">
        <v>0.085</v>
      </c>
      <c r="D25" s="12">
        <f>B25-$B$33</f>
        <v>-80.725</v>
      </c>
      <c r="E25" s="12">
        <f>C25-$C$33</f>
        <v>-0.130875</v>
      </c>
      <c r="F25" s="12">
        <f>POWER(D25,2)</f>
        <v>6516.525625</v>
      </c>
      <c r="G25" s="12">
        <f>POWER(E25,2)</f>
        <v>0.017128265625</v>
      </c>
      <c r="H25" s="12">
        <f>D25*E25</f>
        <v>10.564884375</v>
      </c>
    </row>
    <row r="26" spans="2:8">
      <c r="B26" s="11">
        <v>65.5</v>
      </c>
      <c r="C26" s="11">
        <v>0.103</v>
      </c>
      <c r="D26" s="12">
        <f t="shared" ref="D26:D32" si="5">B26-$B$33</f>
        <v>-52.925</v>
      </c>
      <c r="E26" s="12">
        <f t="shared" ref="E26:E32" si="6">C26-$C$33</f>
        <v>-0.112875</v>
      </c>
      <c r="F26" s="12">
        <f t="shared" ref="F26:F32" si="7">POWER(D26,2)</f>
        <v>2801.055625</v>
      </c>
      <c r="G26" s="12">
        <f t="shared" ref="G26:G32" si="8">POWER(E26,2)</f>
        <v>0.012740765625</v>
      </c>
      <c r="H26" s="12">
        <f t="shared" ref="H26:H32" si="9">D26*E26</f>
        <v>5.973909375</v>
      </c>
    </row>
    <row r="27" spans="2:8">
      <c r="B27" s="11">
        <v>93.3</v>
      </c>
      <c r="C27" s="11">
        <v>0.121</v>
      </c>
      <c r="D27" s="12">
        <f t="shared" si="5"/>
        <v>-25.125</v>
      </c>
      <c r="E27" s="12">
        <f t="shared" si="6"/>
        <v>-0.094875</v>
      </c>
      <c r="F27" s="12">
        <f t="shared" si="7"/>
        <v>631.265625000001</v>
      </c>
      <c r="G27" s="12">
        <f t="shared" si="8"/>
        <v>0.009001265625</v>
      </c>
      <c r="H27" s="12">
        <f t="shared" si="9"/>
        <v>2.383734375</v>
      </c>
    </row>
    <row r="28" spans="2:8">
      <c r="B28" s="11">
        <v>100</v>
      </c>
      <c r="C28" s="11">
        <v>0.137</v>
      </c>
      <c r="D28" s="12">
        <f t="shared" si="5"/>
        <v>-18.425</v>
      </c>
      <c r="E28" s="12">
        <f t="shared" si="6"/>
        <v>-0.078875</v>
      </c>
      <c r="F28" s="12">
        <f t="shared" si="7"/>
        <v>339.480625</v>
      </c>
      <c r="G28" s="12">
        <f t="shared" si="8"/>
        <v>0.006221265625</v>
      </c>
      <c r="H28" s="12">
        <f t="shared" si="9"/>
        <v>1.453271875</v>
      </c>
    </row>
    <row r="29" spans="2:8">
      <c r="B29" s="11">
        <v>121.1</v>
      </c>
      <c r="C29" s="11">
        <v>0.155</v>
      </c>
      <c r="D29" s="12">
        <f t="shared" si="5"/>
        <v>2.67499999999998</v>
      </c>
      <c r="E29" s="12">
        <f>C29-$C$33</f>
        <v>-0.060875</v>
      </c>
      <c r="F29" s="12">
        <f t="shared" si="7"/>
        <v>7.15562499999991</v>
      </c>
      <c r="G29" s="12">
        <f t="shared" si="8"/>
        <v>0.003705765625</v>
      </c>
      <c r="H29" s="12">
        <f t="shared" si="9"/>
        <v>-0.162840624999999</v>
      </c>
    </row>
    <row r="30" spans="2:8">
      <c r="B30" s="11">
        <v>148.8</v>
      </c>
      <c r="C30" s="11">
        <v>0.189</v>
      </c>
      <c r="D30" s="12">
        <f t="shared" si="5"/>
        <v>30.375</v>
      </c>
      <c r="E30" s="12">
        <f t="shared" si="6"/>
        <v>-0.026875</v>
      </c>
      <c r="F30" s="12">
        <f t="shared" si="7"/>
        <v>922.640625</v>
      </c>
      <c r="G30" s="12">
        <f t="shared" si="8"/>
        <v>0.000722265624999999</v>
      </c>
      <c r="H30" s="12">
        <f t="shared" si="9"/>
        <v>-0.816328124999999</v>
      </c>
    </row>
    <row r="31" spans="2:8">
      <c r="B31" s="11">
        <v>176.6</v>
      </c>
      <c r="C31" s="11">
        <v>0.207</v>
      </c>
      <c r="D31" s="12">
        <f>B31-$B$33</f>
        <v>58.175</v>
      </c>
      <c r="E31" s="12">
        <f t="shared" si="6"/>
        <v>-0.00887499999999999</v>
      </c>
      <c r="F31" s="12">
        <f t="shared" si="7"/>
        <v>3384.330625</v>
      </c>
      <c r="G31" s="12">
        <f t="shared" si="8"/>
        <v>7.87656249999999e-5</v>
      </c>
      <c r="H31" s="12">
        <f t="shared" si="9"/>
        <v>-0.516303125</v>
      </c>
    </row>
    <row r="32" spans="2:8">
      <c r="B32" s="11">
        <v>204.4</v>
      </c>
      <c r="C32" s="11">
        <v>0.73</v>
      </c>
      <c r="D32" s="12">
        <f>B32-$B$33</f>
        <v>85.975</v>
      </c>
      <c r="E32" s="12">
        <f>C32-$C$33</f>
        <v>0.514125</v>
      </c>
      <c r="F32" s="12">
        <f>POWER(D32,2)</f>
        <v>7391.700625</v>
      </c>
      <c r="G32" s="12">
        <f t="shared" si="8"/>
        <v>0.264324515625</v>
      </c>
      <c r="H32" s="12">
        <f>D32*E32</f>
        <v>44.201896875</v>
      </c>
    </row>
    <row r="33" spans="1:3">
      <c r="A33" s="5" t="s">
        <v>109</v>
      </c>
      <c r="B33" s="6">
        <f>AVERAGE(B25:B32)</f>
        <v>118.425</v>
      </c>
      <c r="C33" s="6">
        <f>AVERAGE(C25:C32)</f>
        <v>0.215875</v>
      </c>
    </row>
    <row r="34" spans="1:3">
      <c r="A34" s="7" t="s">
        <v>110</v>
      </c>
      <c r="B34" s="7">
        <f>MEDIAN(B25:B32)</f>
        <v>110.55</v>
      </c>
      <c r="C34" s="7">
        <f>MEDIAN(C25:C32)</f>
        <v>0.146</v>
      </c>
    </row>
    <row r="35" spans="1:3">
      <c r="A35" s="8" t="s">
        <v>111</v>
      </c>
      <c r="B35" s="9">
        <f>STDEV(B25:B32)</f>
        <v>56.0537433438405</v>
      </c>
      <c r="C35" s="9">
        <f>STDEV(C25:C32)</f>
        <v>0.211769036924665</v>
      </c>
    </row>
    <row r="36" spans="1:3">
      <c r="A36" s="1" t="s">
        <v>112</v>
      </c>
      <c r="B36" s="2">
        <f>COVAR(B25:B32,C25:C32)</f>
        <v>7.885278125</v>
      </c>
      <c r="C36" s="10"/>
    </row>
    <row r="37" spans="1:3">
      <c r="A37" s="1" t="s">
        <v>113</v>
      </c>
      <c r="B37" s="2">
        <f>CORREL(B25:B32,C25:C32)</f>
        <v>0.759174969853506</v>
      </c>
      <c r="C37" s="10"/>
    </row>
    <row r="41" spans="2:8">
      <c r="B41" s="11" t="s">
        <v>114</v>
      </c>
      <c r="C41" s="11" t="s">
        <v>115</v>
      </c>
      <c r="D41" s="1" t="s">
        <v>104</v>
      </c>
      <c r="E41" s="1" t="s">
        <v>105</v>
      </c>
      <c r="F41" s="1" t="s">
        <v>106</v>
      </c>
      <c r="G41" s="1" t="s">
        <v>107</v>
      </c>
      <c r="H41" s="1" t="s">
        <v>108</v>
      </c>
    </row>
    <row r="42" spans="2:8">
      <c r="B42" s="11">
        <v>3008</v>
      </c>
      <c r="C42" s="11">
        <v>1270</v>
      </c>
      <c r="D42" s="12">
        <f>B42-$B$51</f>
        <v>-945.111111111111</v>
      </c>
      <c r="E42" s="12">
        <f>C42-$C$51</f>
        <v>-318</v>
      </c>
      <c r="F42" s="12">
        <f>POWER(D42,2)</f>
        <v>893235.012345679</v>
      </c>
      <c r="G42" s="11">
        <f>POWER(E42,2)</f>
        <v>101124</v>
      </c>
      <c r="H42" s="12">
        <f>D42*E42</f>
        <v>300545.333333333</v>
      </c>
    </row>
    <row r="43" spans="2:8">
      <c r="B43" s="11">
        <v>3150</v>
      </c>
      <c r="C43" s="11">
        <v>1390</v>
      </c>
      <c r="D43" s="12">
        <f t="shared" ref="D43:D50" si="10">B43-$B$51</f>
        <v>-803.111111111111</v>
      </c>
      <c r="E43" s="12">
        <f t="shared" ref="E43:E50" si="11">C43-$C$51</f>
        <v>-198</v>
      </c>
      <c r="F43" s="12">
        <f t="shared" ref="F43:F50" si="12">POWER(D43,2)</f>
        <v>644987.456790124</v>
      </c>
      <c r="G43" s="11">
        <f t="shared" ref="G43:G50" si="13">POWER(E43,2)</f>
        <v>39204</v>
      </c>
      <c r="H43" s="12">
        <f t="shared" ref="H43:H50" si="14">D43*E43</f>
        <v>159016</v>
      </c>
    </row>
    <row r="44" spans="2:8">
      <c r="B44" s="11">
        <v>3200</v>
      </c>
      <c r="C44" s="11">
        <v>1485</v>
      </c>
      <c r="D44" s="12">
        <f t="shared" si="10"/>
        <v>-753.111111111111</v>
      </c>
      <c r="E44" s="12">
        <f t="shared" si="11"/>
        <v>-103</v>
      </c>
      <c r="F44" s="12">
        <f t="shared" si="12"/>
        <v>567176.345679013</v>
      </c>
      <c r="G44" s="11">
        <f t="shared" si="13"/>
        <v>10609</v>
      </c>
      <c r="H44" s="12">
        <f t="shared" si="14"/>
        <v>77570.4444444445</v>
      </c>
    </row>
    <row r="45" spans="2:8">
      <c r="B45" s="11">
        <v>3810</v>
      </c>
      <c r="C45" s="11">
        <v>1550</v>
      </c>
      <c r="D45" s="12">
        <f t="shared" si="10"/>
        <v>-143.111111111111</v>
      </c>
      <c r="E45" s="12">
        <f t="shared" si="11"/>
        <v>-38</v>
      </c>
      <c r="F45" s="12">
        <f t="shared" si="12"/>
        <v>20480.7901234568</v>
      </c>
      <c r="G45" s="11">
        <f>POWER(E45,2)</f>
        <v>1444</v>
      </c>
      <c r="H45" s="12">
        <f t="shared" si="14"/>
        <v>5438.22222222223</v>
      </c>
    </row>
    <row r="46" spans="2:8">
      <c r="B46" s="11">
        <v>4010</v>
      </c>
      <c r="C46" s="11">
        <v>1652</v>
      </c>
      <c r="D46" s="12">
        <f t="shared" si="10"/>
        <v>56.8888888888887</v>
      </c>
      <c r="E46" s="12">
        <f>C46-$C$51</f>
        <v>64</v>
      </c>
      <c r="F46" s="12">
        <f t="shared" si="12"/>
        <v>3236.34567901232</v>
      </c>
      <c r="G46" s="11">
        <f t="shared" si="13"/>
        <v>4096</v>
      </c>
      <c r="H46" s="12">
        <f t="shared" si="14"/>
        <v>3640.88888888888</v>
      </c>
    </row>
    <row r="47" spans="2:8">
      <c r="B47" s="11">
        <v>4300</v>
      </c>
      <c r="C47" s="11">
        <v>1665</v>
      </c>
      <c r="D47" s="12">
        <f t="shared" si="10"/>
        <v>346.888888888889</v>
      </c>
      <c r="E47" s="12">
        <f t="shared" si="11"/>
        <v>77</v>
      </c>
      <c r="F47" s="12">
        <f>POWER(D47,2)</f>
        <v>120331.901234568</v>
      </c>
      <c r="G47" s="11">
        <f t="shared" si="13"/>
        <v>5929</v>
      </c>
      <c r="H47" s="12">
        <f t="shared" si="14"/>
        <v>26710.4444444444</v>
      </c>
    </row>
    <row r="48" spans="2:8">
      <c r="B48" s="11">
        <v>4500</v>
      </c>
      <c r="C48" s="11">
        <v>1700</v>
      </c>
      <c r="D48" s="12">
        <f t="shared" si="10"/>
        <v>546.888888888889</v>
      </c>
      <c r="E48" s="12">
        <f t="shared" si="11"/>
        <v>112</v>
      </c>
      <c r="F48" s="12">
        <f t="shared" si="12"/>
        <v>299087.456790123</v>
      </c>
      <c r="G48" s="11">
        <f t="shared" si="13"/>
        <v>12544</v>
      </c>
      <c r="H48" s="12">
        <f t="shared" si="14"/>
        <v>61251.5555555555</v>
      </c>
    </row>
    <row r="49" spans="2:8">
      <c r="B49" s="11">
        <v>4650</v>
      </c>
      <c r="C49" s="11">
        <v>1760</v>
      </c>
      <c r="D49" s="12">
        <f>B49-$B$51</f>
        <v>696.888888888889</v>
      </c>
      <c r="E49" s="12">
        <f>C49-$C$51</f>
        <v>172</v>
      </c>
      <c r="F49" s="12">
        <f t="shared" si="12"/>
        <v>485654.12345679</v>
      </c>
      <c r="G49" s="11">
        <f t="shared" si="13"/>
        <v>29584</v>
      </c>
      <c r="H49" s="12">
        <f t="shared" si="14"/>
        <v>119864.888888889</v>
      </c>
    </row>
    <row r="50" spans="2:8">
      <c r="B50" s="11">
        <v>4950</v>
      </c>
      <c r="C50" s="11">
        <v>1820</v>
      </c>
      <c r="D50" s="12">
        <f>B50-$B$51</f>
        <v>996.888888888889</v>
      </c>
      <c r="E50" s="12">
        <f>C50-$C$51</f>
        <v>232</v>
      </c>
      <c r="F50" s="12">
        <f>POWER(D50,2)</f>
        <v>993787.456790123</v>
      </c>
      <c r="G50" s="11">
        <f>POWER(E50,2)</f>
        <v>53824</v>
      </c>
      <c r="H50" s="12">
        <f t="shared" si="14"/>
        <v>231278.222222222</v>
      </c>
    </row>
    <row r="51" spans="1:3">
      <c r="A51" s="5" t="s">
        <v>109</v>
      </c>
      <c r="B51" s="6">
        <f>AVERAGE(B42:B50)</f>
        <v>3953.11111111111</v>
      </c>
      <c r="C51" s="6">
        <f>AVERAGE(C42:C50)</f>
        <v>1588</v>
      </c>
    </row>
    <row r="52" spans="1:3">
      <c r="A52" s="7" t="s">
        <v>110</v>
      </c>
      <c r="B52" s="7">
        <f>MEDIAN(B42:B50)</f>
        <v>4010</v>
      </c>
      <c r="C52" s="7">
        <f>MEDIAN(C42:C50)</f>
        <v>1652</v>
      </c>
    </row>
    <row r="53" spans="1:3">
      <c r="A53" s="8" t="s">
        <v>111</v>
      </c>
      <c r="B53" s="9">
        <f>STDEV(B42:B50)</f>
        <v>709.575303340746</v>
      </c>
      <c r="C53" s="9">
        <f>STDEV(C42:C50)</f>
        <v>179.707401071853</v>
      </c>
    </row>
    <row r="54" spans="1:3">
      <c r="A54" s="1" t="s">
        <v>112</v>
      </c>
      <c r="B54" s="2">
        <f>COVAR(B42:B50,C42:C50)</f>
        <v>109479.555555556</v>
      </c>
      <c r="C54" s="10"/>
    </row>
    <row r="55" spans="1:3">
      <c r="A55" s="1" t="s">
        <v>113</v>
      </c>
      <c r="B55" s="2">
        <f>CORREL(B42:B50,C42:C50)</f>
        <v>0.965875373340973</v>
      </c>
      <c r="C55" s="10"/>
    </row>
  </sheetData>
  <sortState ref="B42:B50">
    <sortCondition ref="B4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Asignatura-Genero</vt:lpstr>
      <vt:lpstr>Estrato-Programa</vt:lpstr>
      <vt:lpstr>EPS</vt:lpstr>
      <vt:lpstr>Genero-UsoSoftware</vt:lpstr>
      <vt:lpstr>Estatura</vt:lpstr>
      <vt:lpstr>Gastos-Genero</vt:lpstr>
      <vt:lpstr>Edad-Genero</vt:lpstr>
      <vt:lpstr>Respuestas de formulario 1</vt:lpstr>
      <vt:lpstr>Taller-Bivariado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CRISTINA</dc:creator>
  <cp:lastModifiedBy>Juan Esteban Aristizabal Sabog</cp:lastModifiedBy>
  <dcterms:created xsi:type="dcterms:W3CDTF">2021-02-25T14:46:00Z</dcterms:created>
  <dcterms:modified xsi:type="dcterms:W3CDTF">2024-03-04T04:35:46Z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7F2E1945BC974B1BB411D50B4F12EA04_13</vt:lpwstr>
  </property>
  <property fmtid="{D5CDD505-2E9C-101B-9397-08002B2CF9AE}" pid="3" name="KSOProductBuildVer">
    <vt:lpwstr>1033-12.2.0.13489</vt:lpwstr>
  </property>
</Properties>
</file>