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8_{250563FC-9332-414C-9DC7-4DACF3DB361C}" xr6:coauthVersionLast="47" xr6:coauthVersionMax="47" xr10:uidLastSave="{00000000-0000-0000-0000-000000000000}"/>
  <bookViews>
    <workbookView xWindow="-111" yWindow="-111" windowWidth="19136" windowHeight="10260" xr2:uid="{2299C27E-D82F-4FC2-9F21-51DDE0F9C366}"/>
  </bookViews>
  <sheets>
    <sheet name="Habitat sel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2" l="1"/>
  <c r="I16" i="2"/>
  <c r="J12" i="2" s="1"/>
  <c r="K12" i="2" s="1"/>
  <c r="D9" i="2"/>
  <c r="D15" i="2" s="1"/>
  <c r="J10" i="2" l="1"/>
  <c r="K10" i="2" s="1"/>
  <c r="J14" i="2"/>
  <c r="K14" i="2" s="1"/>
  <c r="J11" i="2"/>
  <c r="K11" i="2" s="1"/>
  <c r="J15" i="2"/>
  <c r="K15" i="2" s="1"/>
  <c r="J13" i="2"/>
  <c r="K13" i="2" s="1"/>
  <c r="L15" i="2" l="1"/>
  <c r="L14" i="2"/>
  <c r="K16" i="2"/>
  <c r="L11" i="2" s="1"/>
  <c r="J16" i="2"/>
  <c r="L13" i="2" l="1"/>
  <c r="L10" i="2"/>
  <c r="L12" i="2"/>
  <c r="L16" i="2" l="1"/>
</calcChain>
</file>

<file path=xl/sharedStrings.xml><?xml version="1.0" encoding="utf-8"?>
<sst xmlns="http://schemas.openxmlformats.org/spreadsheetml/2006/main" count="31" uniqueCount="27">
  <si>
    <t>芦苇丛</t>
  </si>
  <si>
    <t>变电箱</t>
  </si>
  <si>
    <t>草丛</t>
  </si>
  <si>
    <t>大石板下</t>
  </si>
  <si>
    <t>小破屋</t>
  </si>
  <si>
    <t>花坛</t>
  </si>
  <si>
    <t>建筑物台阶下</t>
  </si>
  <si>
    <t>垃圾堆</t>
  </si>
  <si>
    <t>鼠洞</t>
    <phoneticPr fontId="1" type="noConversion"/>
  </si>
  <si>
    <t>木板下</t>
    <phoneticPr fontId="1" type="noConversion"/>
  </si>
  <si>
    <t>石坝</t>
    <phoneticPr fontId="1" type="noConversion"/>
  </si>
  <si>
    <t>树丛</t>
    <phoneticPr fontId="1" type="noConversion"/>
  </si>
  <si>
    <t>Building crack</t>
    <phoneticPr fontId="1" type="noConversion"/>
  </si>
  <si>
    <t>Artefact</t>
    <phoneticPr fontId="1" type="noConversion"/>
  </si>
  <si>
    <t>Reedy wetland</t>
    <phoneticPr fontId="1" type="noConversion"/>
  </si>
  <si>
    <t>Grassland</t>
    <phoneticPr fontId="1" type="noConversion"/>
  </si>
  <si>
    <t>Manmade area</t>
    <phoneticPr fontId="1" type="noConversion"/>
  </si>
  <si>
    <t>Sandy plain</t>
    <phoneticPr fontId="1" type="noConversion"/>
  </si>
  <si>
    <t>forest</t>
    <phoneticPr fontId="1" type="noConversion"/>
  </si>
  <si>
    <t>Habitat</t>
  </si>
  <si>
    <t>Population proportion (πi)</t>
  </si>
  <si>
    <t>Sample count</t>
  </si>
  <si>
    <t>Sample proportion (Oi)</t>
  </si>
  <si>
    <t>Selection index (Ŵ)</t>
  </si>
  <si>
    <t>water</t>
    <phoneticPr fontId="1" type="noConversion"/>
  </si>
  <si>
    <t>Forest</t>
    <phoneticPr fontId="1" type="noConversion"/>
  </si>
  <si>
    <t>Manmade shelter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</si>
</sst>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4C2E-4BAE-45EA-AA0F-2A9B4DCFCE60}">
  <dimension ref="B1:M16"/>
  <sheetViews>
    <sheetView tabSelected="1" workbookViewId="0">
      <selection activeCell="A5" sqref="A5"/>
    </sheetView>
  </sheetViews>
  <sheetFormatPr defaultRowHeight="14.55" x14ac:dyDescent="0.25"/>
  <cols>
    <col min="1" max="1" width="18.375" customWidth="1"/>
    <col min="2" max="2" width="16.125" customWidth="1"/>
    <col min="3" max="3" width="13.375" customWidth="1"/>
    <col min="7" max="7" width="16.25" customWidth="1"/>
    <col min="8" max="8" width="24.25" customWidth="1"/>
    <col min="9" max="9" width="13.625" customWidth="1"/>
    <col min="10" max="10" width="23" customWidth="1"/>
    <col min="11" max="11" width="19.25" customWidth="1"/>
    <col min="12" max="12" width="17.625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9</v>
      </c>
      <c r="H1" t="s">
        <v>11</v>
      </c>
      <c r="I1" t="s">
        <v>5</v>
      </c>
      <c r="J1" t="s">
        <v>6</v>
      </c>
      <c r="K1" t="s">
        <v>7</v>
      </c>
      <c r="L1" t="s">
        <v>10</v>
      </c>
      <c r="M1" t="s">
        <v>4</v>
      </c>
    </row>
    <row r="2" spans="2:13" x14ac:dyDescent="0.25">
      <c r="B2">
        <v>125</v>
      </c>
      <c r="C2">
        <v>6</v>
      </c>
      <c r="D2">
        <v>217</v>
      </c>
      <c r="E2">
        <v>135</v>
      </c>
      <c r="F2">
        <v>92</v>
      </c>
      <c r="G2">
        <v>27</v>
      </c>
      <c r="H2">
        <v>5</v>
      </c>
      <c r="I2">
        <v>146</v>
      </c>
      <c r="J2">
        <v>40</v>
      </c>
      <c r="K2">
        <v>3</v>
      </c>
      <c r="L2">
        <v>141</v>
      </c>
      <c r="M2">
        <v>107</v>
      </c>
    </row>
    <row r="5" spans="2:13" x14ac:dyDescent="0.25">
      <c r="B5" t="s">
        <v>16</v>
      </c>
      <c r="C5" t="s">
        <v>12</v>
      </c>
    </row>
    <row r="6" spans="2:13" x14ac:dyDescent="0.25">
      <c r="C6" t="s">
        <v>13</v>
      </c>
      <c r="D6">
        <v>6</v>
      </c>
      <c r="E6">
        <v>27</v>
      </c>
      <c r="F6">
        <v>146</v>
      </c>
      <c r="G6">
        <v>40</v>
      </c>
      <c r="H6">
        <v>3</v>
      </c>
      <c r="I6">
        <v>141</v>
      </c>
      <c r="J6">
        <v>107</v>
      </c>
    </row>
    <row r="9" spans="2:13" x14ac:dyDescent="0.25">
      <c r="C9" t="s">
        <v>16</v>
      </c>
      <c r="D9">
        <f>SUM(D6:J6)</f>
        <v>470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</row>
    <row r="10" spans="2:13" x14ac:dyDescent="0.25">
      <c r="C10" t="s">
        <v>14</v>
      </c>
      <c r="D10">
        <v>191</v>
      </c>
      <c r="G10" t="s">
        <v>15</v>
      </c>
      <c r="H10">
        <v>41.08</v>
      </c>
      <c r="I10">
        <v>417</v>
      </c>
      <c r="J10" s="1">
        <f>I10/I16*100</f>
        <v>37.298747763864043</v>
      </c>
      <c r="K10" s="1">
        <f t="shared" ref="K10:K15" si="0">J10/H10</f>
        <v>0.90795393777663203</v>
      </c>
      <c r="L10" s="2">
        <f>K10/K16</f>
        <v>3.0558486137860694E-2</v>
      </c>
    </row>
    <row r="11" spans="2:13" x14ac:dyDescent="0.25">
      <c r="C11" t="s">
        <v>15</v>
      </c>
      <c r="D11">
        <v>417</v>
      </c>
      <c r="G11" t="s">
        <v>14</v>
      </c>
      <c r="H11">
        <v>29.11</v>
      </c>
      <c r="I11">
        <v>191</v>
      </c>
      <c r="J11" s="1">
        <f>I11/I16*100</f>
        <v>17.08407871198569</v>
      </c>
      <c r="K11" s="1">
        <f t="shared" si="0"/>
        <v>0.58688006568140472</v>
      </c>
      <c r="L11" s="2">
        <f>K11/K16</f>
        <v>1.9752286548399781E-2</v>
      </c>
    </row>
    <row r="12" spans="2:13" x14ac:dyDescent="0.25">
      <c r="C12" t="s">
        <v>17</v>
      </c>
      <c r="D12">
        <v>35</v>
      </c>
      <c r="G12" t="s">
        <v>24</v>
      </c>
      <c r="H12">
        <v>19.2</v>
      </c>
      <c r="I12">
        <v>0</v>
      </c>
      <c r="J12" s="1">
        <f>I12/I16*100</f>
        <v>0</v>
      </c>
      <c r="K12" s="1">
        <f t="shared" si="0"/>
        <v>0</v>
      </c>
      <c r="L12" s="2">
        <f>K12/K16</f>
        <v>0</v>
      </c>
    </row>
    <row r="13" spans="2:13" x14ac:dyDescent="0.25">
      <c r="C13" t="s">
        <v>18</v>
      </c>
      <c r="D13">
        <v>5</v>
      </c>
      <c r="G13" t="s">
        <v>25</v>
      </c>
      <c r="H13">
        <v>5.32</v>
      </c>
      <c r="I13">
        <v>5</v>
      </c>
      <c r="J13" s="1">
        <f>I13/I16*100</f>
        <v>0.44722719141323791</v>
      </c>
      <c r="K13" s="1">
        <f t="shared" si="0"/>
        <v>8.406526154384171E-2</v>
      </c>
      <c r="L13" s="2">
        <f>K13/K16</f>
        <v>2.8293364042825528E-3</v>
      </c>
    </row>
    <row r="14" spans="2:13" x14ac:dyDescent="0.25">
      <c r="G14" t="s">
        <v>17</v>
      </c>
      <c r="H14">
        <v>3.75</v>
      </c>
      <c r="I14">
        <v>35</v>
      </c>
      <c r="J14" s="1">
        <f>I14/I16*100</f>
        <v>3.1305903398926653</v>
      </c>
      <c r="K14" s="1">
        <f t="shared" si="0"/>
        <v>0.83482409063804408</v>
      </c>
      <c r="L14" s="2">
        <f>K14/K16</f>
        <v>2.8097196718795268E-2</v>
      </c>
    </row>
    <row r="15" spans="2:13" x14ac:dyDescent="0.25">
      <c r="D15">
        <f>SUM(D9:D13)</f>
        <v>1118</v>
      </c>
      <c r="G15" t="s">
        <v>26</v>
      </c>
      <c r="H15">
        <v>1.54</v>
      </c>
      <c r="I15">
        <v>470</v>
      </c>
      <c r="J15" s="1">
        <f>I15/I16*100</f>
        <v>42.039355992844364</v>
      </c>
      <c r="K15" s="1">
        <f t="shared" si="0"/>
        <v>27.2982831122366</v>
      </c>
      <c r="L15" s="2">
        <f>K15/K16</f>
        <v>0.9187626941906617</v>
      </c>
    </row>
    <row r="16" spans="2:13" x14ac:dyDescent="0.25">
      <c r="H16">
        <f>SUM(H10:H15)</f>
        <v>100.00000000000001</v>
      </c>
      <c r="I16">
        <f>SUM(I10:I15)</f>
        <v>1118</v>
      </c>
      <c r="J16">
        <f>SUM(J10:J15)</f>
        <v>100</v>
      </c>
      <c r="K16">
        <f>SUM(K10:K15)</f>
        <v>29.712006467876524</v>
      </c>
      <c r="L16">
        <f>SUM(L10:L15)</f>
        <v>1</v>
      </c>
    </row>
  </sheetData>
  <sortState xmlns:xlrd2="http://schemas.microsoft.com/office/spreadsheetml/2017/richdata2" ref="A1:A2">
    <sortCondition ref="A1:A2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Habitat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2021-08-28T09:37:51Z</dcterms:created>
  <dcterms:modified xsi:type="dcterms:W3CDTF">2022-03-14T14:00:35Z</dcterms:modified>
</cp:coreProperties>
</file>