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向海白条\Individual tracking information\"/>
    </mc:Choice>
  </mc:AlternateContent>
  <xr:revisionPtr revIDLastSave="0" documentId="8_{A85140F9-D48A-492F-BE4C-F46C052A24EE}" xr6:coauthVersionLast="47" xr6:coauthVersionMax="47" xr10:uidLastSave="{00000000-0000-0000-0000-000000000000}"/>
  <bookViews>
    <workbookView xWindow="-111" yWindow="-111" windowWidth="19136" windowHeight="10260" xr2:uid="{2299C27E-D82F-4FC2-9F21-51DDE0F9C366}"/>
  </bookViews>
  <sheets>
    <sheet name="Temperatur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5" i="3" l="1"/>
  <c r="I33" i="3"/>
  <c r="J32" i="3"/>
  <c r="J33" i="3" s="1"/>
  <c r="I32" i="3"/>
  <c r="I31" i="3"/>
  <c r="J31" i="3"/>
  <c r="G608" i="3"/>
  <c r="G607" i="3"/>
  <c r="E607" i="3"/>
  <c r="E608" i="3" s="1"/>
  <c r="E606" i="3"/>
  <c r="G606" i="3"/>
  <c r="I3" i="3"/>
  <c r="I4" i="3" s="1"/>
  <c r="I5" i="3" s="1"/>
  <c r="I6" i="3" s="1"/>
  <c r="I7" i="3" s="1"/>
  <c r="I8" i="3" s="1"/>
  <c r="I9" i="3" s="1"/>
  <c r="I10" i="3" s="1"/>
  <c r="I11" i="3" s="1"/>
  <c r="I12" i="3" s="1"/>
  <c r="I13" i="3" s="1"/>
  <c r="G1023" i="3"/>
  <c r="G1024" i="3" s="1"/>
  <c r="E1023" i="3"/>
  <c r="E1024" i="3" s="1"/>
  <c r="C1023" i="3"/>
  <c r="C1024" i="3" s="1"/>
  <c r="G997" i="3"/>
  <c r="G998" i="3" s="1"/>
  <c r="E997" i="3"/>
  <c r="E998" i="3" s="1"/>
  <c r="C997" i="3"/>
  <c r="C998" i="3" s="1"/>
  <c r="G806" i="3"/>
  <c r="G807" i="3" s="1"/>
  <c r="E806" i="3"/>
  <c r="E807" i="3" s="1"/>
  <c r="C806" i="3"/>
  <c r="C807" i="3" s="1"/>
  <c r="G625" i="3"/>
  <c r="G626" i="3" s="1"/>
  <c r="E625" i="3"/>
  <c r="E626" i="3" s="1"/>
  <c r="C625" i="3"/>
  <c r="C626" i="3" s="1"/>
  <c r="E624" i="3"/>
  <c r="G612" i="3"/>
  <c r="G613" i="3" s="1"/>
  <c r="E612" i="3"/>
  <c r="E613" i="3" s="1"/>
  <c r="C612" i="3"/>
  <c r="C613" i="3" s="1"/>
  <c r="G583" i="3"/>
  <c r="G584" i="3" s="1"/>
  <c r="G582" i="3"/>
  <c r="E583" i="3"/>
  <c r="E584" i="3" s="1"/>
  <c r="C583" i="3"/>
  <c r="C584" i="3" s="1"/>
  <c r="G562" i="3"/>
  <c r="G563" i="3" s="1"/>
  <c r="G561" i="3"/>
  <c r="E562" i="3"/>
  <c r="E563" i="3" s="1"/>
  <c r="C562" i="3"/>
  <c r="C563" i="3" s="1"/>
  <c r="G409" i="3"/>
  <c r="G410" i="3" s="1"/>
  <c r="G408" i="3"/>
  <c r="E409" i="3"/>
  <c r="E410" i="3" s="1"/>
  <c r="E408" i="3"/>
  <c r="C409" i="3"/>
  <c r="C410" i="3" s="1"/>
  <c r="G209" i="3"/>
  <c r="G210" i="3" s="1"/>
  <c r="G208" i="3"/>
  <c r="E209" i="3"/>
  <c r="E210" i="3" s="1"/>
  <c r="C209" i="3"/>
  <c r="C210" i="3" s="1"/>
  <c r="C208" i="3"/>
  <c r="G57" i="3"/>
  <c r="G58" i="3" s="1"/>
  <c r="E57" i="3"/>
  <c r="E58" i="3" s="1"/>
  <c r="E3" i="3"/>
  <c r="E4" i="3" s="1"/>
  <c r="C57" i="3"/>
  <c r="C58" i="3" s="1"/>
  <c r="G3" i="3"/>
  <c r="G4" i="3" s="1"/>
  <c r="C3" i="3"/>
  <c r="C4" i="3" s="1"/>
  <c r="G1022" i="3"/>
  <c r="E1022" i="3"/>
  <c r="C1022" i="3"/>
  <c r="G996" i="3"/>
  <c r="E996" i="3"/>
  <c r="C996" i="3"/>
  <c r="G805" i="3"/>
  <c r="E805" i="3"/>
  <c r="C805" i="3"/>
  <c r="G624" i="3"/>
  <c r="C624" i="3"/>
  <c r="C611" i="3"/>
  <c r="G611" i="3"/>
  <c r="E611" i="3"/>
  <c r="E582" i="3"/>
  <c r="C582" i="3"/>
  <c r="E561" i="3"/>
  <c r="C561" i="3"/>
  <c r="C408" i="3"/>
  <c r="E208" i="3"/>
  <c r="E56" i="3"/>
  <c r="G56" i="3"/>
  <c r="C56" i="3"/>
  <c r="C2" i="3"/>
  <c r="E2" i="3"/>
  <c r="G2" i="3"/>
</calcChain>
</file>

<file path=xl/sharedStrings.xml><?xml version="1.0" encoding="utf-8"?>
<sst xmlns="http://schemas.openxmlformats.org/spreadsheetml/2006/main" count="15" uniqueCount="11">
  <si>
    <t>时间</t>
  </si>
  <si>
    <t>体表温度/℃</t>
  </si>
  <si>
    <t>内部环境温度/℃</t>
  </si>
  <si>
    <t>外部环境温度/℃</t>
  </si>
  <si>
    <t>Body surface temperature</t>
    <phoneticPr fontId="1" type="noConversion"/>
  </si>
  <si>
    <t>Shelter inside temp</t>
    <phoneticPr fontId="1" type="noConversion"/>
  </si>
  <si>
    <t>sd</t>
    <phoneticPr fontId="1" type="noConversion"/>
  </si>
  <si>
    <t>se</t>
    <phoneticPr fontId="1" type="noConversion"/>
  </si>
  <si>
    <t>substrate surface temp</t>
    <phoneticPr fontId="1" type="noConversion"/>
  </si>
  <si>
    <t xml:space="preserve">average inside </t>
    <phoneticPr fontId="1" type="noConversion"/>
  </si>
  <si>
    <t>average substrate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</si>
</sst>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1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20" fontId="2" fillId="0" borderId="0" xfId="0" applyNumberFormat="1" applyFont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Temperature!$L$2:$L$11</c:f>
                <c:numCache>
                  <c:formatCode>General</c:formatCode>
                  <c:ptCount val="10"/>
                  <c:pt idx="0">
                    <c:v>0.51747248987533445</c:v>
                  </c:pt>
                  <c:pt idx="1">
                    <c:v>1.4425609667730359</c:v>
                  </c:pt>
                  <c:pt idx="2">
                    <c:v>1.115777389837896</c:v>
                  </c:pt>
                  <c:pt idx="3">
                    <c:v>0.97421356154185235</c:v>
                  </c:pt>
                  <c:pt idx="4">
                    <c:v>1.8404890654388395</c:v>
                  </c:pt>
                  <c:pt idx="5">
                    <c:v>4.7999999999999963</c:v>
                  </c:pt>
                  <c:pt idx="7">
                    <c:v>2.1682045823932485</c:v>
                  </c:pt>
                  <c:pt idx="8">
                    <c:v>0.86035289305711593</c:v>
                  </c:pt>
                  <c:pt idx="9">
                    <c:v>1.1860649223377273</c:v>
                  </c:pt>
                </c:numCache>
              </c:numRef>
            </c:plus>
            <c:minus>
              <c:numRef>
                <c:f>Temperature!$L$2:$L$11</c:f>
                <c:numCache>
                  <c:formatCode>General</c:formatCode>
                  <c:ptCount val="10"/>
                  <c:pt idx="0">
                    <c:v>0.51747248987533445</c:v>
                  </c:pt>
                  <c:pt idx="1">
                    <c:v>1.4425609667730359</c:v>
                  </c:pt>
                  <c:pt idx="2">
                    <c:v>1.115777389837896</c:v>
                  </c:pt>
                  <c:pt idx="3">
                    <c:v>0.97421356154185235</c:v>
                  </c:pt>
                  <c:pt idx="4">
                    <c:v>1.8404890654388395</c:v>
                  </c:pt>
                  <c:pt idx="5">
                    <c:v>4.7999999999999963</c:v>
                  </c:pt>
                  <c:pt idx="7">
                    <c:v>2.1682045823932485</c:v>
                  </c:pt>
                  <c:pt idx="8">
                    <c:v>0.86035289305711593</c:v>
                  </c:pt>
                  <c:pt idx="9">
                    <c:v>1.1860649223377273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Temperature!$I$2:$I$13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</c:numCache>
            </c:numRef>
          </c:xVal>
          <c:yVal>
            <c:numRef>
              <c:f>Temperature!$J$2:$J$13</c:f>
              <c:numCache>
                <c:formatCode>General</c:formatCode>
                <c:ptCount val="12"/>
                <c:pt idx="0">
                  <c:v>19.966666666666665</c:v>
                </c:pt>
                <c:pt idx="1">
                  <c:v>28.074999999999999</c:v>
                </c:pt>
                <c:pt idx="2">
                  <c:v>29.071428571428573</c:v>
                </c:pt>
                <c:pt idx="3">
                  <c:v>27.026666666666664</c:v>
                </c:pt>
                <c:pt idx="4">
                  <c:v>30.080000000000002</c:v>
                </c:pt>
                <c:pt idx="5">
                  <c:v>33.5</c:v>
                </c:pt>
                <c:pt idx="7">
                  <c:v>26.433333333333334</c:v>
                </c:pt>
                <c:pt idx="8">
                  <c:v>27.353846153846145</c:v>
                </c:pt>
                <c:pt idx="9">
                  <c:v>31.78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78-478C-ACC9-E2B3E2504C4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Temperature!$O$2:$O$13</c:f>
                <c:numCache>
                  <c:formatCode>General</c:formatCode>
                  <c:ptCount val="12"/>
                  <c:pt idx="0">
                    <c:v>0.77150333201117827</c:v>
                  </c:pt>
                  <c:pt idx="1">
                    <c:v>0.56855883389592687</c:v>
                  </c:pt>
                  <c:pt idx="2">
                    <c:v>0.38327279181642349</c:v>
                  </c:pt>
                  <c:pt idx="3">
                    <c:v>0.51735193107493582</c:v>
                  </c:pt>
                  <c:pt idx="4">
                    <c:v>1.3503086067019401</c:v>
                  </c:pt>
                  <c:pt idx="5">
                    <c:v>0.69569683256447057</c:v>
                  </c:pt>
                  <c:pt idx="6">
                    <c:v>0.59999999999999953</c:v>
                  </c:pt>
                  <c:pt idx="7">
                    <c:v>1.3998056230466149</c:v>
                  </c:pt>
                  <c:pt idx="8">
                    <c:v>0.4206823201198423</c:v>
                  </c:pt>
                  <c:pt idx="9">
                    <c:v>0.4628922826580395</c:v>
                  </c:pt>
                  <c:pt idx="10">
                    <c:v>0.80446070431897587</c:v>
                  </c:pt>
                  <c:pt idx="11">
                    <c:v>0.52792594942928128</c:v>
                  </c:pt>
                </c:numCache>
              </c:numRef>
            </c:plus>
            <c:minus>
              <c:numRef>
                <c:f>Temperature!$O$2:$O$13</c:f>
                <c:numCache>
                  <c:formatCode>General</c:formatCode>
                  <c:ptCount val="12"/>
                  <c:pt idx="0">
                    <c:v>0.77150333201117827</c:v>
                  </c:pt>
                  <c:pt idx="1">
                    <c:v>0.56855883389592687</c:v>
                  </c:pt>
                  <c:pt idx="2">
                    <c:v>0.38327279181642349</c:v>
                  </c:pt>
                  <c:pt idx="3">
                    <c:v>0.51735193107493582</c:v>
                  </c:pt>
                  <c:pt idx="4">
                    <c:v>1.3503086067019401</c:v>
                  </c:pt>
                  <c:pt idx="5">
                    <c:v>0.69569683256447057</c:v>
                  </c:pt>
                  <c:pt idx="6">
                    <c:v>0.59999999999999953</c:v>
                  </c:pt>
                  <c:pt idx="7">
                    <c:v>1.3998056230466149</c:v>
                  </c:pt>
                  <c:pt idx="8">
                    <c:v>0.4206823201198423</c:v>
                  </c:pt>
                  <c:pt idx="9">
                    <c:v>0.4628922826580395</c:v>
                  </c:pt>
                  <c:pt idx="10">
                    <c:v>0.80446070431897587</c:v>
                  </c:pt>
                  <c:pt idx="11">
                    <c:v>0.52792594942928128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Temperature!$I$2:$I$13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</c:numCache>
            </c:numRef>
          </c:xVal>
          <c:yVal>
            <c:numRef>
              <c:f>Temperature!$M$2:$M$13</c:f>
              <c:numCache>
                <c:formatCode>General</c:formatCode>
                <c:ptCount val="12"/>
                <c:pt idx="0">
                  <c:v>21</c:v>
                </c:pt>
                <c:pt idx="1">
                  <c:v>23.054411764705879</c:v>
                </c:pt>
                <c:pt idx="2">
                  <c:v>24.797849462365598</c:v>
                </c:pt>
                <c:pt idx="3">
                  <c:v>24.441269841269847</c:v>
                </c:pt>
                <c:pt idx="4">
                  <c:v>25.8</c:v>
                </c:pt>
                <c:pt idx="5">
                  <c:v>25.176923076923075</c:v>
                </c:pt>
                <c:pt idx="6">
                  <c:v>27.200000000000003</c:v>
                </c:pt>
                <c:pt idx="7">
                  <c:v>26.342857142857145</c:v>
                </c:pt>
                <c:pt idx="8">
                  <c:v>28.04505494505495</c:v>
                </c:pt>
                <c:pt idx="9">
                  <c:v>27.463265306122459</c:v>
                </c:pt>
                <c:pt idx="10">
                  <c:v>24.345454545454547</c:v>
                </c:pt>
                <c:pt idx="11">
                  <c:v>22.058333333333334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78-478C-ACC9-E2B3E2504C4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Temperature!$R$2:$R$13</c:f>
                <c:numCache>
                  <c:formatCode>General</c:formatCode>
                  <c:ptCount val="12"/>
                  <c:pt idx="0">
                    <c:v>0.64819112366260212</c:v>
                  </c:pt>
                  <c:pt idx="1">
                    <c:v>0.43984612104803206</c:v>
                  </c:pt>
                  <c:pt idx="2">
                    <c:v>0.44804567805885698</c:v>
                  </c:pt>
                  <c:pt idx="3">
                    <c:v>0.5460844531419079</c:v>
                  </c:pt>
                  <c:pt idx="4">
                    <c:v>1.1371776168791099</c:v>
                  </c:pt>
                  <c:pt idx="5">
                    <c:v>1.9632618860461672</c:v>
                  </c:pt>
                  <c:pt idx="6">
                    <c:v>2.4499999999999993</c:v>
                  </c:pt>
                  <c:pt idx="7">
                    <c:v>2.3949271368198159</c:v>
                  </c:pt>
                  <c:pt idx="8">
                    <c:v>0.46664475557009139</c:v>
                  </c:pt>
                  <c:pt idx="9">
                    <c:v>0.5064484084367521</c:v>
                  </c:pt>
                  <c:pt idx="10">
                    <c:v>1.0804667201414928</c:v>
                  </c:pt>
                  <c:pt idx="11">
                    <c:v>0.71815739713129834</c:v>
                  </c:pt>
                </c:numCache>
              </c:numRef>
            </c:plus>
            <c:minus>
              <c:numRef>
                <c:f>Temperature!$R$2:$R$13</c:f>
                <c:numCache>
                  <c:formatCode>General</c:formatCode>
                  <c:ptCount val="12"/>
                  <c:pt idx="0">
                    <c:v>0.64819112366260212</c:v>
                  </c:pt>
                  <c:pt idx="1">
                    <c:v>0.43984612104803206</c:v>
                  </c:pt>
                  <c:pt idx="2">
                    <c:v>0.44804567805885698</c:v>
                  </c:pt>
                  <c:pt idx="3">
                    <c:v>0.5460844531419079</c:v>
                  </c:pt>
                  <c:pt idx="4">
                    <c:v>1.1371776168791099</c:v>
                  </c:pt>
                  <c:pt idx="5">
                    <c:v>1.9632618860461672</c:v>
                  </c:pt>
                  <c:pt idx="6">
                    <c:v>2.4499999999999993</c:v>
                  </c:pt>
                  <c:pt idx="7">
                    <c:v>2.3949271368198159</c:v>
                  </c:pt>
                  <c:pt idx="8">
                    <c:v>0.46664475557009139</c:v>
                  </c:pt>
                  <c:pt idx="9">
                    <c:v>0.5064484084367521</c:v>
                  </c:pt>
                  <c:pt idx="10">
                    <c:v>1.0804667201414928</c:v>
                  </c:pt>
                  <c:pt idx="11">
                    <c:v>0.71815739713129834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Temperature!$I$2:$I$13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</c:numCache>
            </c:numRef>
          </c:xVal>
          <c:yVal>
            <c:numRef>
              <c:f>Temperature!$P$2:$P$13</c:f>
              <c:numCache>
                <c:formatCode>General</c:formatCode>
                <c:ptCount val="12"/>
                <c:pt idx="0">
                  <c:v>21.453703703703709</c:v>
                </c:pt>
                <c:pt idx="1">
                  <c:v>26.006578947368425</c:v>
                </c:pt>
                <c:pt idx="2">
                  <c:v>29.375879396984921</c:v>
                </c:pt>
                <c:pt idx="3">
                  <c:v>29.209803921568628</c:v>
                </c:pt>
                <c:pt idx="4">
                  <c:v>32.085714285714275</c:v>
                </c:pt>
                <c:pt idx="5">
                  <c:v>33.625000000000007</c:v>
                </c:pt>
                <c:pt idx="6">
                  <c:v>38.549999999999997</c:v>
                </c:pt>
                <c:pt idx="7">
                  <c:v>38.842307692307692</c:v>
                </c:pt>
                <c:pt idx="8">
                  <c:v>32.066850828729272</c:v>
                </c:pt>
                <c:pt idx="9">
                  <c:v>30.489473684210523</c:v>
                </c:pt>
                <c:pt idx="10">
                  <c:v>25.850000000000005</c:v>
                </c:pt>
                <c:pt idx="11">
                  <c:v>21.156521739130429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78-478C-ACC9-E2B3E2504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199216"/>
        <c:axId val="1036179664"/>
      </c:scatterChart>
      <c:valAx>
        <c:axId val="1036199216"/>
        <c:scaling>
          <c:orientation val="minMax"/>
          <c:max val="19"/>
          <c:min val="6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6179664"/>
        <c:crosses val="autoZero"/>
        <c:crossBetween val="midCat"/>
        <c:majorUnit val="1"/>
      </c:valAx>
      <c:valAx>
        <c:axId val="1036179664"/>
        <c:scaling>
          <c:orientation val="minMax"/>
          <c:min val="10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6199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13</xdr:row>
      <xdr:rowOff>167054</xdr:rowOff>
    </xdr:from>
    <xdr:to>
      <xdr:col>14</xdr:col>
      <xdr:colOff>307731</xdr:colOff>
      <xdr:row>28</xdr:row>
      <xdr:rowOff>140677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F436F8E-8C20-4F23-8ABE-1D1CF1114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53DF-D04C-4D88-BD16-03C5BE5176CD}">
  <dimension ref="A1:R1044"/>
  <sheetViews>
    <sheetView tabSelected="1" topLeftCell="A27" workbookViewId="0">
      <selection activeCell="G41" sqref="G41"/>
    </sheetView>
  </sheetViews>
  <sheetFormatPr defaultRowHeight="14.55" x14ac:dyDescent="0.25"/>
  <cols>
    <col min="2" max="3" width="11.375" customWidth="1"/>
    <col min="4" max="5" width="22" customWidth="1"/>
    <col min="6" max="6" width="23.875" customWidth="1"/>
    <col min="9" max="9" width="13.375" customWidth="1"/>
    <col min="10" max="10" width="24.375" customWidth="1"/>
    <col min="11" max="11" width="7.625" customWidth="1"/>
    <col min="12" max="12" width="8" customWidth="1"/>
    <col min="13" max="13" width="17.625" customWidth="1"/>
    <col min="14" max="14" width="7.875" customWidth="1"/>
    <col min="15" max="15" width="8.25" customWidth="1"/>
    <col min="16" max="16" width="18.875" customWidth="1"/>
  </cols>
  <sheetData>
    <row r="1" spans="1:18" x14ac:dyDescent="0.25">
      <c r="A1" t="s">
        <v>0</v>
      </c>
      <c r="B1" t="s">
        <v>1</v>
      </c>
      <c r="D1" t="s">
        <v>2</v>
      </c>
      <c r="F1" t="s">
        <v>3</v>
      </c>
      <c r="J1" t="s">
        <v>4</v>
      </c>
      <c r="K1" t="s">
        <v>6</v>
      </c>
      <c r="L1" t="s">
        <v>7</v>
      </c>
      <c r="M1" t="s">
        <v>5</v>
      </c>
      <c r="N1" t="s">
        <v>6</v>
      </c>
      <c r="O1" t="s">
        <v>7</v>
      </c>
      <c r="P1" t="s">
        <v>8</v>
      </c>
      <c r="Q1" t="s">
        <v>6</v>
      </c>
      <c r="R1" t="s">
        <v>7</v>
      </c>
    </row>
    <row r="2" spans="1:18" x14ac:dyDescent="0.25">
      <c r="A2" s="1">
        <v>0.28611111111111098</v>
      </c>
      <c r="C2">
        <f>AVERAGE(B2:B55)</f>
        <v>19.966666666666665</v>
      </c>
      <c r="E2">
        <f>AVERAGE(D2:D55)</f>
        <v>21</v>
      </c>
      <c r="F2">
        <v>15.7</v>
      </c>
      <c r="G2">
        <f>AVERAGE(F2:F55)</f>
        <v>21.453703703703709</v>
      </c>
      <c r="I2">
        <v>7</v>
      </c>
      <c r="J2">
        <v>19.966666666666665</v>
      </c>
      <c r="K2">
        <v>0.89628864398325059</v>
      </c>
      <c r="L2">
        <v>0.51747248987533445</v>
      </c>
      <c r="M2">
        <v>21</v>
      </c>
      <c r="N2">
        <v>3.7795789965688513</v>
      </c>
      <c r="O2">
        <v>0.77150333201117827</v>
      </c>
      <c r="P2">
        <v>21.453703703703709</v>
      </c>
      <c r="Q2">
        <v>4.7632125263239393</v>
      </c>
      <c r="R2">
        <v>0.64819112366260212</v>
      </c>
    </row>
    <row r="3" spans="1:18" x14ac:dyDescent="0.25">
      <c r="A3" s="1">
        <v>0.28958333333333303</v>
      </c>
      <c r="C3">
        <f>STDEV(B2:B55)</f>
        <v>0.89628864398325059</v>
      </c>
      <c r="E3">
        <f>STDEV(D2:D55)</f>
        <v>3.7795789965688513</v>
      </c>
      <c r="F3">
        <v>19.399999999999999</v>
      </c>
      <c r="G3">
        <f>STDEV(F2:F55)</f>
        <v>4.7632125263239393</v>
      </c>
      <c r="I3">
        <f>I2+1</f>
        <v>8</v>
      </c>
      <c r="J3">
        <v>28.074999999999999</v>
      </c>
      <c r="K3">
        <v>4.0801785675209423</v>
      </c>
      <c r="L3">
        <v>1.4425609667730359</v>
      </c>
      <c r="M3">
        <v>23.054411764705879</v>
      </c>
      <c r="N3">
        <v>4.6884562530618261</v>
      </c>
      <c r="O3">
        <v>0.56855883389592687</v>
      </c>
      <c r="P3">
        <v>26.006578947368425</v>
      </c>
      <c r="Q3">
        <v>5.3869928095506134</v>
      </c>
      <c r="R3">
        <v>0.43984612104803206</v>
      </c>
    </row>
    <row r="4" spans="1:18" x14ac:dyDescent="0.25">
      <c r="A4" s="1">
        <v>0.29097222222222202</v>
      </c>
      <c r="C4">
        <f>C3/SQRT(3)</f>
        <v>0.51747248987533445</v>
      </c>
      <c r="E4">
        <f>E3/SQRT(24)</f>
        <v>0.77150333201117827</v>
      </c>
      <c r="F4">
        <v>16.399999999999999</v>
      </c>
      <c r="G4">
        <f>G3/SQRT(54)</f>
        <v>0.64819112366260212</v>
      </c>
      <c r="I4">
        <f t="shared" ref="I4:I13" si="0">I3+1</f>
        <v>9</v>
      </c>
      <c r="J4">
        <v>29.071428571428573</v>
      </c>
      <c r="K4">
        <v>5.1131343476524096</v>
      </c>
      <c r="L4">
        <v>1.115777389837896</v>
      </c>
      <c r="M4">
        <v>24.797849462365598</v>
      </c>
      <c r="N4">
        <v>3.6961489504683467</v>
      </c>
      <c r="O4">
        <v>0.38327279181642349</v>
      </c>
      <c r="P4">
        <v>29.375879396984921</v>
      </c>
      <c r="Q4">
        <v>6.3045615284641121</v>
      </c>
      <c r="R4">
        <v>0.44804567805885698</v>
      </c>
    </row>
    <row r="5" spans="1:18" x14ac:dyDescent="0.25">
      <c r="A5" s="1">
        <v>0.29166666666666702</v>
      </c>
      <c r="F5">
        <v>13.5</v>
      </c>
      <c r="I5">
        <f t="shared" si="0"/>
        <v>10</v>
      </c>
      <c r="J5">
        <v>27.026666666666664</v>
      </c>
      <c r="K5">
        <v>3.7731128995010086</v>
      </c>
      <c r="L5">
        <v>0.97421356154185235</v>
      </c>
      <c r="M5">
        <v>24.441269841269847</v>
      </c>
      <c r="N5">
        <v>4.106353649769928</v>
      </c>
      <c r="O5">
        <v>0.51735193107493582</v>
      </c>
      <c r="P5">
        <v>29.209803921568628</v>
      </c>
      <c r="Q5">
        <v>6.710398104766794</v>
      </c>
      <c r="R5">
        <v>0.5460844531419079</v>
      </c>
    </row>
    <row r="6" spans="1:18" x14ac:dyDescent="0.25">
      <c r="A6" s="1">
        <v>0.29236111111111102</v>
      </c>
      <c r="F6">
        <v>16.600000000000001</v>
      </c>
      <c r="I6">
        <f t="shared" si="0"/>
        <v>11</v>
      </c>
      <c r="J6">
        <v>30.080000000000002</v>
      </c>
      <c r="K6">
        <v>4.1154586621663043</v>
      </c>
      <c r="L6">
        <v>1.8404890654388395</v>
      </c>
      <c r="M6">
        <v>25.8</v>
      </c>
      <c r="N6">
        <v>2.3388031127053006</v>
      </c>
      <c r="O6">
        <v>1.3503086067019401</v>
      </c>
      <c r="P6">
        <v>32.085714285714275</v>
      </c>
      <c r="Q6">
        <v>4.9568423128324532</v>
      </c>
      <c r="R6">
        <v>1.1371776168791099</v>
      </c>
    </row>
    <row r="7" spans="1:18" x14ac:dyDescent="0.25">
      <c r="A7" s="1">
        <v>0.29305555555555601</v>
      </c>
      <c r="F7">
        <v>16.600000000000001</v>
      </c>
      <c r="I7">
        <f t="shared" si="0"/>
        <v>12</v>
      </c>
      <c r="J7">
        <v>33.5</v>
      </c>
      <c r="K7">
        <v>6.7882250993908508</v>
      </c>
      <c r="L7">
        <v>4.7999999999999963</v>
      </c>
      <c r="M7">
        <v>25.176923076923075</v>
      </c>
      <c r="N7">
        <v>2.5083706019890841</v>
      </c>
      <c r="O7">
        <v>0.69569683256447057</v>
      </c>
      <c r="P7">
        <v>33.625000000000007</v>
      </c>
      <c r="Q7">
        <v>9.2085144909716128</v>
      </c>
      <c r="R7">
        <v>1.9632618860461672</v>
      </c>
    </row>
    <row r="8" spans="1:18" x14ac:dyDescent="0.25">
      <c r="A8" s="1">
        <v>0.29513888888888901</v>
      </c>
      <c r="F8">
        <v>21</v>
      </c>
      <c r="I8">
        <f t="shared" si="0"/>
        <v>13</v>
      </c>
      <c r="M8">
        <v>27.200000000000003</v>
      </c>
      <c r="N8">
        <v>0.84852813742385647</v>
      </c>
      <c r="O8">
        <v>0.59999999999999953</v>
      </c>
      <c r="P8">
        <v>38.549999999999997</v>
      </c>
      <c r="Q8">
        <v>3.4648232278140818</v>
      </c>
      <c r="R8">
        <v>2.4499999999999993</v>
      </c>
    </row>
    <row r="9" spans="1:18" x14ac:dyDescent="0.25">
      <c r="A9" s="1">
        <v>0.29930555555555599</v>
      </c>
      <c r="F9">
        <v>33.4</v>
      </c>
      <c r="I9">
        <f t="shared" si="0"/>
        <v>14</v>
      </c>
      <c r="J9">
        <v>26.433333333333334</v>
      </c>
      <c r="K9">
        <v>3.7554404979087659</v>
      </c>
      <c r="L9">
        <v>2.1682045823932485</v>
      </c>
      <c r="M9">
        <v>26.342857142857145</v>
      </c>
      <c r="N9">
        <v>3.7035375624111677</v>
      </c>
      <c r="O9">
        <v>1.3998056230466149</v>
      </c>
      <c r="P9">
        <v>38.842307692307692</v>
      </c>
      <c r="Q9">
        <v>7.9430747130714803</v>
      </c>
      <c r="R9">
        <v>2.3949271368198159</v>
      </c>
    </row>
    <row r="10" spans="1:18" x14ac:dyDescent="0.25">
      <c r="A10" s="1">
        <v>0.30069444444444399</v>
      </c>
      <c r="F10">
        <v>23.5</v>
      </c>
      <c r="I10">
        <f t="shared" si="0"/>
        <v>15</v>
      </c>
      <c r="J10">
        <v>27.353846153846145</v>
      </c>
      <c r="K10">
        <v>3.1020464709112172</v>
      </c>
      <c r="L10">
        <v>0.86035289305711593</v>
      </c>
      <c r="M10">
        <v>28.04505494505495</v>
      </c>
      <c r="N10">
        <v>3.8094404294903872</v>
      </c>
      <c r="O10">
        <v>0.4206823201198423</v>
      </c>
      <c r="P10">
        <v>32.066850828729272</v>
      </c>
      <c r="Q10">
        <v>6.2432813242950687</v>
      </c>
      <c r="R10">
        <v>0.46664475557009139</v>
      </c>
    </row>
    <row r="11" spans="1:18" x14ac:dyDescent="0.25">
      <c r="A11" s="1">
        <v>0.30277777777777798</v>
      </c>
      <c r="F11">
        <v>23.6</v>
      </c>
      <c r="I11">
        <f t="shared" si="0"/>
        <v>16</v>
      </c>
      <c r="J11">
        <v>31.78</v>
      </c>
      <c r="K11">
        <v>2.3721298446754546</v>
      </c>
      <c r="L11">
        <v>1.1860649223377273</v>
      </c>
      <c r="M11">
        <v>27.463265306122459</v>
      </c>
      <c r="N11">
        <v>4.6057200597835584</v>
      </c>
      <c r="O11">
        <v>0.4628922826580395</v>
      </c>
      <c r="P11">
        <v>30.489473684210523</v>
      </c>
      <c r="Q11">
        <v>6.9625145017539847</v>
      </c>
      <c r="R11">
        <v>0.5064484084367521</v>
      </c>
    </row>
    <row r="12" spans="1:18" x14ac:dyDescent="0.25">
      <c r="A12" s="1">
        <v>0.30902777777777801</v>
      </c>
      <c r="B12">
        <v>19.399999999999999</v>
      </c>
      <c r="D12">
        <v>19.600000000000001</v>
      </c>
      <c r="F12">
        <v>20.3</v>
      </c>
      <c r="I12">
        <f t="shared" si="0"/>
        <v>17</v>
      </c>
      <c r="M12">
        <v>24.345454545454547</v>
      </c>
      <c r="N12">
        <v>2.6680943148110807</v>
      </c>
      <c r="O12">
        <v>0.80446070431897587</v>
      </c>
      <c r="P12">
        <v>25.850000000000005</v>
      </c>
      <c r="Q12">
        <v>5.2931842968103382</v>
      </c>
      <c r="R12">
        <v>1.0804667201414928</v>
      </c>
    </row>
    <row r="13" spans="1:18" x14ac:dyDescent="0.25">
      <c r="A13" s="1">
        <v>0.30972222222222201</v>
      </c>
      <c r="D13">
        <v>19.600000000000001</v>
      </c>
      <c r="F13">
        <v>20.3</v>
      </c>
      <c r="I13">
        <f t="shared" si="0"/>
        <v>18</v>
      </c>
      <c r="M13">
        <v>22.058333333333334</v>
      </c>
      <c r="N13">
        <v>1.8287891340911058</v>
      </c>
      <c r="O13">
        <v>0.52792594942928128</v>
      </c>
      <c r="P13">
        <v>21.156521739130429</v>
      </c>
      <c r="Q13">
        <v>3.2910106332466365</v>
      </c>
      <c r="R13">
        <v>0.71815739713129834</v>
      </c>
    </row>
    <row r="14" spans="1:18" x14ac:dyDescent="0.25">
      <c r="A14" s="1">
        <v>0.31041666666666701</v>
      </c>
      <c r="B14">
        <v>19.5</v>
      </c>
      <c r="D14">
        <v>19.600000000000001</v>
      </c>
      <c r="F14">
        <v>20.3</v>
      </c>
    </row>
    <row r="15" spans="1:18" x14ac:dyDescent="0.25">
      <c r="A15" s="1">
        <v>0.31041666666666701</v>
      </c>
      <c r="D15">
        <v>19.600000000000001</v>
      </c>
      <c r="F15">
        <v>20.3</v>
      </c>
    </row>
    <row r="16" spans="1:18" x14ac:dyDescent="0.25">
      <c r="A16" s="1">
        <v>0.31458333333333299</v>
      </c>
      <c r="F16">
        <v>20.100000000000001</v>
      </c>
    </row>
    <row r="17" spans="1:10" x14ac:dyDescent="0.25">
      <c r="A17" s="1">
        <v>0.31597222222222199</v>
      </c>
      <c r="F17">
        <v>18.899999999999999</v>
      </c>
    </row>
    <row r="18" spans="1:10" x14ac:dyDescent="0.25">
      <c r="A18" s="1">
        <v>0.31597222222222199</v>
      </c>
      <c r="F18">
        <v>18.899999999999999</v>
      </c>
    </row>
    <row r="19" spans="1:10" x14ac:dyDescent="0.25">
      <c r="A19" s="1">
        <v>0.31805555555555598</v>
      </c>
      <c r="D19">
        <v>22.7</v>
      </c>
      <c r="F19">
        <v>25.3</v>
      </c>
    </row>
    <row r="20" spans="1:10" x14ac:dyDescent="0.25">
      <c r="A20" s="1">
        <v>0.31805555555555598</v>
      </c>
      <c r="F20">
        <v>18.7</v>
      </c>
    </row>
    <row r="21" spans="1:10" x14ac:dyDescent="0.25">
      <c r="A21" s="1">
        <v>0.31874999999999998</v>
      </c>
      <c r="D21">
        <v>22.7</v>
      </c>
      <c r="F21">
        <v>25.3</v>
      </c>
    </row>
    <row r="22" spans="1:10" x14ac:dyDescent="0.25">
      <c r="A22" s="1">
        <v>0.31944444444444398</v>
      </c>
      <c r="D22">
        <v>20.100000000000001</v>
      </c>
      <c r="F22">
        <v>23.8</v>
      </c>
    </row>
    <row r="23" spans="1:10" x14ac:dyDescent="0.25">
      <c r="A23" s="1">
        <v>0.31944444444444398</v>
      </c>
      <c r="F23">
        <v>15.2</v>
      </c>
    </row>
    <row r="24" spans="1:10" x14ac:dyDescent="0.25">
      <c r="A24" s="1">
        <v>0.31944444444444398</v>
      </c>
      <c r="D24">
        <v>20.100000000000001</v>
      </c>
      <c r="F24">
        <v>23.8</v>
      </c>
    </row>
    <row r="25" spans="1:10" x14ac:dyDescent="0.25">
      <c r="A25" s="1">
        <v>0.32013888888888897</v>
      </c>
      <c r="F25">
        <v>16.2</v>
      </c>
    </row>
    <row r="26" spans="1:10" x14ac:dyDescent="0.25">
      <c r="A26" s="1">
        <v>0.32083333333333303</v>
      </c>
      <c r="D26">
        <v>22.9</v>
      </c>
      <c r="F26">
        <v>23.4</v>
      </c>
    </row>
    <row r="27" spans="1:10" x14ac:dyDescent="0.25">
      <c r="A27" s="1">
        <v>0.32222222222222202</v>
      </c>
      <c r="F27">
        <v>24.6</v>
      </c>
    </row>
    <row r="28" spans="1:10" x14ac:dyDescent="0.25">
      <c r="A28" s="1">
        <v>0.32222222222222202</v>
      </c>
      <c r="F28">
        <v>19.600000000000001</v>
      </c>
    </row>
    <row r="29" spans="1:10" x14ac:dyDescent="0.25">
      <c r="A29" s="1">
        <v>0.32291666666666702</v>
      </c>
      <c r="D29">
        <v>22.1</v>
      </c>
      <c r="F29">
        <v>22.3</v>
      </c>
    </row>
    <row r="30" spans="1:10" x14ac:dyDescent="0.25">
      <c r="A30" s="1">
        <v>0.32291666666666702</v>
      </c>
      <c r="D30">
        <v>19</v>
      </c>
      <c r="F30">
        <v>18.600000000000001</v>
      </c>
      <c r="I30" t="s">
        <v>9</v>
      </c>
      <c r="J30" t="s">
        <v>10</v>
      </c>
    </row>
    <row r="31" spans="1:10" x14ac:dyDescent="0.25">
      <c r="A31" s="1">
        <v>0.32361111111111102</v>
      </c>
      <c r="F31">
        <v>30.5</v>
      </c>
      <c r="I31">
        <f>AVERAGE(D561:D612)</f>
        <v>25.505555555555553</v>
      </c>
      <c r="J31">
        <f>AVERAGE(F561:F612)</f>
        <v>33.458163265306119</v>
      </c>
    </row>
    <row r="32" spans="1:10" x14ac:dyDescent="0.25">
      <c r="A32" s="1">
        <v>0.32361111111111102</v>
      </c>
      <c r="D32">
        <v>18.7</v>
      </c>
      <c r="F32">
        <v>18.3</v>
      </c>
      <c r="I32">
        <f>STDEV(D561:D612)</f>
        <v>2.3585818825582519</v>
      </c>
      <c r="J32">
        <f>STDEV(F561:F612)</f>
        <v>7.4357480215144784</v>
      </c>
    </row>
    <row r="33" spans="1:10" x14ac:dyDescent="0.25">
      <c r="A33" s="1">
        <v>0.32500000000000001</v>
      </c>
      <c r="F33">
        <v>17.600000000000001</v>
      </c>
      <c r="I33">
        <f>I32/SQRT(18)</f>
        <v>0.55592308104689114</v>
      </c>
      <c r="J33">
        <f>J32/SQRT(50)</f>
        <v>1.0515735698414683</v>
      </c>
    </row>
    <row r="34" spans="1:10" x14ac:dyDescent="0.25">
      <c r="A34" s="1">
        <v>0.32638888888888901</v>
      </c>
      <c r="D34">
        <v>19.3</v>
      </c>
      <c r="F34">
        <v>21.2</v>
      </c>
    </row>
    <row r="35" spans="1:10" x14ac:dyDescent="0.25">
      <c r="A35" s="1">
        <v>0.32638888888888901</v>
      </c>
      <c r="D35">
        <v>23.3</v>
      </c>
      <c r="F35">
        <v>27.1</v>
      </c>
      <c r="I35">
        <f>_xlfn.T.TEST(D561:D612,F561:F612,2,3)</f>
        <v>8.0186056327917859E-9</v>
      </c>
    </row>
    <row r="36" spans="1:10" x14ac:dyDescent="0.25">
      <c r="A36" s="1">
        <v>0.32638888888888901</v>
      </c>
      <c r="D36">
        <v>18.399999999999999</v>
      </c>
      <c r="F36">
        <v>18</v>
      </c>
    </row>
    <row r="37" spans="1:10" x14ac:dyDescent="0.25">
      <c r="A37" s="1">
        <v>0.327083333333333</v>
      </c>
      <c r="F37">
        <v>24.6</v>
      </c>
    </row>
    <row r="38" spans="1:10" x14ac:dyDescent="0.25">
      <c r="A38" s="1">
        <v>0.327777777777778</v>
      </c>
      <c r="D38">
        <v>25.6</v>
      </c>
      <c r="F38">
        <v>31.3</v>
      </c>
    </row>
    <row r="39" spans="1:10" x14ac:dyDescent="0.25">
      <c r="A39" s="1">
        <v>0.329166666666667</v>
      </c>
      <c r="D39">
        <v>25.2</v>
      </c>
      <c r="F39">
        <v>25.6</v>
      </c>
    </row>
    <row r="40" spans="1:10" x14ac:dyDescent="0.25">
      <c r="A40" s="1">
        <v>0.329166666666667</v>
      </c>
      <c r="D40">
        <v>14</v>
      </c>
      <c r="F40">
        <v>12.9</v>
      </c>
    </row>
    <row r="41" spans="1:10" x14ac:dyDescent="0.25">
      <c r="A41" s="1">
        <v>0.329166666666667</v>
      </c>
      <c r="B41">
        <v>21</v>
      </c>
      <c r="F41">
        <v>27.2</v>
      </c>
    </row>
    <row r="42" spans="1:10" x14ac:dyDescent="0.25">
      <c r="A42" s="1">
        <v>0.329166666666667</v>
      </c>
      <c r="D42">
        <v>14</v>
      </c>
      <c r="F42">
        <v>12.9</v>
      </c>
    </row>
    <row r="43" spans="1:10" x14ac:dyDescent="0.25">
      <c r="A43" s="1">
        <v>0.32986111111111099</v>
      </c>
      <c r="D43">
        <v>24.3</v>
      </c>
      <c r="F43">
        <v>25.2</v>
      </c>
    </row>
    <row r="44" spans="1:10" x14ac:dyDescent="0.25">
      <c r="A44" s="1">
        <v>0.32986111111111099</v>
      </c>
      <c r="D44">
        <v>30.4</v>
      </c>
      <c r="F44">
        <v>29.6</v>
      </c>
    </row>
    <row r="45" spans="1:10" x14ac:dyDescent="0.25">
      <c r="A45" s="1">
        <v>0.32986111111111099</v>
      </c>
      <c r="F45">
        <v>19.2</v>
      </c>
    </row>
    <row r="46" spans="1:10" x14ac:dyDescent="0.25">
      <c r="A46" s="1">
        <v>0.33055555555555599</v>
      </c>
      <c r="F46">
        <v>24.7</v>
      </c>
    </row>
    <row r="47" spans="1:10" x14ac:dyDescent="0.25">
      <c r="A47" s="1">
        <v>0.33055555555555599</v>
      </c>
      <c r="F47">
        <v>25.3</v>
      </c>
    </row>
    <row r="48" spans="1:10" x14ac:dyDescent="0.25">
      <c r="A48" s="1">
        <v>0.33124999999999999</v>
      </c>
      <c r="D48">
        <v>24.3</v>
      </c>
      <c r="F48">
        <v>24.5</v>
      </c>
    </row>
    <row r="49" spans="1:7" x14ac:dyDescent="0.25">
      <c r="A49" s="1">
        <v>0.33124999999999999</v>
      </c>
      <c r="F49">
        <v>25.6</v>
      </c>
    </row>
    <row r="50" spans="1:7" x14ac:dyDescent="0.25">
      <c r="A50" s="1">
        <v>0.33124999999999999</v>
      </c>
      <c r="F50">
        <v>21.2</v>
      </c>
    </row>
    <row r="51" spans="1:7" x14ac:dyDescent="0.25">
      <c r="A51" s="1">
        <v>0.33124999999999999</v>
      </c>
      <c r="F51">
        <v>23.7</v>
      </c>
    </row>
    <row r="52" spans="1:7" x14ac:dyDescent="0.25">
      <c r="A52" s="1">
        <v>0.33124999999999999</v>
      </c>
      <c r="D52">
        <v>23.2</v>
      </c>
      <c r="F52">
        <v>26.5</v>
      </c>
    </row>
    <row r="53" spans="1:7" x14ac:dyDescent="0.25">
      <c r="A53" s="1">
        <v>0.33194444444444399</v>
      </c>
      <c r="F53">
        <v>20.9</v>
      </c>
    </row>
    <row r="54" spans="1:7" x14ac:dyDescent="0.25">
      <c r="A54" s="1">
        <v>0.33194444444444399</v>
      </c>
      <c r="F54">
        <v>13.7</v>
      </c>
    </row>
    <row r="55" spans="1:7" x14ac:dyDescent="0.25">
      <c r="A55" s="1">
        <v>0.33263888888888898</v>
      </c>
      <c r="D55">
        <v>15.3</v>
      </c>
      <c r="F55">
        <v>15.6</v>
      </c>
    </row>
    <row r="56" spans="1:7" x14ac:dyDescent="0.25">
      <c r="A56" s="1">
        <v>0.33333333333333298</v>
      </c>
      <c r="B56">
        <v>36.1</v>
      </c>
      <c r="C56">
        <f>AVERAGE(B56:B207)</f>
        <v>28.074999999999999</v>
      </c>
      <c r="E56">
        <f>AVERAGE(D56:D207)</f>
        <v>23.054411764705879</v>
      </c>
      <c r="F56">
        <v>42.1</v>
      </c>
      <c r="G56">
        <f>AVERAGE(F56:F207)</f>
        <v>26.006578947368425</v>
      </c>
    </row>
    <row r="57" spans="1:7" x14ac:dyDescent="0.25">
      <c r="A57" s="1">
        <v>0.33333333333333298</v>
      </c>
      <c r="C57">
        <f>STDEV(B56:B207)</f>
        <v>4.0801785675209423</v>
      </c>
      <c r="E57">
        <f>STDEV(D56:D207)</f>
        <v>4.6884562530618261</v>
      </c>
      <c r="F57">
        <v>24.5</v>
      </c>
      <c r="G57">
        <f>STDEV(F56:F207)</f>
        <v>5.3869928095506134</v>
      </c>
    </row>
    <row r="58" spans="1:7" x14ac:dyDescent="0.25">
      <c r="A58" s="1">
        <v>0.33472222222222198</v>
      </c>
      <c r="C58">
        <f>C57/SQRT(8)</f>
        <v>1.4425609667730359</v>
      </c>
      <c r="E58">
        <f>E57/SQRT(68)</f>
        <v>0.56855883389592687</v>
      </c>
      <c r="F58">
        <v>26.8</v>
      </c>
      <c r="G58">
        <f>G57/SQRT(150)</f>
        <v>0.43984612104803206</v>
      </c>
    </row>
    <row r="59" spans="1:7" x14ac:dyDescent="0.25">
      <c r="A59" s="1">
        <v>0.33472222222222198</v>
      </c>
      <c r="F59">
        <v>17.600000000000001</v>
      </c>
    </row>
    <row r="60" spans="1:7" x14ac:dyDescent="0.25">
      <c r="A60" s="1">
        <v>0.33472222222222198</v>
      </c>
      <c r="F60">
        <v>25.6</v>
      </c>
    </row>
    <row r="61" spans="1:7" x14ac:dyDescent="0.25">
      <c r="A61" s="1">
        <v>0.33472222222222198</v>
      </c>
      <c r="D61">
        <v>14.3</v>
      </c>
      <c r="F61">
        <v>14.8</v>
      </c>
    </row>
    <row r="62" spans="1:7" x14ac:dyDescent="0.25">
      <c r="A62" s="1">
        <v>0.33472222222222198</v>
      </c>
      <c r="D62">
        <v>14.3</v>
      </c>
      <c r="F62">
        <v>14.8</v>
      </c>
    </row>
    <row r="63" spans="1:7" x14ac:dyDescent="0.25">
      <c r="A63" s="1">
        <v>0.33541666666666697</v>
      </c>
      <c r="F63">
        <v>24.9</v>
      </c>
    </row>
    <row r="64" spans="1:7" x14ac:dyDescent="0.25">
      <c r="A64" s="1">
        <v>0.33541666666666697</v>
      </c>
      <c r="F64">
        <v>24.5</v>
      </c>
    </row>
    <row r="65" spans="1:6" x14ac:dyDescent="0.25">
      <c r="A65" s="1">
        <v>0.33611111111111103</v>
      </c>
      <c r="D65">
        <v>16.7</v>
      </c>
      <c r="F65">
        <v>17.5</v>
      </c>
    </row>
    <row r="66" spans="1:6" x14ac:dyDescent="0.25">
      <c r="A66" s="1">
        <v>0.33611111111111103</v>
      </c>
      <c r="D66">
        <v>13.7</v>
      </c>
      <c r="F66">
        <v>15.1</v>
      </c>
    </row>
    <row r="67" spans="1:6" x14ac:dyDescent="0.25">
      <c r="A67" s="1">
        <v>0.33611111111111103</v>
      </c>
      <c r="D67">
        <v>16.7</v>
      </c>
      <c r="F67">
        <v>17.5</v>
      </c>
    </row>
    <row r="68" spans="1:6" x14ac:dyDescent="0.25">
      <c r="A68" s="1">
        <v>0.33680555555555602</v>
      </c>
      <c r="F68">
        <v>25.9</v>
      </c>
    </row>
    <row r="69" spans="1:6" x14ac:dyDescent="0.25">
      <c r="A69" s="1">
        <v>0.33680555555555602</v>
      </c>
      <c r="F69">
        <v>25.1</v>
      </c>
    </row>
    <row r="70" spans="1:6" x14ac:dyDescent="0.25">
      <c r="A70" s="1">
        <v>0.33680555555555602</v>
      </c>
      <c r="D70">
        <v>25.7</v>
      </c>
      <c r="F70">
        <v>26.5</v>
      </c>
    </row>
    <row r="71" spans="1:6" x14ac:dyDescent="0.25">
      <c r="A71" s="1">
        <v>0.33750000000000002</v>
      </c>
      <c r="D71">
        <v>28.1</v>
      </c>
      <c r="F71">
        <v>31.6</v>
      </c>
    </row>
    <row r="72" spans="1:6" x14ac:dyDescent="0.25">
      <c r="A72" s="1">
        <v>0.33750000000000002</v>
      </c>
      <c r="F72">
        <v>27.7</v>
      </c>
    </row>
    <row r="73" spans="1:6" x14ac:dyDescent="0.25">
      <c r="A73" s="1">
        <v>0.33819444444444402</v>
      </c>
      <c r="D73">
        <v>17.3</v>
      </c>
      <c r="F73">
        <v>19.899999999999999</v>
      </c>
    </row>
    <row r="74" spans="1:6" x14ac:dyDescent="0.25">
      <c r="A74" s="1">
        <v>0.33819444444444402</v>
      </c>
      <c r="F74">
        <v>24.5</v>
      </c>
    </row>
    <row r="75" spans="1:6" x14ac:dyDescent="0.25">
      <c r="A75" s="1">
        <v>0.33819444444444402</v>
      </c>
      <c r="D75">
        <v>24.2</v>
      </c>
      <c r="F75">
        <v>24.5</v>
      </c>
    </row>
    <row r="76" spans="1:6" x14ac:dyDescent="0.25">
      <c r="A76" s="1">
        <v>0.33888888888888902</v>
      </c>
      <c r="F76">
        <v>26.2</v>
      </c>
    </row>
    <row r="77" spans="1:6" x14ac:dyDescent="0.25">
      <c r="A77" s="1">
        <v>0.33888888888888902</v>
      </c>
      <c r="D77">
        <v>28.2</v>
      </c>
      <c r="F77">
        <v>35.5</v>
      </c>
    </row>
    <row r="78" spans="1:6" x14ac:dyDescent="0.25">
      <c r="A78" s="1">
        <v>0.33958333333333302</v>
      </c>
      <c r="F78">
        <v>21.8</v>
      </c>
    </row>
    <row r="79" spans="1:6" x14ac:dyDescent="0.25">
      <c r="A79" s="1">
        <v>0.33958333333333302</v>
      </c>
      <c r="F79">
        <v>24.7</v>
      </c>
    </row>
    <row r="80" spans="1:6" x14ac:dyDescent="0.25">
      <c r="A80" s="1">
        <v>0.33958333333333302</v>
      </c>
      <c r="F80">
        <v>15.4</v>
      </c>
    </row>
    <row r="81" spans="1:6" x14ac:dyDescent="0.25">
      <c r="A81" s="1">
        <v>0.33958333333333302</v>
      </c>
      <c r="F81">
        <v>14.7</v>
      </c>
    </row>
    <row r="82" spans="1:6" x14ac:dyDescent="0.25">
      <c r="A82" s="1">
        <v>0.33958333333333302</v>
      </c>
      <c r="D82">
        <v>22.3</v>
      </c>
      <c r="F82">
        <v>25.2</v>
      </c>
    </row>
    <row r="83" spans="1:6" x14ac:dyDescent="0.25">
      <c r="A83" s="1">
        <v>0.34027777777777801</v>
      </c>
      <c r="D83">
        <v>24</v>
      </c>
      <c r="F83">
        <v>27.3</v>
      </c>
    </row>
    <row r="84" spans="1:6" x14ac:dyDescent="0.25">
      <c r="A84" s="1">
        <v>0.34027777777777801</v>
      </c>
      <c r="F84">
        <v>23.8</v>
      </c>
    </row>
    <row r="85" spans="1:6" x14ac:dyDescent="0.25">
      <c r="A85" s="1">
        <v>0.34097222222222201</v>
      </c>
      <c r="F85">
        <v>27.1</v>
      </c>
    </row>
    <row r="86" spans="1:6" x14ac:dyDescent="0.25">
      <c r="A86" s="1">
        <v>0.34097222222222201</v>
      </c>
      <c r="F86">
        <v>27.5</v>
      </c>
    </row>
    <row r="87" spans="1:6" x14ac:dyDescent="0.25">
      <c r="A87" s="1">
        <v>0.34236111111111101</v>
      </c>
      <c r="B87">
        <v>28.5</v>
      </c>
      <c r="F87">
        <v>25.6</v>
      </c>
    </row>
    <row r="88" spans="1:6" x14ac:dyDescent="0.25">
      <c r="A88" s="1">
        <v>0.34236111111111101</v>
      </c>
      <c r="D88">
        <v>27.4</v>
      </c>
      <c r="F88">
        <v>31.1</v>
      </c>
    </row>
    <row r="89" spans="1:6" x14ac:dyDescent="0.25">
      <c r="A89" s="1">
        <v>0.34236111111111101</v>
      </c>
      <c r="F89">
        <v>21.5</v>
      </c>
    </row>
    <row r="90" spans="1:6" x14ac:dyDescent="0.25">
      <c r="A90" s="1">
        <v>0.34236111111111101</v>
      </c>
      <c r="F90">
        <v>26.8</v>
      </c>
    </row>
    <row r="91" spans="1:6" x14ac:dyDescent="0.25">
      <c r="A91" s="1">
        <v>0.34236111111111101</v>
      </c>
      <c r="D91">
        <v>29.7</v>
      </c>
      <c r="F91">
        <v>32.9</v>
      </c>
    </row>
    <row r="92" spans="1:6" x14ac:dyDescent="0.25">
      <c r="A92" s="1">
        <v>0.34236111111111101</v>
      </c>
      <c r="D92">
        <v>17.7</v>
      </c>
      <c r="F92">
        <v>23.2</v>
      </c>
    </row>
    <row r="93" spans="1:6" x14ac:dyDescent="0.25">
      <c r="A93" s="1">
        <v>0.34236111111111101</v>
      </c>
      <c r="F93">
        <v>15.4</v>
      </c>
    </row>
    <row r="94" spans="1:6" x14ac:dyDescent="0.25">
      <c r="A94" s="1">
        <v>0.343055555555556</v>
      </c>
      <c r="D94">
        <v>17.7</v>
      </c>
      <c r="F94">
        <v>23.2</v>
      </c>
    </row>
    <row r="95" spans="1:6" x14ac:dyDescent="0.25">
      <c r="A95" s="1">
        <v>0.343055555555556</v>
      </c>
      <c r="F95">
        <v>25.7</v>
      </c>
    </row>
    <row r="96" spans="1:6" x14ac:dyDescent="0.25">
      <c r="A96" s="1">
        <v>0.343055555555556</v>
      </c>
      <c r="F96">
        <v>24</v>
      </c>
    </row>
    <row r="97" spans="1:6" x14ac:dyDescent="0.25">
      <c r="A97" s="1">
        <v>0.34375</v>
      </c>
      <c r="B97">
        <v>21.9</v>
      </c>
      <c r="F97">
        <v>23.4</v>
      </c>
    </row>
    <row r="98" spans="1:6" x14ac:dyDescent="0.25">
      <c r="A98" s="1">
        <v>0.34375</v>
      </c>
      <c r="D98">
        <v>20.3</v>
      </c>
      <c r="F98">
        <v>23.2</v>
      </c>
    </row>
    <row r="99" spans="1:6" x14ac:dyDescent="0.25">
      <c r="A99" s="1">
        <v>0.344444444444444</v>
      </c>
      <c r="D99">
        <v>26.3</v>
      </c>
      <c r="F99">
        <v>27.5</v>
      </c>
    </row>
    <row r="100" spans="1:6" x14ac:dyDescent="0.25">
      <c r="A100" s="1">
        <v>0.344444444444444</v>
      </c>
      <c r="F100">
        <v>26</v>
      </c>
    </row>
    <row r="101" spans="1:6" x14ac:dyDescent="0.25">
      <c r="A101" s="1">
        <v>0.344444444444444</v>
      </c>
      <c r="F101">
        <v>23.4</v>
      </c>
    </row>
    <row r="102" spans="1:6" x14ac:dyDescent="0.25">
      <c r="A102" s="1">
        <v>0.34513888888888899</v>
      </c>
      <c r="F102">
        <v>14.5</v>
      </c>
    </row>
    <row r="103" spans="1:6" x14ac:dyDescent="0.25">
      <c r="A103" s="1">
        <v>0.34513888888888899</v>
      </c>
      <c r="F103">
        <v>27.6</v>
      </c>
    </row>
    <row r="104" spans="1:6" x14ac:dyDescent="0.25">
      <c r="A104" s="1">
        <v>0.34513888888888899</v>
      </c>
      <c r="D104">
        <v>29.5</v>
      </c>
      <c r="F104">
        <v>34.5</v>
      </c>
    </row>
    <row r="105" spans="1:6" x14ac:dyDescent="0.25">
      <c r="A105" s="1">
        <v>0.34513888888888899</v>
      </c>
      <c r="F105">
        <v>29.8</v>
      </c>
    </row>
    <row r="106" spans="1:6" x14ac:dyDescent="0.25">
      <c r="A106" s="1">
        <v>0.34583333333333299</v>
      </c>
      <c r="D106">
        <v>25.2</v>
      </c>
      <c r="F106">
        <v>27.7</v>
      </c>
    </row>
    <row r="107" spans="1:6" x14ac:dyDescent="0.25">
      <c r="A107" s="1">
        <v>0.34583333333333299</v>
      </c>
      <c r="D107">
        <v>17.7</v>
      </c>
      <c r="F107">
        <v>23.2</v>
      </c>
    </row>
    <row r="108" spans="1:6" x14ac:dyDescent="0.25">
      <c r="A108" s="1">
        <v>0.34583333333333299</v>
      </c>
      <c r="F108">
        <v>29.8</v>
      </c>
    </row>
    <row r="109" spans="1:6" x14ac:dyDescent="0.25">
      <c r="A109" s="1">
        <v>0.34652777777777799</v>
      </c>
      <c r="F109">
        <v>21.4</v>
      </c>
    </row>
    <row r="110" spans="1:6" x14ac:dyDescent="0.25">
      <c r="A110" s="1">
        <v>0.34652777777777799</v>
      </c>
      <c r="F110">
        <v>21.2</v>
      </c>
    </row>
    <row r="111" spans="1:6" x14ac:dyDescent="0.25">
      <c r="A111" s="1">
        <v>0.34652777777777799</v>
      </c>
      <c r="F111">
        <v>29.4</v>
      </c>
    </row>
    <row r="112" spans="1:6" x14ac:dyDescent="0.25">
      <c r="A112" s="1">
        <v>0.34722222222222199</v>
      </c>
      <c r="F112">
        <v>28.7</v>
      </c>
    </row>
    <row r="113" spans="1:6" x14ac:dyDescent="0.25">
      <c r="A113" s="1">
        <v>0.34722222222222199</v>
      </c>
      <c r="D113">
        <v>17.399999999999999</v>
      </c>
      <c r="F113">
        <v>18.899999999999999</v>
      </c>
    </row>
    <row r="114" spans="1:6" x14ac:dyDescent="0.25">
      <c r="A114" s="1">
        <v>0.34722222222222199</v>
      </c>
      <c r="D114">
        <v>35.200000000000003</v>
      </c>
      <c r="F114">
        <v>36.6</v>
      </c>
    </row>
    <row r="115" spans="1:6" x14ac:dyDescent="0.25">
      <c r="A115" s="1">
        <v>0.34722222222222199</v>
      </c>
      <c r="D115">
        <v>25.4</v>
      </c>
      <c r="F115">
        <v>27.3</v>
      </c>
    </row>
    <row r="116" spans="1:6" x14ac:dyDescent="0.25">
      <c r="A116" s="1">
        <v>0.34791666666666698</v>
      </c>
      <c r="F116">
        <v>29.4</v>
      </c>
    </row>
    <row r="117" spans="1:6" x14ac:dyDescent="0.25">
      <c r="A117" s="1">
        <v>0.34861111111111098</v>
      </c>
      <c r="F117">
        <v>23.2</v>
      </c>
    </row>
    <row r="118" spans="1:6" x14ac:dyDescent="0.25">
      <c r="A118" s="1">
        <v>0.34861111111111098</v>
      </c>
      <c r="F118">
        <v>25.9</v>
      </c>
    </row>
    <row r="119" spans="1:6" x14ac:dyDescent="0.25">
      <c r="A119" s="1">
        <v>0.34861111111111098</v>
      </c>
      <c r="D119">
        <v>28.7</v>
      </c>
      <c r="F119">
        <v>32</v>
      </c>
    </row>
    <row r="120" spans="1:6" x14ac:dyDescent="0.25">
      <c r="A120" s="1">
        <v>0.34861111111111098</v>
      </c>
      <c r="D120">
        <v>28.6</v>
      </c>
      <c r="F120">
        <v>26.2</v>
      </c>
    </row>
    <row r="121" spans="1:6" x14ac:dyDescent="0.25">
      <c r="A121" s="1">
        <v>0.34861111111111098</v>
      </c>
      <c r="F121">
        <v>14.8</v>
      </c>
    </row>
    <row r="122" spans="1:6" x14ac:dyDescent="0.25">
      <c r="A122" s="1">
        <v>0.34861111111111098</v>
      </c>
      <c r="D122">
        <v>18.5</v>
      </c>
      <c r="F122">
        <v>21.4</v>
      </c>
    </row>
    <row r="123" spans="1:6" x14ac:dyDescent="0.25">
      <c r="A123" s="1">
        <v>0.34861111111111098</v>
      </c>
      <c r="D123">
        <v>18.5</v>
      </c>
      <c r="F123">
        <v>21.4</v>
      </c>
    </row>
    <row r="124" spans="1:6" x14ac:dyDescent="0.25">
      <c r="A124" s="1">
        <v>0.34930555555555598</v>
      </c>
      <c r="D124">
        <v>26.4</v>
      </c>
      <c r="F124">
        <v>30.9</v>
      </c>
    </row>
    <row r="125" spans="1:6" x14ac:dyDescent="0.25">
      <c r="A125" s="1">
        <v>0.34930555555555598</v>
      </c>
      <c r="F125">
        <v>26.1</v>
      </c>
    </row>
    <row r="126" spans="1:6" x14ac:dyDescent="0.25">
      <c r="A126" s="1">
        <v>0.34930555555555598</v>
      </c>
      <c r="F126">
        <v>26.4</v>
      </c>
    </row>
    <row r="127" spans="1:6" x14ac:dyDescent="0.25">
      <c r="A127" s="1">
        <v>0.34930555555555598</v>
      </c>
      <c r="D127">
        <v>23.7</v>
      </c>
      <c r="F127">
        <v>27.6</v>
      </c>
    </row>
    <row r="128" spans="1:6" x14ac:dyDescent="0.25">
      <c r="A128" s="1">
        <v>0.35</v>
      </c>
      <c r="D128">
        <v>24.8</v>
      </c>
      <c r="F128">
        <v>25.4</v>
      </c>
    </row>
    <row r="129" spans="1:6" x14ac:dyDescent="0.25">
      <c r="A129" s="1">
        <v>0.35</v>
      </c>
      <c r="F129">
        <v>22.1</v>
      </c>
    </row>
    <row r="130" spans="1:6" x14ac:dyDescent="0.25">
      <c r="A130" s="1">
        <v>0.35</v>
      </c>
      <c r="F130">
        <v>23.4</v>
      </c>
    </row>
    <row r="131" spans="1:6" x14ac:dyDescent="0.25">
      <c r="A131" s="1">
        <v>0.35069444444444398</v>
      </c>
      <c r="F131">
        <v>26.6</v>
      </c>
    </row>
    <row r="132" spans="1:6" x14ac:dyDescent="0.25">
      <c r="A132" s="1">
        <v>0.35069444444444398</v>
      </c>
      <c r="F132">
        <v>27.7</v>
      </c>
    </row>
    <row r="133" spans="1:6" x14ac:dyDescent="0.25">
      <c r="A133" s="1">
        <v>0.35069444444444398</v>
      </c>
      <c r="D133">
        <v>23.9</v>
      </c>
      <c r="F133">
        <v>27.4</v>
      </c>
    </row>
    <row r="134" spans="1:6" x14ac:dyDescent="0.25">
      <c r="A134" s="1">
        <v>0.35069444444444398</v>
      </c>
      <c r="F134">
        <v>26.4</v>
      </c>
    </row>
    <row r="135" spans="1:6" x14ac:dyDescent="0.25">
      <c r="A135" s="1">
        <v>0.35069444444444398</v>
      </c>
      <c r="D135">
        <v>24.7</v>
      </c>
      <c r="F135">
        <v>27.4</v>
      </c>
    </row>
    <row r="136" spans="1:6" x14ac:dyDescent="0.25">
      <c r="A136" s="1">
        <v>0.35069444444444398</v>
      </c>
      <c r="F136">
        <v>24.9</v>
      </c>
    </row>
    <row r="137" spans="1:6" x14ac:dyDescent="0.25">
      <c r="A137" s="1">
        <v>0.35069444444444398</v>
      </c>
      <c r="D137">
        <v>16.600000000000001</v>
      </c>
      <c r="F137">
        <v>17</v>
      </c>
    </row>
    <row r="138" spans="1:6" x14ac:dyDescent="0.25">
      <c r="A138" s="1">
        <v>0.35138888888888897</v>
      </c>
      <c r="F138">
        <v>24.6</v>
      </c>
    </row>
    <row r="139" spans="1:6" x14ac:dyDescent="0.25">
      <c r="A139" s="1">
        <v>0.35138888888888897</v>
      </c>
      <c r="D139">
        <v>28.5</v>
      </c>
      <c r="F139">
        <v>25.2</v>
      </c>
    </row>
    <row r="140" spans="1:6" x14ac:dyDescent="0.25">
      <c r="A140" s="1">
        <v>0.35208333333333303</v>
      </c>
      <c r="F140">
        <v>23.1</v>
      </c>
    </row>
    <row r="141" spans="1:6" x14ac:dyDescent="0.25">
      <c r="A141" s="1">
        <v>0.35208333333333303</v>
      </c>
      <c r="D141">
        <v>17.399999999999999</v>
      </c>
      <c r="F141">
        <v>19.7</v>
      </c>
    </row>
    <row r="142" spans="1:6" x14ac:dyDescent="0.25">
      <c r="A142" s="1">
        <v>0.35208333333333303</v>
      </c>
      <c r="D142">
        <v>20.8</v>
      </c>
      <c r="F142">
        <v>24.3</v>
      </c>
    </row>
    <row r="143" spans="1:6" x14ac:dyDescent="0.25">
      <c r="A143" s="1">
        <v>0.35208333333333303</v>
      </c>
      <c r="D143">
        <v>17.600000000000001</v>
      </c>
      <c r="F143">
        <v>21.2</v>
      </c>
    </row>
    <row r="144" spans="1:6" x14ac:dyDescent="0.25">
      <c r="A144" s="1">
        <v>0.35347222222222202</v>
      </c>
      <c r="F144">
        <v>28.5</v>
      </c>
    </row>
    <row r="145" spans="1:6" x14ac:dyDescent="0.25">
      <c r="A145" s="1">
        <v>0.35347222222222202</v>
      </c>
      <c r="D145">
        <v>26.3</v>
      </c>
      <c r="F145">
        <v>30.3</v>
      </c>
    </row>
    <row r="146" spans="1:6" x14ac:dyDescent="0.25">
      <c r="A146" s="1">
        <v>0.35347222222222202</v>
      </c>
      <c r="F146">
        <v>27.3</v>
      </c>
    </row>
    <row r="147" spans="1:6" x14ac:dyDescent="0.25">
      <c r="A147" s="1">
        <v>0.35347222222222202</v>
      </c>
      <c r="F147">
        <v>24.8</v>
      </c>
    </row>
    <row r="148" spans="1:6" x14ac:dyDescent="0.25">
      <c r="A148" s="1">
        <v>0.35347222222222202</v>
      </c>
      <c r="F148">
        <v>27.4</v>
      </c>
    </row>
    <row r="149" spans="1:6" x14ac:dyDescent="0.25">
      <c r="A149" s="1">
        <v>0.35416666666666702</v>
      </c>
      <c r="F149">
        <v>29</v>
      </c>
    </row>
    <row r="150" spans="1:6" x14ac:dyDescent="0.25">
      <c r="A150" s="1">
        <v>0.35416666666666702</v>
      </c>
      <c r="F150">
        <v>28.3</v>
      </c>
    </row>
    <row r="151" spans="1:6" x14ac:dyDescent="0.25">
      <c r="A151" s="1">
        <v>0.35416666666666702</v>
      </c>
      <c r="F151">
        <v>22.8</v>
      </c>
    </row>
    <row r="152" spans="1:6" x14ac:dyDescent="0.25">
      <c r="A152" s="1">
        <v>0.35416666666666702</v>
      </c>
      <c r="F152">
        <v>30.8</v>
      </c>
    </row>
    <row r="153" spans="1:6" x14ac:dyDescent="0.25">
      <c r="A153" s="1">
        <v>0.35416666666666702</v>
      </c>
      <c r="D153">
        <v>24.6</v>
      </c>
      <c r="F153">
        <v>23.7</v>
      </c>
    </row>
    <row r="154" spans="1:6" x14ac:dyDescent="0.25">
      <c r="A154" s="1">
        <v>0.35486111111111102</v>
      </c>
      <c r="D154">
        <v>17.899999999999999</v>
      </c>
      <c r="F154">
        <v>22.7</v>
      </c>
    </row>
    <row r="155" spans="1:6" x14ac:dyDescent="0.25">
      <c r="A155" s="1">
        <v>0.35486111111111102</v>
      </c>
      <c r="D155">
        <v>17.899999999999999</v>
      </c>
      <c r="F155">
        <v>22.7</v>
      </c>
    </row>
    <row r="156" spans="1:6" x14ac:dyDescent="0.25">
      <c r="A156" s="1">
        <v>0.35555555555555601</v>
      </c>
      <c r="D156">
        <v>24.4</v>
      </c>
      <c r="F156">
        <v>26.2</v>
      </c>
    </row>
    <row r="157" spans="1:6" x14ac:dyDescent="0.25">
      <c r="A157" s="1">
        <v>0.35555555555555601</v>
      </c>
      <c r="D157">
        <v>17.100000000000001</v>
      </c>
      <c r="F157">
        <v>18.600000000000001</v>
      </c>
    </row>
    <row r="158" spans="1:6" x14ac:dyDescent="0.25">
      <c r="A158" s="1">
        <v>0.35555555555555601</v>
      </c>
      <c r="D158">
        <v>17.600000000000001</v>
      </c>
      <c r="F158">
        <v>17.399999999999999</v>
      </c>
    </row>
    <row r="159" spans="1:6" x14ac:dyDescent="0.25">
      <c r="A159" s="1">
        <v>0.35555555555555601</v>
      </c>
      <c r="D159">
        <v>28</v>
      </c>
      <c r="F159">
        <v>32.200000000000003</v>
      </c>
    </row>
    <row r="160" spans="1:6" x14ac:dyDescent="0.25">
      <c r="A160" s="1">
        <v>0.358333333333333</v>
      </c>
      <c r="F160">
        <v>23.3</v>
      </c>
    </row>
    <row r="161" spans="1:6" x14ac:dyDescent="0.25">
      <c r="A161" s="1">
        <v>0.359027777777778</v>
      </c>
      <c r="D161">
        <v>25.5</v>
      </c>
      <c r="F161">
        <v>31</v>
      </c>
    </row>
    <row r="162" spans="1:6" x14ac:dyDescent="0.25">
      <c r="A162" s="1">
        <v>0.359027777777778</v>
      </c>
      <c r="F162">
        <v>22.5</v>
      </c>
    </row>
    <row r="163" spans="1:6" x14ac:dyDescent="0.25">
      <c r="A163" s="1">
        <v>0.359722222222222</v>
      </c>
      <c r="B163">
        <v>25.7</v>
      </c>
      <c r="F163">
        <v>27.4</v>
      </c>
    </row>
    <row r="164" spans="1:6" x14ac:dyDescent="0.25">
      <c r="A164" s="1">
        <v>0.359722222222222</v>
      </c>
      <c r="F164">
        <v>26.6</v>
      </c>
    </row>
    <row r="165" spans="1:6" x14ac:dyDescent="0.25">
      <c r="A165" s="1">
        <v>0.360416666666667</v>
      </c>
      <c r="D165">
        <v>24.3</v>
      </c>
      <c r="F165">
        <v>28.1</v>
      </c>
    </row>
    <row r="166" spans="1:6" x14ac:dyDescent="0.25">
      <c r="A166" s="1">
        <v>0.360416666666667</v>
      </c>
      <c r="F166">
        <v>28.6</v>
      </c>
    </row>
    <row r="167" spans="1:6" x14ac:dyDescent="0.25">
      <c r="A167" s="1">
        <v>0.360416666666667</v>
      </c>
      <c r="F167">
        <v>23.4</v>
      </c>
    </row>
    <row r="168" spans="1:6" x14ac:dyDescent="0.25">
      <c r="A168" s="1">
        <v>0.360416666666667</v>
      </c>
      <c r="D168">
        <v>24</v>
      </c>
      <c r="F168">
        <v>23.2</v>
      </c>
    </row>
    <row r="169" spans="1:6" x14ac:dyDescent="0.25">
      <c r="A169" s="1">
        <v>0.36111111111111099</v>
      </c>
      <c r="F169">
        <v>26</v>
      </c>
    </row>
    <row r="170" spans="1:6" x14ac:dyDescent="0.25">
      <c r="A170" s="1">
        <v>0.36111111111111099</v>
      </c>
      <c r="F170">
        <v>28.5</v>
      </c>
    </row>
    <row r="171" spans="1:6" x14ac:dyDescent="0.25">
      <c r="A171" s="1">
        <v>0.36180555555555599</v>
      </c>
      <c r="B171">
        <v>27.4</v>
      </c>
      <c r="F171">
        <v>26.6</v>
      </c>
    </row>
    <row r="172" spans="1:6" x14ac:dyDescent="0.25">
      <c r="A172" s="1">
        <v>0.36249999999999999</v>
      </c>
      <c r="D172">
        <v>27.7</v>
      </c>
      <c r="F172">
        <v>29.3</v>
      </c>
    </row>
    <row r="173" spans="1:6" x14ac:dyDescent="0.25">
      <c r="A173" s="1">
        <v>0.36249999999999999</v>
      </c>
      <c r="D173">
        <v>28.1</v>
      </c>
      <c r="F173">
        <v>31.6</v>
      </c>
    </row>
    <row r="174" spans="1:6" x14ac:dyDescent="0.25">
      <c r="A174" s="1">
        <v>0.36319444444444399</v>
      </c>
      <c r="D174">
        <v>28.6</v>
      </c>
      <c r="F174">
        <v>29.3</v>
      </c>
    </row>
    <row r="175" spans="1:6" x14ac:dyDescent="0.25">
      <c r="A175" s="1">
        <v>0.36388888888888898</v>
      </c>
      <c r="D175">
        <v>20.5</v>
      </c>
      <c r="F175">
        <v>21.7</v>
      </c>
    </row>
    <row r="176" spans="1:6" x14ac:dyDescent="0.25">
      <c r="A176" s="1">
        <v>0.36388888888888898</v>
      </c>
      <c r="F176">
        <v>31.6</v>
      </c>
    </row>
    <row r="177" spans="1:6" x14ac:dyDescent="0.25">
      <c r="A177" s="1">
        <v>0.36458333333333298</v>
      </c>
      <c r="D177">
        <v>26</v>
      </c>
      <c r="F177">
        <v>29.3</v>
      </c>
    </row>
    <row r="178" spans="1:6" x14ac:dyDescent="0.25">
      <c r="A178" s="1">
        <v>0.36458333333333298</v>
      </c>
      <c r="D178">
        <v>26.8</v>
      </c>
      <c r="F178">
        <v>29.2</v>
      </c>
    </row>
    <row r="179" spans="1:6" x14ac:dyDescent="0.25">
      <c r="A179" s="1">
        <v>0.36458333333333298</v>
      </c>
      <c r="B179">
        <v>29.3</v>
      </c>
      <c r="F179">
        <v>31.1</v>
      </c>
    </row>
    <row r="180" spans="1:6" x14ac:dyDescent="0.25">
      <c r="A180" s="1">
        <v>0.36527777777777798</v>
      </c>
      <c r="F180">
        <v>27.8</v>
      </c>
    </row>
    <row r="181" spans="1:6" x14ac:dyDescent="0.25">
      <c r="A181" s="1">
        <v>0.36597222222222198</v>
      </c>
      <c r="F181">
        <v>31.4</v>
      </c>
    </row>
    <row r="182" spans="1:6" x14ac:dyDescent="0.25">
      <c r="A182" s="1">
        <v>0.36736111111111103</v>
      </c>
      <c r="F182">
        <v>28.9</v>
      </c>
    </row>
    <row r="183" spans="1:6" x14ac:dyDescent="0.25">
      <c r="A183" s="1">
        <v>0.36736111111111103</v>
      </c>
      <c r="F183">
        <v>30.7</v>
      </c>
    </row>
    <row r="184" spans="1:6" x14ac:dyDescent="0.25">
      <c r="A184" s="1">
        <v>0.36875000000000002</v>
      </c>
      <c r="F184">
        <v>24.4</v>
      </c>
    </row>
    <row r="185" spans="1:6" x14ac:dyDescent="0.25">
      <c r="A185" s="1">
        <v>0.36875000000000002</v>
      </c>
      <c r="D185">
        <v>27.2</v>
      </c>
      <c r="F185">
        <v>39.200000000000003</v>
      </c>
    </row>
    <row r="186" spans="1:6" x14ac:dyDescent="0.25">
      <c r="A186" s="1">
        <v>0.36944444444444402</v>
      </c>
      <c r="D186">
        <v>24.2</v>
      </c>
      <c r="F186">
        <v>42.7</v>
      </c>
    </row>
    <row r="187" spans="1:6" x14ac:dyDescent="0.25">
      <c r="A187" s="1">
        <v>0.37013888888888902</v>
      </c>
      <c r="D187">
        <v>26.5</v>
      </c>
      <c r="F187">
        <v>27.1</v>
      </c>
    </row>
    <row r="188" spans="1:6" x14ac:dyDescent="0.25">
      <c r="A188" s="1">
        <v>0.37013888888888902</v>
      </c>
      <c r="D188">
        <v>29</v>
      </c>
      <c r="F188">
        <v>47.1</v>
      </c>
    </row>
    <row r="189" spans="1:6" x14ac:dyDescent="0.25">
      <c r="A189" s="1">
        <v>0.37013888888888902</v>
      </c>
      <c r="F189">
        <v>30.2</v>
      </c>
    </row>
    <row r="190" spans="1:6" x14ac:dyDescent="0.25">
      <c r="A190" s="1">
        <v>0.37013888888888902</v>
      </c>
      <c r="D190">
        <v>24.6</v>
      </c>
      <c r="F190">
        <v>38.1</v>
      </c>
    </row>
    <row r="191" spans="1:6" x14ac:dyDescent="0.25">
      <c r="A191" s="1">
        <v>0.37083333333333302</v>
      </c>
      <c r="F191">
        <v>27.6</v>
      </c>
    </row>
    <row r="192" spans="1:6" x14ac:dyDescent="0.25">
      <c r="A192" s="1">
        <v>0.37083333333333302</v>
      </c>
      <c r="D192">
        <v>21.3</v>
      </c>
      <c r="F192">
        <v>24.7</v>
      </c>
    </row>
    <row r="193" spans="1:10" x14ac:dyDescent="0.25">
      <c r="A193" s="1">
        <v>0.37083333333333302</v>
      </c>
      <c r="F193">
        <v>31.1</v>
      </c>
    </row>
    <row r="194" spans="1:10" x14ac:dyDescent="0.25">
      <c r="A194" s="1">
        <v>0.37083333333333302</v>
      </c>
      <c r="F194">
        <v>33.700000000000003</v>
      </c>
    </row>
    <row r="195" spans="1:10" x14ac:dyDescent="0.25">
      <c r="A195" s="1">
        <v>0.37083333333333302</v>
      </c>
      <c r="D195">
        <v>24.1</v>
      </c>
      <c r="F195">
        <v>21.3</v>
      </c>
    </row>
    <row r="196" spans="1:10" x14ac:dyDescent="0.25">
      <c r="A196" s="1">
        <v>0.37152777777777801</v>
      </c>
      <c r="B196">
        <v>29.6</v>
      </c>
      <c r="F196">
        <v>31.2</v>
      </c>
    </row>
    <row r="197" spans="1:10" x14ac:dyDescent="0.25">
      <c r="A197" s="1">
        <v>0.37152777777777801</v>
      </c>
      <c r="D197">
        <v>26.8</v>
      </c>
      <c r="F197">
        <v>27.2</v>
      </c>
    </row>
    <row r="198" spans="1:10" x14ac:dyDescent="0.25">
      <c r="A198" s="1">
        <v>0.37222222222222201</v>
      </c>
      <c r="F198">
        <v>27</v>
      </c>
    </row>
    <row r="199" spans="1:10" x14ac:dyDescent="0.25">
      <c r="A199" s="1">
        <v>0.37222222222222201</v>
      </c>
      <c r="D199">
        <v>24.1</v>
      </c>
      <c r="F199">
        <v>26.3</v>
      </c>
    </row>
    <row r="200" spans="1:10" x14ac:dyDescent="0.25">
      <c r="A200" s="1">
        <v>0.37291666666666701</v>
      </c>
      <c r="F200">
        <v>29.8</v>
      </c>
    </row>
    <row r="201" spans="1:10" x14ac:dyDescent="0.25">
      <c r="A201" s="1">
        <v>0.37291666666666701</v>
      </c>
      <c r="D201">
        <v>19.399999999999999</v>
      </c>
      <c r="F201">
        <v>19.3</v>
      </c>
    </row>
    <row r="202" spans="1:10" x14ac:dyDescent="0.25">
      <c r="A202" s="1">
        <v>0.37291666666666701</v>
      </c>
      <c r="D202">
        <v>22.2</v>
      </c>
      <c r="F202">
        <v>25.4</v>
      </c>
    </row>
    <row r="203" spans="1:10" x14ac:dyDescent="0.25">
      <c r="A203" s="1">
        <v>0.37291666666666701</v>
      </c>
      <c r="D203">
        <v>19.899999999999999</v>
      </c>
      <c r="F203">
        <v>22.4</v>
      </c>
    </row>
    <row r="204" spans="1:10" x14ac:dyDescent="0.25">
      <c r="A204" s="1">
        <v>0.37361111111111101</v>
      </c>
      <c r="F204">
        <v>26.8</v>
      </c>
    </row>
    <row r="205" spans="1:10" x14ac:dyDescent="0.25">
      <c r="A205" s="1">
        <v>0.37361111111111101</v>
      </c>
      <c r="F205">
        <v>28.3</v>
      </c>
    </row>
    <row r="206" spans="1:10" x14ac:dyDescent="0.25">
      <c r="A206" s="1">
        <v>0.37361111111111101</v>
      </c>
      <c r="B206">
        <v>26.1</v>
      </c>
      <c r="F206">
        <v>29</v>
      </c>
      <c r="J206" t="e">
        <v>#DIV/0!</v>
      </c>
    </row>
    <row r="207" spans="1:10" x14ac:dyDescent="0.25">
      <c r="A207" s="1">
        <v>0.374305555555556</v>
      </c>
      <c r="D207">
        <v>19.399999999999999</v>
      </c>
      <c r="F207">
        <v>17.5</v>
      </c>
      <c r="J207" t="e">
        <v>#DIV/0!</v>
      </c>
    </row>
    <row r="208" spans="1:10" x14ac:dyDescent="0.25">
      <c r="A208" s="1">
        <v>0.375</v>
      </c>
      <c r="C208">
        <f>AVERAGE(B208:B407)</f>
        <v>29.071428571428573</v>
      </c>
      <c r="D208">
        <v>22.5</v>
      </c>
      <c r="E208">
        <f>AVERAGE(D208:D407)</f>
        <v>24.797849462365598</v>
      </c>
      <c r="F208">
        <v>27.1</v>
      </c>
      <c r="G208">
        <f>AVERAGE(F208:F407)</f>
        <v>29.375879396984921</v>
      </c>
      <c r="J208" t="e">
        <v>#DIV/0!</v>
      </c>
    </row>
    <row r="209" spans="1:7" x14ac:dyDescent="0.25">
      <c r="A209" s="1">
        <v>0.375694444444444</v>
      </c>
      <c r="B209">
        <v>23.6</v>
      </c>
      <c r="C209">
        <f>STDEV(B208:B407)</f>
        <v>5.1131343476524096</v>
      </c>
      <c r="E209">
        <f>STDEV(D208:D407)</f>
        <v>3.6961489504683467</v>
      </c>
      <c r="F209">
        <v>26.8</v>
      </c>
      <c r="G209">
        <f>STDEV(F208:F407)</f>
        <v>6.3045615284641121</v>
      </c>
    </row>
    <row r="210" spans="1:7" x14ac:dyDescent="0.25">
      <c r="A210" s="1">
        <v>0.37638888888888899</v>
      </c>
      <c r="C210">
        <f>C209/SQRT(21)</f>
        <v>1.115777389837896</v>
      </c>
      <c r="D210">
        <v>25.4</v>
      </c>
      <c r="E210">
        <f>E209/SQRT(93)</f>
        <v>0.38327279181642349</v>
      </c>
      <c r="F210">
        <v>31.9</v>
      </c>
      <c r="G210">
        <f>G209/SQRT(198)</f>
        <v>0.44804567805885698</v>
      </c>
    </row>
    <row r="211" spans="1:7" x14ac:dyDescent="0.25">
      <c r="A211" s="1">
        <v>0.37638888888888899</v>
      </c>
      <c r="D211">
        <v>21.9</v>
      </c>
      <c r="F211">
        <v>25.2</v>
      </c>
    </row>
    <row r="212" spans="1:7" x14ac:dyDescent="0.25">
      <c r="A212" s="1">
        <v>0.37638888888888899</v>
      </c>
      <c r="D212">
        <v>19.100000000000001</v>
      </c>
      <c r="F212">
        <v>21.9</v>
      </c>
    </row>
    <row r="213" spans="1:7" x14ac:dyDescent="0.25">
      <c r="A213" s="1">
        <v>0.37638888888888899</v>
      </c>
      <c r="F213">
        <v>26.6</v>
      </c>
    </row>
    <row r="214" spans="1:7" x14ac:dyDescent="0.25">
      <c r="A214" s="1">
        <v>0.37708333333333299</v>
      </c>
      <c r="D214">
        <v>28.1</v>
      </c>
      <c r="F214">
        <v>32.200000000000003</v>
      </c>
    </row>
    <row r="215" spans="1:7" x14ac:dyDescent="0.25">
      <c r="A215" s="1">
        <v>0.37777777777777799</v>
      </c>
      <c r="F215">
        <v>28.4</v>
      </c>
    </row>
    <row r="216" spans="1:7" x14ac:dyDescent="0.25">
      <c r="A216" s="1">
        <v>0.37777777777777799</v>
      </c>
      <c r="F216">
        <v>24.4</v>
      </c>
    </row>
    <row r="217" spans="1:7" x14ac:dyDescent="0.25">
      <c r="A217" s="1">
        <v>0.37777777777777799</v>
      </c>
      <c r="D217">
        <v>28.2</v>
      </c>
      <c r="F217">
        <v>45.3</v>
      </c>
    </row>
    <row r="218" spans="1:7" x14ac:dyDescent="0.25">
      <c r="A218" s="1">
        <v>0.37777777777777799</v>
      </c>
      <c r="D218">
        <v>20.8</v>
      </c>
      <c r="F218">
        <v>23</v>
      </c>
    </row>
    <row r="219" spans="1:7" x14ac:dyDescent="0.25">
      <c r="A219" s="1">
        <v>0.37847222222222199</v>
      </c>
      <c r="D219">
        <v>27.1</v>
      </c>
      <c r="F219">
        <v>35.1</v>
      </c>
    </row>
    <row r="220" spans="1:7" x14ac:dyDescent="0.25">
      <c r="A220" s="1">
        <v>0.37847222222222199</v>
      </c>
      <c r="F220">
        <v>21.5</v>
      </c>
    </row>
    <row r="221" spans="1:7" x14ac:dyDescent="0.25">
      <c r="A221" s="1">
        <v>0.37847222222222199</v>
      </c>
      <c r="F221">
        <v>25.4</v>
      </c>
    </row>
    <row r="222" spans="1:7" x14ac:dyDescent="0.25">
      <c r="A222" s="1">
        <v>0.37847222222222199</v>
      </c>
      <c r="F222">
        <v>35.799999999999997</v>
      </c>
    </row>
    <row r="223" spans="1:7" x14ac:dyDescent="0.25">
      <c r="A223" s="1">
        <v>0.37916666666666698</v>
      </c>
      <c r="F223">
        <v>30.6</v>
      </c>
    </row>
    <row r="224" spans="1:7" x14ac:dyDescent="0.25">
      <c r="A224" s="1">
        <v>0.37986111111111098</v>
      </c>
      <c r="F224">
        <v>25.4</v>
      </c>
    </row>
    <row r="225" spans="1:10" x14ac:dyDescent="0.25">
      <c r="A225" s="1">
        <v>0.37986111111111098</v>
      </c>
      <c r="F225">
        <v>33.1</v>
      </c>
    </row>
    <row r="226" spans="1:10" x14ac:dyDescent="0.25">
      <c r="A226" s="1">
        <v>0.37986111111111098</v>
      </c>
      <c r="D226">
        <v>24.5</v>
      </c>
      <c r="F226">
        <v>35.9</v>
      </c>
    </row>
    <row r="227" spans="1:10" x14ac:dyDescent="0.25">
      <c r="A227" s="1">
        <v>0.37986111111111098</v>
      </c>
      <c r="D227">
        <v>22.6</v>
      </c>
      <c r="F227">
        <v>26.6</v>
      </c>
    </row>
    <row r="228" spans="1:10" x14ac:dyDescent="0.25">
      <c r="A228" s="1">
        <v>0.37986111111111098</v>
      </c>
      <c r="B228">
        <v>20.100000000000001</v>
      </c>
      <c r="F228">
        <v>37.799999999999997</v>
      </c>
    </row>
    <row r="229" spans="1:10" x14ac:dyDescent="0.25">
      <c r="A229" s="1">
        <v>0.38055555555555598</v>
      </c>
      <c r="D229">
        <v>24.5</v>
      </c>
      <c r="F229">
        <v>35.9</v>
      </c>
    </row>
    <row r="230" spans="1:10" x14ac:dyDescent="0.25">
      <c r="A230" s="1">
        <v>0.38055555555555598</v>
      </c>
      <c r="D230">
        <v>24.6</v>
      </c>
      <c r="F230">
        <v>33.4</v>
      </c>
    </row>
    <row r="231" spans="1:10" x14ac:dyDescent="0.25">
      <c r="A231" s="1">
        <v>0.38124999999999998</v>
      </c>
      <c r="F231">
        <v>24.4</v>
      </c>
    </row>
    <row r="232" spans="1:10" x14ac:dyDescent="0.25">
      <c r="A232" s="1">
        <v>0.38124999999999998</v>
      </c>
      <c r="F232">
        <v>27.2</v>
      </c>
      <c r="J232" t="e">
        <v>#DIV/0!</v>
      </c>
    </row>
    <row r="233" spans="1:10" x14ac:dyDescent="0.25">
      <c r="A233" s="1">
        <v>0.38124999999999998</v>
      </c>
      <c r="D233">
        <v>25.8</v>
      </c>
      <c r="F233">
        <v>32.9</v>
      </c>
      <c r="J233" t="e">
        <v>#DIV/0!</v>
      </c>
    </row>
    <row r="234" spans="1:10" x14ac:dyDescent="0.25">
      <c r="A234" s="1">
        <v>0.38194444444444398</v>
      </c>
      <c r="F234">
        <v>27.5</v>
      </c>
      <c r="J234" t="e">
        <v>#DIV/0!</v>
      </c>
    </row>
    <row r="235" spans="1:10" x14ac:dyDescent="0.25">
      <c r="A235" s="1">
        <v>0.38194444444444398</v>
      </c>
      <c r="D235">
        <v>24.9</v>
      </c>
      <c r="F235">
        <v>25.8</v>
      </c>
    </row>
    <row r="236" spans="1:10" x14ac:dyDescent="0.25">
      <c r="A236" s="1">
        <v>0.38194444444444398</v>
      </c>
      <c r="D236">
        <v>24.6</v>
      </c>
      <c r="F236">
        <v>25.2</v>
      </c>
    </row>
    <row r="237" spans="1:10" x14ac:dyDescent="0.25">
      <c r="A237" s="1">
        <v>0.38194444444444398</v>
      </c>
      <c r="F237">
        <v>34.700000000000003</v>
      </c>
    </row>
    <row r="238" spans="1:10" x14ac:dyDescent="0.25">
      <c r="A238" s="1">
        <v>0.38263888888888897</v>
      </c>
      <c r="F238">
        <v>37.5</v>
      </c>
    </row>
    <row r="239" spans="1:10" x14ac:dyDescent="0.25">
      <c r="A239" s="1">
        <v>0.38263888888888897</v>
      </c>
      <c r="F239">
        <v>25.1</v>
      </c>
    </row>
    <row r="240" spans="1:10" x14ac:dyDescent="0.25">
      <c r="A240" s="1">
        <v>0.38263888888888897</v>
      </c>
      <c r="D240">
        <v>22.1</v>
      </c>
      <c r="F240">
        <v>25.2</v>
      </c>
    </row>
    <row r="241" spans="1:6" x14ac:dyDescent="0.25">
      <c r="A241" s="1">
        <v>0.38333333333333303</v>
      </c>
      <c r="F241">
        <v>29</v>
      </c>
    </row>
    <row r="242" spans="1:6" x14ac:dyDescent="0.25">
      <c r="A242" s="1">
        <v>0.38333333333333303</v>
      </c>
      <c r="F242">
        <v>21.6</v>
      </c>
    </row>
    <row r="243" spans="1:6" x14ac:dyDescent="0.25">
      <c r="A243" s="1">
        <v>0.38333333333333303</v>
      </c>
      <c r="F243">
        <v>27.8</v>
      </c>
    </row>
    <row r="244" spans="1:6" x14ac:dyDescent="0.25">
      <c r="A244" s="1">
        <v>0.38333333333333303</v>
      </c>
      <c r="F244">
        <v>25.4</v>
      </c>
    </row>
    <row r="245" spans="1:6" x14ac:dyDescent="0.25">
      <c r="A245" s="1">
        <v>0.38333333333333303</v>
      </c>
      <c r="D245">
        <v>25.4</v>
      </c>
      <c r="F245">
        <v>34.6</v>
      </c>
    </row>
    <row r="246" spans="1:6" x14ac:dyDescent="0.25">
      <c r="A246" s="1">
        <v>0.38333333333333303</v>
      </c>
      <c r="B246">
        <v>29.8</v>
      </c>
      <c r="F246">
        <v>30.2</v>
      </c>
    </row>
    <row r="247" spans="1:6" x14ac:dyDescent="0.25">
      <c r="A247" s="1">
        <v>0.38402777777777802</v>
      </c>
      <c r="B247">
        <v>30.5</v>
      </c>
      <c r="F247">
        <v>31.7</v>
      </c>
    </row>
    <row r="248" spans="1:6" x14ac:dyDescent="0.25">
      <c r="A248" s="1">
        <v>0.38402777777777802</v>
      </c>
      <c r="F248">
        <v>16.600000000000001</v>
      </c>
    </row>
    <row r="249" spans="1:6" x14ac:dyDescent="0.25">
      <c r="A249" s="1">
        <v>0.38402777777777802</v>
      </c>
      <c r="F249">
        <v>28.5</v>
      </c>
    </row>
    <row r="250" spans="1:6" x14ac:dyDescent="0.25">
      <c r="A250" s="1">
        <v>0.38472222222222202</v>
      </c>
      <c r="D250">
        <v>26.9</v>
      </c>
      <c r="F250">
        <v>30</v>
      </c>
    </row>
    <row r="251" spans="1:6" x14ac:dyDescent="0.25">
      <c r="A251" s="1">
        <v>0.38472222222222202</v>
      </c>
      <c r="D251">
        <v>22.9</v>
      </c>
      <c r="F251">
        <v>23.8</v>
      </c>
    </row>
    <row r="252" spans="1:6" x14ac:dyDescent="0.25">
      <c r="A252" s="1">
        <v>0.38472222222222202</v>
      </c>
      <c r="B252">
        <v>22.2</v>
      </c>
      <c r="F252">
        <v>23.9</v>
      </c>
    </row>
    <row r="253" spans="1:6" x14ac:dyDescent="0.25">
      <c r="A253" s="1">
        <v>0.38472222222222202</v>
      </c>
      <c r="D253">
        <v>26.6</v>
      </c>
      <c r="F253">
        <v>35.200000000000003</v>
      </c>
    </row>
    <row r="254" spans="1:6" x14ac:dyDescent="0.25">
      <c r="A254" s="1">
        <v>0.38472222222222202</v>
      </c>
      <c r="D254">
        <v>26.6</v>
      </c>
      <c r="F254">
        <v>35.200000000000003</v>
      </c>
    </row>
    <row r="255" spans="1:6" x14ac:dyDescent="0.25">
      <c r="A255" s="1">
        <v>0.38541666666666702</v>
      </c>
      <c r="B255">
        <v>22.6</v>
      </c>
      <c r="F255">
        <v>23.5</v>
      </c>
    </row>
    <row r="256" spans="1:6" x14ac:dyDescent="0.25">
      <c r="A256" s="1">
        <v>0.38541666666666702</v>
      </c>
      <c r="F256">
        <v>39.4</v>
      </c>
    </row>
    <row r="257" spans="1:6" x14ac:dyDescent="0.25">
      <c r="A257" s="1">
        <v>0.38541666666666702</v>
      </c>
      <c r="F257">
        <v>34.200000000000003</v>
      </c>
    </row>
    <row r="258" spans="1:6" x14ac:dyDescent="0.25">
      <c r="A258" s="1">
        <v>0.38541666666666702</v>
      </c>
      <c r="D258">
        <v>21.8</v>
      </c>
      <c r="F258">
        <v>30.7</v>
      </c>
    </row>
    <row r="259" spans="1:6" x14ac:dyDescent="0.25">
      <c r="A259" s="1">
        <v>0.38541666666666702</v>
      </c>
      <c r="F259">
        <v>27.4</v>
      </c>
    </row>
    <row r="260" spans="1:6" x14ac:dyDescent="0.25">
      <c r="A260" s="1">
        <v>0.38541666666666702</v>
      </c>
      <c r="F260">
        <v>27.7</v>
      </c>
    </row>
    <row r="261" spans="1:6" x14ac:dyDescent="0.25">
      <c r="A261" s="1">
        <v>0.38541666666666702</v>
      </c>
      <c r="D261">
        <v>23.1</v>
      </c>
      <c r="F261">
        <v>25.7</v>
      </c>
    </row>
    <row r="262" spans="1:6" x14ac:dyDescent="0.25">
      <c r="A262" s="1">
        <v>0.38541666666666702</v>
      </c>
      <c r="D262">
        <v>24.1</v>
      </c>
      <c r="F262">
        <v>27.2</v>
      </c>
    </row>
    <row r="263" spans="1:6" x14ac:dyDescent="0.25">
      <c r="A263" s="1">
        <v>0.38611111111111102</v>
      </c>
      <c r="D263">
        <v>20.9</v>
      </c>
      <c r="F263">
        <v>24.5</v>
      </c>
    </row>
    <row r="264" spans="1:6" x14ac:dyDescent="0.25">
      <c r="A264" s="1">
        <v>0.38611111111111102</v>
      </c>
      <c r="F264">
        <v>28.7</v>
      </c>
    </row>
    <row r="265" spans="1:6" x14ac:dyDescent="0.25">
      <c r="A265" s="1">
        <v>0.38680555555555601</v>
      </c>
      <c r="F265">
        <v>33.6</v>
      </c>
    </row>
    <row r="266" spans="1:6" x14ac:dyDescent="0.25">
      <c r="A266" s="1">
        <v>0.38680555555555601</v>
      </c>
      <c r="F266">
        <v>24.9</v>
      </c>
    </row>
    <row r="267" spans="1:6" x14ac:dyDescent="0.25">
      <c r="A267" s="1">
        <v>0.38680555555555601</v>
      </c>
      <c r="F267">
        <v>33.1</v>
      </c>
    </row>
    <row r="268" spans="1:6" x14ac:dyDescent="0.25">
      <c r="A268" s="1">
        <v>0.38680555555555601</v>
      </c>
      <c r="D268">
        <v>24.9</v>
      </c>
      <c r="F268">
        <v>31.1</v>
      </c>
    </row>
    <row r="269" spans="1:6" x14ac:dyDescent="0.25">
      <c r="A269" s="1">
        <v>0.38680555555555601</v>
      </c>
      <c r="B269">
        <v>25.5</v>
      </c>
      <c r="F269">
        <v>31.5</v>
      </c>
    </row>
    <row r="270" spans="1:6" x14ac:dyDescent="0.25">
      <c r="A270" s="1">
        <v>0.38750000000000001</v>
      </c>
      <c r="D270">
        <v>25</v>
      </c>
      <c r="F270">
        <v>29.2</v>
      </c>
    </row>
    <row r="271" spans="1:6" x14ac:dyDescent="0.25">
      <c r="A271" s="1">
        <v>0.38750000000000001</v>
      </c>
      <c r="F271">
        <v>24.1</v>
      </c>
    </row>
    <row r="272" spans="1:6" x14ac:dyDescent="0.25">
      <c r="A272" s="1">
        <v>0.38750000000000001</v>
      </c>
      <c r="D272">
        <v>36.799999999999997</v>
      </c>
      <c r="F272">
        <v>21.1</v>
      </c>
    </row>
    <row r="273" spans="1:6" x14ac:dyDescent="0.25">
      <c r="A273" s="1">
        <v>0.38819444444444401</v>
      </c>
      <c r="F273">
        <v>31</v>
      </c>
    </row>
    <row r="274" spans="1:6" x14ac:dyDescent="0.25">
      <c r="A274" s="1">
        <v>0.38819444444444401</v>
      </c>
      <c r="F274">
        <v>30.3</v>
      </c>
    </row>
    <row r="275" spans="1:6" x14ac:dyDescent="0.25">
      <c r="A275" s="1">
        <v>0.38819444444444401</v>
      </c>
      <c r="D275">
        <v>21.7</v>
      </c>
      <c r="F275">
        <v>20.9</v>
      </c>
    </row>
    <row r="276" spans="1:6" x14ac:dyDescent="0.25">
      <c r="A276" s="1">
        <v>0.38819444444444401</v>
      </c>
      <c r="D276">
        <v>21.1</v>
      </c>
      <c r="F276">
        <v>23.3</v>
      </c>
    </row>
    <row r="277" spans="1:6" x14ac:dyDescent="0.25">
      <c r="A277" s="1">
        <v>0.38819444444444401</v>
      </c>
      <c r="D277">
        <v>24.6</v>
      </c>
      <c r="F277">
        <v>33.4</v>
      </c>
    </row>
    <row r="278" spans="1:6" x14ac:dyDescent="0.25">
      <c r="A278" s="1">
        <v>0.38819444444444401</v>
      </c>
      <c r="D278">
        <v>24.1</v>
      </c>
      <c r="F278">
        <v>30.9</v>
      </c>
    </row>
    <row r="279" spans="1:6" x14ac:dyDescent="0.25">
      <c r="A279" s="1">
        <v>0.38819444444444401</v>
      </c>
      <c r="F279">
        <v>19.600000000000001</v>
      </c>
    </row>
    <row r="280" spans="1:6" x14ac:dyDescent="0.25">
      <c r="A280" s="1">
        <v>0.38819444444444401</v>
      </c>
      <c r="B280">
        <v>24.4</v>
      </c>
      <c r="F280">
        <v>26.4</v>
      </c>
    </row>
    <row r="281" spans="1:6" x14ac:dyDescent="0.25">
      <c r="A281" s="1">
        <v>0.38888888888888901</v>
      </c>
      <c r="F281">
        <v>23.4</v>
      </c>
    </row>
    <row r="282" spans="1:6" x14ac:dyDescent="0.25">
      <c r="A282" s="1">
        <v>0.38888888888888901</v>
      </c>
      <c r="D282">
        <v>29.3</v>
      </c>
      <c r="F282">
        <v>26</v>
      </c>
    </row>
    <row r="283" spans="1:6" x14ac:dyDescent="0.25">
      <c r="A283" s="1">
        <v>0.38888888888888901</v>
      </c>
      <c r="D283">
        <v>28</v>
      </c>
      <c r="F283">
        <v>27.7</v>
      </c>
    </row>
    <row r="284" spans="1:6" x14ac:dyDescent="0.25">
      <c r="A284" s="1">
        <v>0.389583333333333</v>
      </c>
      <c r="D284">
        <v>27.2</v>
      </c>
      <c r="F284">
        <v>37.6</v>
      </c>
    </row>
    <row r="285" spans="1:6" x14ac:dyDescent="0.25">
      <c r="A285" s="1">
        <v>0.389583333333333</v>
      </c>
      <c r="D285">
        <v>25.1</v>
      </c>
      <c r="F285">
        <v>40.4</v>
      </c>
    </row>
    <row r="286" spans="1:6" x14ac:dyDescent="0.25">
      <c r="A286" s="1">
        <v>0.389583333333333</v>
      </c>
      <c r="B286">
        <v>29.1</v>
      </c>
      <c r="F286">
        <v>44.1</v>
      </c>
    </row>
    <row r="287" spans="1:6" x14ac:dyDescent="0.25">
      <c r="A287" s="1">
        <v>0.390277777777778</v>
      </c>
      <c r="B287">
        <v>29.9</v>
      </c>
      <c r="F287">
        <v>20.3</v>
      </c>
    </row>
    <row r="288" spans="1:6" x14ac:dyDescent="0.25">
      <c r="A288" s="1">
        <v>0.390277777777778</v>
      </c>
      <c r="D288">
        <v>22.4</v>
      </c>
      <c r="F288">
        <v>31.8</v>
      </c>
    </row>
    <row r="289" spans="1:6" x14ac:dyDescent="0.25">
      <c r="A289" s="1">
        <v>0.390277777777778</v>
      </c>
      <c r="D289">
        <v>21.8</v>
      </c>
      <c r="F289">
        <v>20.2</v>
      </c>
    </row>
    <row r="290" spans="1:6" x14ac:dyDescent="0.25">
      <c r="A290" s="1">
        <v>0.390972222222222</v>
      </c>
      <c r="F290">
        <v>31.6</v>
      </c>
    </row>
    <row r="291" spans="1:6" x14ac:dyDescent="0.25">
      <c r="A291" s="1">
        <v>0.390972222222222</v>
      </c>
      <c r="D291">
        <v>22.6</v>
      </c>
      <c r="F291">
        <v>23</v>
      </c>
    </row>
    <row r="292" spans="1:6" x14ac:dyDescent="0.25">
      <c r="A292" s="1">
        <v>0.390972222222222</v>
      </c>
      <c r="D292">
        <v>25.8</v>
      </c>
      <c r="F292">
        <v>41</v>
      </c>
    </row>
    <row r="293" spans="1:6" x14ac:dyDescent="0.25">
      <c r="A293" s="1">
        <v>0.391666666666667</v>
      </c>
      <c r="F293">
        <v>24</v>
      </c>
    </row>
    <row r="294" spans="1:6" x14ac:dyDescent="0.25">
      <c r="A294" s="1">
        <v>0.391666666666667</v>
      </c>
      <c r="F294">
        <v>26.2</v>
      </c>
    </row>
    <row r="295" spans="1:6" x14ac:dyDescent="0.25">
      <c r="A295" s="1">
        <v>0.391666666666667</v>
      </c>
      <c r="F295">
        <v>26.3</v>
      </c>
    </row>
    <row r="296" spans="1:6" x14ac:dyDescent="0.25">
      <c r="A296" s="1">
        <v>0.391666666666667</v>
      </c>
      <c r="B296">
        <v>34.700000000000003</v>
      </c>
      <c r="F296">
        <v>36.700000000000003</v>
      </c>
    </row>
    <row r="297" spans="1:6" x14ac:dyDescent="0.25">
      <c r="A297" s="1">
        <v>0.391666666666667</v>
      </c>
      <c r="D297">
        <v>29.4</v>
      </c>
      <c r="F297">
        <v>30.3</v>
      </c>
    </row>
    <row r="298" spans="1:6" x14ac:dyDescent="0.25">
      <c r="A298" s="1">
        <v>0.39236111111111099</v>
      </c>
      <c r="F298">
        <v>22</v>
      </c>
    </row>
    <row r="299" spans="1:6" x14ac:dyDescent="0.25">
      <c r="A299" s="1">
        <v>0.39236111111111099</v>
      </c>
      <c r="D299">
        <v>26.9</v>
      </c>
      <c r="F299">
        <v>34.299999999999997</v>
      </c>
    </row>
    <row r="300" spans="1:6" x14ac:dyDescent="0.25">
      <c r="A300" s="1">
        <v>0.39236111111111099</v>
      </c>
      <c r="F300">
        <v>26.9</v>
      </c>
    </row>
    <row r="301" spans="1:6" x14ac:dyDescent="0.25">
      <c r="A301" s="1">
        <v>0.39305555555555599</v>
      </c>
      <c r="F301">
        <v>28.5</v>
      </c>
    </row>
    <row r="302" spans="1:6" x14ac:dyDescent="0.25">
      <c r="A302" s="1">
        <v>0.39305555555555599</v>
      </c>
      <c r="F302">
        <v>24.1</v>
      </c>
    </row>
    <row r="303" spans="1:6" x14ac:dyDescent="0.25">
      <c r="A303" s="1">
        <v>0.39305555555555599</v>
      </c>
      <c r="D303">
        <v>33.5</v>
      </c>
      <c r="F303">
        <v>47.9</v>
      </c>
    </row>
    <row r="304" spans="1:6" x14ac:dyDescent="0.25">
      <c r="A304" s="1">
        <v>0.39374999999999999</v>
      </c>
      <c r="D304">
        <v>28.3</v>
      </c>
      <c r="F304">
        <v>36</v>
      </c>
    </row>
    <row r="305" spans="1:6" x14ac:dyDescent="0.25">
      <c r="A305" s="1">
        <v>0.39374999999999999</v>
      </c>
      <c r="F305">
        <v>20.6</v>
      </c>
    </row>
    <row r="306" spans="1:6" x14ac:dyDescent="0.25">
      <c r="A306" s="1">
        <v>0.39374999999999999</v>
      </c>
      <c r="F306">
        <v>19</v>
      </c>
    </row>
    <row r="307" spans="1:6" x14ac:dyDescent="0.25">
      <c r="A307" s="1">
        <v>0.39444444444444399</v>
      </c>
      <c r="F307">
        <v>26.9</v>
      </c>
    </row>
    <row r="308" spans="1:6" x14ac:dyDescent="0.25">
      <c r="A308" s="1">
        <v>0.39444444444444399</v>
      </c>
      <c r="F308">
        <v>26.7</v>
      </c>
    </row>
    <row r="309" spans="1:6" x14ac:dyDescent="0.25">
      <c r="A309" s="1">
        <v>0.39444444444444399</v>
      </c>
      <c r="D309">
        <v>21</v>
      </c>
      <c r="F309">
        <v>23.4</v>
      </c>
    </row>
    <row r="310" spans="1:6" x14ac:dyDescent="0.25">
      <c r="A310" s="1">
        <v>0.39444444444444399</v>
      </c>
      <c r="F310">
        <v>19.2</v>
      </c>
    </row>
    <row r="311" spans="1:6" x14ac:dyDescent="0.25">
      <c r="A311" s="1">
        <v>0.39513888888888898</v>
      </c>
      <c r="F311">
        <v>29.4</v>
      </c>
    </row>
    <row r="312" spans="1:6" x14ac:dyDescent="0.25">
      <c r="A312" s="1">
        <v>0.39513888888888898</v>
      </c>
      <c r="F312">
        <v>29.4</v>
      </c>
    </row>
    <row r="313" spans="1:6" x14ac:dyDescent="0.25">
      <c r="A313" s="1">
        <v>0.39513888888888898</v>
      </c>
      <c r="F313">
        <v>30.9</v>
      </c>
    </row>
    <row r="314" spans="1:6" x14ac:dyDescent="0.25">
      <c r="A314" s="1">
        <v>0.39513888888888898</v>
      </c>
      <c r="F314">
        <v>22</v>
      </c>
    </row>
    <row r="315" spans="1:6" x14ac:dyDescent="0.25">
      <c r="A315" s="1">
        <v>0.39513888888888898</v>
      </c>
      <c r="F315">
        <v>29.2</v>
      </c>
    </row>
    <row r="316" spans="1:6" x14ac:dyDescent="0.25">
      <c r="A316" s="1">
        <v>0.39583333333333298</v>
      </c>
      <c r="D316">
        <v>23.1</v>
      </c>
      <c r="F316">
        <v>22.7</v>
      </c>
    </row>
    <row r="317" spans="1:6" x14ac:dyDescent="0.25">
      <c r="A317" s="1">
        <v>0.39583333333333298</v>
      </c>
    </row>
    <row r="318" spans="1:6" x14ac:dyDescent="0.25">
      <c r="A318" s="1">
        <v>0.39583333333333298</v>
      </c>
      <c r="F318">
        <v>28.7</v>
      </c>
    </row>
    <row r="319" spans="1:6" x14ac:dyDescent="0.25">
      <c r="A319" s="1">
        <v>0.39583333333333298</v>
      </c>
      <c r="F319">
        <v>19</v>
      </c>
    </row>
    <row r="320" spans="1:6" x14ac:dyDescent="0.25">
      <c r="A320" s="1">
        <v>0.39583333333333298</v>
      </c>
      <c r="B320">
        <v>24.1</v>
      </c>
      <c r="F320">
        <v>23.6</v>
      </c>
    </row>
    <row r="321" spans="1:6" x14ac:dyDescent="0.25">
      <c r="A321" s="1">
        <v>0.39583333333333298</v>
      </c>
      <c r="D321">
        <v>21.4</v>
      </c>
      <c r="F321">
        <v>20</v>
      </c>
    </row>
    <row r="322" spans="1:6" x14ac:dyDescent="0.25">
      <c r="A322" s="1">
        <v>0.39652777777777798</v>
      </c>
      <c r="F322">
        <v>26.8</v>
      </c>
    </row>
    <row r="323" spans="1:6" x14ac:dyDescent="0.25">
      <c r="A323" s="1">
        <v>0.39652777777777798</v>
      </c>
      <c r="F323">
        <v>26.1</v>
      </c>
    </row>
    <row r="324" spans="1:6" x14ac:dyDescent="0.25">
      <c r="A324" s="1">
        <v>0.39652777777777798</v>
      </c>
      <c r="F324">
        <v>23.8</v>
      </c>
    </row>
    <row r="325" spans="1:6" x14ac:dyDescent="0.25">
      <c r="A325" s="1">
        <v>0.39652777777777798</v>
      </c>
      <c r="D325">
        <v>21.5</v>
      </c>
      <c r="F325">
        <v>22.9</v>
      </c>
    </row>
    <row r="326" spans="1:6" x14ac:dyDescent="0.25">
      <c r="A326" s="1">
        <v>0.39722222222222198</v>
      </c>
      <c r="D326">
        <v>24.4</v>
      </c>
      <c r="F326">
        <v>31.8</v>
      </c>
    </row>
    <row r="327" spans="1:6" x14ac:dyDescent="0.25">
      <c r="A327" s="1">
        <v>0.39791666666666697</v>
      </c>
      <c r="F327">
        <v>23</v>
      </c>
    </row>
    <row r="328" spans="1:6" x14ac:dyDescent="0.25">
      <c r="A328" s="1">
        <v>0.39791666666666697</v>
      </c>
      <c r="F328">
        <v>27.8</v>
      </c>
    </row>
    <row r="329" spans="1:6" x14ac:dyDescent="0.25">
      <c r="A329" s="1">
        <v>0.39791666666666697</v>
      </c>
      <c r="D329">
        <v>24.4</v>
      </c>
      <c r="F329">
        <v>31.1</v>
      </c>
    </row>
    <row r="330" spans="1:6" x14ac:dyDescent="0.25">
      <c r="A330" s="1">
        <v>0.39791666666666697</v>
      </c>
      <c r="D330">
        <v>22.6</v>
      </c>
      <c r="F330">
        <v>22.7</v>
      </c>
    </row>
    <row r="331" spans="1:6" x14ac:dyDescent="0.25">
      <c r="A331" s="1">
        <v>0.39791666666666697</v>
      </c>
      <c r="D331">
        <v>24.1</v>
      </c>
      <c r="F331">
        <v>38.6</v>
      </c>
    </row>
    <row r="332" spans="1:6" x14ac:dyDescent="0.25">
      <c r="A332" s="1">
        <v>0.39861111111111103</v>
      </c>
      <c r="B332">
        <v>32.299999999999997</v>
      </c>
      <c r="F332">
        <v>32.9</v>
      </c>
    </row>
    <row r="333" spans="1:6" x14ac:dyDescent="0.25">
      <c r="A333" s="1">
        <v>0.39861111111111103</v>
      </c>
      <c r="F333">
        <v>25.3</v>
      </c>
    </row>
    <row r="334" spans="1:6" x14ac:dyDescent="0.25">
      <c r="A334" s="1">
        <v>0.39861111111111103</v>
      </c>
      <c r="D334">
        <v>22</v>
      </c>
      <c r="F334">
        <v>22.4</v>
      </c>
    </row>
    <row r="335" spans="1:6" x14ac:dyDescent="0.25">
      <c r="A335" s="1">
        <v>0.39930555555555602</v>
      </c>
      <c r="F335">
        <v>24</v>
      </c>
    </row>
    <row r="336" spans="1:6" x14ac:dyDescent="0.25">
      <c r="A336" s="1">
        <v>0.39930555555555602</v>
      </c>
      <c r="D336">
        <v>24.5</v>
      </c>
      <c r="F336">
        <v>23.9</v>
      </c>
    </row>
    <row r="337" spans="1:6" x14ac:dyDescent="0.25">
      <c r="A337" s="1">
        <v>0.39930555555555602</v>
      </c>
      <c r="F337">
        <v>38</v>
      </c>
    </row>
    <row r="338" spans="1:6" x14ac:dyDescent="0.25">
      <c r="A338" s="1">
        <v>0.39930555555555602</v>
      </c>
      <c r="D338">
        <v>26.6</v>
      </c>
      <c r="F338">
        <v>30.3</v>
      </c>
    </row>
    <row r="339" spans="1:6" x14ac:dyDescent="0.25">
      <c r="A339" s="1">
        <v>0.39930555555555602</v>
      </c>
      <c r="F339">
        <v>26.4</v>
      </c>
    </row>
    <row r="340" spans="1:6" x14ac:dyDescent="0.25">
      <c r="A340" s="1">
        <v>0.4</v>
      </c>
      <c r="D340">
        <v>26.6</v>
      </c>
      <c r="F340">
        <v>30.3</v>
      </c>
    </row>
    <row r="341" spans="1:6" x14ac:dyDescent="0.25">
      <c r="A341" s="1">
        <v>0.40069444444444402</v>
      </c>
      <c r="F341">
        <v>22.9</v>
      </c>
    </row>
    <row r="342" spans="1:6" x14ac:dyDescent="0.25">
      <c r="A342" s="1">
        <v>0.40069444444444402</v>
      </c>
      <c r="F342">
        <v>31.6</v>
      </c>
    </row>
    <row r="343" spans="1:6" x14ac:dyDescent="0.25">
      <c r="A343" s="1">
        <v>0.40069444444444402</v>
      </c>
      <c r="F343">
        <v>28.3</v>
      </c>
    </row>
    <row r="344" spans="1:6" x14ac:dyDescent="0.25">
      <c r="A344" s="1">
        <v>0.40069444444444402</v>
      </c>
      <c r="B344">
        <v>37.799999999999997</v>
      </c>
      <c r="F344">
        <v>30.1</v>
      </c>
    </row>
    <row r="345" spans="1:6" x14ac:dyDescent="0.25">
      <c r="A345" s="1">
        <v>0.40138888888888902</v>
      </c>
      <c r="F345">
        <v>22.8</v>
      </c>
    </row>
    <row r="346" spans="1:6" x14ac:dyDescent="0.25">
      <c r="A346" s="1">
        <v>0.40138888888888902</v>
      </c>
      <c r="D346">
        <v>20.9</v>
      </c>
      <c r="F346">
        <v>22</v>
      </c>
    </row>
    <row r="347" spans="1:6" x14ac:dyDescent="0.25">
      <c r="A347" s="1">
        <v>0.40208333333333302</v>
      </c>
      <c r="F347">
        <v>22.6</v>
      </c>
    </row>
    <row r="348" spans="1:6" x14ac:dyDescent="0.25">
      <c r="A348" s="1">
        <v>0.40208333333333302</v>
      </c>
      <c r="D348">
        <v>26.6</v>
      </c>
      <c r="F348">
        <v>31.3</v>
      </c>
    </row>
    <row r="349" spans="1:6" x14ac:dyDescent="0.25">
      <c r="A349" s="1">
        <v>0.40277777777777801</v>
      </c>
      <c r="F349">
        <v>27.3</v>
      </c>
    </row>
    <row r="350" spans="1:6" x14ac:dyDescent="0.25">
      <c r="A350" s="1">
        <v>0.40277777777777801</v>
      </c>
      <c r="F350">
        <v>30.8</v>
      </c>
    </row>
    <row r="351" spans="1:6" x14ac:dyDescent="0.25">
      <c r="A351" s="1">
        <v>0.40277777777777801</v>
      </c>
      <c r="D351">
        <v>27.8</v>
      </c>
      <c r="F351">
        <v>29.8</v>
      </c>
    </row>
    <row r="352" spans="1:6" x14ac:dyDescent="0.25">
      <c r="A352" s="1">
        <v>0.40416666666666701</v>
      </c>
      <c r="D352">
        <v>24</v>
      </c>
      <c r="F352">
        <v>33.700000000000003</v>
      </c>
    </row>
    <row r="353" spans="1:6" x14ac:dyDescent="0.25">
      <c r="A353" s="1">
        <v>0.40416666666666701</v>
      </c>
      <c r="F353">
        <v>24.4</v>
      </c>
    </row>
    <row r="354" spans="1:6" x14ac:dyDescent="0.25">
      <c r="A354" s="1">
        <v>0.40416666666666701</v>
      </c>
      <c r="B354">
        <v>38.5</v>
      </c>
      <c r="F354">
        <v>54.4</v>
      </c>
    </row>
    <row r="355" spans="1:6" x14ac:dyDescent="0.25">
      <c r="A355" s="1">
        <v>0.40486111111111101</v>
      </c>
      <c r="D355">
        <v>21.9</v>
      </c>
      <c r="F355">
        <v>30.2</v>
      </c>
    </row>
    <row r="356" spans="1:6" x14ac:dyDescent="0.25">
      <c r="A356" s="1">
        <v>0.40486111111111101</v>
      </c>
      <c r="F356">
        <v>26.6</v>
      </c>
    </row>
    <row r="357" spans="1:6" x14ac:dyDescent="0.25">
      <c r="A357" s="1">
        <v>0.40486111111111101</v>
      </c>
      <c r="D357">
        <v>22.7</v>
      </c>
      <c r="F357">
        <v>27.8</v>
      </c>
    </row>
    <row r="358" spans="1:6" x14ac:dyDescent="0.25">
      <c r="A358" s="1">
        <v>0.40486111111111101</v>
      </c>
      <c r="F358">
        <v>28.2</v>
      </c>
    </row>
    <row r="359" spans="1:6" x14ac:dyDescent="0.25">
      <c r="A359" s="1">
        <v>0.40486111111111101</v>
      </c>
      <c r="D359">
        <v>20.3</v>
      </c>
      <c r="F359">
        <v>20.9</v>
      </c>
    </row>
    <row r="360" spans="1:6" x14ac:dyDescent="0.25">
      <c r="A360" s="4">
        <v>0.40486111111111101</v>
      </c>
      <c r="B360" s="3"/>
      <c r="C360" s="3"/>
      <c r="D360" s="3"/>
      <c r="E360" s="3"/>
      <c r="F360" s="3">
        <v>22.4</v>
      </c>
    </row>
    <row r="361" spans="1:6" x14ac:dyDescent="0.25">
      <c r="A361" s="1">
        <v>0.40486111111111101</v>
      </c>
      <c r="F361">
        <v>26.1</v>
      </c>
    </row>
    <row r="362" spans="1:6" x14ac:dyDescent="0.25">
      <c r="A362" s="1">
        <v>0.40486111111111101</v>
      </c>
      <c r="F362">
        <v>27.4</v>
      </c>
    </row>
    <row r="363" spans="1:6" x14ac:dyDescent="0.25">
      <c r="A363" s="1">
        <v>0.40486111111111101</v>
      </c>
      <c r="D363">
        <v>30.8</v>
      </c>
      <c r="F363">
        <v>32.700000000000003</v>
      </c>
    </row>
    <row r="364" spans="1:6" x14ac:dyDescent="0.25">
      <c r="A364" s="1">
        <v>0.40486111111111101</v>
      </c>
      <c r="D364">
        <v>29</v>
      </c>
      <c r="F364">
        <v>27.1</v>
      </c>
    </row>
    <row r="365" spans="1:6" x14ac:dyDescent="0.25">
      <c r="A365" s="1">
        <v>0.405555555555556</v>
      </c>
      <c r="D365">
        <v>22.8</v>
      </c>
      <c r="F365">
        <v>31.5</v>
      </c>
    </row>
    <row r="366" spans="1:6" x14ac:dyDescent="0.25">
      <c r="A366" s="1">
        <v>0.40625</v>
      </c>
      <c r="B366">
        <v>33.4</v>
      </c>
      <c r="F366">
        <v>33</v>
      </c>
    </row>
    <row r="367" spans="1:6" x14ac:dyDescent="0.25">
      <c r="A367" s="1">
        <v>0.40625</v>
      </c>
      <c r="D367">
        <v>24.4</v>
      </c>
      <c r="F367">
        <v>26.6</v>
      </c>
    </row>
    <row r="368" spans="1:6" x14ac:dyDescent="0.25">
      <c r="A368" s="1">
        <v>0.40625</v>
      </c>
      <c r="D368">
        <v>25.9</v>
      </c>
      <c r="F368">
        <v>34.6</v>
      </c>
    </row>
    <row r="369" spans="1:6" x14ac:dyDescent="0.25">
      <c r="A369" s="1">
        <v>0.40625</v>
      </c>
      <c r="D369">
        <v>25.4</v>
      </c>
      <c r="F369">
        <v>25.7</v>
      </c>
    </row>
    <row r="370" spans="1:6" x14ac:dyDescent="0.25">
      <c r="A370" s="1">
        <v>0.40625</v>
      </c>
      <c r="D370">
        <v>21.9</v>
      </c>
      <c r="F370">
        <v>30.2</v>
      </c>
    </row>
    <row r="371" spans="1:6" x14ac:dyDescent="0.25">
      <c r="A371" s="1">
        <v>0.406944444444444</v>
      </c>
      <c r="F371">
        <v>31.6</v>
      </c>
    </row>
    <row r="372" spans="1:6" x14ac:dyDescent="0.25">
      <c r="A372" s="1">
        <v>0.406944444444444</v>
      </c>
      <c r="F372">
        <v>26.8</v>
      </c>
    </row>
    <row r="373" spans="1:6" x14ac:dyDescent="0.25">
      <c r="A373" s="1">
        <v>0.406944444444444</v>
      </c>
      <c r="F373">
        <v>33.200000000000003</v>
      </c>
    </row>
    <row r="374" spans="1:6" x14ac:dyDescent="0.25">
      <c r="A374" s="1">
        <v>0.406944444444444</v>
      </c>
      <c r="B374">
        <v>31.1</v>
      </c>
      <c r="F374">
        <v>37.4</v>
      </c>
    </row>
    <row r="375" spans="1:6" x14ac:dyDescent="0.25">
      <c r="A375" s="1">
        <v>0.406944444444444</v>
      </c>
      <c r="D375">
        <v>27.1</v>
      </c>
      <c r="F375">
        <v>38.5</v>
      </c>
    </row>
    <row r="376" spans="1:6" x14ac:dyDescent="0.25">
      <c r="A376" s="1">
        <v>0.40763888888888899</v>
      </c>
      <c r="D376">
        <v>27.9</v>
      </c>
      <c r="F376">
        <v>32.5</v>
      </c>
    </row>
    <row r="377" spans="1:6" x14ac:dyDescent="0.25">
      <c r="A377" s="1">
        <v>0.40763888888888899</v>
      </c>
      <c r="D377">
        <v>21.9</v>
      </c>
      <c r="F377">
        <v>30.2</v>
      </c>
    </row>
    <row r="378" spans="1:6" x14ac:dyDescent="0.25">
      <c r="A378" s="1">
        <v>0.40833333333333299</v>
      </c>
      <c r="F378">
        <v>33.299999999999997</v>
      </c>
    </row>
    <row r="379" spans="1:6" x14ac:dyDescent="0.25">
      <c r="A379" s="1">
        <v>0.40833333333333299</v>
      </c>
      <c r="D379">
        <v>23.9</v>
      </c>
      <c r="F379">
        <v>34.200000000000003</v>
      </c>
    </row>
    <row r="380" spans="1:6" x14ac:dyDescent="0.25">
      <c r="A380" s="1">
        <v>0.40902777777777799</v>
      </c>
      <c r="D380">
        <v>27.4</v>
      </c>
      <c r="F380">
        <v>36.700000000000003</v>
      </c>
    </row>
    <row r="381" spans="1:6" x14ac:dyDescent="0.25">
      <c r="A381" s="1">
        <v>0.40972222222222199</v>
      </c>
      <c r="D381">
        <v>33.799999999999997</v>
      </c>
      <c r="F381">
        <v>39.5</v>
      </c>
    </row>
    <row r="382" spans="1:6" x14ac:dyDescent="0.25">
      <c r="A382" s="1">
        <v>0.40972222222222199</v>
      </c>
      <c r="B382">
        <v>31.5</v>
      </c>
      <c r="F382">
        <v>35.4</v>
      </c>
    </row>
    <row r="383" spans="1:6" x14ac:dyDescent="0.25">
      <c r="A383" s="1">
        <v>0.40972222222222199</v>
      </c>
      <c r="D383">
        <v>25.4</v>
      </c>
      <c r="F383">
        <v>29.3</v>
      </c>
    </row>
    <row r="384" spans="1:6" x14ac:dyDescent="0.25">
      <c r="A384" s="1">
        <v>0.40972222222222199</v>
      </c>
      <c r="D384">
        <v>17</v>
      </c>
      <c r="F384">
        <v>29.1</v>
      </c>
    </row>
    <row r="385" spans="1:6" x14ac:dyDescent="0.25">
      <c r="A385" s="1">
        <v>0.40972222222222199</v>
      </c>
      <c r="B385">
        <v>33.6</v>
      </c>
      <c r="F385">
        <v>34.5</v>
      </c>
    </row>
    <row r="386" spans="1:6" x14ac:dyDescent="0.25">
      <c r="A386" s="1">
        <v>0.41041666666666698</v>
      </c>
      <c r="D386">
        <v>17</v>
      </c>
      <c r="F386">
        <v>29.1</v>
      </c>
    </row>
    <row r="387" spans="1:6" x14ac:dyDescent="0.25">
      <c r="A387" s="1">
        <v>0.41041666666666698</v>
      </c>
      <c r="D387">
        <v>22.8</v>
      </c>
      <c r="F387">
        <v>26.9</v>
      </c>
    </row>
    <row r="388" spans="1:6" x14ac:dyDescent="0.25">
      <c r="A388" s="1">
        <v>0.41041666666666698</v>
      </c>
      <c r="D388">
        <v>22.4</v>
      </c>
      <c r="F388">
        <v>27.9</v>
      </c>
    </row>
    <row r="389" spans="1:6" x14ac:dyDescent="0.25">
      <c r="A389" s="1">
        <v>0.41111111111111098</v>
      </c>
      <c r="D389">
        <v>23.8</v>
      </c>
      <c r="F389">
        <v>40</v>
      </c>
    </row>
    <row r="390" spans="1:6" x14ac:dyDescent="0.25">
      <c r="A390" s="1">
        <v>0.41111111111111098</v>
      </c>
      <c r="D390">
        <v>27.2</v>
      </c>
      <c r="F390">
        <v>29.7</v>
      </c>
    </row>
    <row r="391" spans="1:6" x14ac:dyDescent="0.25">
      <c r="A391" s="1">
        <v>0.41111111111111098</v>
      </c>
      <c r="D391">
        <v>39.200000000000003</v>
      </c>
      <c r="F391">
        <v>39.200000000000003</v>
      </c>
    </row>
    <row r="392" spans="1:6" x14ac:dyDescent="0.25">
      <c r="A392" s="1">
        <v>0.41180555555555598</v>
      </c>
      <c r="B392">
        <v>27</v>
      </c>
      <c r="F392">
        <v>28</v>
      </c>
    </row>
    <row r="393" spans="1:6" x14ac:dyDescent="0.25">
      <c r="A393" s="1">
        <v>0.41319444444444398</v>
      </c>
      <c r="D393">
        <v>24.5</v>
      </c>
      <c r="F393">
        <v>23.3</v>
      </c>
    </row>
    <row r="394" spans="1:6" x14ac:dyDescent="0.25">
      <c r="A394" s="1">
        <v>0.41319444444444398</v>
      </c>
      <c r="D394">
        <v>23.8</v>
      </c>
      <c r="F394">
        <v>40</v>
      </c>
    </row>
    <row r="395" spans="1:6" x14ac:dyDescent="0.25">
      <c r="A395" s="1">
        <v>0.41319444444444398</v>
      </c>
      <c r="D395">
        <v>18.7</v>
      </c>
      <c r="F395">
        <v>19.399999999999999</v>
      </c>
    </row>
    <row r="396" spans="1:6" x14ac:dyDescent="0.25">
      <c r="A396" s="1">
        <v>0.41458333333333303</v>
      </c>
      <c r="F396">
        <v>28.8</v>
      </c>
    </row>
    <row r="397" spans="1:6" x14ac:dyDescent="0.25">
      <c r="A397" s="1">
        <v>0.41458333333333303</v>
      </c>
      <c r="B397">
        <v>28.8</v>
      </c>
      <c r="F397">
        <v>34.200000000000003</v>
      </c>
    </row>
    <row r="398" spans="1:6" x14ac:dyDescent="0.25">
      <c r="A398" s="1">
        <v>0.41527777777777802</v>
      </c>
      <c r="F398">
        <v>27.1</v>
      </c>
    </row>
    <row r="399" spans="1:6" x14ac:dyDescent="0.25">
      <c r="A399" s="1">
        <v>0.41527777777777802</v>
      </c>
      <c r="F399">
        <v>27.2</v>
      </c>
    </row>
    <row r="400" spans="1:6" x14ac:dyDescent="0.25">
      <c r="A400" s="1">
        <v>0.41527777777777802</v>
      </c>
      <c r="F400">
        <v>39.799999999999997</v>
      </c>
    </row>
    <row r="401" spans="1:7" x14ac:dyDescent="0.25">
      <c r="A401" s="1">
        <v>0.41527777777777802</v>
      </c>
      <c r="F401">
        <v>26.2</v>
      </c>
    </row>
    <row r="402" spans="1:7" x14ac:dyDescent="0.25">
      <c r="A402" s="1">
        <v>0.41527777777777802</v>
      </c>
      <c r="D402">
        <v>31.2</v>
      </c>
      <c r="F402">
        <v>52.5</v>
      </c>
    </row>
    <row r="403" spans="1:7" x14ac:dyDescent="0.25">
      <c r="A403" s="1">
        <v>0.41597222222222202</v>
      </c>
      <c r="D403">
        <v>18.8</v>
      </c>
      <c r="F403">
        <v>45.9</v>
      </c>
    </row>
    <row r="404" spans="1:7" x14ac:dyDescent="0.25">
      <c r="A404" s="1">
        <v>0.41597222222222202</v>
      </c>
      <c r="D404">
        <v>27.5</v>
      </c>
      <c r="F404">
        <v>45</v>
      </c>
    </row>
    <row r="405" spans="1:7" x14ac:dyDescent="0.25">
      <c r="A405" s="1">
        <v>0.41597222222222202</v>
      </c>
      <c r="D405">
        <v>24.7</v>
      </c>
      <c r="F405">
        <v>31.2</v>
      </c>
    </row>
    <row r="406" spans="1:7" x14ac:dyDescent="0.25">
      <c r="A406" s="1">
        <v>0.41597222222222202</v>
      </c>
      <c r="D406">
        <v>26.3</v>
      </c>
      <c r="F406">
        <v>30.5</v>
      </c>
    </row>
    <row r="407" spans="1:7" x14ac:dyDescent="0.25">
      <c r="A407" s="1">
        <v>0.41597222222222202</v>
      </c>
      <c r="D407">
        <v>23.8</v>
      </c>
      <c r="F407">
        <v>37.9</v>
      </c>
    </row>
    <row r="408" spans="1:7" x14ac:dyDescent="0.25">
      <c r="A408" s="1">
        <v>0.41666666666666702</v>
      </c>
      <c r="B408">
        <v>27.7</v>
      </c>
      <c r="C408">
        <f>AVERAGE(B408:B560)</f>
        <v>27.026666666666664</v>
      </c>
      <c r="E408">
        <f>AVERAGE(D408:D560)</f>
        <v>24.441269841269847</v>
      </c>
      <c r="F408">
        <v>32.200000000000003</v>
      </c>
      <c r="G408">
        <f>AVERAGE(F408:F560)</f>
        <v>29.209803921568628</v>
      </c>
    </row>
    <row r="409" spans="1:7" x14ac:dyDescent="0.25">
      <c r="A409" s="1">
        <v>0.41666666666666702</v>
      </c>
      <c r="C409">
        <f>STDEV(B408:B560)</f>
        <v>3.7731128995010086</v>
      </c>
      <c r="D409">
        <v>23.4</v>
      </c>
      <c r="E409">
        <f>STDEV(D408:D560)</f>
        <v>4.106353649769928</v>
      </c>
      <c r="F409">
        <v>24.9</v>
      </c>
      <c r="G409">
        <f>STDEV(F408:F560)</f>
        <v>6.710398104766794</v>
      </c>
    </row>
    <row r="410" spans="1:7" x14ac:dyDescent="0.25">
      <c r="A410" s="1">
        <v>0.41666666666666702</v>
      </c>
      <c r="C410">
        <f>C409/SQRT(15)</f>
        <v>0.97421356154185235</v>
      </c>
      <c r="D410">
        <v>21</v>
      </c>
      <c r="E410">
        <f>E409/SQRT(63)</f>
        <v>0.51735193107493582</v>
      </c>
      <c r="F410">
        <v>21.8</v>
      </c>
      <c r="G410">
        <f>G409/SQRT(151)</f>
        <v>0.5460844531419079</v>
      </c>
    </row>
    <row r="411" spans="1:7" x14ac:dyDescent="0.25">
      <c r="A411" s="1">
        <v>0.41666666666666702</v>
      </c>
      <c r="F411">
        <v>33.4</v>
      </c>
    </row>
    <row r="412" spans="1:7" x14ac:dyDescent="0.25">
      <c r="A412" s="1">
        <v>0.41666666666666702</v>
      </c>
      <c r="F412">
        <v>24.8</v>
      </c>
    </row>
    <row r="413" spans="1:7" x14ac:dyDescent="0.25">
      <c r="A413" s="1">
        <v>0.41666666666666702</v>
      </c>
      <c r="D413">
        <v>28.3</v>
      </c>
      <c r="F413">
        <v>32.200000000000003</v>
      </c>
    </row>
    <row r="414" spans="1:7" x14ac:dyDescent="0.25">
      <c r="A414" s="1">
        <v>0.41666666666666702</v>
      </c>
      <c r="B414">
        <v>25.2</v>
      </c>
      <c r="F414">
        <v>21.1</v>
      </c>
    </row>
    <row r="415" spans="1:7" x14ac:dyDescent="0.25">
      <c r="A415" s="1">
        <v>0.41666666666666702</v>
      </c>
      <c r="D415">
        <v>21</v>
      </c>
      <c r="F415">
        <v>25</v>
      </c>
    </row>
    <row r="416" spans="1:7" x14ac:dyDescent="0.25">
      <c r="A416" s="1">
        <v>0.41666666666666702</v>
      </c>
      <c r="F416">
        <v>31.2</v>
      </c>
    </row>
    <row r="417" spans="1:6" x14ac:dyDescent="0.25">
      <c r="A417" s="1">
        <v>0.41666666666666702</v>
      </c>
      <c r="D417">
        <v>28.3</v>
      </c>
      <c r="F417">
        <v>32.200000000000003</v>
      </c>
    </row>
    <row r="418" spans="1:6" x14ac:dyDescent="0.25">
      <c r="A418" s="1">
        <v>0.41736111111111102</v>
      </c>
      <c r="B418">
        <v>27.7</v>
      </c>
      <c r="F418">
        <v>24.7</v>
      </c>
    </row>
    <row r="419" spans="1:6" x14ac:dyDescent="0.25">
      <c r="A419" s="1">
        <v>0.41736111111111102</v>
      </c>
      <c r="F419">
        <v>25.1</v>
      </c>
    </row>
    <row r="420" spans="1:6" x14ac:dyDescent="0.25">
      <c r="A420" s="1">
        <v>0.41736111111111102</v>
      </c>
      <c r="F420">
        <v>24.9</v>
      </c>
    </row>
    <row r="421" spans="1:6" x14ac:dyDescent="0.25">
      <c r="A421" s="1">
        <v>0.41736111111111102</v>
      </c>
      <c r="F421">
        <v>23</v>
      </c>
    </row>
    <row r="422" spans="1:6" x14ac:dyDescent="0.25">
      <c r="A422" s="1">
        <v>0.41736111111111102</v>
      </c>
      <c r="F422">
        <v>26.3</v>
      </c>
    </row>
    <row r="423" spans="1:6" x14ac:dyDescent="0.25">
      <c r="A423" s="1">
        <v>0.41805555555555601</v>
      </c>
      <c r="D423">
        <v>27.8</v>
      </c>
      <c r="F423">
        <v>31.1</v>
      </c>
    </row>
    <row r="424" spans="1:6" x14ac:dyDescent="0.25">
      <c r="A424" s="1">
        <v>0.41805555555555601</v>
      </c>
      <c r="D424">
        <v>21.8</v>
      </c>
      <c r="F424">
        <v>23.5</v>
      </c>
    </row>
    <row r="425" spans="1:6" x14ac:dyDescent="0.25">
      <c r="A425" s="1">
        <v>0.41805555555555601</v>
      </c>
      <c r="F425">
        <v>25.3</v>
      </c>
    </row>
    <row r="426" spans="1:6" x14ac:dyDescent="0.25">
      <c r="A426" s="1">
        <v>0.41875000000000001</v>
      </c>
      <c r="F426">
        <v>29.3</v>
      </c>
    </row>
    <row r="427" spans="1:6" x14ac:dyDescent="0.25">
      <c r="A427" s="1">
        <v>0.41875000000000001</v>
      </c>
      <c r="D427">
        <v>27.5</v>
      </c>
      <c r="F427">
        <v>43.5</v>
      </c>
    </row>
    <row r="428" spans="1:6" x14ac:dyDescent="0.25">
      <c r="A428" s="1">
        <v>0.41875000000000001</v>
      </c>
      <c r="F428">
        <v>23.3</v>
      </c>
    </row>
    <row r="429" spans="1:6" x14ac:dyDescent="0.25">
      <c r="A429" s="1">
        <v>0.41875000000000001</v>
      </c>
      <c r="F429">
        <v>20.9</v>
      </c>
    </row>
    <row r="430" spans="1:6" x14ac:dyDescent="0.25">
      <c r="A430" s="1">
        <v>0.41944444444444401</v>
      </c>
      <c r="B430">
        <v>35.1</v>
      </c>
      <c r="F430">
        <v>53.9</v>
      </c>
    </row>
    <row r="431" spans="1:6" x14ac:dyDescent="0.25">
      <c r="A431" s="1">
        <v>0.41944444444444401</v>
      </c>
      <c r="F431">
        <v>25.1</v>
      </c>
    </row>
    <row r="432" spans="1:6" x14ac:dyDescent="0.25">
      <c r="A432" s="1">
        <v>0.41944444444444401</v>
      </c>
      <c r="F432">
        <v>38.1</v>
      </c>
    </row>
    <row r="433" spans="1:6" x14ac:dyDescent="0.25">
      <c r="A433" s="1">
        <v>0.41944444444444401</v>
      </c>
      <c r="D433">
        <v>21.1</v>
      </c>
      <c r="F433">
        <v>22.8</v>
      </c>
    </row>
    <row r="434" spans="1:6" x14ac:dyDescent="0.25">
      <c r="A434" s="1">
        <v>0.42013888888888901</v>
      </c>
      <c r="B434">
        <v>27.3</v>
      </c>
      <c r="F434">
        <v>26.4</v>
      </c>
    </row>
    <row r="435" spans="1:6" x14ac:dyDescent="0.25">
      <c r="A435" s="1">
        <v>0.42013888888888901</v>
      </c>
      <c r="D435">
        <v>19.600000000000001</v>
      </c>
      <c r="F435">
        <v>20</v>
      </c>
    </row>
    <row r="436" spans="1:6" x14ac:dyDescent="0.25">
      <c r="A436" s="1">
        <v>0.42013888888888901</v>
      </c>
      <c r="D436">
        <v>22.7</v>
      </c>
      <c r="F436">
        <v>26.4</v>
      </c>
    </row>
    <row r="437" spans="1:6" x14ac:dyDescent="0.25">
      <c r="A437" s="1">
        <v>0.42013888888888901</v>
      </c>
      <c r="F437">
        <v>27.6</v>
      </c>
    </row>
    <row r="438" spans="1:6" x14ac:dyDescent="0.25">
      <c r="A438" s="1">
        <v>0.42013888888888901</v>
      </c>
      <c r="D438">
        <v>22.7</v>
      </c>
      <c r="F438">
        <v>26.4</v>
      </c>
    </row>
    <row r="439" spans="1:6" x14ac:dyDescent="0.25">
      <c r="A439" s="1">
        <v>0.420833333333333</v>
      </c>
      <c r="F439">
        <v>31.3</v>
      </c>
    </row>
    <row r="440" spans="1:6" x14ac:dyDescent="0.25">
      <c r="A440" s="1">
        <v>0.420833333333333</v>
      </c>
      <c r="F440">
        <v>31.1</v>
      </c>
    </row>
    <row r="441" spans="1:6" x14ac:dyDescent="0.25">
      <c r="A441" s="1">
        <v>0.420833333333333</v>
      </c>
      <c r="D441">
        <v>17.8</v>
      </c>
      <c r="F441">
        <v>17.8</v>
      </c>
    </row>
    <row r="442" spans="1:6" x14ac:dyDescent="0.25">
      <c r="A442" s="1">
        <v>0.421527777777778</v>
      </c>
      <c r="F442">
        <v>39.200000000000003</v>
      </c>
    </row>
    <row r="443" spans="1:6" x14ac:dyDescent="0.25">
      <c r="A443" s="1">
        <v>0.422222222222222</v>
      </c>
      <c r="D443">
        <v>27.9</v>
      </c>
      <c r="F443">
        <v>36.799999999999997</v>
      </c>
    </row>
    <row r="444" spans="1:6" x14ac:dyDescent="0.25">
      <c r="A444" s="1">
        <v>0.422222222222222</v>
      </c>
      <c r="B444">
        <v>24.4</v>
      </c>
      <c r="F444">
        <v>23.6</v>
      </c>
    </row>
    <row r="445" spans="1:6" x14ac:dyDescent="0.25">
      <c r="A445" s="1">
        <v>0.422222222222222</v>
      </c>
      <c r="B445">
        <v>26</v>
      </c>
      <c r="F445">
        <v>26.4</v>
      </c>
    </row>
    <row r="446" spans="1:6" x14ac:dyDescent="0.25">
      <c r="A446" s="1">
        <v>0.422916666666667</v>
      </c>
      <c r="D446">
        <v>23.5</v>
      </c>
      <c r="F446">
        <v>25.7</v>
      </c>
    </row>
    <row r="447" spans="1:6" x14ac:dyDescent="0.25">
      <c r="A447" s="1">
        <v>0.422916666666667</v>
      </c>
      <c r="F447">
        <v>30.9</v>
      </c>
    </row>
    <row r="448" spans="1:6" x14ac:dyDescent="0.25">
      <c r="A448" s="1">
        <v>0.422916666666667</v>
      </c>
      <c r="D448">
        <v>24.5</v>
      </c>
      <c r="F448">
        <v>34.5</v>
      </c>
    </row>
    <row r="449" spans="1:6" x14ac:dyDescent="0.25">
      <c r="A449" s="1">
        <v>0.422916666666667</v>
      </c>
      <c r="F449">
        <v>24.8</v>
      </c>
    </row>
    <row r="450" spans="1:6" x14ac:dyDescent="0.25">
      <c r="A450" s="1">
        <v>0.42361111111111099</v>
      </c>
      <c r="F450">
        <v>26.3</v>
      </c>
    </row>
    <row r="451" spans="1:6" x14ac:dyDescent="0.25">
      <c r="A451" s="1">
        <v>0.42361111111111099</v>
      </c>
      <c r="F451">
        <v>31.3</v>
      </c>
    </row>
    <row r="452" spans="1:6" x14ac:dyDescent="0.25">
      <c r="A452" s="1">
        <v>0.42430555555555599</v>
      </c>
      <c r="F452">
        <v>28.1</v>
      </c>
    </row>
    <row r="453" spans="1:6" x14ac:dyDescent="0.25">
      <c r="A453" s="1">
        <v>0.42430555555555599</v>
      </c>
      <c r="F453">
        <v>28.6</v>
      </c>
    </row>
    <row r="454" spans="1:6" x14ac:dyDescent="0.25">
      <c r="A454" s="1">
        <v>0.42430555555555599</v>
      </c>
      <c r="F454">
        <v>40</v>
      </c>
    </row>
    <row r="455" spans="1:6" x14ac:dyDescent="0.25">
      <c r="A455" s="1">
        <v>0.42430555555555599</v>
      </c>
      <c r="D455">
        <v>22.1</v>
      </c>
      <c r="F455">
        <v>26</v>
      </c>
    </row>
    <row r="456" spans="1:6" x14ac:dyDescent="0.25">
      <c r="A456" s="1">
        <v>0.42499999999999999</v>
      </c>
      <c r="F456">
        <v>26.7</v>
      </c>
    </row>
    <row r="457" spans="1:6" x14ac:dyDescent="0.25">
      <c r="A457" s="1">
        <v>0.42569444444444399</v>
      </c>
      <c r="B457">
        <v>21.8</v>
      </c>
      <c r="F457">
        <v>21.4</v>
      </c>
    </row>
    <row r="458" spans="1:6" x14ac:dyDescent="0.25">
      <c r="A458" s="1">
        <v>0.42569444444444399</v>
      </c>
      <c r="D458">
        <v>31.1</v>
      </c>
      <c r="F458">
        <v>36.200000000000003</v>
      </c>
    </row>
    <row r="459" spans="1:6" x14ac:dyDescent="0.25">
      <c r="A459" s="1">
        <v>0.42569444444444399</v>
      </c>
      <c r="F459">
        <v>36.200000000000003</v>
      </c>
    </row>
    <row r="460" spans="1:6" x14ac:dyDescent="0.25">
      <c r="A460" s="1">
        <v>0.42569444444444399</v>
      </c>
      <c r="F460">
        <v>25.2</v>
      </c>
    </row>
    <row r="461" spans="1:6" x14ac:dyDescent="0.25">
      <c r="A461" s="1">
        <v>0.42569444444444399</v>
      </c>
      <c r="F461">
        <v>26.4</v>
      </c>
    </row>
    <row r="462" spans="1:6" x14ac:dyDescent="0.25">
      <c r="A462" s="1">
        <v>0.42638888888888898</v>
      </c>
      <c r="F462">
        <v>26.4</v>
      </c>
    </row>
    <row r="463" spans="1:6" x14ac:dyDescent="0.25">
      <c r="A463" s="1">
        <v>0.42638888888888898</v>
      </c>
      <c r="D463">
        <v>27.1</v>
      </c>
      <c r="F463">
        <v>31.4</v>
      </c>
    </row>
    <row r="464" spans="1:6" x14ac:dyDescent="0.25">
      <c r="A464" s="1">
        <v>0.42708333333333298</v>
      </c>
      <c r="F464">
        <v>27.1</v>
      </c>
    </row>
    <row r="465" spans="1:6" x14ac:dyDescent="0.25">
      <c r="A465" s="1">
        <v>0.42708333333333298</v>
      </c>
      <c r="D465">
        <v>29.6</v>
      </c>
      <c r="F465">
        <v>35.5</v>
      </c>
    </row>
    <row r="466" spans="1:6" x14ac:dyDescent="0.25">
      <c r="A466" s="1">
        <v>0.42708333333333298</v>
      </c>
      <c r="D466">
        <v>29.6</v>
      </c>
      <c r="F466">
        <v>35.5</v>
      </c>
    </row>
    <row r="467" spans="1:6" x14ac:dyDescent="0.25">
      <c r="A467" s="1">
        <v>0.42708333333333298</v>
      </c>
      <c r="D467">
        <v>29.6</v>
      </c>
      <c r="F467">
        <v>35.5</v>
      </c>
    </row>
    <row r="468" spans="1:6" x14ac:dyDescent="0.25">
      <c r="A468" s="1">
        <v>0.42777777777777798</v>
      </c>
      <c r="F468">
        <v>19.8</v>
      </c>
    </row>
    <row r="469" spans="1:6" x14ac:dyDescent="0.25">
      <c r="A469" s="1">
        <v>0.42777777777777798</v>
      </c>
      <c r="F469">
        <v>29.5</v>
      </c>
    </row>
    <row r="470" spans="1:6" x14ac:dyDescent="0.25">
      <c r="A470" s="1">
        <v>0.42777777777777798</v>
      </c>
      <c r="D470">
        <v>28.7</v>
      </c>
      <c r="F470">
        <v>36.6</v>
      </c>
    </row>
    <row r="471" spans="1:6" x14ac:dyDescent="0.25">
      <c r="A471" s="1">
        <v>0.42777777777777798</v>
      </c>
      <c r="D471">
        <v>20.2</v>
      </c>
      <c r="F471">
        <v>21.7</v>
      </c>
    </row>
    <row r="472" spans="1:6" x14ac:dyDescent="0.25">
      <c r="A472" s="1">
        <v>0.42847222222222198</v>
      </c>
      <c r="F472">
        <v>31.6</v>
      </c>
    </row>
    <row r="473" spans="1:6" x14ac:dyDescent="0.25">
      <c r="A473" s="1">
        <v>0.42847222222222198</v>
      </c>
      <c r="F473">
        <v>30.3</v>
      </c>
    </row>
    <row r="474" spans="1:6" x14ac:dyDescent="0.25">
      <c r="A474" s="1">
        <v>0.42916666666666697</v>
      </c>
      <c r="F474">
        <v>28.2</v>
      </c>
    </row>
    <row r="475" spans="1:6" x14ac:dyDescent="0.25">
      <c r="A475" s="1">
        <v>0.42916666666666697</v>
      </c>
      <c r="F475">
        <v>24.7</v>
      </c>
    </row>
    <row r="476" spans="1:6" x14ac:dyDescent="0.25">
      <c r="A476" s="1">
        <v>0.42916666666666697</v>
      </c>
      <c r="D476">
        <v>22.5</v>
      </c>
      <c r="F476">
        <v>24.3</v>
      </c>
    </row>
    <row r="477" spans="1:6" x14ac:dyDescent="0.25">
      <c r="A477" s="1">
        <v>0.42916666666666697</v>
      </c>
      <c r="D477">
        <v>24.2</v>
      </c>
      <c r="F477">
        <v>31.3</v>
      </c>
    </row>
    <row r="478" spans="1:6" x14ac:dyDescent="0.25">
      <c r="A478" s="1">
        <v>0.42986111111111103</v>
      </c>
      <c r="F478">
        <v>34.6</v>
      </c>
    </row>
    <row r="479" spans="1:6" x14ac:dyDescent="0.25">
      <c r="A479" s="1">
        <v>0.42986111111111103</v>
      </c>
      <c r="F479">
        <v>29.3</v>
      </c>
    </row>
    <row r="480" spans="1:6" x14ac:dyDescent="0.25">
      <c r="A480" s="1">
        <v>0.42986111111111103</v>
      </c>
      <c r="B480">
        <v>23.5</v>
      </c>
      <c r="F480">
        <v>25</v>
      </c>
    </row>
    <row r="481" spans="1:6" x14ac:dyDescent="0.25">
      <c r="A481" s="1">
        <v>0.42986111111111103</v>
      </c>
      <c r="D481">
        <v>26.1</v>
      </c>
      <c r="F481">
        <v>22.7</v>
      </c>
    </row>
    <row r="482" spans="1:6" x14ac:dyDescent="0.25">
      <c r="A482" s="1">
        <v>0.43055555555555602</v>
      </c>
      <c r="D482">
        <v>20.2</v>
      </c>
      <c r="F482">
        <v>34.700000000000003</v>
      </c>
    </row>
    <row r="483" spans="1:6" x14ac:dyDescent="0.25">
      <c r="A483" s="1">
        <v>0.43055555555555602</v>
      </c>
      <c r="D483">
        <v>20.2</v>
      </c>
      <c r="F483">
        <v>34.700000000000003</v>
      </c>
    </row>
    <row r="484" spans="1:6" x14ac:dyDescent="0.25">
      <c r="A484" s="1">
        <v>0.43055555555555602</v>
      </c>
      <c r="F484">
        <v>24.1</v>
      </c>
    </row>
    <row r="485" spans="1:6" x14ac:dyDescent="0.25">
      <c r="A485" s="1">
        <v>0.43055555555555602</v>
      </c>
      <c r="D485">
        <v>26.3</v>
      </c>
      <c r="F485">
        <v>27.7</v>
      </c>
    </row>
    <row r="486" spans="1:6" x14ac:dyDescent="0.25">
      <c r="A486" s="1">
        <v>0.43055555555555602</v>
      </c>
      <c r="F486">
        <v>34.299999999999997</v>
      </c>
    </row>
    <row r="487" spans="1:6" x14ac:dyDescent="0.25">
      <c r="A487" s="1">
        <v>0.43055555555555602</v>
      </c>
      <c r="D487">
        <v>23.3</v>
      </c>
      <c r="F487">
        <v>25</v>
      </c>
    </row>
    <row r="488" spans="1:6" x14ac:dyDescent="0.25">
      <c r="A488" s="1">
        <v>0.43125000000000002</v>
      </c>
      <c r="D488">
        <v>23.3</v>
      </c>
      <c r="F488">
        <v>25</v>
      </c>
    </row>
    <row r="489" spans="1:6" x14ac:dyDescent="0.25">
      <c r="A489" s="1">
        <v>0.43125000000000002</v>
      </c>
      <c r="F489">
        <v>36.6</v>
      </c>
    </row>
    <row r="490" spans="1:6" x14ac:dyDescent="0.25">
      <c r="A490" s="1">
        <v>0.43125000000000002</v>
      </c>
      <c r="D490">
        <v>28.1</v>
      </c>
      <c r="F490">
        <v>37.5</v>
      </c>
    </row>
    <row r="491" spans="1:6" x14ac:dyDescent="0.25">
      <c r="A491" s="1">
        <v>0.43125000000000002</v>
      </c>
      <c r="F491">
        <v>24.1</v>
      </c>
    </row>
    <row r="492" spans="1:6" x14ac:dyDescent="0.25">
      <c r="A492" s="1">
        <v>0.43125000000000002</v>
      </c>
      <c r="D492">
        <v>20.2</v>
      </c>
      <c r="F492">
        <v>34.700000000000003</v>
      </c>
    </row>
    <row r="493" spans="1:6" x14ac:dyDescent="0.25">
      <c r="A493" s="1">
        <v>0.43194444444444402</v>
      </c>
      <c r="D493">
        <v>25.3</v>
      </c>
      <c r="F493">
        <v>28.5</v>
      </c>
    </row>
    <row r="494" spans="1:6" x14ac:dyDescent="0.25">
      <c r="A494" s="1">
        <v>0.43194444444444402</v>
      </c>
      <c r="F494">
        <v>31.9</v>
      </c>
    </row>
    <row r="495" spans="1:6" x14ac:dyDescent="0.25">
      <c r="A495" s="1">
        <v>0.43194444444444402</v>
      </c>
      <c r="D495">
        <v>25.9</v>
      </c>
      <c r="F495">
        <v>29.4</v>
      </c>
    </row>
    <row r="496" spans="1:6" x14ac:dyDescent="0.25">
      <c r="A496" s="1">
        <v>0.43263888888888902</v>
      </c>
      <c r="F496">
        <v>32.1</v>
      </c>
    </row>
    <row r="497" spans="1:6" x14ac:dyDescent="0.25">
      <c r="A497" s="1">
        <v>0.43263888888888902</v>
      </c>
      <c r="D497">
        <v>23.3</v>
      </c>
      <c r="F497">
        <v>23.3</v>
      </c>
    </row>
    <row r="498" spans="1:6" x14ac:dyDescent="0.25">
      <c r="A498" s="1">
        <v>0.43263888888888902</v>
      </c>
      <c r="D498">
        <v>20.2</v>
      </c>
      <c r="F498">
        <v>34.700000000000003</v>
      </c>
    </row>
    <row r="499" spans="1:6" x14ac:dyDescent="0.25">
      <c r="A499" s="1">
        <v>0.43263888888888902</v>
      </c>
      <c r="D499">
        <v>26.9</v>
      </c>
      <c r="F499">
        <v>27.7</v>
      </c>
    </row>
    <row r="500" spans="1:6" x14ac:dyDescent="0.25">
      <c r="A500" s="1">
        <v>0.43263888888888902</v>
      </c>
      <c r="F500">
        <v>27</v>
      </c>
    </row>
    <row r="501" spans="1:6" x14ac:dyDescent="0.25">
      <c r="A501" s="1">
        <v>0.43402777777777801</v>
      </c>
      <c r="B501">
        <v>27.1</v>
      </c>
      <c r="F501">
        <v>27.5</v>
      </c>
    </row>
    <row r="502" spans="1:6" x14ac:dyDescent="0.25">
      <c r="A502" s="1">
        <v>0.43472222222222201</v>
      </c>
      <c r="F502">
        <v>21.9</v>
      </c>
    </row>
    <row r="503" spans="1:6" x14ac:dyDescent="0.25">
      <c r="A503" s="1">
        <v>0.43541666666666701</v>
      </c>
      <c r="F503">
        <v>18</v>
      </c>
    </row>
    <row r="504" spans="1:6" x14ac:dyDescent="0.25">
      <c r="A504" s="1">
        <v>0.43541666666666701</v>
      </c>
      <c r="D504">
        <v>26.9</v>
      </c>
      <c r="F504">
        <v>44.5</v>
      </c>
    </row>
    <row r="505" spans="1:6" x14ac:dyDescent="0.25">
      <c r="A505" s="1">
        <v>0.43541666666666701</v>
      </c>
      <c r="D505">
        <v>29</v>
      </c>
      <c r="F505">
        <v>37.4</v>
      </c>
    </row>
    <row r="506" spans="1:6" x14ac:dyDescent="0.25">
      <c r="A506" s="1">
        <v>0.43611111111111101</v>
      </c>
      <c r="B506">
        <v>29.9</v>
      </c>
      <c r="F506">
        <v>41.8</v>
      </c>
    </row>
    <row r="507" spans="1:6" x14ac:dyDescent="0.25">
      <c r="A507" s="1">
        <v>0.43611111111111101</v>
      </c>
      <c r="F507">
        <v>26.6</v>
      </c>
    </row>
    <row r="508" spans="1:6" x14ac:dyDescent="0.25">
      <c r="A508" s="1">
        <v>0.43611111111111101</v>
      </c>
      <c r="F508">
        <v>28.7</v>
      </c>
    </row>
    <row r="509" spans="1:6" x14ac:dyDescent="0.25">
      <c r="A509" s="1">
        <v>0.436805555555556</v>
      </c>
      <c r="F509">
        <v>27.4</v>
      </c>
    </row>
    <row r="510" spans="1:6" x14ac:dyDescent="0.25">
      <c r="A510" s="1">
        <v>0.436805555555556</v>
      </c>
      <c r="B510">
        <v>20.2</v>
      </c>
      <c r="F510">
        <v>25.9</v>
      </c>
    </row>
    <row r="511" spans="1:6" x14ac:dyDescent="0.25">
      <c r="A511" s="1">
        <v>0.436805555555556</v>
      </c>
      <c r="F511">
        <v>28.3</v>
      </c>
    </row>
    <row r="512" spans="1:6" x14ac:dyDescent="0.25">
      <c r="A512" s="2">
        <v>0.4375</v>
      </c>
      <c r="F512">
        <v>27.8</v>
      </c>
    </row>
    <row r="513" spans="1:6" x14ac:dyDescent="0.25">
      <c r="A513" s="1">
        <v>0.4375</v>
      </c>
      <c r="F513">
        <v>31.3</v>
      </c>
    </row>
    <row r="514" spans="1:6" x14ac:dyDescent="0.25">
      <c r="A514" s="1">
        <v>0.438194444444444</v>
      </c>
      <c r="F514">
        <v>20.100000000000001</v>
      </c>
    </row>
    <row r="515" spans="1:6" x14ac:dyDescent="0.25">
      <c r="A515" s="1">
        <v>0.438194444444444</v>
      </c>
      <c r="D515">
        <v>36.5</v>
      </c>
      <c r="F515">
        <v>41.2</v>
      </c>
    </row>
    <row r="516" spans="1:6" x14ac:dyDescent="0.25">
      <c r="A516" s="1">
        <v>0.438194444444444</v>
      </c>
      <c r="B516">
        <v>30.4</v>
      </c>
      <c r="F516">
        <v>31.6</v>
      </c>
    </row>
    <row r="517" spans="1:6" x14ac:dyDescent="0.25">
      <c r="A517" s="1">
        <v>0.438194444444444</v>
      </c>
      <c r="F517">
        <v>19.8</v>
      </c>
    </row>
    <row r="518" spans="1:6" x14ac:dyDescent="0.25">
      <c r="A518" s="1">
        <v>0.43888888888888899</v>
      </c>
      <c r="F518">
        <v>28</v>
      </c>
    </row>
    <row r="519" spans="1:6" x14ac:dyDescent="0.25">
      <c r="A519" s="1">
        <v>0.43888888888888899</v>
      </c>
      <c r="D519">
        <v>31.1</v>
      </c>
      <c r="F519">
        <v>27.5</v>
      </c>
    </row>
    <row r="520" spans="1:6" x14ac:dyDescent="0.25">
      <c r="A520" s="1">
        <v>0.43888888888888899</v>
      </c>
      <c r="F520">
        <v>25.2</v>
      </c>
    </row>
    <row r="521" spans="1:6" x14ac:dyDescent="0.25">
      <c r="A521" s="1">
        <v>0.43888888888888899</v>
      </c>
      <c r="D521">
        <v>31.1</v>
      </c>
      <c r="F521">
        <v>27.5</v>
      </c>
    </row>
    <row r="522" spans="1:6" x14ac:dyDescent="0.25">
      <c r="A522" s="1">
        <v>0.43958333333333299</v>
      </c>
      <c r="D522">
        <v>16.2</v>
      </c>
      <c r="F522">
        <v>26</v>
      </c>
    </row>
    <row r="523" spans="1:6" x14ac:dyDescent="0.25">
      <c r="A523" s="1">
        <v>0.43958333333333299</v>
      </c>
      <c r="F523">
        <v>25.8</v>
      </c>
    </row>
    <row r="524" spans="1:6" x14ac:dyDescent="0.25">
      <c r="A524" s="1">
        <v>0.43958333333333299</v>
      </c>
      <c r="D524">
        <v>27.7</v>
      </c>
      <c r="F524">
        <v>36</v>
      </c>
    </row>
    <row r="525" spans="1:6" x14ac:dyDescent="0.25">
      <c r="A525" s="1">
        <v>0.44027777777777799</v>
      </c>
      <c r="F525">
        <v>51.1</v>
      </c>
    </row>
    <row r="526" spans="1:6" x14ac:dyDescent="0.25">
      <c r="A526" s="1">
        <v>0.44027777777777799</v>
      </c>
      <c r="D526">
        <v>26.1</v>
      </c>
      <c r="F526">
        <v>30.9</v>
      </c>
    </row>
    <row r="527" spans="1:6" x14ac:dyDescent="0.25">
      <c r="A527" s="1">
        <v>0.44027777777777799</v>
      </c>
      <c r="D527">
        <v>22.9</v>
      </c>
      <c r="F527">
        <v>23.1</v>
      </c>
    </row>
    <row r="528" spans="1:6" x14ac:dyDescent="0.25">
      <c r="A528" s="1">
        <v>0.44097222222222199</v>
      </c>
      <c r="F528">
        <v>26.9</v>
      </c>
    </row>
    <row r="529" spans="1:6" x14ac:dyDescent="0.25">
      <c r="A529" s="1">
        <v>0.44097222222222199</v>
      </c>
      <c r="D529">
        <v>16.2</v>
      </c>
      <c r="F529">
        <v>26</v>
      </c>
    </row>
    <row r="530" spans="1:6" x14ac:dyDescent="0.25">
      <c r="A530" s="1">
        <v>0.44236111111111098</v>
      </c>
      <c r="F530">
        <v>25</v>
      </c>
    </row>
    <row r="531" spans="1:6" x14ac:dyDescent="0.25">
      <c r="A531" s="1">
        <v>0.44305555555555598</v>
      </c>
      <c r="D531">
        <v>31.8</v>
      </c>
      <c r="F531">
        <v>33.4</v>
      </c>
    </row>
    <row r="532" spans="1:6" x14ac:dyDescent="0.25">
      <c r="A532" s="1">
        <v>0.44374999999999998</v>
      </c>
      <c r="F532">
        <v>25</v>
      </c>
    </row>
    <row r="533" spans="1:6" x14ac:dyDescent="0.25">
      <c r="A533" s="1">
        <v>0.44374999999999998</v>
      </c>
      <c r="F533">
        <v>28.4</v>
      </c>
    </row>
    <row r="534" spans="1:6" x14ac:dyDescent="0.25">
      <c r="A534" s="1">
        <v>0.44444444444444398</v>
      </c>
      <c r="B534">
        <v>28.3</v>
      </c>
      <c r="F534">
        <v>27.1</v>
      </c>
    </row>
    <row r="535" spans="1:6" x14ac:dyDescent="0.25">
      <c r="A535" s="1">
        <v>0.44444444444444398</v>
      </c>
      <c r="F535">
        <v>28.7</v>
      </c>
    </row>
    <row r="536" spans="1:6" x14ac:dyDescent="0.25">
      <c r="A536" s="1">
        <v>0.44444444444444398</v>
      </c>
      <c r="F536">
        <v>24</v>
      </c>
    </row>
    <row r="537" spans="1:6" x14ac:dyDescent="0.25">
      <c r="A537" s="1">
        <v>0.44583333333333303</v>
      </c>
      <c r="F537">
        <v>21.2</v>
      </c>
    </row>
    <row r="538" spans="1:6" x14ac:dyDescent="0.25">
      <c r="A538" s="1">
        <v>0.44583333333333303</v>
      </c>
      <c r="D538">
        <v>22.5</v>
      </c>
      <c r="F538">
        <v>21.4</v>
      </c>
    </row>
    <row r="539" spans="1:6" x14ac:dyDescent="0.25">
      <c r="A539" s="1">
        <v>0.44583333333333303</v>
      </c>
      <c r="D539">
        <v>22.5</v>
      </c>
      <c r="F539">
        <v>21.4</v>
      </c>
    </row>
    <row r="540" spans="1:6" x14ac:dyDescent="0.25">
      <c r="A540" s="1">
        <v>0.44652777777777802</v>
      </c>
      <c r="F540">
        <v>54.4</v>
      </c>
    </row>
    <row r="541" spans="1:6" x14ac:dyDescent="0.25">
      <c r="A541" s="1">
        <v>0.44791666666666702</v>
      </c>
      <c r="D541">
        <v>21.2</v>
      </c>
      <c r="F541">
        <v>27.4</v>
      </c>
    </row>
    <row r="542" spans="1:6" x14ac:dyDescent="0.25">
      <c r="A542" s="1">
        <v>0.44791666666666702</v>
      </c>
      <c r="D542">
        <v>23.8</v>
      </c>
      <c r="F542">
        <v>23.8</v>
      </c>
    </row>
    <row r="543" spans="1:6" x14ac:dyDescent="0.25">
      <c r="A543" s="1">
        <v>0.44861111111111102</v>
      </c>
      <c r="D543">
        <v>23.9</v>
      </c>
      <c r="F543">
        <v>32.799999999999997</v>
      </c>
    </row>
    <row r="544" spans="1:6" x14ac:dyDescent="0.25">
      <c r="A544" s="1">
        <v>0.44861111111111102</v>
      </c>
      <c r="F544">
        <v>35.299999999999997</v>
      </c>
    </row>
    <row r="545" spans="1:6" x14ac:dyDescent="0.25">
      <c r="A545" s="1">
        <v>0.44861111111111102</v>
      </c>
      <c r="D545">
        <v>17</v>
      </c>
      <c r="F545">
        <v>16.5</v>
      </c>
    </row>
    <row r="546" spans="1:6" x14ac:dyDescent="0.25">
      <c r="A546" s="1">
        <v>0.44930555555555601</v>
      </c>
      <c r="D546">
        <v>26.2</v>
      </c>
      <c r="F546">
        <v>34.6</v>
      </c>
    </row>
    <row r="547" spans="1:6" x14ac:dyDescent="0.25">
      <c r="A547" s="1">
        <v>0.45</v>
      </c>
      <c r="F547">
        <v>21.6</v>
      </c>
    </row>
    <row r="548" spans="1:6" x14ac:dyDescent="0.25">
      <c r="A548" s="1">
        <v>0.45069444444444401</v>
      </c>
      <c r="F548">
        <v>26.2</v>
      </c>
    </row>
    <row r="549" spans="1:6" x14ac:dyDescent="0.25">
      <c r="A549" s="1">
        <v>0.45138888888888901</v>
      </c>
      <c r="F549">
        <v>24.2</v>
      </c>
    </row>
    <row r="550" spans="1:6" x14ac:dyDescent="0.25">
      <c r="A550" s="1">
        <v>0.452083333333333</v>
      </c>
      <c r="D550">
        <v>23.1</v>
      </c>
      <c r="F550">
        <v>32.4</v>
      </c>
    </row>
    <row r="551" spans="1:6" x14ac:dyDescent="0.25">
      <c r="A551" s="1">
        <v>0.452777777777778</v>
      </c>
      <c r="D551">
        <v>21.2</v>
      </c>
      <c r="F551">
        <v>27.4</v>
      </c>
    </row>
    <row r="552" spans="1:6" x14ac:dyDescent="0.25">
      <c r="A552" s="1">
        <v>0.453472222222222</v>
      </c>
      <c r="D552">
        <v>20.7</v>
      </c>
      <c r="F552">
        <v>47.1</v>
      </c>
    </row>
    <row r="553" spans="1:6" x14ac:dyDescent="0.25">
      <c r="A553" s="1">
        <v>0.454166666666667</v>
      </c>
      <c r="F553">
        <v>25.9</v>
      </c>
    </row>
    <row r="554" spans="1:6" x14ac:dyDescent="0.25">
      <c r="A554" s="1">
        <v>0.45486111111111099</v>
      </c>
      <c r="D554">
        <v>25.4</v>
      </c>
      <c r="F554">
        <v>42.1</v>
      </c>
    </row>
    <row r="555" spans="1:6" x14ac:dyDescent="0.25">
      <c r="A555" s="1">
        <v>0.45486111111111099</v>
      </c>
      <c r="D555">
        <v>21.2</v>
      </c>
      <c r="F555">
        <v>27.4</v>
      </c>
    </row>
    <row r="556" spans="1:6" x14ac:dyDescent="0.25">
      <c r="A556" s="1">
        <v>0.45486111111111099</v>
      </c>
      <c r="F556">
        <v>26.1</v>
      </c>
    </row>
    <row r="557" spans="1:6" x14ac:dyDescent="0.25">
      <c r="A557" s="1">
        <v>0.45555555555555599</v>
      </c>
      <c r="D557">
        <v>22.7</v>
      </c>
      <c r="F557">
        <v>26.6</v>
      </c>
    </row>
    <row r="558" spans="1:6" x14ac:dyDescent="0.25">
      <c r="A558" s="1">
        <v>0.45624999999999999</v>
      </c>
      <c r="F558">
        <v>32.6</v>
      </c>
    </row>
    <row r="559" spans="1:6" x14ac:dyDescent="0.25">
      <c r="A559" s="1">
        <v>0.45694444444444399</v>
      </c>
      <c r="B559">
        <v>30.8</v>
      </c>
      <c r="F559">
        <v>39.799999999999997</v>
      </c>
    </row>
    <row r="560" spans="1:6" x14ac:dyDescent="0.25">
      <c r="A560" s="1">
        <v>0.45763888888888898</v>
      </c>
      <c r="F560">
        <v>40.6</v>
      </c>
    </row>
    <row r="561" spans="1:7" x14ac:dyDescent="0.25">
      <c r="A561" s="1">
        <v>0.45833333333333298</v>
      </c>
      <c r="C561">
        <f>AVERAGE(B561:B581)</f>
        <v>30.080000000000002</v>
      </c>
      <c r="E561">
        <f>AVERAGE(D561:D581)</f>
        <v>25.8</v>
      </c>
      <c r="F561">
        <v>28.5</v>
      </c>
      <c r="G561">
        <f>AVERAGE(F561:F581)</f>
        <v>32.085714285714275</v>
      </c>
    </row>
    <row r="562" spans="1:7" x14ac:dyDescent="0.25">
      <c r="A562" s="1">
        <v>0.45833333333333298</v>
      </c>
      <c r="C562">
        <f>STDEV(B561:B581)</f>
        <v>4.1154586621663043</v>
      </c>
      <c r="D562">
        <v>28.5</v>
      </c>
      <c r="E562">
        <f>STDEV(D561:D581)</f>
        <v>2.3388031127053006</v>
      </c>
      <c r="F562">
        <v>39.1</v>
      </c>
      <c r="G562">
        <f>STDEV(F561:F581)</f>
        <v>4.9568423128324532</v>
      </c>
    </row>
    <row r="563" spans="1:7" x14ac:dyDescent="0.25">
      <c r="A563" s="1">
        <v>0.45902777777777798</v>
      </c>
      <c r="B563">
        <v>27.1</v>
      </c>
      <c r="C563">
        <f>C562/SQRT(5)</f>
        <v>1.8404890654388395</v>
      </c>
      <c r="E563">
        <f>E562/SQRT(3)</f>
        <v>1.3503086067019401</v>
      </c>
      <c r="F563">
        <v>30.8</v>
      </c>
      <c r="G563">
        <f>G562/SQRT(19)</f>
        <v>1.1371776168791099</v>
      </c>
    </row>
    <row r="564" spans="1:7" x14ac:dyDescent="0.25">
      <c r="A564" s="1">
        <v>0.45972222222222198</v>
      </c>
      <c r="F564">
        <v>35</v>
      </c>
    </row>
    <row r="565" spans="1:7" x14ac:dyDescent="0.25">
      <c r="A565" s="1">
        <v>0.45972222222222198</v>
      </c>
      <c r="D565">
        <v>24.5</v>
      </c>
      <c r="F565">
        <v>34.1</v>
      </c>
    </row>
    <row r="566" spans="1:7" x14ac:dyDescent="0.25">
      <c r="A566" s="1">
        <v>0.46041666666666697</v>
      </c>
      <c r="F566">
        <v>33.5</v>
      </c>
    </row>
    <row r="567" spans="1:7" x14ac:dyDescent="0.25">
      <c r="A567" s="1">
        <v>0.46180555555555602</v>
      </c>
      <c r="F567">
        <v>23.3</v>
      </c>
    </row>
    <row r="568" spans="1:7" x14ac:dyDescent="0.25">
      <c r="A568" s="1">
        <v>0.46250000000000002</v>
      </c>
      <c r="F568">
        <v>33.5</v>
      </c>
    </row>
    <row r="569" spans="1:7" x14ac:dyDescent="0.25">
      <c r="A569" s="1">
        <v>0.46250000000000002</v>
      </c>
      <c r="D569">
        <v>24.4</v>
      </c>
      <c r="F569">
        <v>26.1</v>
      </c>
    </row>
    <row r="570" spans="1:7" x14ac:dyDescent="0.25">
      <c r="A570" s="1">
        <v>0.46319444444444402</v>
      </c>
      <c r="B570">
        <v>24.5</v>
      </c>
      <c r="F570">
        <v>32</v>
      </c>
    </row>
    <row r="571" spans="1:7" x14ac:dyDescent="0.25">
      <c r="A571" s="1">
        <v>0.46388888888888902</v>
      </c>
      <c r="F571">
        <v>35.9</v>
      </c>
    </row>
    <row r="572" spans="1:7" x14ac:dyDescent="0.25">
      <c r="A572" s="1">
        <v>0.46458333333333302</v>
      </c>
      <c r="B572">
        <v>34.4</v>
      </c>
      <c r="F572">
        <v>30.9</v>
      </c>
    </row>
    <row r="573" spans="1:7" x14ac:dyDescent="0.25">
      <c r="A573" s="1">
        <v>0.46458333333333302</v>
      </c>
      <c r="F573">
        <v>30.8</v>
      </c>
    </row>
    <row r="574" spans="1:7" x14ac:dyDescent="0.25">
      <c r="A574" s="1">
        <v>0.46458333333333302</v>
      </c>
      <c r="B574">
        <v>32</v>
      </c>
      <c r="F574">
        <v>32.799999999999997</v>
      </c>
    </row>
    <row r="575" spans="1:7" x14ac:dyDescent="0.25">
      <c r="A575" s="1">
        <v>0.46666666666666701</v>
      </c>
      <c r="F575">
        <v>27.4</v>
      </c>
    </row>
    <row r="576" spans="1:7" x14ac:dyDescent="0.25">
      <c r="A576" s="1">
        <v>0.46875</v>
      </c>
      <c r="F576">
        <v>39.299999999999997</v>
      </c>
    </row>
    <row r="577" spans="1:7" x14ac:dyDescent="0.25">
      <c r="A577" s="1">
        <v>0.469444444444444</v>
      </c>
      <c r="F577">
        <v>21.4</v>
      </c>
    </row>
    <row r="578" spans="1:7" x14ac:dyDescent="0.25">
      <c r="A578" s="1">
        <v>0.48819444444444399</v>
      </c>
      <c r="B578">
        <v>32.4</v>
      </c>
      <c r="F578">
        <v>28.8</v>
      </c>
    </row>
    <row r="579" spans="1:7" x14ac:dyDescent="0.25">
      <c r="A579" s="1">
        <v>0.48958333333333298</v>
      </c>
      <c r="F579">
        <v>35.9</v>
      </c>
    </row>
    <row r="580" spans="1:7" x14ac:dyDescent="0.25">
      <c r="A580" s="1">
        <v>0.49722222222222201</v>
      </c>
      <c r="F580">
        <v>39.700000000000003</v>
      </c>
    </row>
    <row r="581" spans="1:7" x14ac:dyDescent="0.25">
      <c r="A581" s="1">
        <v>0.499305555555556</v>
      </c>
      <c r="F581">
        <v>35</v>
      </c>
    </row>
    <row r="582" spans="1:7" x14ac:dyDescent="0.25">
      <c r="A582" s="1">
        <v>0.500694444444444</v>
      </c>
      <c r="C582">
        <f>AVERAGE(B582:B605)</f>
        <v>33.5</v>
      </c>
      <c r="D582">
        <v>23.5</v>
      </c>
      <c r="E582">
        <f>AVERAGE(D582:D605)</f>
        <v>25.176923076923075</v>
      </c>
      <c r="F582">
        <v>35.6</v>
      </c>
      <c r="G582">
        <f>AVERAGE(F582:F605)</f>
        <v>33.625000000000007</v>
      </c>
    </row>
    <row r="583" spans="1:7" x14ac:dyDescent="0.25">
      <c r="A583" s="1">
        <v>0.50208333333333299</v>
      </c>
      <c r="C583">
        <f>STDEV(B582:B605)</f>
        <v>6.7882250993908508</v>
      </c>
      <c r="D583">
        <v>21.2</v>
      </c>
      <c r="E583">
        <f>STDEV(D582:D605)</f>
        <v>2.5083706019890841</v>
      </c>
      <c r="F583">
        <v>25.2</v>
      </c>
      <c r="G583">
        <f>STDEV(F582:F605)</f>
        <v>9.2085144909716128</v>
      </c>
    </row>
    <row r="584" spans="1:7" x14ac:dyDescent="0.25">
      <c r="A584" s="1">
        <v>0.50208333333333299</v>
      </c>
      <c r="C584">
        <f>C583/SQRT(2)</f>
        <v>4.7999999999999963</v>
      </c>
      <c r="D584">
        <v>21.2</v>
      </c>
      <c r="E584">
        <f>E583/SQRT(13)</f>
        <v>0.69569683256447057</v>
      </c>
      <c r="F584">
        <v>25.2</v>
      </c>
      <c r="G584">
        <f>G583/SQRT(22)</f>
        <v>1.9632618860461672</v>
      </c>
    </row>
    <row r="585" spans="1:7" x14ac:dyDescent="0.25">
      <c r="A585" s="1">
        <v>0.50347222222222199</v>
      </c>
      <c r="D585">
        <v>25.6</v>
      </c>
      <c r="F585">
        <v>27.3</v>
      </c>
    </row>
    <row r="586" spans="1:7" x14ac:dyDescent="0.25">
      <c r="A586" s="1">
        <v>0.50763888888888897</v>
      </c>
      <c r="F586">
        <v>22.4</v>
      </c>
    </row>
    <row r="587" spans="1:7" x14ac:dyDescent="0.25">
      <c r="A587" s="1">
        <v>0.50902777777777797</v>
      </c>
      <c r="D587">
        <v>26.2</v>
      </c>
      <c r="F587">
        <v>33</v>
      </c>
    </row>
    <row r="588" spans="1:7" x14ac:dyDescent="0.25">
      <c r="A588" s="1">
        <v>0.50972222222222197</v>
      </c>
      <c r="D588">
        <v>24.7</v>
      </c>
      <c r="F588">
        <v>37</v>
      </c>
    </row>
    <row r="589" spans="1:7" x14ac:dyDescent="0.25">
      <c r="A589" s="1">
        <v>0.51666666666666705</v>
      </c>
      <c r="F589">
        <v>26.6</v>
      </c>
    </row>
    <row r="590" spans="1:7" x14ac:dyDescent="0.25">
      <c r="A590" s="1">
        <v>0.51805555555555605</v>
      </c>
      <c r="D590">
        <v>30.6</v>
      </c>
      <c r="F590">
        <v>36.6</v>
      </c>
    </row>
    <row r="591" spans="1:7" x14ac:dyDescent="0.25">
      <c r="A591" s="1">
        <v>0.51944444444444404</v>
      </c>
      <c r="B591">
        <v>28.7</v>
      </c>
      <c r="F591">
        <v>29.7</v>
      </c>
    </row>
    <row r="592" spans="1:7" x14ac:dyDescent="0.25">
      <c r="A592" s="1">
        <v>0.52013888888888904</v>
      </c>
      <c r="D592">
        <v>26.7</v>
      </c>
      <c r="F592">
        <v>37.5</v>
      </c>
    </row>
    <row r="593" spans="1:7" x14ac:dyDescent="0.25">
      <c r="A593" s="1">
        <v>0.52291666666666703</v>
      </c>
      <c r="B593">
        <v>38.299999999999997</v>
      </c>
      <c r="F593">
        <v>45.1</v>
      </c>
    </row>
    <row r="594" spans="1:7" x14ac:dyDescent="0.25">
      <c r="A594" s="1">
        <v>0.52430555555555602</v>
      </c>
      <c r="D594">
        <v>23.7</v>
      </c>
      <c r="F594">
        <v>45.8</v>
      </c>
    </row>
    <row r="595" spans="1:7" x14ac:dyDescent="0.25">
      <c r="A595" s="1">
        <v>0.52569444444444402</v>
      </c>
      <c r="F595">
        <v>22.6</v>
      </c>
    </row>
    <row r="596" spans="1:7" x14ac:dyDescent="0.25">
      <c r="A596" s="1">
        <v>0.52638888888888902</v>
      </c>
      <c r="F596">
        <v>43.8</v>
      </c>
    </row>
    <row r="597" spans="1:7" x14ac:dyDescent="0.25">
      <c r="A597" s="1">
        <v>0.52708333333333302</v>
      </c>
      <c r="D597">
        <v>25.9</v>
      </c>
      <c r="F597">
        <v>48.5</v>
      </c>
    </row>
    <row r="598" spans="1:7" x14ac:dyDescent="0.25">
      <c r="A598" s="1">
        <v>0.52777777777777801</v>
      </c>
      <c r="F598">
        <v>29.5</v>
      </c>
    </row>
    <row r="599" spans="1:7" x14ac:dyDescent="0.25">
      <c r="A599" s="1">
        <v>0.530555555555556</v>
      </c>
      <c r="D599">
        <v>24.8</v>
      </c>
      <c r="F599">
        <v>20.100000000000001</v>
      </c>
    </row>
    <row r="600" spans="1:7" x14ac:dyDescent="0.25">
      <c r="A600" s="1">
        <v>0.53125</v>
      </c>
      <c r="D600">
        <v>25.9</v>
      </c>
      <c r="F600">
        <v>35.5</v>
      </c>
    </row>
    <row r="601" spans="1:7" x14ac:dyDescent="0.25">
      <c r="A601" s="1">
        <v>0.53333333333333299</v>
      </c>
      <c r="F601">
        <v>33.700000000000003</v>
      </c>
    </row>
    <row r="602" spans="1:7" x14ac:dyDescent="0.25">
      <c r="A602" s="1">
        <v>0.53611111111111098</v>
      </c>
      <c r="F602">
        <v>24.9</v>
      </c>
    </row>
    <row r="603" spans="1:7" x14ac:dyDescent="0.25">
      <c r="A603" s="1">
        <v>0.53680555555555598</v>
      </c>
      <c r="D603">
        <v>27.3</v>
      </c>
      <c r="F603">
        <v>56.2</v>
      </c>
    </row>
    <row r="604" spans="1:7" x14ac:dyDescent="0.25">
      <c r="A604" s="1">
        <v>0.53680555555555598</v>
      </c>
      <c r="F604">
        <v>29.4</v>
      </c>
    </row>
    <row r="605" spans="1:7" x14ac:dyDescent="0.25">
      <c r="A605" s="1">
        <v>0.53958333333333297</v>
      </c>
      <c r="F605">
        <v>35.799999999999997</v>
      </c>
    </row>
    <row r="606" spans="1:7" x14ac:dyDescent="0.25">
      <c r="A606" s="1">
        <v>0.54791666666666705</v>
      </c>
      <c r="D606">
        <v>27.8</v>
      </c>
      <c r="E606">
        <f>AVERAGE(D606:D607)</f>
        <v>27.200000000000003</v>
      </c>
      <c r="F606">
        <v>36.1</v>
      </c>
      <c r="G606">
        <f>AVERAGE(F606:F607)</f>
        <v>38.549999999999997</v>
      </c>
    </row>
    <row r="607" spans="1:7" x14ac:dyDescent="0.25">
      <c r="A607" s="1">
        <v>0.55069444444444404</v>
      </c>
      <c r="D607">
        <v>26.6</v>
      </c>
      <c r="E607">
        <f>STDEV(D606:D607)</f>
        <v>0.84852813742385647</v>
      </c>
      <c r="F607">
        <v>41</v>
      </c>
      <c r="G607">
        <f>STDEV(F606:F607)</f>
        <v>3.4648232278140818</v>
      </c>
    </row>
    <row r="608" spans="1:7" x14ac:dyDescent="0.25">
      <c r="A608" s="1"/>
      <c r="E608">
        <f>E607/SQRT(2)</f>
        <v>0.59999999999999953</v>
      </c>
      <c r="G608">
        <f>G607/SQRT(2)</f>
        <v>2.4499999999999993</v>
      </c>
    </row>
    <row r="609" spans="1:7" ht="15.25" customHeight="1" x14ac:dyDescent="0.25">
      <c r="A609" s="1"/>
    </row>
    <row r="610" spans="1:7" ht="15.25" customHeight="1" x14ac:dyDescent="0.25">
      <c r="A610" s="1"/>
    </row>
    <row r="611" spans="1:7" x14ac:dyDescent="0.25">
      <c r="A611" s="1">
        <v>0.59861111111111098</v>
      </c>
      <c r="B611">
        <v>26.2</v>
      </c>
      <c r="C611">
        <f>AVERAGE(B611:B623)</f>
        <v>26.433333333333334</v>
      </c>
      <c r="E611">
        <f>AVERAGE(D611:D623)</f>
        <v>26.342857142857145</v>
      </c>
      <c r="F611">
        <v>41.5</v>
      </c>
      <c r="G611">
        <f>AVERAGE(F611:F623)</f>
        <v>38.842307692307692</v>
      </c>
    </row>
    <row r="612" spans="1:7" x14ac:dyDescent="0.25">
      <c r="A612" s="1">
        <v>0.60347222222222197</v>
      </c>
      <c r="C612">
        <f>STDEV(B611:B623)</f>
        <v>3.7554404979087659</v>
      </c>
      <c r="E612">
        <f>STDEV(D611:D623)</f>
        <v>3.7035375624111677</v>
      </c>
      <c r="F612">
        <v>40.049999999999997</v>
      </c>
      <c r="G612">
        <f>STDEV(F611:F623)</f>
        <v>7.9430747130714803</v>
      </c>
    </row>
    <row r="613" spans="1:7" x14ac:dyDescent="0.25">
      <c r="A613" s="1">
        <v>0.60624999999999996</v>
      </c>
      <c r="B613">
        <v>30.3</v>
      </c>
      <c r="C613">
        <f>C612/SQRT(3)</f>
        <v>2.1682045823932485</v>
      </c>
      <c r="E613">
        <f>E612/SQRT(7)</f>
        <v>1.3998056230466149</v>
      </c>
      <c r="F613">
        <v>30.3</v>
      </c>
      <c r="G613">
        <f>G612/SQRT(11)</f>
        <v>2.3949271368198159</v>
      </c>
    </row>
    <row r="614" spans="1:7" x14ac:dyDescent="0.25">
      <c r="A614" s="1">
        <v>0.60972222222222205</v>
      </c>
      <c r="B614">
        <v>22.8</v>
      </c>
      <c r="D614">
        <v>24.5</v>
      </c>
      <c r="F614">
        <v>44.5</v>
      </c>
    </row>
    <row r="615" spans="1:7" x14ac:dyDescent="0.25">
      <c r="A615" s="1">
        <v>0.61041666666666705</v>
      </c>
      <c r="D615">
        <v>31.6</v>
      </c>
      <c r="F615">
        <v>42.3</v>
      </c>
    </row>
    <row r="616" spans="1:7" x14ac:dyDescent="0.25">
      <c r="A616" s="1">
        <v>0.61250000000000004</v>
      </c>
      <c r="D616">
        <v>26</v>
      </c>
      <c r="F616">
        <v>44.3</v>
      </c>
    </row>
    <row r="617" spans="1:7" x14ac:dyDescent="0.25">
      <c r="A617" s="1">
        <v>0.61319444444444404</v>
      </c>
      <c r="F617">
        <v>38.5</v>
      </c>
    </row>
    <row r="618" spans="1:7" x14ac:dyDescent="0.25">
      <c r="A618" s="1">
        <v>0.61388888888888904</v>
      </c>
      <c r="D618">
        <v>22.1</v>
      </c>
      <c r="F618">
        <v>50.3</v>
      </c>
    </row>
    <row r="619" spans="1:7" x14ac:dyDescent="0.25">
      <c r="A619" s="1">
        <v>0.61458333333333304</v>
      </c>
      <c r="D619">
        <v>24.3</v>
      </c>
      <c r="F619">
        <v>45.9</v>
      </c>
    </row>
    <row r="620" spans="1:7" x14ac:dyDescent="0.25">
      <c r="A620" s="1">
        <v>0.61666666666666703</v>
      </c>
      <c r="D620">
        <v>31.4</v>
      </c>
      <c r="F620">
        <v>44</v>
      </c>
    </row>
    <row r="621" spans="1:7" x14ac:dyDescent="0.25">
      <c r="A621" s="1">
        <v>0.61805555555555602</v>
      </c>
      <c r="F621">
        <v>29.9</v>
      </c>
    </row>
    <row r="622" spans="1:7" x14ac:dyDescent="0.25">
      <c r="A622" s="1">
        <v>0.62152777777777801</v>
      </c>
      <c r="D622">
        <v>24.5</v>
      </c>
      <c r="F622">
        <v>29.8</v>
      </c>
    </row>
    <row r="623" spans="1:7" x14ac:dyDescent="0.25">
      <c r="A623" s="1">
        <v>0.624305555555556</v>
      </c>
      <c r="F623">
        <v>23.6</v>
      </c>
    </row>
    <row r="624" spans="1:7" x14ac:dyDescent="0.25">
      <c r="A624" s="1">
        <v>0.625</v>
      </c>
      <c r="C624">
        <f>AVERAGE(B624:B804)</f>
        <v>27.353846153846145</v>
      </c>
      <c r="E624">
        <f>AVERAGE(D624:D804)</f>
        <v>28.04505494505495</v>
      </c>
      <c r="F624">
        <v>31.9</v>
      </c>
      <c r="G624">
        <f>AVERAGE(F624:F804)</f>
        <v>32.066850828729272</v>
      </c>
    </row>
    <row r="625" spans="1:7" x14ac:dyDescent="0.25">
      <c r="A625" s="1">
        <v>0.62847222222222199</v>
      </c>
      <c r="C625">
        <f>STDEV(B624:B804)</f>
        <v>3.1020464709112172</v>
      </c>
      <c r="D625">
        <v>31.1</v>
      </c>
      <c r="E625">
        <f>STDEV(D624:D804)</f>
        <v>3.8094404294903872</v>
      </c>
      <c r="F625">
        <v>31.4</v>
      </c>
      <c r="G625">
        <f>STDEV(F624:F804)</f>
        <v>6.2432813242950687</v>
      </c>
    </row>
    <row r="626" spans="1:7" x14ac:dyDescent="0.25">
      <c r="A626" s="1">
        <v>0.63124999999999998</v>
      </c>
      <c r="C626">
        <f>C625/SQRT(13)</f>
        <v>0.86035289305711593</v>
      </c>
      <c r="E626">
        <f>E625/SQRT(82)</f>
        <v>0.4206823201198423</v>
      </c>
      <c r="F626">
        <v>27</v>
      </c>
      <c r="G626">
        <f>G625/SQRT(179)</f>
        <v>0.46664475557009139</v>
      </c>
    </row>
    <row r="627" spans="1:7" x14ac:dyDescent="0.25">
      <c r="A627" s="1">
        <v>0.63472222222222197</v>
      </c>
      <c r="F627">
        <v>27.7</v>
      </c>
    </row>
    <row r="628" spans="1:7" x14ac:dyDescent="0.25">
      <c r="A628" s="1">
        <v>0.63611111111111096</v>
      </c>
      <c r="D628">
        <v>27.5</v>
      </c>
      <c r="F628">
        <v>30.3</v>
      </c>
    </row>
    <row r="629" spans="1:7" x14ac:dyDescent="0.25">
      <c r="A629" s="1">
        <v>0.63749999999999996</v>
      </c>
      <c r="F629">
        <v>30.9</v>
      </c>
    </row>
    <row r="630" spans="1:7" x14ac:dyDescent="0.25">
      <c r="A630" s="1">
        <v>0.63819444444444395</v>
      </c>
      <c r="D630">
        <v>23.5</v>
      </c>
      <c r="F630">
        <v>27</v>
      </c>
    </row>
    <row r="631" spans="1:7" x14ac:dyDescent="0.25">
      <c r="A631" s="1">
        <v>0.63819444444444395</v>
      </c>
      <c r="D631">
        <v>29.2</v>
      </c>
      <c r="F631">
        <v>28.8</v>
      </c>
    </row>
    <row r="632" spans="1:7" x14ac:dyDescent="0.25">
      <c r="A632" s="1">
        <v>0.63888888888888895</v>
      </c>
      <c r="D632">
        <v>26.5</v>
      </c>
      <c r="F632">
        <v>35.4</v>
      </c>
    </row>
    <row r="633" spans="1:7" x14ac:dyDescent="0.25">
      <c r="A633" s="1">
        <v>0.63888888888888895</v>
      </c>
      <c r="D633">
        <v>22.7</v>
      </c>
      <c r="F633">
        <v>26.9</v>
      </c>
    </row>
    <row r="634" spans="1:7" x14ac:dyDescent="0.25">
      <c r="A634" s="1">
        <v>0.63958333333333295</v>
      </c>
      <c r="D634">
        <v>22.9</v>
      </c>
      <c r="F634">
        <v>27</v>
      </c>
    </row>
    <row r="635" spans="1:7" x14ac:dyDescent="0.25">
      <c r="A635" s="1">
        <v>0.64027777777777795</v>
      </c>
      <c r="F635">
        <v>35</v>
      </c>
    </row>
    <row r="636" spans="1:7" x14ac:dyDescent="0.25">
      <c r="A636" s="1">
        <v>0.64027777777777795</v>
      </c>
      <c r="D636">
        <v>28.2</v>
      </c>
      <c r="F636">
        <v>42.8</v>
      </c>
    </row>
    <row r="637" spans="1:7" x14ac:dyDescent="0.25">
      <c r="A637" s="1">
        <v>0.64027777777777795</v>
      </c>
      <c r="F637">
        <v>26.5</v>
      </c>
    </row>
    <row r="638" spans="1:7" x14ac:dyDescent="0.25">
      <c r="A638" s="1">
        <v>0.64027777777777795</v>
      </c>
      <c r="F638">
        <v>28.1</v>
      </c>
    </row>
    <row r="639" spans="1:7" x14ac:dyDescent="0.25">
      <c r="A639" s="1">
        <v>0.64097222222222205</v>
      </c>
      <c r="F639">
        <v>25.3</v>
      </c>
    </row>
    <row r="640" spans="1:7" x14ac:dyDescent="0.25">
      <c r="A640" s="1">
        <v>0.64097222222222205</v>
      </c>
      <c r="D640">
        <v>31.5</v>
      </c>
      <c r="F640">
        <v>35.9</v>
      </c>
    </row>
    <row r="641" spans="1:6" x14ac:dyDescent="0.25">
      <c r="A641" s="1">
        <v>0.64097222222222205</v>
      </c>
      <c r="F641">
        <v>39.200000000000003</v>
      </c>
    </row>
    <row r="642" spans="1:6" x14ac:dyDescent="0.25">
      <c r="A642" s="1">
        <v>0.64097222222222205</v>
      </c>
      <c r="D642">
        <v>31.5</v>
      </c>
      <c r="F642">
        <v>35.9</v>
      </c>
    </row>
    <row r="643" spans="1:6" x14ac:dyDescent="0.25">
      <c r="A643" s="1">
        <v>0.64166666666666705</v>
      </c>
      <c r="F643">
        <v>27.7</v>
      </c>
    </row>
    <row r="644" spans="1:6" x14ac:dyDescent="0.25">
      <c r="A644" s="1">
        <v>0.64166666666666705</v>
      </c>
      <c r="B644">
        <v>25.9</v>
      </c>
      <c r="F644">
        <v>23.8</v>
      </c>
    </row>
    <row r="645" spans="1:6" x14ac:dyDescent="0.25">
      <c r="A645" s="1">
        <v>0.64236111111111105</v>
      </c>
      <c r="D645">
        <v>26.3</v>
      </c>
      <c r="F645">
        <v>30</v>
      </c>
    </row>
    <row r="646" spans="1:6" x14ac:dyDescent="0.25">
      <c r="A646" s="1">
        <v>0.64236111111111105</v>
      </c>
      <c r="F646">
        <v>25.3</v>
      </c>
    </row>
    <row r="647" spans="1:6" x14ac:dyDescent="0.25">
      <c r="A647" s="1">
        <v>0.64305555555555605</v>
      </c>
      <c r="B647">
        <v>29.5</v>
      </c>
      <c r="F647">
        <v>25.6</v>
      </c>
    </row>
    <row r="648" spans="1:6" x14ac:dyDescent="0.25">
      <c r="A648" s="1">
        <v>0.64305555555555605</v>
      </c>
      <c r="F648">
        <v>27.6</v>
      </c>
    </row>
    <row r="649" spans="1:6" x14ac:dyDescent="0.25">
      <c r="A649" s="1">
        <v>0.64305555555555605</v>
      </c>
      <c r="F649">
        <v>37.9</v>
      </c>
    </row>
    <row r="650" spans="1:6" x14ac:dyDescent="0.25">
      <c r="A650" s="1">
        <v>0.64375000000000004</v>
      </c>
      <c r="D650">
        <v>26.1</v>
      </c>
      <c r="F650">
        <v>31.7</v>
      </c>
    </row>
    <row r="651" spans="1:6" x14ac:dyDescent="0.25">
      <c r="A651" s="1">
        <v>0.64375000000000004</v>
      </c>
      <c r="D651">
        <v>28.4</v>
      </c>
      <c r="F651">
        <v>39.6</v>
      </c>
    </row>
    <row r="652" spans="1:6" x14ac:dyDescent="0.25">
      <c r="A652" s="1">
        <v>0.64375000000000004</v>
      </c>
      <c r="F652">
        <v>36</v>
      </c>
    </row>
    <row r="653" spans="1:6" x14ac:dyDescent="0.25">
      <c r="A653" s="1">
        <v>0.64444444444444404</v>
      </c>
      <c r="D653">
        <v>33.200000000000003</v>
      </c>
      <c r="F653">
        <v>43.5</v>
      </c>
    </row>
    <row r="654" spans="1:6" x14ac:dyDescent="0.25">
      <c r="A654" s="1">
        <v>0.64444444444444404</v>
      </c>
      <c r="D654">
        <v>25.5</v>
      </c>
      <c r="F654">
        <v>24.7</v>
      </c>
    </row>
    <row r="655" spans="1:6" x14ac:dyDescent="0.25">
      <c r="A655" s="1">
        <v>0.64444444444444404</v>
      </c>
      <c r="F655">
        <v>28.7</v>
      </c>
    </row>
    <row r="656" spans="1:6" x14ac:dyDescent="0.25">
      <c r="A656" s="1">
        <v>0.64444444444444404</v>
      </c>
      <c r="D656">
        <v>26.1</v>
      </c>
      <c r="F656">
        <v>31.7</v>
      </c>
    </row>
    <row r="657" spans="1:6" x14ac:dyDescent="0.25">
      <c r="A657" s="1">
        <v>0.64513888888888904</v>
      </c>
      <c r="F657">
        <v>27.4</v>
      </c>
    </row>
    <row r="658" spans="1:6" x14ac:dyDescent="0.25">
      <c r="A658" s="1">
        <v>0.64513888888888904</v>
      </c>
      <c r="D658">
        <v>30.8</v>
      </c>
      <c r="F658">
        <v>36.799999999999997</v>
      </c>
    </row>
    <row r="659" spans="1:6" x14ac:dyDescent="0.25">
      <c r="A659" s="1">
        <v>0.64513888888888904</v>
      </c>
      <c r="D659">
        <v>30.1</v>
      </c>
      <c r="F659">
        <v>39.1</v>
      </c>
    </row>
    <row r="660" spans="1:6" x14ac:dyDescent="0.25">
      <c r="A660" s="1">
        <v>0.64583333333333304</v>
      </c>
      <c r="D660">
        <v>26.1</v>
      </c>
      <c r="F660">
        <v>29.9</v>
      </c>
    </row>
    <row r="661" spans="1:6" x14ac:dyDescent="0.25">
      <c r="A661" s="1">
        <v>0.64583333333333304</v>
      </c>
      <c r="B661">
        <v>20.399999999999999</v>
      </c>
      <c r="F661">
        <v>27.9</v>
      </c>
    </row>
    <row r="662" spans="1:6" x14ac:dyDescent="0.25">
      <c r="A662" s="1">
        <v>0.64583333333333304</v>
      </c>
      <c r="D662">
        <v>24</v>
      </c>
      <c r="F662">
        <v>22.8</v>
      </c>
    </row>
    <row r="663" spans="1:6" x14ac:dyDescent="0.25">
      <c r="A663" s="1">
        <v>0.64652777777777803</v>
      </c>
      <c r="B663">
        <v>24.8</v>
      </c>
      <c r="F663">
        <v>27.2</v>
      </c>
    </row>
    <row r="664" spans="1:6" x14ac:dyDescent="0.25">
      <c r="A664" s="1">
        <v>0.64652777777777803</v>
      </c>
      <c r="D664">
        <v>29.5</v>
      </c>
      <c r="F664">
        <v>45.1</v>
      </c>
    </row>
    <row r="665" spans="1:6" x14ac:dyDescent="0.25">
      <c r="A665" s="1">
        <v>0.64652777777777803</v>
      </c>
      <c r="D665">
        <v>26.9</v>
      </c>
      <c r="F665">
        <v>44.7</v>
      </c>
    </row>
    <row r="666" spans="1:6" x14ac:dyDescent="0.25">
      <c r="A666" s="1">
        <v>0.64652777777777803</v>
      </c>
      <c r="D666">
        <v>25.2</v>
      </c>
      <c r="F666">
        <v>34.1</v>
      </c>
    </row>
    <row r="667" spans="1:6" x14ac:dyDescent="0.25">
      <c r="A667" s="1">
        <v>0.64722222222222203</v>
      </c>
      <c r="D667">
        <v>26.3</v>
      </c>
      <c r="F667">
        <v>30</v>
      </c>
    </row>
    <row r="668" spans="1:6" x14ac:dyDescent="0.25">
      <c r="A668" s="1">
        <v>0.64722222222222203</v>
      </c>
      <c r="F668">
        <v>34.4</v>
      </c>
    </row>
    <row r="669" spans="1:6" x14ac:dyDescent="0.25">
      <c r="A669" s="1">
        <v>0.64722222222222203</v>
      </c>
      <c r="D669">
        <v>24.6</v>
      </c>
      <c r="F669">
        <v>37.200000000000003</v>
      </c>
    </row>
    <row r="670" spans="1:6" x14ac:dyDescent="0.25">
      <c r="A670" s="1">
        <v>0.64722222222222203</v>
      </c>
      <c r="D670">
        <v>24.5</v>
      </c>
      <c r="F670">
        <v>30.1</v>
      </c>
    </row>
    <row r="671" spans="1:6" x14ac:dyDescent="0.25">
      <c r="A671" s="1">
        <v>0.64722222222222203</v>
      </c>
      <c r="D671">
        <v>22.4</v>
      </c>
      <c r="F671">
        <v>29.7</v>
      </c>
    </row>
    <row r="672" spans="1:6" x14ac:dyDescent="0.25">
      <c r="A672" s="1">
        <v>0.64722222222222203</v>
      </c>
      <c r="D672">
        <v>28.2</v>
      </c>
      <c r="F672">
        <v>38.299999999999997</v>
      </c>
    </row>
    <row r="673" spans="1:6" x14ac:dyDescent="0.25">
      <c r="A673" s="1">
        <v>0.64791666666666703</v>
      </c>
      <c r="F673">
        <v>28.1</v>
      </c>
    </row>
    <row r="674" spans="1:6" x14ac:dyDescent="0.25">
      <c r="A674" s="1">
        <v>0.64791666666666703</v>
      </c>
      <c r="D674">
        <v>22.4</v>
      </c>
      <c r="F674">
        <v>28.3</v>
      </c>
    </row>
    <row r="675" spans="1:6" x14ac:dyDescent="0.25">
      <c r="A675" s="1">
        <v>0.64791666666666703</v>
      </c>
      <c r="F675">
        <v>33.1</v>
      </c>
    </row>
    <row r="676" spans="1:6" x14ac:dyDescent="0.25">
      <c r="A676" s="1">
        <v>0.64791666666666703</v>
      </c>
      <c r="B676">
        <v>25.2</v>
      </c>
      <c r="F676">
        <v>26</v>
      </c>
    </row>
    <row r="677" spans="1:6" x14ac:dyDescent="0.25">
      <c r="A677" s="1">
        <v>0.64861111111111103</v>
      </c>
      <c r="F677">
        <v>22.9</v>
      </c>
    </row>
    <row r="678" spans="1:6" x14ac:dyDescent="0.25">
      <c r="A678" s="1">
        <v>0.64861111111111103</v>
      </c>
      <c r="D678">
        <v>25.7</v>
      </c>
      <c r="F678">
        <v>29.7</v>
      </c>
    </row>
    <row r="679" spans="1:6" x14ac:dyDescent="0.25">
      <c r="A679" s="1">
        <v>0.64861111111111103</v>
      </c>
      <c r="F679">
        <v>27.7</v>
      </c>
    </row>
    <row r="680" spans="1:6" x14ac:dyDescent="0.25">
      <c r="A680" s="1">
        <v>0.64861111111111103</v>
      </c>
      <c r="F680">
        <v>28.7</v>
      </c>
    </row>
    <row r="681" spans="1:6" x14ac:dyDescent="0.25">
      <c r="A681" s="1">
        <v>0.64861111111111103</v>
      </c>
      <c r="D681">
        <v>29.1</v>
      </c>
      <c r="F681">
        <v>36.4</v>
      </c>
    </row>
    <row r="682" spans="1:6" x14ac:dyDescent="0.25">
      <c r="A682" s="1">
        <v>0.64930555555555602</v>
      </c>
      <c r="D682">
        <v>31.5</v>
      </c>
      <c r="F682">
        <v>44.5</v>
      </c>
    </row>
    <row r="683" spans="1:6" x14ac:dyDescent="0.25">
      <c r="A683" s="1">
        <v>0.64930555555555602</v>
      </c>
      <c r="D683">
        <v>34.1</v>
      </c>
      <c r="F683">
        <v>37.1</v>
      </c>
    </row>
    <row r="684" spans="1:6" x14ac:dyDescent="0.25">
      <c r="A684" s="1">
        <v>0.64930555555555602</v>
      </c>
      <c r="D684">
        <v>31.5</v>
      </c>
      <c r="F684">
        <v>44.5</v>
      </c>
    </row>
    <row r="685" spans="1:6" x14ac:dyDescent="0.25">
      <c r="A685" s="1">
        <v>0.65</v>
      </c>
      <c r="F685">
        <v>27.3</v>
      </c>
    </row>
    <row r="686" spans="1:6" x14ac:dyDescent="0.25">
      <c r="A686" s="1">
        <v>0.65</v>
      </c>
      <c r="F686">
        <v>27.6</v>
      </c>
    </row>
    <row r="687" spans="1:6" x14ac:dyDescent="0.25">
      <c r="A687" s="1">
        <v>0.65</v>
      </c>
      <c r="F687">
        <v>30.5</v>
      </c>
    </row>
    <row r="688" spans="1:6" x14ac:dyDescent="0.25">
      <c r="A688" s="1">
        <v>0.65</v>
      </c>
      <c r="D688">
        <v>28.1</v>
      </c>
      <c r="F688">
        <v>34.700000000000003</v>
      </c>
    </row>
    <row r="689" spans="1:6" x14ac:dyDescent="0.25">
      <c r="A689" s="1">
        <v>0.65</v>
      </c>
      <c r="F689">
        <v>29.3</v>
      </c>
    </row>
    <row r="690" spans="1:6" x14ac:dyDescent="0.25">
      <c r="A690" s="1">
        <v>0.65</v>
      </c>
      <c r="D690">
        <v>25</v>
      </c>
      <c r="F690">
        <v>27.5</v>
      </c>
    </row>
    <row r="691" spans="1:6" x14ac:dyDescent="0.25">
      <c r="A691" s="1">
        <v>0.65</v>
      </c>
      <c r="D691">
        <v>31.8</v>
      </c>
      <c r="F691">
        <v>43.2</v>
      </c>
    </row>
    <row r="692" spans="1:6" x14ac:dyDescent="0.25">
      <c r="A692" s="1">
        <v>0.65069444444444402</v>
      </c>
      <c r="D692">
        <v>25.3</v>
      </c>
      <c r="F692">
        <v>31.3</v>
      </c>
    </row>
    <row r="693" spans="1:6" x14ac:dyDescent="0.25">
      <c r="A693" s="1">
        <v>0.65069444444444402</v>
      </c>
      <c r="F693">
        <v>43.9</v>
      </c>
    </row>
    <row r="694" spans="1:6" x14ac:dyDescent="0.25">
      <c r="A694" s="1">
        <v>0.65069444444444402</v>
      </c>
      <c r="F694">
        <v>25.1</v>
      </c>
    </row>
    <row r="695" spans="1:6" x14ac:dyDescent="0.25">
      <c r="A695" s="1">
        <v>0.65069444444444402</v>
      </c>
      <c r="D695">
        <v>19.7</v>
      </c>
      <c r="F695">
        <v>28.2</v>
      </c>
    </row>
    <row r="696" spans="1:6" x14ac:dyDescent="0.25">
      <c r="A696" s="1">
        <v>0.65069444444444402</v>
      </c>
      <c r="F696">
        <v>30.2</v>
      </c>
    </row>
    <row r="697" spans="1:6" x14ac:dyDescent="0.25">
      <c r="A697" s="1">
        <v>0.65069444444444402</v>
      </c>
      <c r="D697">
        <v>27.3</v>
      </c>
      <c r="F697">
        <v>38.1</v>
      </c>
    </row>
    <row r="698" spans="1:6" x14ac:dyDescent="0.25">
      <c r="A698" s="1">
        <v>0.65138888888888902</v>
      </c>
      <c r="D698">
        <v>25</v>
      </c>
      <c r="F698">
        <v>39.5</v>
      </c>
    </row>
    <row r="699" spans="1:6" x14ac:dyDescent="0.25">
      <c r="A699" s="1">
        <v>0.65138888888888902</v>
      </c>
      <c r="F699">
        <v>27.7</v>
      </c>
    </row>
    <row r="700" spans="1:6" x14ac:dyDescent="0.25">
      <c r="A700" s="1">
        <v>0.65138888888888902</v>
      </c>
      <c r="D700">
        <v>31.2</v>
      </c>
      <c r="F700">
        <v>39.700000000000003</v>
      </c>
    </row>
    <row r="701" spans="1:6" x14ac:dyDescent="0.25">
      <c r="A701" s="1">
        <v>0.65138888888888902</v>
      </c>
      <c r="F701">
        <v>33.1</v>
      </c>
    </row>
    <row r="702" spans="1:6" x14ac:dyDescent="0.25">
      <c r="A702" s="1">
        <v>0.65138888888888902</v>
      </c>
      <c r="B702">
        <v>26.9</v>
      </c>
      <c r="F702">
        <v>28.2</v>
      </c>
    </row>
    <row r="703" spans="1:6" x14ac:dyDescent="0.25">
      <c r="A703" s="1">
        <v>0.65138888888888902</v>
      </c>
      <c r="F703">
        <v>30.8</v>
      </c>
    </row>
    <row r="704" spans="1:6" x14ac:dyDescent="0.25">
      <c r="A704" s="1">
        <v>0.65138888888888902</v>
      </c>
      <c r="D704">
        <v>24.2</v>
      </c>
      <c r="F704">
        <v>26.2</v>
      </c>
    </row>
    <row r="705" spans="1:6" x14ac:dyDescent="0.25">
      <c r="A705" s="1">
        <v>0.65208333333333302</v>
      </c>
      <c r="D705">
        <v>31.8</v>
      </c>
      <c r="F705">
        <v>50.8</v>
      </c>
    </row>
    <row r="706" spans="1:6" x14ac:dyDescent="0.25">
      <c r="A706" s="1">
        <v>0.65208333333333302</v>
      </c>
      <c r="D706">
        <v>33.200000000000003</v>
      </c>
      <c r="F706">
        <v>50.5</v>
      </c>
    </row>
    <row r="707" spans="1:6" x14ac:dyDescent="0.25">
      <c r="A707" s="1">
        <v>0.65208333333333302</v>
      </c>
      <c r="D707">
        <v>27.6</v>
      </c>
      <c r="F707">
        <v>32.6</v>
      </c>
    </row>
    <row r="708" spans="1:6" x14ac:dyDescent="0.25">
      <c r="A708" s="1">
        <v>0.65277777777777801</v>
      </c>
      <c r="F708">
        <v>28.1</v>
      </c>
    </row>
    <row r="709" spans="1:6" x14ac:dyDescent="0.25">
      <c r="A709" s="1">
        <v>0.65277777777777801</v>
      </c>
      <c r="D709">
        <v>30.8</v>
      </c>
      <c r="F709">
        <v>40.9</v>
      </c>
    </row>
    <row r="710" spans="1:6" x14ac:dyDescent="0.25">
      <c r="A710" s="1">
        <v>0.65277777777777801</v>
      </c>
      <c r="B710">
        <v>27.2</v>
      </c>
      <c r="F710">
        <v>25</v>
      </c>
    </row>
    <row r="711" spans="1:6" x14ac:dyDescent="0.25">
      <c r="A711" s="1">
        <v>0.65277777777777801</v>
      </c>
      <c r="B711">
        <v>27.5</v>
      </c>
      <c r="F711">
        <v>31.9</v>
      </c>
    </row>
    <row r="712" spans="1:6" x14ac:dyDescent="0.25">
      <c r="A712" s="1">
        <v>0.65347222222222201</v>
      </c>
      <c r="F712">
        <v>31.6</v>
      </c>
    </row>
    <row r="713" spans="1:6" x14ac:dyDescent="0.25">
      <c r="A713" s="1">
        <v>0.65347222222222201</v>
      </c>
      <c r="F713">
        <v>24.1</v>
      </c>
    </row>
    <row r="714" spans="1:6" x14ac:dyDescent="0.25">
      <c r="A714" s="1">
        <v>0.65347222222222201</v>
      </c>
      <c r="D714">
        <v>25</v>
      </c>
      <c r="F714">
        <v>39.5</v>
      </c>
    </row>
    <row r="715" spans="1:6" x14ac:dyDescent="0.25">
      <c r="A715" s="1">
        <v>0.65416666666666701</v>
      </c>
      <c r="F715">
        <v>32.9</v>
      </c>
    </row>
    <row r="716" spans="1:6" x14ac:dyDescent="0.25">
      <c r="A716" s="1">
        <v>0.65416666666666701</v>
      </c>
      <c r="F716">
        <v>25.5</v>
      </c>
    </row>
    <row r="717" spans="1:6" x14ac:dyDescent="0.25">
      <c r="A717" s="1">
        <v>0.65416666666666701</v>
      </c>
      <c r="F717">
        <v>29.3</v>
      </c>
    </row>
    <row r="718" spans="1:6" x14ac:dyDescent="0.25">
      <c r="A718" s="1">
        <v>0.65416666666666701</v>
      </c>
      <c r="F718">
        <v>31.4</v>
      </c>
    </row>
    <row r="719" spans="1:6" x14ac:dyDescent="0.25">
      <c r="A719" s="1">
        <v>0.65416666666666701</v>
      </c>
      <c r="D719">
        <v>26.5</v>
      </c>
      <c r="F719">
        <v>34.1</v>
      </c>
    </row>
    <row r="720" spans="1:6" x14ac:dyDescent="0.25">
      <c r="A720" s="1">
        <v>0.65486111111111101</v>
      </c>
      <c r="D720">
        <v>25</v>
      </c>
      <c r="F720">
        <v>39.5</v>
      </c>
    </row>
    <row r="721" spans="1:6" x14ac:dyDescent="0.25">
      <c r="A721" s="1">
        <v>0.655555555555556</v>
      </c>
      <c r="D721">
        <v>25.8</v>
      </c>
      <c r="F721">
        <v>27.4</v>
      </c>
    </row>
    <row r="722" spans="1:6" x14ac:dyDescent="0.25">
      <c r="A722" s="1">
        <v>0.655555555555556</v>
      </c>
      <c r="F722">
        <v>25.9</v>
      </c>
    </row>
    <row r="723" spans="1:6" x14ac:dyDescent="0.25">
      <c r="A723" s="1">
        <v>0.655555555555556</v>
      </c>
      <c r="D723">
        <v>26.5</v>
      </c>
      <c r="F723">
        <v>34.1</v>
      </c>
    </row>
    <row r="724" spans="1:6" x14ac:dyDescent="0.25">
      <c r="A724" s="1">
        <v>0.655555555555556</v>
      </c>
      <c r="F724">
        <v>21.7</v>
      </c>
    </row>
    <row r="725" spans="1:6" x14ac:dyDescent="0.25">
      <c r="A725" s="1">
        <v>0.655555555555556</v>
      </c>
      <c r="D725">
        <v>30.9</v>
      </c>
      <c r="F725">
        <v>34.9</v>
      </c>
    </row>
    <row r="726" spans="1:6" x14ac:dyDescent="0.25">
      <c r="A726" s="1">
        <v>0.655555555555556</v>
      </c>
      <c r="D726">
        <v>25.9</v>
      </c>
      <c r="F726">
        <v>23.6</v>
      </c>
    </row>
    <row r="727" spans="1:6" x14ac:dyDescent="0.25">
      <c r="A727" s="1">
        <v>0.655555555555556</v>
      </c>
      <c r="B727">
        <v>28.5</v>
      </c>
      <c r="F727">
        <v>30.5</v>
      </c>
    </row>
    <row r="728" spans="1:6" x14ac:dyDescent="0.25">
      <c r="A728" s="1">
        <v>0.65625</v>
      </c>
      <c r="F728">
        <v>29</v>
      </c>
    </row>
    <row r="729" spans="1:6" x14ac:dyDescent="0.25">
      <c r="A729" s="1">
        <v>0.65625</v>
      </c>
      <c r="D729">
        <v>32.6</v>
      </c>
      <c r="F729">
        <v>30.5</v>
      </c>
    </row>
    <row r="730" spans="1:6" x14ac:dyDescent="0.25">
      <c r="A730" s="1">
        <v>0.65625</v>
      </c>
      <c r="D730">
        <v>31.2</v>
      </c>
      <c r="F730">
        <v>37.4</v>
      </c>
    </row>
    <row r="731" spans="1:6" x14ac:dyDescent="0.25">
      <c r="A731" s="1">
        <v>0.656944444444444</v>
      </c>
      <c r="F731">
        <v>26.6</v>
      </c>
    </row>
    <row r="732" spans="1:6" x14ac:dyDescent="0.25">
      <c r="A732" s="1">
        <v>0.656944444444444</v>
      </c>
      <c r="D732">
        <v>29.3</v>
      </c>
      <c r="F732">
        <v>42.4</v>
      </c>
    </row>
    <row r="733" spans="1:6" x14ac:dyDescent="0.25">
      <c r="A733" s="1">
        <v>0.65763888888888899</v>
      </c>
      <c r="B733">
        <v>32.200000000000003</v>
      </c>
      <c r="F733">
        <v>33.5</v>
      </c>
    </row>
    <row r="734" spans="1:6" x14ac:dyDescent="0.25">
      <c r="A734" s="1">
        <v>0.65763888888888899</v>
      </c>
      <c r="F734">
        <v>24.5</v>
      </c>
    </row>
    <row r="735" spans="1:6" x14ac:dyDescent="0.25">
      <c r="A735" s="1">
        <v>0.65763888888888899</v>
      </c>
      <c r="F735">
        <v>42.3</v>
      </c>
    </row>
    <row r="736" spans="1:6" x14ac:dyDescent="0.25">
      <c r="A736" s="1">
        <v>0.65763888888888899</v>
      </c>
      <c r="F736">
        <v>28.6</v>
      </c>
    </row>
    <row r="737" spans="1:6" x14ac:dyDescent="0.25">
      <c r="A737" s="1">
        <v>0.65763888888888899</v>
      </c>
      <c r="F737">
        <v>30.8</v>
      </c>
    </row>
    <row r="738" spans="1:6" x14ac:dyDescent="0.25">
      <c r="A738" s="1">
        <v>0.65833333333333299</v>
      </c>
      <c r="F738">
        <v>24.5</v>
      </c>
    </row>
    <row r="739" spans="1:6" x14ac:dyDescent="0.25">
      <c r="A739" s="1">
        <v>0.65833333333333299</v>
      </c>
      <c r="F739">
        <v>20.6</v>
      </c>
    </row>
    <row r="740" spans="1:6" x14ac:dyDescent="0.25">
      <c r="A740" s="1">
        <v>0.65833333333333299</v>
      </c>
      <c r="D740">
        <v>31.2</v>
      </c>
      <c r="F740">
        <v>33.200000000000003</v>
      </c>
    </row>
    <row r="741" spans="1:6" x14ac:dyDescent="0.25">
      <c r="A741" s="1">
        <v>0.65833333333333299</v>
      </c>
      <c r="D741">
        <v>18.3</v>
      </c>
      <c r="F741">
        <v>33.5</v>
      </c>
    </row>
    <row r="742" spans="1:6" x14ac:dyDescent="0.25">
      <c r="A742" s="1">
        <v>0.65833333333333299</v>
      </c>
      <c r="D742">
        <v>28.9</v>
      </c>
      <c r="F742">
        <v>35.200000000000003</v>
      </c>
    </row>
    <row r="743" spans="1:6" x14ac:dyDescent="0.25">
      <c r="A743" s="1">
        <v>0.65902777777777799</v>
      </c>
      <c r="F743">
        <v>23</v>
      </c>
    </row>
    <row r="744" spans="1:6" x14ac:dyDescent="0.25">
      <c r="A744" s="1">
        <v>0.65902777777777799</v>
      </c>
      <c r="F744">
        <v>22.9</v>
      </c>
    </row>
    <row r="745" spans="1:6" x14ac:dyDescent="0.25">
      <c r="A745" s="1">
        <v>0.65902777777777799</v>
      </c>
      <c r="F745">
        <v>33.200000000000003</v>
      </c>
    </row>
    <row r="746" spans="1:6" x14ac:dyDescent="0.25">
      <c r="A746" s="1">
        <v>0.65972222222222199</v>
      </c>
      <c r="D746">
        <v>32.799999999999997</v>
      </c>
      <c r="F746">
        <v>40.4</v>
      </c>
    </row>
    <row r="747" spans="1:6" x14ac:dyDescent="0.25">
      <c r="A747" s="1">
        <v>0.65972222222222199</v>
      </c>
      <c r="D747">
        <v>37.799999999999997</v>
      </c>
      <c r="F747">
        <v>49</v>
      </c>
    </row>
    <row r="748" spans="1:6" x14ac:dyDescent="0.25">
      <c r="A748" s="1">
        <v>0.65972222222222199</v>
      </c>
      <c r="F748">
        <v>26.6</v>
      </c>
    </row>
    <row r="749" spans="1:6" x14ac:dyDescent="0.25">
      <c r="A749" s="1">
        <v>0.65972222222222199</v>
      </c>
      <c r="D749">
        <v>26.2</v>
      </c>
      <c r="F749">
        <v>34</v>
      </c>
    </row>
    <row r="750" spans="1:6" x14ac:dyDescent="0.25">
      <c r="A750" s="1">
        <v>0.65972222222222199</v>
      </c>
      <c r="D750">
        <v>26.6</v>
      </c>
      <c r="F750">
        <v>27.6</v>
      </c>
    </row>
    <row r="751" spans="1:6" x14ac:dyDescent="0.25">
      <c r="A751" s="1">
        <v>0.65972222222222199</v>
      </c>
      <c r="D751">
        <v>29.9</v>
      </c>
      <c r="F751">
        <v>37.4</v>
      </c>
    </row>
    <row r="752" spans="1:6" x14ac:dyDescent="0.25">
      <c r="A752" s="1">
        <v>0.65972222222222199</v>
      </c>
      <c r="D752">
        <v>30.2</v>
      </c>
      <c r="F752">
        <v>40.4</v>
      </c>
    </row>
    <row r="753" spans="1:6" x14ac:dyDescent="0.25">
      <c r="A753" s="1">
        <v>0.65972222222222199</v>
      </c>
      <c r="D753">
        <v>34.1</v>
      </c>
      <c r="F753">
        <v>44.8</v>
      </c>
    </row>
    <row r="754" spans="1:6" x14ac:dyDescent="0.25">
      <c r="A754" s="1">
        <v>0.66041666666666698</v>
      </c>
      <c r="D754">
        <v>26.4</v>
      </c>
      <c r="F754">
        <v>34.299999999999997</v>
      </c>
    </row>
    <row r="755" spans="1:6" x14ac:dyDescent="0.25">
      <c r="A755" s="1">
        <v>0.66041666666666698</v>
      </c>
      <c r="F755">
        <v>27.4</v>
      </c>
    </row>
    <row r="756" spans="1:6" x14ac:dyDescent="0.25">
      <c r="A756" s="1">
        <v>0.66041666666666698</v>
      </c>
      <c r="F756">
        <v>31.3</v>
      </c>
    </row>
    <row r="757" spans="1:6" x14ac:dyDescent="0.25">
      <c r="A757" s="1">
        <v>0.66041666666666698</v>
      </c>
      <c r="D757">
        <v>30.3</v>
      </c>
      <c r="F757">
        <v>28.7</v>
      </c>
    </row>
    <row r="758" spans="1:6" x14ac:dyDescent="0.25">
      <c r="A758" s="1">
        <v>0.66041666666666698</v>
      </c>
      <c r="D758">
        <v>26.6</v>
      </c>
      <c r="F758">
        <v>27.6</v>
      </c>
    </row>
    <row r="759" spans="1:6" x14ac:dyDescent="0.25">
      <c r="A759" s="1">
        <v>0.66111111111111098</v>
      </c>
      <c r="B759">
        <v>29.9</v>
      </c>
      <c r="F759">
        <v>34.1</v>
      </c>
    </row>
    <row r="760" spans="1:6" x14ac:dyDescent="0.25">
      <c r="A760" s="1">
        <v>0.66111111111111098</v>
      </c>
      <c r="F760">
        <v>28</v>
      </c>
    </row>
    <row r="761" spans="1:6" x14ac:dyDescent="0.25">
      <c r="A761" s="1">
        <v>0.66111111111111098</v>
      </c>
      <c r="F761">
        <v>26.9</v>
      </c>
    </row>
    <row r="762" spans="1:6" x14ac:dyDescent="0.25">
      <c r="A762" s="1">
        <v>0.66111111111111098</v>
      </c>
      <c r="D762">
        <v>25.8</v>
      </c>
      <c r="F762">
        <v>26.6</v>
      </c>
    </row>
    <row r="763" spans="1:6" x14ac:dyDescent="0.25">
      <c r="A763" s="1">
        <v>0.66111111111111098</v>
      </c>
      <c r="D763">
        <v>30.2</v>
      </c>
      <c r="F763">
        <v>34.9</v>
      </c>
    </row>
    <row r="764" spans="1:6" x14ac:dyDescent="0.25">
      <c r="A764" s="1">
        <v>0.66111111111111098</v>
      </c>
      <c r="D764">
        <v>30.2</v>
      </c>
      <c r="F764">
        <v>37.1</v>
      </c>
    </row>
    <row r="765" spans="1:6" x14ac:dyDescent="0.25">
      <c r="A765" s="1">
        <v>0.66180555555555598</v>
      </c>
      <c r="D765">
        <v>37.4</v>
      </c>
      <c r="F765">
        <v>40.9</v>
      </c>
    </row>
    <row r="766" spans="1:6" x14ac:dyDescent="0.25">
      <c r="A766" s="1">
        <v>0.66180555555555598</v>
      </c>
      <c r="F766">
        <v>25.6</v>
      </c>
    </row>
    <row r="767" spans="1:6" x14ac:dyDescent="0.25">
      <c r="A767" s="1">
        <v>0.66180555555555598</v>
      </c>
      <c r="D767">
        <v>20.3</v>
      </c>
      <c r="F767">
        <v>33.4</v>
      </c>
    </row>
    <row r="768" spans="1:6" x14ac:dyDescent="0.25">
      <c r="A768" s="1">
        <v>0.66180555555555598</v>
      </c>
      <c r="F768">
        <v>36.9</v>
      </c>
    </row>
    <row r="769" spans="1:6" x14ac:dyDescent="0.25">
      <c r="A769" s="1">
        <v>0.66180555555555598</v>
      </c>
      <c r="D769">
        <v>27</v>
      </c>
      <c r="F769">
        <v>33.9</v>
      </c>
    </row>
    <row r="770" spans="1:6" x14ac:dyDescent="0.25">
      <c r="A770" s="1">
        <v>0.66249999999999998</v>
      </c>
      <c r="D770">
        <v>23.4</v>
      </c>
      <c r="F770">
        <v>31</v>
      </c>
    </row>
    <row r="771" spans="1:6" x14ac:dyDescent="0.25">
      <c r="A771" s="1">
        <v>0.66249999999999998</v>
      </c>
      <c r="F771">
        <v>25.6</v>
      </c>
    </row>
    <row r="772" spans="1:6" x14ac:dyDescent="0.25">
      <c r="A772" s="1">
        <v>0.66249999999999998</v>
      </c>
      <c r="D772">
        <v>34.299999999999997</v>
      </c>
      <c r="F772">
        <v>45.4</v>
      </c>
    </row>
    <row r="773" spans="1:6" x14ac:dyDescent="0.25">
      <c r="A773" s="1">
        <v>0.66249999999999998</v>
      </c>
      <c r="D773">
        <v>24.7</v>
      </c>
      <c r="F773">
        <v>26.1</v>
      </c>
    </row>
    <row r="774" spans="1:6" x14ac:dyDescent="0.25">
      <c r="A774" s="1">
        <v>0.66319444444444398</v>
      </c>
      <c r="F774">
        <v>29.5</v>
      </c>
    </row>
    <row r="775" spans="1:6" x14ac:dyDescent="0.25">
      <c r="A775" s="1">
        <v>0.66319444444444398</v>
      </c>
      <c r="D775">
        <v>28.7</v>
      </c>
      <c r="F775">
        <v>32.5</v>
      </c>
    </row>
    <row r="776" spans="1:6" x14ac:dyDescent="0.25">
      <c r="A776" s="1">
        <v>0.66319444444444398</v>
      </c>
      <c r="F776">
        <v>39</v>
      </c>
    </row>
    <row r="777" spans="1:6" x14ac:dyDescent="0.25">
      <c r="A777" s="1">
        <v>0.66319444444444398</v>
      </c>
      <c r="D777">
        <v>29.7</v>
      </c>
      <c r="F777">
        <v>40.5</v>
      </c>
    </row>
    <row r="778" spans="1:6" x14ac:dyDescent="0.25">
      <c r="A778" s="1">
        <v>0.66319444444444398</v>
      </c>
      <c r="F778">
        <v>30.4</v>
      </c>
    </row>
    <row r="779" spans="1:6" x14ac:dyDescent="0.25">
      <c r="A779" s="1">
        <v>0.66319444444444398</v>
      </c>
      <c r="D779">
        <v>27</v>
      </c>
      <c r="F779">
        <v>40.299999999999997</v>
      </c>
    </row>
    <row r="780" spans="1:6" x14ac:dyDescent="0.25">
      <c r="A780" s="1">
        <v>0.66319444444444398</v>
      </c>
      <c r="B780">
        <v>31.4</v>
      </c>
      <c r="F780">
        <v>28.7</v>
      </c>
    </row>
    <row r="781" spans="1:6" x14ac:dyDescent="0.25">
      <c r="A781" s="1">
        <v>0.66388888888888897</v>
      </c>
      <c r="F781">
        <v>29.7</v>
      </c>
    </row>
    <row r="782" spans="1:6" x14ac:dyDescent="0.25">
      <c r="A782" s="1">
        <v>0.66388888888888897</v>
      </c>
      <c r="F782">
        <v>23.8</v>
      </c>
    </row>
    <row r="783" spans="1:6" x14ac:dyDescent="0.25">
      <c r="A783" s="1">
        <v>0.66388888888888897</v>
      </c>
      <c r="F783">
        <v>26.2</v>
      </c>
    </row>
    <row r="784" spans="1:6" x14ac:dyDescent="0.25">
      <c r="A784" s="1">
        <v>0.66388888888888897</v>
      </c>
      <c r="D784">
        <v>33.700000000000003</v>
      </c>
      <c r="F784">
        <v>42.1</v>
      </c>
    </row>
    <row r="785" spans="1:6" x14ac:dyDescent="0.25">
      <c r="A785" s="1">
        <v>0.66388888888888897</v>
      </c>
      <c r="F785">
        <v>28.3</v>
      </c>
    </row>
    <row r="786" spans="1:6" x14ac:dyDescent="0.25">
      <c r="A786" s="1">
        <v>0.66388888888888897</v>
      </c>
      <c r="D786">
        <v>28</v>
      </c>
      <c r="F786">
        <v>29.2</v>
      </c>
    </row>
    <row r="787" spans="1:6" x14ac:dyDescent="0.25">
      <c r="A787" s="1">
        <v>0.66388888888888897</v>
      </c>
      <c r="D787">
        <v>29.2</v>
      </c>
      <c r="F787">
        <v>38.799999999999997</v>
      </c>
    </row>
    <row r="788" spans="1:6" x14ac:dyDescent="0.25">
      <c r="A788" s="1">
        <v>0.66458333333333297</v>
      </c>
      <c r="F788">
        <v>29.1</v>
      </c>
    </row>
    <row r="789" spans="1:6" x14ac:dyDescent="0.25">
      <c r="A789" s="1">
        <v>0.66458333333333297</v>
      </c>
      <c r="F789">
        <v>30.4</v>
      </c>
    </row>
    <row r="790" spans="1:6" x14ac:dyDescent="0.25">
      <c r="A790" s="1">
        <v>0.66458333333333297</v>
      </c>
      <c r="F790">
        <v>29.6</v>
      </c>
    </row>
    <row r="791" spans="1:6" x14ac:dyDescent="0.25">
      <c r="A791" s="1">
        <v>0.66458333333333297</v>
      </c>
      <c r="D791">
        <v>36.5</v>
      </c>
      <c r="F791">
        <v>37</v>
      </c>
    </row>
    <row r="792" spans="1:6" x14ac:dyDescent="0.25">
      <c r="A792" s="1">
        <v>0.66458333333333297</v>
      </c>
      <c r="F792">
        <v>21</v>
      </c>
    </row>
    <row r="793" spans="1:6" x14ac:dyDescent="0.25">
      <c r="A793" s="1">
        <v>0.66458333333333297</v>
      </c>
      <c r="F793">
        <v>36.5</v>
      </c>
    </row>
    <row r="794" spans="1:6" x14ac:dyDescent="0.25">
      <c r="A794" s="1">
        <v>0.66458333333333297</v>
      </c>
      <c r="B794">
        <v>26.2</v>
      </c>
      <c r="F794">
        <v>26.4</v>
      </c>
    </row>
    <row r="795" spans="1:6" x14ac:dyDescent="0.25">
      <c r="A795" s="1">
        <v>0.66527777777777797</v>
      </c>
      <c r="D795">
        <v>23.9</v>
      </c>
      <c r="F795">
        <v>33.700000000000003</v>
      </c>
    </row>
    <row r="796" spans="1:6" x14ac:dyDescent="0.25">
      <c r="A796" s="1">
        <v>0.66527777777777797</v>
      </c>
      <c r="D796">
        <v>25.9</v>
      </c>
      <c r="F796">
        <v>28</v>
      </c>
    </row>
    <row r="797" spans="1:6" x14ac:dyDescent="0.25">
      <c r="A797" s="1">
        <v>0.66597222222222197</v>
      </c>
      <c r="F797">
        <v>28.8</v>
      </c>
    </row>
    <row r="798" spans="1:6" x14ac:dyDescent="0.25">
      <c r="A798" s="1">
        <v>0.66597222222222197</v>
      </c>
      <c r="F798">
        <v>22.1</v>
      </c>
    </row>
    <row r="799" spans="1:6" x14ac:dyDescent="0.25">
      <c r="A799" s="1">
        <v>0.66597222222222197</v>
      </c>
      <c r="F799">
        <v>29.6</v>
      </c>
    </row>
    <row r="800" spans="1:6" x14ac:dyDescent="0.25">
      <c r="A800" s="1">
        <v>0.66597222222222197</v>
      </c>
      <c r="D800">
        <v>32.9</v>
      </c>
      <c r="F800">
        <v>37.9</v>
      </c>
    </row>
    <row r="801" spans="1:7" x14ac:dyDescent="0.25">
      <c r="A801" s="1">
        <v>0.66597222222222197</v>
      </c>
      <c r="F801">
        <v>28.1</v>
      </c>
    </row>
    <row r="802" spans="1:7" x14ac:dyDescent="0.25">
      <c r="A802" s="1">
        <v>0.66597222222222197</v>
      </c>
      <c r="F802">
        <v>29</v>
      </c>
    </row>
    <row r="803" spans="1:7" x14ac:dyDescent="0.25">
      <c r="A803" s="1">
        <v>0.66597222222222197</v>
      </c>
      <c r="D803">
        <v>27.3</v>
      </c>
      <c r="F803">
        <v>40.200000000000003</v>
      </c>
    </row>
    <row r="804" spans="1:7" x14ac:dyDescent="0.25">
      <c r="A804" s="1">
        <v>0.66597222222222197</v>
      </c>
      <c r="D804">
        <v>23.9</v>
      </c>
      <c r="F804">
        <v>33.700000000000003</v>
      </c>
    </row>
    <row r="805" spans="1:7" x14ac:dyDescent="0.25">
      <c r="A805" s="1">
        <v>0.66666666666666696</v>
      </c>
      <c r="C805">
        <f>AVERAGE(B805:B995)</f>
        <v>31.78</v>
      </c>
      <c r="E805">
        <f>AVERAGE(D805:D995)</f>
        <v>27.463265306122459</v>
      </c>
      <c r="F805">
        <v>26.7</v>
      </c>
      <c r="G805">
        <f>AVERAGE(F805:F995)</f>
        <v>30.489473684210523</v>
      </c>
    </row>
    <row r="806" spans="1:7" x14ac:dyDescent="0.25">
      <c r="A806" s="1">
        <v>0.66666666666666696</v>
      </c>
      <c r="C806">
        <f>STDEV(B805:B995)</f>
        <v>2.3721298446754546</v>
      </c>
      <c r="D806">
        <v>33.799999999999997</v>
      </c>
      <c r="E806">
        <f>STDEV(D805:D995)</f>
        <v>4.6057200597835584</v>
      </c>
      <c r="F806">
        <v>43.9</v>
      </c>
      <c r="G806">
        <f>STDEV(F805:F995)</f>
        <v>6.9625145017539847</v>
      </c>
    </row>
    <row r="807" spans="1:7" x14ac:dyDescent="0.25">
      <c r="A807" s="1">
        <v>0.66666666666666696</v>
      </c>
      <c r="C807">
        <f>C806/SQRT(4)</f>
        <v>1.1860649223377273</v>
      </c>
      <c r="E807">
        <f>E806/SQRT(99)</f>
        <v>0.4628922826580395</v>
      </c>
      <c r="F807">
        <v>31.1</v>
      </c>
      <c r="G807">
        <f>G806/SQRT(189)</f>
        <v>0.5064484084367521</v>
      </c>
    </row>
    <row r="808" spans="1:7" x14ac:dyDescent="0.25">
      <c r="A808" s="1">
        <v>0.66666666666666696</v>
      </c>
      <c r="D808">
        <v>29.9</v>
      </c>
      <c r="F808">
        <v>31.3</v>
      </c>
    </row>
    <row r="809" spans="1:7" x14ac:dyDescent="0.25">
      <c r="A809" s="1">
        <v>0.66736111111111096</v>
      </c>
      <c r="D809">
        <v>33.4</v>
      </c>
      <c r="F809">
        <v>41.3</v>
      </c>
    </row>
    <row r="810" spans="1:7" x14ac:dyDescent="0.25">
      <c r="A810" s="1">
        <v>0.66736111111111096</v>
      </c>
      <c r="F810">
        <v>25.5</v>
      </c>
    </row>
    <row r="811" spans="1:7" x14ac:dyDescent="0.25">
      <c r="A811" s="1">
        <v>0.66736111111111096</v>
      </c>
      <c r="F811">
        <v>34.9</v>
      </c>
    </row>
    <row r="812" spans="1:7" x14ac:dyDescent="0.25">
      <c r="A812" s="1">
        <v>0.66736111111111096</v>
      </c>
      <c r="D812">
        <v>33.799999999999997</v>
      </c>
      <c r="F812">
        <v>49.1</v>
      </c>
    </row>
    <row r="813" spans="1:7" x14ac:dyDescent="0.25">
      <c r="A813" s="1">
        <v>0.66736111111111096</v>
      </c>
      <c r="D813">
        <v>27.4</v>
      </c>
      <c r="F813">
        <v>31.6</v>
      </c>
    </row>
    <row r="814" spans="1:7" x14ac:dyDescent="0.25">
      <c r="A814" s="1">
        <v>0.66736111111111096</v>
      </c>
      <c r="F814">
        <v>25.3</v>
      </c>
    </row>
    <row r="815" spans="1:7" x14ac:dyDescent="0.25">
      <c r="A815" s="1">
        <v>0.66805555555555596</v>
      </c>
      <c r="D815">
        <v>34.9</v>
      </c>
      <c r="F815">
        <v>40</v>
      </c>
    </row>
    <row r="816" spans="1:7" x14ac:dyDescent="0.25">
      <c r="A816" s="1">
        <v>0.66805555555555596</v>
      </c>
      <c r="D816">
        <v>31.5</v>
      </c>
      <c r="F816">
        <v>45.3</v>
      </c>
    </row>
    <row r="817" spans="1:6" x14ac:dyDescent="0.25">
      <c r="A817" s="1">
        <v>0.66805555555555596</v>
      </c>
      <c r="F817">
        <v>36.4</v>
      </c>
    </row>
    <row r="818" spans="1:6" x14ac:dyDescent="0.25">
      <c r="A818" s="1">
        <v>0.66805555555555596</v>
      </c>
    </row>
    <row r="819" spans="1:6" x14ac:dyDescent="0.25">
      <c r="A819" s="1">
        <v>0.66805555555555596</v>
      </c>
      <c r="D819">
        <v>26.5</v>
      </c>
      <c r="F819">
        <v>28.6</v>
      </c>
    </row>
    <row r="820" spans="1:6" x14ac:dyDescent="0.25">
      <c r="A820" s="1">
        <v>0.66805555555555596</v>
      </c>
      <c r="D820">
        <v>27.4</v>
      </c>
      <c r="F820">
        <v>34.9</v>
      </c>
    </row>
    <row r="821" spans="1:6" x14ac:dyDescent="0.25">
      <c r="A821" s="1">
        <v>0.66805555555555596</v>
      </c>
      <c r="D821">
        <v>28.5</v>
      </c>
      <c r="F821">
        <v>35.299999999999997</v>
      </c>
    </row>
    <row r="822" spans="1:6" x14ac:dyDescent="0.25">
      <c r="A822" s="1">
        <v>0.66874999999999996</v>
      </c>
      <c r="F822">
        <v>29.6</v>
      </c>
    </row>
    <row r="823" spans="1:6" x14ac:dyDescent="0.25">
      <c r="A823" s="1">
        <v>0.66874999999999996</v>
      </c>
      <c r="F823">
        <v>28.9</v>
      </c>
    </row>
    <row r="824" spans="1:6" x14ac:dyDescent="0.25">
      <c r="A824" s="1">
        <v>0.66874999999999996</v>
      </c>
      <c r="D824">
        <v>27.6</v>
      </c>
      <c r="F824">
        <v>47</v>
      </c>
    </row>
    <row r="825" spans="1:6" x14ac:dyDescent="0.25">
      <c r="A825" s="1">
        <v>0.66874999999999996</v>
      </c>
      <c r="D825">
        <v>33.700000000000003</v>
      </c>
      <c r="F825">
        <v>40.200000000000003</v>
      </c>
    </row>
    <row r="826" spans="1:6" x14ac:dyDescent="0.25">
      <c r="A826" s="1">
        <v>0.66874999999999996</v>
      </c>
      <c r="F826">
        <v>32.4</v>
      </c>
    </row>
    <row r="827" spans="1:6" x14ac:dyDescent="0.25">
      <c r="A827" s="1">
        <v>0.66874999999999996</v>
      </c>
      <c r="D827">
        <v>27.1</v>
      </c>
      <c r="F827">
        <v>31.1</v>
      </c>
    </row>
    <row r="828" spans="1:6" x14ac:dyDescent="0.25">
      <c r="A828" s="1">
        <v>0.66944444444444395</v>
      </c>
      <c r="F828">
        <v>24.9</v>
      </c>
    </row>
    <row r="829" spans="1:6" x14ac:dyDescent="0.25">
      <c r="A829" s="1">
        <v>0.66944444444444395</v>
      </c>
      <c r="F829">
        <v>30.1</v>
      </c>
    </row>
    <row r="830" spans="1:6" x14ac:dyDescent="0.25">
      <c r="A830" s="1">
        <v>0.66944444444444395</v>
      </c>
      <c r="D830">
        <v>27.1</v>
      </c>
      <c r="F830">
        <v>39.1</v>
      </c>
    </row>
    <row r="831" spans="1:6" x14ac:dyDescent="0.25">
      <c r="A831" s="1">
        <v>0.66944444444444395</v>
      </c>
      <c r="D831">
        <v>27.1</v>
      </c>
      <c r="F831">
        <v>39.1</v>
      </c>
    </row>
    <row r="832" spans="1:6" x14ac:dyDescent="0.25">
      <c r="A832" s="1">
        <v>0.67013888888888895</v>
      </c>
      <c r="D832">
        <v>39.200000000000003</v>
      </c>
      <c r="F832">
        <v>45.5</v>
      </c>
    </row>
    <row r="833" spans="1:6" x14ac:dyDescent="0.25">
      <c r="A833" s="1">
        <v>0.67013888888888895</v>
      </c>
      <c r="F833">
        <v>23.7</v>
      </c>
    </row>
    <row r="834" spans="1:6" x14ac:dyDescent="0.25">
      <c r="A834" s="1">
        <v>0.67083333333333295</v>
      </c>
      <c r="F834">
        <v>31.7</v>
      </c>
    </row>
    <row r="835" spans="1:6" x14ac:dyDescent="0.25">
      <c r="A835" s="1">
        <v>0.67083333333333295</v>
      </c>
      <c r="D835">
        <v>30.4</v>
      </c>
      <c r="F835">
        <v>39.5</v>
      </c>
    </row>
    <row r="836" spans="1:6" x14ac:dyDescent="0.25">
      <c r="A836" s="1">
        <v>0.67083333333333295</v>
      </c>
      <c r="D836">
        <v>29.6</v>
      </c>
      <c r="F836">
        <v>29.6</v>
      </c>
    </row>
    <row r="837" spans="1:6" x14ac:dyDescent="0.25">
      <c r="A837" s="1">
        <v>0.67083333333333295</v>
      </c>
      <c r="D837">
        <v>24.6</v>
      </c>
      <c r="F837">
        <v>28.5</v>
      </c>
    </row>
    <row r="838" spans="1:6" x14ac:dyDescent="0.25">
      <c r="A838" s="1">
        <v>0.67083333333333295</v>
      </c>
      <c r="D838">
        <v>30.4</v>
      </c>
      <c r="F838">
        <v>39.5</v>
      </c>
    </row>
    <row r="839" spans="1:6" x14ac:dyDescent="0.25">
      <c r="A839" s="1">
        <v>0.67152777777777795</v>
      </c>
      <c r="F839">
        <v>31.2</v>
      </c>
    </row>
    <row r="840" spans="1:6" x14ac:dyDescent="0.25">
      <c r="A840" s="1">
        <v>0.67222222222222205</v>
      </c>
      <c r="F840">
        <v>28</v>
      </c>
    </row>
    <row r="841" spans="1:6" x14ac:dyDescent="0.25">
      <c r="A841" s="1">
        <v>0.67222222222222205</v>
      </c>
      <c r="D841">
        <v>28.1</v>
      </c>
      <c r="F841">
        <v>26.5</v>
      </c>
    </row>
    <row r="842" spans="1:6" x14ac:dyDescent="0.25">
      <c r="A842" s="1">
        <v>0.67222222222222205</v>
      </c>
      <c r="F842">
        <v>26.4</v>
      </c>
    </row>
    <row r="843" spans="1:6" x14ac:dyDescent="0.25">
      <c r="A843" s="1">
        <v>0.67222222222222205</v>
      </c>
      <c r="F843">
        <v>24.7</v>
      </c>
    </row>
    <row r="844" spans="1:6" x14ac:dyDescent="0.25">
      <c r="A844" s="1">
        <v>0.67222222222222205</v>
      </c>
      <c r="D844">
        <v>24.7</v>
      </c>
      <c r="F844">
        <v>23.1</v>
      </c>
    </row>
    <row r="845" spans="1:6" x14ac:dyDescent="0.25">
      <c r="A845" s="1">
        <v>0.67291666666666705</v>
      </c>
      <c r="D845">
        <v>29.8</v>
      </c>
      <c r="F845">
        <v>40.4</v>
      </c>
    </row>
    <row r="846" spans="1:6" x14ac:dyDescent="0.25">
      <c r="A846" s="1">
        <v>0.67291666666666705</v>
      </c>
      <c r="F846">
        <v>30.5</v>
      </c>
    </row>
    <row r="847" spans="1:6" x14ac:dyDescent="0.25">
      <c r="A847" s="1">
        <v>0.67291666666666705</v>
      </c>
      <c r="D847">
        <v>31.4</v>
      </c>
      <c r="F847">
        <v>36.1</v>
      </c>
    </row>
    <row r="848" spans="1:6" x14ac:dyDescent="0.25">
      <c r="A848" s="1">
        <v>0.67291666666666705</v>
      </c>
      <c r="D848">
        <v>27.7</v>
      </c>
      <c r="F848">
        <v>30.2</v>
      </c>
    </row>
    <row r="849" spans="1:6" x14ac:dyDescent="0.25">
      <c r="A849" s="1">
        <v>0.67291666666666705</v>
      </c>
      <c r="D849">
        <v>26.7</v>
      </c>
      <c r="F849">
        <v>23.1</v>
      </c>
    </row>
    <row r="850" spans="1:6" x14ac:dyDescent="0.25">
      <c r="A850" s="1">
        <v>0.67361111111111105</v>
      </c>
      <c r="F850">
        <v>29.8</v>
      </c>
    </row>
    <row r="851" spans="1:6" x14ac:dyDescent="0.25">
      <c r="A851" s="1">
        <v>0.67361111111111105</v>
      </c>
      <c r="F851">
        <v>29.4</v>
      </c>
    </row>
    <row r="852" spans="1:6" x14ac:dyDescent="0.25">
      <c r="A852" s="1">
        <v>0.67361111111111105</v>
      </c>
      <c r="F852">
        <v>25.8</v>
      </c>
    </row>
    <row r="853" spans="1:6" x14ac:dyDescent="0.25">
      <c r="A853" s="1">
        <v>0.67361111111111105</v>
      </c>
      <c r="F853">
        <v>26.5</v>
      </c>
    </row>
    <row r="854" spans="1:6" x14ac:dyDescent="0.25">
      <c r="A854" s="1">
        <v>0.67361111111111105</v>
      </c>
      <c r="D854">
        <v>28.4</v>
      </c>
      <c r="F854">
        <v>43.2</v>
      </c>
    </row>
    <row r="855" spans="1:6" x14ac:dyDescent="0.25">
      <c r="A855" s="1">
        <v>0.67430555555555605</v>
      </c>
      <c r="D855">
        <v>30.4</v>
      </c>
      <c r="F855">
        <v>26.5</v>
      </c>
    </row>
    <row r="856" spans="1:6" x14ac:dyDescent="0.25">
      <c r="A856" s="1">
        <v>0.67430555555555605</v>
      </c>
      <c r="D856">
        <v>31.5</v>
      </c>
      <c r="F856">
        <v>36.1</v>
      </c>
    </row>
    <row r="857" spans="1:6" x14ac:dyDescent="0.25">
      <c r="A857" s="1">
        <v>0.67430555555555605</v>
      </c>
      <c r="D857">
        <v>29.3</v>
      </c>
      <c r="F857">
        <v>35.299999999999997</v>
      </c>
    </row>
    <row r="858" spans="1:6" x14ac:dyDescent="0.25">
      <c r="A858" s="1">
        <v>0.67430555555555605</v>
      </c>
      <c r="D858">
        <v>25.1</v>
      </c>
      <c r="F858">
        <v>29.6</v>
      </c>
    </row>
    <row r="859" spans="1:6" x14ac:dyDescent="0.25">
      <c r="A859" s="1">
        <v>0.67500000000000004</v>
      </c>
      <c r="D859">
        <v>41.2</v>
      </c>
      <c r="F859">
        <v>44.3</v>
      </c>
    </row>
    <row r="860" spans="1:6" x14ac:dyDescent="0.25">
      <c r="A860" s="1">
        <v>0.67500000000000004</v>
      </c>
      <c r="D860">
        <v>27.1</v>
      </c>
      <c r="F860">
        <v>35.200000000000003</v>
      </c>
    </row>
    <row r="861" spans="1:6" x14ac:dyDescent="0.25">
      <c r="A861" s="1">
        <v>0.67500000000000004</v>
      </c>
      <c r="D861">
        <v>28.2</v>
      </c>
      <c r="F861">
        <v>26.5</v>
      </c>
    </row>
    <row r="862" spans="1:6" x14ac:dyDescent="0.25">
      <c r="A862" s="1">
        <v>0.67569444444444404</v>
      </c>
      <c r="F862">
        <v>31.9</v>
      </c>
    </row>
    <row r="863" spans="1:6" x14ac:dyDescent="0.25">
      <c r="A863" s="1">
        <v>0.67569444444444404</v>
      </c>
      <c r="F863">
        <v>28.5</v>
      </c>
    </row>
    <row r="864" spans="1:6" x14ac:dyDescent="0.25">
      <c r="A864" s="1">
        <v>0.67569444444444404</v>
      </c>
      <c r="F864">
        <v>33.6</v>
      </c>
    </row>
    <row r="865" spans="1:6" x14ac:dyDescent="0.25">
      <c r="A865" s="1">
        <v>0.67569444444444404</v>
      </c>
      <c r="F865">
        <v>21</v>
      </c>
    </row>
    <row r="866" spans="1:6" x14ac:dyDescent="0.25">
      <c r="A866" s="1">
        <v>0.67569444444444404</v>
      </c>
      <c r="D866">
        <v>24.6</v>
      </c>
      <c r="F866">
        <v>25</v>
      </c>
    </row>
    <row r="867" spans="1:6" x14ac:dyDescent="0.25">
      <c r="A867" s="1">
        <v>0.67569444444444404</v>
      </c>
      <c r="D867">
        <v>25</v>
      </c>
      <c r="F867">
        <v>30.8</v>
      </c>
    </row>
    <row r="868" spans="1:6" x14ac:dyDescent="0.25">
      <c r="A868" s="1">
        <v>0.67638888888888904</v>
      </c>
      <c r="F868">
        <v>22.7</v>
      </c>
    </row>
    <row r="869" spans="1:6" x14ac:dyDescent="0.25">
      <c r="A869" s="1">
        <v>0.67708333333333304</v>
      </c>
      <c r="F869">
        <v>31.6</v>
      </c>
    </row>
    <row r="870" spans="1:6" x14ac:dyDescent="0.25">
      <c r="A870" s="1">
        <v>0.67708333333333304</v>
      </c>
      <c r="F870">
        <v>26.6</v>
      </c>
    </row>
    <row r="871" spans="1:6" x14ac:dyDescent="0.25">
      <c r="A871" s="1">
        <v>0.67708333333333304</v>
      </c>
      <c r="F871">
        <v>29.3</v>
      </c>
    </row>
    <row r="872" spans="1:6" x14ac:dyDescent="0.25">
      <c r="A872" s="1">
        <v>0.67708333333333304</v>
      </c>
      <c r="F872">
        <v>31.2</v>
      </c>
    </row>
    <row r="873" spans="1:6" x14ac:dyDescent="0.25">
      <c r="A873" s="1">
        <v>0.67708333333333304</v>
      </c>
      <c r="F873">
        <v>24.5</v>
      </c>
    </row>
    <row r="874" spans="1:6" x14ac:dyDescent="0.25">
      <c r="A874" s="1">
        <v>0.67708333333333304</v>
      </c>
      <c r="D874">
        <v>34.6</v>
      </c>
      <c r="F874">
        <v>40.1</v>
      </c>
    </row>
    <row r="875" spans="1:6" x14ac:dyDescent="0.25">
      <c r="A875" s="1">
        <v>0.67777777777777803</v>
      </c>
      <c r="F875">
        <v>21.2</v>
      </c>
    </row>
    <row r="876" spans="1:6" x14ac:dyDescent="0.25">
      <c r="A876" s="1">
        <v>0.67777777777777803</v>
      </c>
      <c r="F876">
        <v>26.4</v>
      </c>
    </row>
    <row r="877" spans="1:6" x14ac:dyDescent="0.25">
      <c r="A877" s="1">
        <v>0.67777777777777803</v>
      </c>
      <c r="F877">
        <v>26.8</v>
      </c>
    </row>
    <row r="878" spans="1:6" x14ac:dyDescent="0.25">
      <c r="A878" s="1">
        <v>0.67777777777777803</v>
      </c>
      <c r="F878">
        <v>31.2</v>
      </c>
    </row>
    <row r="879" spans="1:6" x14ac:dyDescent="0.25">
      <c r="A879" s="1">
        <v>0.67847222222222203</v>
      </c>
      <c r="F879">
        <v>30.1</v>
      </c>
    </row>
    <row r="880" spans="1:6" x14ac:dyDescent="0.25">
      <c r="A880" s="1">
        <v>0.67847222222222203</v>
      </c>
      <c r="F880">
        <v>26.3</v>
      </c>
    </row>
    <row r="881" spans="1:6" x14ac:dyDescent="0.25">
      <c r="A881" s="1">
        <v>0.67847222222222203</v>
      </c>
      <c r="D881">
        <v>32.4</v>
      </c>
      <c r="F881">
        <v>38.799999999999997</v>
      </c>
    </row>
    <row r="882" spans="1:6" x14ac:dyDescent="0.25">
      <c r="A882" s="1">
        <v>0.67847222222222203</v>
      </c>
      <c r="D882">
        <v>24.5</v>
      </c>
      <c r="F882">
        <v>28.5</v>
      </c>
    </row>
    <row r="883" spans="1:6" x14ac:dyDescent="0.25">
      <c r="A883" s="1">
        <v>0.67916666666666703</v>
      </c>
      <c r="F883">
        <v>20.3</v>
      </c>
    </row>
    <row r="884" spans="1:6" x14ac:dyDescent="0.25">
      <c r="A884" s="1">
        <v>0.67916666666666703</v>
      </c>
      <c r="D884">
        <v>21.9</v>
      </c>
      <c r="F884">
        <v>23.6</v>
      </c>
    </row>
    <row r="885" spans="1:6" x14ac:dyDescent="0.25">
      <c r="A885" s="1">
        <v>0.67916666666666703</v>
      </c>
      <c r="D885">
        <v>31.5</v>
      </c>
      <c r="F885">
        <v>52.3</v>
      </c>
    </row>
    <row r="886" spans="1:6" x14ac:dyDescent="0.25">
      <c r="A886" s="1">
        <v>0.67916666666666703</v>
      </c>
      <c r="F886">
        <v>30</v>
      </c>
    </row>
    <row r="887" spans="1:6" x14ac:dyDescent="0.25">
      <c r="A887" s="1">
        <v>0.67916666666666703</v>
      </c>
      <c r="F887">
        <v>25.5</v>
      </c>
    </row>
    <row r="888" spans="1:6" x14ac:dyDescent="0.25">
      <c r="A888" s="1">
        <v>0.67916666666666703</v>
      </c>
      <c r="F888">
        <v>26.6</v>
      </c>
    </row>
    <row r="889" spans="1:6" x14ac:dyDescent="0.25">
      <c r="A889" s="1">
        <v>0.67916666666666703</v>
      </c>
      <c r="D889">
        <v>27.1</v>
      </c>
      <c r="F889">
        <v>34.299999999999997</v>
      </c>
    </row>
    <row r="890" spans="1:6" x14ac:dyDescent="0.25">
      <c r="A890" s="1">
        <v>0.67986111111111103</v>
      </c>
      <c r="B890">
        <v>30.9</v>
      </c>
      <c r="F890">
        <v>32.4</v>
      </c>
    </row>
    <row r="891" spans="1:6" x14ac:dyDescent="0.25">
      <c r="A891" s="1">
        <v>0.67986111111111103</v>
      </c>
      <c r="D891">
        <v>32.299999999999997</v>
      </c>
      <c r="F891">
        <v>42.3</v>
      </c>
    </row>
    <row r="892" spans="1:6" x14ac:dyDescent="0.25">
      <c r="A892" s="1">
        <v>0.68055555555555602</v>
      </c>
      <c r="D892">
        <v>36</v>
      </c>
      <c r="F892">
        <v>39.299999999999997</v>
      </c>
    </row>
    <row r="893" spans="1:6" x14ac:dyDescent="0.25">
      <c r="A893" s="1">
        <v>0.68055555555555602</v>
      </c>
      <c r="F893">
        <v>26.7</v>
      </c>
    </row>
    <row r="894" spans="1:6" x14ac:dyDescent="0.25">
      <c r="A894" s="1">
        <v>0.68055555555555602</v>
      </c>
      <c r="D894">
        <v>24.4</v>
      </c>
      <c r="F894">
        <v>35.1</v>
      </c>
    </row>
    <row r="895" spans="1:6" x14ac:dyDescent="0.25">
      <c r="A895" s="1">
        <v>0.68055555555555602</v>
      </c>
      <c r="D895">
        <v>25.2</v>
      </c>
      <c r="F895">
        <v>36.299999999999997</v>
      </c>
    </row>
    <row r="896" spans="1:6" x14ac:dyDescent="0.25">
      <c r="A896" s="1">
        <v>0.68055555555555602</v>
      </c>
      <c r="D896">
        <v>25.2</v>
      </c>
      <c r="F896">
        <v>36.299999999999997</v>
      </c>
    </row>
    <row r="897" spans="1:6" x14ac:dyDescent="0.25">
      <c r="A897" s="1">
        <v>0.68125000000000002</v>
      </c>
      <c r="D897">
        <v>29.9</v>
      </c>
      <c r="F897">
        <v>19.600000000000001</v>
      </c>
    </row>
    <row r="898" spans="1:6" x14ac:dyDescent="0.25">
      <c r="A898" s="1">
        <v>0.68125000000000002</v>
      </c>
      <c r="D898">
        <v>22.3</v>
      </c>
      <c r="F898">
        <v>25.2</v>
      </c>
    </row>
    <row r="899" spans="1:6" x14ac:dyDescent="0.25">
      <c r="A899" s="1">
        <v>0.68194444444444402</v>
      </c>
      <c r="D899">
        <v>22.3</v>
      </c>
      <c r="F899">
        <v>25.2</v>
      </c>
    </row>
    <row r="900" spans="1:6" x14ac:dyDescent="0.25">
      <c r="A900" s="1">
        <v>0.68194444444444402</v>
      </c>
      <c r="F900">
        <v>31.9</v>
      </c>
    </row>
    <row r="901" spans="1:6" x14ac:dyDescent="0.25">
      <c r="A901" s="1">
        <v>0.68194444444444402</v>
      </c>
      <c r="B901">
        <v>31.6</v>
      </c>
      <c r="F901">
        <v>32.6</v>
      </c>
    </row>
    <row r="902" spans="1:6" x14ac:dyDescent="0.25">
      <c r="A902" s="1">
        <v>0.68194444444444402</v>
      </c>
      <c r="D902">
        <v>22.7</v>
      </c>
      <c r="F902">
        <v>28.2</v>
      </c>
    </row>
    <row r="903" spans="1:6" x14ac:dyDescent="0.25">
      <c r="A903" s="1">
        <v>0.68194444444444402</v>
      </c>
      <c r="F903">
        <v>27.3</v>
      </c>
    </row>
    <row r="904" spans="1:6" x14ac:dyDescent="0.25">
      <c r="A904" s="1">
        <v>0.68263888888888902</v>
      </c>
      <c r="B904">
        <v>30.4</v>
      </c>
      <c r="F904">
        <v>31.7</v>
      </c>
    </row>
    <row r="905" spans="1:6" x14ac:dyDescent="0.25">
      <c r="A905" s="1">
        <v>0.68333333333333302</v>
      </c>
      <c r="F905">
        <v>18.100000000000001</v>
      </c>
    </row>
    <row r="906" spans="1:6" x14ac:dyDescent="0.25">
      <c r="A906" s="1">
        <v>0.68333333333333302</v>
      </c>
      <c r="D906">
        <v>32.6</v>
      </c>
      <c r="F906">
        <v>41</v>
      </c>
    </row>
    <row r="907" spans="1:6" x14ac:dyDescent="0.25">
      <c r="A907" s="1">
        <v>0.68333333333333302</v>
      </c>
      <c r="D907">
        <v>31.3</v>
      </c>
      <c r="F907">
        <v>48.5</v>
      </c>
    </row>
    <row r="908" spans="1:6" x14ac:dyDescent="0.25">
      <c r="A908" s="1">
        <v>0.68333333333333302</v>
      </c>
      <c r="D908">
        <v>24</v>
      </c>
      <c r="F908">
        <v>28.7</v>
      </c>
    </row>
    <row r="909" spans="1:6" x14ac:dyDescent="0.25">
      <c r="A909" s="1">
        <v>0.68402777777777801</v>
      </c>
      <c r="D909">
        <v>24</v>
      </c>
      <c r="F909">
        <v>28.7</v>
      </c>
    </row>
    <row r="910" spans="1:6" x14ac:dyDescent="0.25">
      <c r="A910" s="1">
        <v>0.68402777777777801</v>
      </c>
      <c r="F910">
        <v>22.3</v>
      </c>
    </row>
    <row r="911" spans="1:6" x14ac:dyDescent="0.25">
      <c r="A911" s="1">
        <v>0.68402777777777801</v>
      </c>
      <c r="F911">
        <v>27.1</v>
      </c>
    </row>
    <row r="912" spans="1:6" x14ac:dyDescent="0.25">
      <c r="A912" s="1">
        <v>0.68402777777777801</v>
      </c>
      <c r="F912">
        <v>26.5</v>
      </c>
    </row>
    <row r="913" spans="1:6" x14ac:dyDescent="0.25">
      <c r="A913" s="1">
        <v>0.68472222222222201</v>
      </c>
      <c r="F913">
        <v>27.5</v>
      </c>
    </row>
    <row r="914" spans="1:6" x14ac:dyDescent="0.25">
      <c r="A914" s="1">
        <v>0.68472222222222201</v>
      </c>
      <c r="F914">
        <v>28</v>
      </c>
    </row>
    <row r="915" spans="1:6" x14ac:dyDescent="0.25">
      <c r="A915" s="1">
        <v>0.68541666666666701</v>
      </c>
      <c r="D915">
        <v>20</v>
      </c>
      <c r="F915">
        <v>18.399999999999999</v>
      </c>
    </row>
    <row r="916" spans="1:6" x14ac:dyDescent="0.25">
      <c r="A916" s="1">
        <v>0.68541666666666701</v>
      </c>
      <c r="D916">
        <v>30.4</v>
      </c>
      <c r="F916">
        <v>35</v>
      </c>
    </row>
    <row r="917" spans="1:6" x14ac:dyDescent="0.25">
      <c r="A917" s="1">
        <v>0.68541666666666701</v>
      </c>
      <c r="D917">
        <v>30.4</v>
      </c>
      <c r="F917">
        <v>35</v>
      </c>
    </row>
    <row r="918" spans="1:6" x14ac:dyDescent="0.25">
      <c r="A918" s="1">
        <v>0.68611111111111101</v>
      </c>
      <c r="F918">
        <v>31.4</v>
      </c>
    </row>
    <row r="919" spans="1:6" x14ac:dyDescent="0.25">
      <c r="A919" s="1">
        <v>0.68611111111111101</v>
      </c>
      <c r="F919">
        <v>30.5</v>
      </c>
    </row>
    <row r="920" spans="1:6" x14ac:dyDescent="0.25">
      <c r="A920" s="1">
        <v>0.68611111111111101</v>
      </c>
      <c r="D920">
        <v>29</v>
      </c>
      <c r="F920">
        <v>36.200000000000003</v>
      </c>
    </row>
    <row r="921" spans="1:6" x14ac:dyDescent="0.25">
      <c r="A921" s="1">
        <v>0.686805555555556</v>
      </c>
      <c r="D921">
        <v>21.2</v>
      </c>
      <c r="F921">
        <v>30.6</v>
      </c>
    </row>
    <row r="922" spans="1:6" x14ac:dyDescent="0.25">
      <c r="A922" s="1">
        <v>0.686805555555556</v>
      </c>
      <c r="D922">
        <v>20</v>
      </c>
      <c r="F922">
        <v>18.399999999999999</v>
      </c>
    </row>
    <row r="923" spans="1:6" x14ac:dyDescent="0.25">
      <c r="A923" s="1">
        <v>0.686805555555556</v>
      </c>
      <c r="D923">
        <v>21.2</v>
      </c>
      <c r="F923">
        <v>30.6</v>
      </c>
    </row>
    <row r="924" spans="1:6" x14ac:dyDescent="0.25">
      <c r="A924" s="1">
        <v>0.6875</v>
      </c>
      <c r="D924">
        <v>25.3</v>
      </c>
      <c r="F924">
        <v>31.7</v>
      </c>
    </row>
    <row r="925" spans="1:6" x14ac:dyDescent="0.25">
      <c r="A925" s="1">
        <v>0.6875</v>
      </c>
      <c r="D925">
        <v>27.9</v>
      </c>
      <c r="F925">
        <v>35.299999999999997</v>
      </c>
    </row>
    <row r="926" spans="1:6" x14ac:dyDescent="0.25">
      <c r="A926" s="1">
        <v>0.688194444444444</v>
      </c>
      <c r="F926">
        <v>31.3</v>
      </c>
    </row>
    <row r="927" spans="1:6" x14ac:dyDescent="0.25">
      <c r="A927" s="1">
        <v>0.688194444444444</v>
      </c>
      <c r="F927">
        <v>29.3</v>
      </c>
    </row>
    <row r="928" spans="1:6" x14ac:dyDescent="0.25">
      <c r="A928" s="1">
        <v>0.688194444444444</v>
      </c>
      <c r="F928">
        <v>26</v>
      </c>
    </row>
    <row r="929" spans="1:6" x14ac:dyDescent="0.25">
      <c r="A929" s="1">
        <v>0.688194444444444</v>
      </c>
      <c r="F929">
        <v>24.1</v>
      </c>
    </row>
    <row r="930" spans="1:6" x14ac:dyDescent="0.25">
      <c r="A930" s="1">
        <v>0.688194444444444</v>
      </c>
      <c r="D930">
        <v>23.8</v>
      </c>
      <c r="F930">
        <v>23.8</v>
      </c>
    </row>
    <row r="931" spans="1:6" x14ac:dyDescent="0.25">
      <c r="A931" s="1">
        <v>0.688194444444444</v>
      </c>
      <c r="D931">
        <v>31.2</v>
      </c>
      <c r="F931">
        <v>38.700000000000003</v>
      </c>
    </row>
    <row r="932" spans="1:6" x14ac:dyDescent="0.25">
      <c r="A932" s="1">
        <v>0.68888888888888899</v>
      </c>
      <c r="D932">
        <v>25.3</v>
      </c>
      <c r="F932">
        <v>31.7</v>
      </c>
    </row>
    <row r="933" spans="1:6" x14ac:dyDescent="0.25">
      <c r="A933" s="1">
        <v>0.68888888888888899</v>
      </c>
      <c r="F933">
        <v>27.7</v>
      </c>
    </row>
    <row r="934" spans="1:6" x14ac:dyDescent="0.25">
      <c r="A934" s="1">
        <v>0.68888888888888899</v>
      </c>
      <c r="F934">
        <v>22.5</v>
      </c>
    </row>
    <row r="935" spans="1:6" x14ac:dyDescent="0.25">
      <c r="A935" s="1">
        <v>0.68888888888888899</v>
      </c>
      <c r="F935">
        <v>23.5</v>
      </c>
    </row>
    <row r="936" spans="1:6" x14ac:dyDescent="0.25">
      <c r="A936" s="1">
        <v>0.68888888888888899</v>
      </c>
      <c r="D936">
        <v>25.3</v>
      </c>
      <c r="F936">
        <v>31.7</v>
      </c>
    </row>
    <row r="937" spans="1:6" x14ac:dyDescent="0.25">
      <c r="A937" s="1">
        <v>0.68958333333333299</v>
      </c>
      <c r="D937">
        <v>31.8</v>
      </c>
      <c r="F937">
        <v>41.8</v>
      </c>
    </row>
    <row r="938" spans="1:6" x14ac:dyDescent="0.25">
      <c r="A938" s="1">
        <v>0.68958333333333299</v>
      </c>
      <c r="F938">
        <v>17.100000000000001</v>
      </c>
    </row>
    <row r="939" spans="1:6" x14ac:dyDescent="0.25">
      <c r="A939" s="1">
        <v>0.68958333333333299</v>
      </c>
      <c r="D939">
        <v>31.8</v>
      </c>
      <c r="F939">
        <v>41.8</v>
      </c>
    </row>
    <row r="940" spans="1:6" x14ac:dyDescent="0.25">
      <c r="A940" s="1">
        <v>0.68958333333333299</v>
      </c>
      <c r="D940">
        <v>31.8</v>
      </c>
      <c r="F940">
        <v>41.8</v>
      </c>
    </row>
    <row r="941" spans="1:6" x14ac:dyDescent="0.25">
      <c r="A941" s="1">
        <v>0.69027777777777799</v>
      </c>
      <c r="F941">
        <v>27.4</v>
      </c>
    </row>
    <row r="942" spans="1:6" x14ac:dyDescent="0.25">
      <c r="A942" s="1">
        <v>0.69027777777777799</v>
      </c>
      <c r="F942">
        <v>26.5</v>
      </c>
    </row>
    <row r="943" spans="1:6" x14ac:dyDescent="0.25">
      <c r="A943" s="1">
        <v>0.69097222222222199</v>
      </c>
      <c r="F943">
        <v>33.200000000000003</v>
      </c>
    </row>
    <row r="944" spans="1:6" x14ac:dyDescent="0.25">
      <c r="A944" s="1">
        <v>0.69166666666666698</v>
      </c>
      <c r="F944">
        <v>20.6</v>
      </c>
    </row>
    <row r="945" spans="1:6" x14ac:dyDescent="0.25">
      <c r="A945" s="1">
        <v>0.69166666666666698</v>
      </c>
      <c r="F945">
        <v>27.5</v>
      </c>
    </row>
    <row r="946" spans="1:6" x14ac:dyDescent="0.25">
      <c r="A946" s="1">
        <v>0.69166666666666698</v>
      </c>
      <c r="D946">
        <v>18.100000000000001</v>
      </c>
      <c r="F946">
        <v>20.5</v>
      </c>
    </row>
    <row r="947" spans="1:6" x14ac:dyDescent="0.25">
      <c r="A947" s="1">
        <v>0.69166666666666698</v>
      </c>
      <c r="D947">
        <v>18.100000000000001</v>
      </c>
      <c r="F947">
        <v>20.5</v>
      </c>
    </row>
    <row r="948" spans="1:6" x14ac:dyDescent="0.25">
      <c r="A948" s="1">
        <v>0.69236111111111098</v>
      </c>
      <c r="F948">
        <v>31.8</v>
      </c>
    </row>
    <row r="949" spans="1:6" x14ac:dyDescent="0.25">
      <c r="A949" s="1">
        <v>0.69305555555555598</v>
      </c>
      <c r="F949">
        <v>30.6</v>
      </c>
    </row>
    <row r="950" spans="1:6" x14ac:dyDescent="0.25">
      <c r="A950" s="1">
        <v>0.69374999999999998</v>
      </c>
      <c r="D950">
        <v>23.7</v>
      </c>
      <c r="F950">
        <v>26.8</v>
      </c>
    </row>
    <row r="951" spans="1:6" x14ac:dyDescent="0.25">
      <c r="A951" s="1">
        <v>0.69444444444444398</v>
      </c>
      <c r="F951">
        <v>20.9</v>
      </c>
    </row>
    <row r="952" spans="1:6" x14ac:dyDescent="0.25">
      <c r="A952" s="1">
        <v>0.69444444444444398</v>
      </c>
      <c r="D952">
        <v>30.3</v>
      </c>
      <c r="F952">
        <v>42</v>
      </c>
    </row>
    <row r="953" spans="1:6" x14ac:dyDescent="0.25">
      <c r="A953" s="1">
        <v>0.69444444444444398</v>
      </c>
      <c r="D953">
        <v>23.7</v>
      </c>
      <c r="F953">
        <v>25.8</v>
      </c>
    </row>
    <row r="954" spans="1:6" x14ac:dyDescent="0.25">
      <c r="A954" s="1">
        <v>0.69444444444444398</v>
      </c>
      <c r="F954">
        <v>21.1</v>
      </c>
    </row>
    <row r="955" spans="1:6" x14ac:dyDescent="0.25">
      <c r="A955" s="1">
        <v>0.69444444444444398</v>
      </c>
      <c r="D955">
        <v>25</v>
      </c>
      <c r="F955">
        <v>33.5</v>
      </c>
    </row>
    <row r="956" spans="1:6" x14ac:dyDescent="0.25">
      <c r="A956" s="1">
        <v>0.69444444444444398</v>
      </c>
      <c r="D956">
        <v>24.2</v>
      </c>
      <c r="F956">
        <v>24.7</v>
      </c>
    </row>
    <row r="957" spans="1:6" x14ac:dyDescent="0.25">
      <c r="A957" s="1">
        <v>0.69444444444444398</v>
      </c>
      <c r="D957">
        <v>17.7</v>
      </c>
      <c r="F957">
        <v>18.7</v>
      </c>
    </row>
    <row r="958" spans="1:6" x14ac:dyDescent="0.25">
      <c r="A958" s="1">
        <v>0.69444444444444398</v>
      </c>
      <c r="D958">
        <v>24.4</v>
      </c>
      <c r="F958">
        <v>28.4</v>
      </c>
    </row>
    <row r="959" spans="1:6" x14ac:dyDescent="0.25">
      <c r="A959" s="1">
        <v>0.69444444444444398</v>
      </c>
      <c r="D959">
        <v>24.2</v>
      </c>
      <c r="F959">
        <v>27.5</v>
      </c>
    </row>
    <row r="960" spans="1:6" x14ac:dyDescent="0.25">
      <c r="A960" s="4">
        <v>0.69583333333333297</v>
      </c>
      <c r="B960" s="3"/>
      <c r="C960" s="3"/>
      <c r="D960" s="3"/>
      <c r="E960" s="3"/>
      <c r="F960" s="3">
        <v>25.3</v>
      </c>
    </row>
    <row r="961" spans="1:6" x14ac:dyDescent="0.25">
      <c r="A961" s="1">
        <v>0.69583333333333297</v>
      </c>
      <c r="D961">
        <v>20.3</v>
      </c>
      <c r="F961">
        <v>20.8</v>
      </c>
    </row>
    <row r="962" spans="1:6" x14ac:dyDescent="0.25">
      <c r="A962" s="1">
        <v>0.69583333333333297</v>
      </c>
      <c r="B962">
        <v>30.1</v>
      </c>
      <c r="F962">
        <v>29.9</v>
      </c>
    </row>
    <row r="963" spans="1:6" x14ac:dyDescent="0.25">
      <c r="A963" s="1">
        <v>0.69583333333333297</v>
      </c>
      <c r="D963">
        <v>36.299999999999997</v>
      </c>
      <c r="F963">
        <v>40.9</v>
      </c>
    </row>
    <row r="964" spans="1:6" x14ac:dyDescent="0.25">
      <c r="A964" s="1">
        <v>0.69583333333333297</v>
      </c>
      <c r="D964">
        <v>30.3</v>
      </c>
      <c r="F964">
        <v>42</v>
      </c>
    </row>
    <row r="965" spans="1:6" x14ac:dyDescent="0.25">
      <c r="A965" s="1">
        <v>0.69583333333333297</v>
      </c>
      <c r="D965">
        <v>26.9</v>
      </c>
      <c r="F965">
        <v>26.9</v>
      </c>
    </row>
    <row r="966" spans="1:6" x14ac:dyDescent="0.25">
      <c r="A966" s="1">
        <v>0.69652777777777797</v>
      </c>
      <c r="F966">
        <v>27.8</v>
      </c>
    </row>
    <row r="967" spans="1:6" x14ac:dyDescent="0.25">
      <c r="A967" s="1">
        <v>0.69652777777777797</v>
      </c>
      <c r="D967">
        <v>20</v>
      </c>
      <c r="F967">
        <v>23.3</v>
      </c>
    </row>
    <row r="968" spans="1:6" x14ac:dyDescent="0.25">
      <c r="A968" s="1">
        <v>0.69652777777777797</v>
      </c>
      <c r="D968">
        <v>24.7</v>
      </c>
      <c r="F968">
        <v>32</v>
      </c>
    </row>
    <row r="969" spans="1:6" x14ac:dyDescent="0.25">
      <c r="A969" s="1">
        <v>0.69722222222222197</v>
      </c>
      <c r="B969">
        <v>35.9</v>
      </c>
      <c r="F969">
        <v>38.6</v>
      </c>
    </row>
    <row r="970" spans="1:6" x14ac:dyDescent="0.25">
      <c r="A970" s="1">
        <v>0.69791666666666696</v>
      </c>
      <c r="D970">
        <v>20.3</v>
      </c>
      <c r="F970">
        <v>20.8</v>
      </c>
    </row>
    <row r="971" spans="1:6" x14ac:dyDescent="0.25">
      <c r="A971" s="1">
        <v>0.69791666666666696</v>
      </c>
      <c r="D971">
        <v>20.3</v>
      </c>
      <c r="F971">
        <v>20.8</v>
      </c>
    </row>
    <row r="972" spans="1:6" x14ac:dyDescent="0.25">
      <c r="A972" s="1">
        <v>0.69791666666666696</v>
      </c>
      <c r="D972">
        <v>27</v>
      </c>
      <c r="F972">
        <v>34.299999999999997</v>
      </c>
    </row>
    <row r="973" spans="1:6" x14ac:dyDescent="0.25">
      <c r="A973" s="1">
        <v>0.69861111111111096</v>
      </c>
      <c r="F973">
        <v>19.2</v>
      </c>
    </row>
    <row r="974" spans="1:6" x14ac:dyDescent="0.25">
      <c r="A974" s="1">
        <v>0.69930555555555596</v>
      </c>
      <c r="F974">
        <v>28.8</v>
      </c>
    </row>
    <row r="975" spans="1:6" x14ac:dyDescent="0.25">
      <c r="A975" s="1">
        <v>0.7</v>
      </c>
      <c r="F975">
        <v>27.3</v>
      </c>
    </row>
    <row r="976" spans="1:6" x14ac:dyDescent="0.25">
      <c r="A976" s="1">
        <v>0.70069444444444395</v>
      </c>
      <c r="F976">
        <v>26.9</v>
      </c>
    </row>
    <row r="977" spans="1:6" x14ac:dyDescent="0.25">
      <c r="A977" s="1">
        <v>0.70138888888888895</v>
      </c>
      <c r="F977">
        <v>38.4</v>
      </c>
    </row>
    <row r="978" spans="1:6" x14ac:dyDescent="0.25">
      <c r="A978" s="1">
        <v>0.70138888888888895</v>
      </c>
      <c r="F978">
        <v>27.7</v>
      </c>
    </row>
    <row r="979" spans="1:6" x14ac:dyDescent="0.25">
      <c r="A979" s="1">
        <v>0.70138888888888895</v>
      </c>
      <c r="F979">
        <v>31.2</v>
      </c>
    </row>
    <row r="980" spans="1:6" x14ac:dyDescent="0.25">
      <c r="A980" s="1">
        <v>0.70138888888888895</v>
      </c>
      <c r="D980">
        <v>24.8</v>
      </c>
      <c r="F980">
        <v>27.5</v>
      </c>
    </row>
    <row r="981" spans="1:6" x14ac:dyDescent="0.25">
      <c r="A981" s="1">
        <v>0.70277777777777795</v>
      </c>
      <c r="F981">
        <v>28</v>
      </c>
    </row>
    <row r="982" spans="1:6" x14ac:dyDescent="0.25">
      <c r="A982" s="1">
        <v>0.70277777777777795</v>
      </c>
      <c r="F982">
        <v>21</v>
      </c>
    </row>
    <row r="983" spans="1:6" x14ac:dyDescent="0.25">
      <c r="A983" s="1">
        <v>0.70277777777777795</v>
      </c>
      <c r="D983">
        <v>27.3</v>
      </c>
      <c r="F983">
        <v>47.5</v>
      </c>
    </row>
    <row r="984" spans="1:6" x14ac:dyDescent="0.25">
      <c r="A984" s="1">
        <v>0.70277777777777795</v>
      </c>
      <c r="D984">
        <v>27.1</v>
      </c>
      <c r="F984">
        <v>32.4</v>
      </c>
    </row>
    <row r="985" spans="1:6" x14ac:dyDescent="0.25">
      <c r="A985" s="1">
        <v>0.70416666666666705</v>
      </c>
      <c r="D985">
        <v>29.3</v>
      </c>
      <c r="F985">
        <v>29.8</v>
      </c>
    </row>
    <row r="986" spans="1:6" x14ac:dyDescent="0.25">
      <c r="A986" s="1">
        <v>0.70416666666666705</v>
      </c>
      <c r="D986">
        <v>24.8</v>
      </c>
      <c r="F986">
        <v>25.1</v>
      </c>
    </row>
    <row r="987" spans="1:6" x14ac:dyDescent="0.25">
      <c r="A987" s="1">
        <v>0.70416666666666705</v>
      </c>
      <c r="F987">
        <v>27</v>
      </c>
    </row>
    <row r="988" spans="1:6" x14ac:dyDescent="0.25">
      <c r="A988" s="1">
        <v>0.70486111111111105</v>
      </c>
      <c r="D988">
        <v>31.5</v>
      </c>
      <c r="F988">
        <v>37.700000000000003</v>
      </c>
    </row>
    <row r="989" spans="1:6" x14ac:dyDescent="0.25">
      <c r="A989" s="1">
        <v>0.70486111111111105</v>
      </c>
      <c r="D989">
        <v>28.1</v>
      </c>
      <c r="F989">
        <v>41.4</v>
      </c>
    </row>
    <row r="990" spans="1:6" x14ac:dyDescent="0.25">
      <c r="A990" s="1">
        <v>0.70555555555555605</v>
      </c>
      <c r="F990">
        <v>26.6</v>
      </c>
    </row>
    <row r="991" spans="1:6" x14ac:dyDescent="0.25">
      <c r="A991" s="1">
        <v>0.70694444444444404</v>
      </c>
      <c r="D991">
        <v>29.3</v>
      </c>
      <c r="F991">
        <v>32.5</v>
      </c>
    </row>
    <row r="992" spans="1:6" x14ac:dyDescent="0.25">
      <c r="A992" s="1">
        <v>0.70694444444444404</v>
      </c>
      <c r="F992">
        <v>25.4</v>
      </c>
    </row>
    <row r="993" spans="1:7" x14ac:dyDescent="0.25">
      <c r="A993" s="1">
        <v>0.70694444444444404</v>
      </c>
      <c r="F993">
        <v>25.3</v>
      </c>
    </row>
    <row r="994" spans="1:7" x14ac:dyDescent="0.25">
      <c r="A994" s="1">
        <v>0.70694444444444404</v>
      </c>
      <c r="F994">
        <v>26.4</v>
      </c>
    </row>
    <row r="995" spans="1:7" x14ac:dyDescent="0.25">
      <c r="A995" s="1">
        <v>0.70763888888888904</v>
      </c>
      <c r="F995">
        <v>27.4</v>
      </c>
    </row>
    <row r="996" spans="1:7" x14ac:dyDescent="0.25">
      <c r="A996" s="1">
        <v>0.70902777777777803</v>
      </c>
      <c r="C996" t="e">
        <f>AVERAGE(B996:B1021)</f>
        <v>#DIV/0!</v>
      </c>
      <c r="D996">
        <v>24.1</v>
      </c>
      <c r="E996">
        <f>AVERAGE(D996:D1021)</f>
        <v>24.345454545454547</v>
      </c>
      <c r="F996">
        <v>29.5</v>
      </c>
      <c r="G996">
        <f>AVERAGE(F996:F1021)</f>
        <v>25.850000000000005</v>
      </c>
    </row>
    <row r="997" spans="1:7" x14ac:dyDescent="0.25">
      <c r="A997" s="1">
        <v>0.70902777777777803</v>
      </c>
      <c r="C997" t="e">
        <f>STDEV(B996:B1021)</f>
        <v>#DIV/0!</v>
      </c>
      <c r="E997">
        <f>STDEV(D996:D1021)</f>
        <v>2.6680943148110807</v>
      </c>
      <c r="F997">
        <v>28.5</v>
      </c>
      <c r="G997">
        <f>STDEV(F996:F1021)</f>
        <v>5.2931842968103382</v>
      </c>
    </row>
    <row r="998" spans="1:7" x14ac:dyDescent="0.25">
      <c r="A998" s="1">
        <v>0.71041666666666703</v>
      </c>
      <c r="C998" t="e">
        <f>C997/SQRT(4)</f>
        <v>#DIV/0!</v>
      </c>
      <c r="E998">
        <f>E997/SQRT(11)</f>
        <v>0.80446070431897587</v>
      </c>
      <c r="F998">
        <v>26.4</v>
      </c>
      <c r="G998">
        <f>G997/SQRT(24)</f>
        <v>1.0804667201414928</v>
      </c>
    </row>
    <row r="999" spans="1:7" x14ac:dyDescent="0.25">
      <c r="A999" s="1">
        <v>0.71041666666666703</v>
      </c>
      <c r="F999">
        <v>22.4</v>
      </c>
    </row>
    <row r="1000" spans="1:7" x14ac:dyDescent="0.25">
      <c r="A1000" s="1">
        <v>0.71041666666666703</v>
      </c>
      <c r="F1000">
        <v>20.2</v>
      </c>
    </row>
    <row r="1001" spans="1:7" x14ac:dyDescent="0.25">
      <c r="A1001" s="1">
        <v>0.71111111111111103</v>
      </c>
      <c r="D1001">
        <v>22.6</v>
      </c>
      <c r="F1001">
        <v>27.5</v>
      </c>
    </row>
    <row r="1002" spans="1:7" x14ac:dyDescent="0.25">
      <c r="A1002" s="1">
        <v>0.71111111111111103</v>
      </c>
      <c r="D1002">
        <v>30</v>
      </c>
      <c r="F1002">
        <v>32.6</v>
      </c>
    </row>
    <row r="1003" spans="1:7" x14ac:dyDescent="0.25">
      <c r="A1003" s="1">
        <v>0.71111111111111103</v>
      </c>
      <c r="D1003">
        <v>21.6</v>
      </c>
      <c r="F1003">
        <v>27</v>
      </c>
    </row>
    <row r="1004" spans="1:7" x14ac:dyDescent="0.25">
      <c r="A1004" s="1">
        <v>0.71180555555555602</v>
      </c>
      <c r="F1004">
        <v>24.2</v>
      </c>
    </row>
    <row r="1005" spans="1:7" x14ac:dyDescent="0.25">
      <c r="A1005" s="1">
        <v>0.71180555555555602</v>
      </c>
      <c r="F1005">
        <v>22.7</v>
      </c>
    </row>
    <row r="1006" spans="1:7" x14ac:dyDescent="0.25">
      <c r="A1006" s="1">
        <v>0.71180555555555602</v>
      </c>
      <c r="F1006">
        <v>38.4</v>
      </c>
    </row>
    <row r="1007" spans="1:7" x14ac:dyDescent="0.25">
      <c r="A1007" s="1">
        <v>0.71250000000000002</v>
      </c>
      <c r="F1007">
        <v>31.6</v>
      </c>
    </row>
    <row r="1008" spans="1:7" x14ac:dyDescent="0.25">
      <c r="A1008" s="1">
        <v>0.71319444444444402</v>
      </c>
      <c r="F1008">
        <v>21.1</v>
      </c>
    </row>
    <row r="1009" spans="1:7" x14ac:dyDescent="0.25">
      <c r="A1009" s="1">
        <v>0.71388888888888902</v>
      </c>
      <c r="F1009">
        <v>26</v>
      </c>
    </row>
    <row r="1010" spans="1:7" x14ac:dyDescent="0.25">
      <c r="A1010" s="4">
        <v>0.71458333333333302</v>
      </c>
      <c r="B1010" s="3"/>
      <c r="C1010" s="3"/>
      <c r="D1010" s="3">
        <v>25.1</v>
      </c>
      <c r="E1010" s="3"/>
      <c r="F1010" s="3">
        <v>37.1</v>
      </c>
    </row>
    <row r="1011" spans="1:7" x14ac:dyDescent="0.25">
      <c r="A1011" s="1">
        <v>0.71527777777777801</v>
      </c>
      <c r="F1011">
        <v>24.1</v>
      </c>
    </row>
    <row r="1012" spans="1:7" x14ac:dyDescent="0.25">
      <c r="A1012" s="1">
        <v>0.718055555555556</v>
      </c>
      <c r="D1012">
        <v>26.3</v>
      </c>
      <c r="F1012">
        <v>30</v>
      </c>
    </row>
    <row r="1013" spans="1:7" x14ac:dyDescent="0.25">
      <c r="A1013" s="1">
        <v>0.71875</v>
      </c>
      <c r="D1013">
        <v>21.7</v>
      </c>
      <c r="F1013">
        <v>22.9</v>
      </c>
    </row>
    <row r="1014" spans="1:7" x14ac:dyDescent="0.25">
      <c r="A1014" s="1">
        <v>0.72222222222222199</v>
      </c>
      <c r="D1014">
        <v>26.8</v>
      </c>
      <c r="F1014">
        <v>27.2</v>
      </c>
    </row>
    <row r="1015" spans="1:7" x14ac:dyDescent="0.25">
      <c r="A1015" s="1">
        <v>0.72291666666666698</v>
      </c>
      <c r="D1015">
        <v>21.6</v>
      </c>
      <c r="F1015">
        <v>27</v>
      </c>
    </row>
    <row r="1016" spans="1:7" x14ac:dyDescent="0.25">
      <c r="A1016" s="1">
        <v>0.72569444444444398</v>
      </c>
      <c r="F1016">
        <v>24.2</v>
      </c>
    </row>
    <row r="1017" spans="1:7" x14ac:dyDescent="0.25">
      <c r="A1017" s="1">
        <v>0.72638888888888897</v>
      </c>
      <c r="F1017">
        <v>18.2</v>
      </c>
    </row>
    <row r="1018" spans="1:7" x14ac:dyDescent="0.25">
      <c r="A1018" s="1">
        <v>0.73472222222222205</v>
      </c>
      <c r="F1018">
        <v>17.100000000000001</v>
      </c>
    </row>
    <row r="1019" spans="1:7" x14ac:dyDescent="0.25">
      <c r="A1019" s="1">
        <v>0.74236111111111103</v>
      </c>
      <c r="F1019">
        <v>22.1</v>
      </c>
    </row>
    <row r="1020" spans="1:7" x14ac:dyDescent="0.25">
      <c r="A1020" s="1">
        <v>0.74583333333333302</v>
      </c>
      <c r="D1020">
        <v>25.3</v>
      </c>
      <c r="F1020">
        <v>25.3</v>
      </c>
    </row>
    <row r="1021" spans="1:7" x14ac:dyDescent="0.25">
      <c r="A1021" s="1">
        <v>0.749305555555556</v>
      </c>
      <c r="D1021">
        <v>22.7</v>
      </c>
      <c r="F1021">
        <v>18.8</v>
      </c>
    </row>
    <row r="1022" spans="1:7" x14ac:dyDescent="0.25">
      <c r="A1022" s="1">
        <v>0.75</v>
      </c>
      <c r="C1022" t="e">
        <f>AVERAGE(B1022:B1047)</f>
        <v>#DIV/0!</v>
      </c>
      <c r="E1022">
        <f>AVERAGE(D1022:D1047)</f>
        <v>22.058333333333334</v>
      </c>
      <c r="F1022">
        <v>24.9</v>
      </c>
      <c r="G1022">
        <f>AVERAGE(F1022:F1047)</f>
        <v>21.156521739130429</v>
      </c>
    </row>
    <row r="1023" spans="1:7" x14ac:dyDescent="0.25">
      <c r="A1023" s="1">
        <v>0.75</v>
      </c>
      <c r="C1023" t="e">
        <f>STDEV(B1022:B1047)</f>
        <v>#DIV/0!</v>
      </c>
      <c r="D1023">
        <v>22.7</v>
      </c>
      <c r="E1023">
        <f>STDEV(D1022:D1047)</f>
        <v>1.8287891340911058</v>
      </c>
      <c r="F1023">
        <v>18.8</v>
      </c>
      <c r="G1023">
        <f>STDEV(F1022:F1047)</f>
        <v>3.2910106332466365</v>
      </c>
    </row>
    <row r="1024" spans="1:7" x14ac:dyDescent="0.25">
      <c r="A1024" s="1">
        <v>0.75138888888888899</v>
      </c>
      <c r="C1024" t="e">
        <f>C1023/SQRT(4)</f>
        <v>#DIV/0!</v>
      </c>
      <c r="E1024">
        <f>E1023/SQRT(12)</f>
        <v>0.52792594942928128</v>
      </c>
      <c r="F1024">
        <v>21.3</v>
      </c>
      <c r="G1024">
        <f>G1023/SQRT(21)</f>
        <v>0.71815739713129834</v>
      </c>
    </row>
    <row r="1025" spans="1:6" x14ac:dyDescent="0.25">
      <c r="A1025" s="1">
        <v>0.75138888888888899</v>
      </c>
      <c r="D1025">
        <v>22.7</v>
      </c>
      <c r="F1025">
        <v>18.8</v>
      </c>
    </row>
    <row r="1026" spans="1:6" x14ac:dyDescent="0.25">
      <c r="A1026" s="1">
        <v>0.75486111111111098</v>
      </c>
      <c r="F1026">
        <v>18.5</v>
      </c>
    </row>
    <row r="1027" spans="1:6" x14ac:dyDescent="0.25">
      <c r="A1027" s="1">
        <v>0.75624999999999998</v>
      </c>
      <c r="F1027">
        <v>19.899999999999999</v>
      </c>
    </row>
    <row r="1028" spans="1:6" x14ac:dyDescent="0.25">
      <c r="A1028" s="1">
        <v>0.75694444444444398</v>
      </c>
      <c r="F1028">
        <v>27.6</v>
      </c>
    </row>
    <row r="1029" spans="1:6" x14ac:dyDescent="0.25">
      <c r="A1029" s="1">
        <v>0.75902777777777797</v>
      </c>
      <c r="F1029">
        <v>26.6</v>
      </c>
    </row>
    <row r="1030" spans="1:6" x14ac:dyDescent="0.25">
      <c r="A1030" s="1">
        <v>0.75972222222222197</v>
      </c>
      <c r="D1030">
        <v>24.7</v>
      </c>
      <c r="F1030">
        <v>25.5</v>
      </c>
    </row>
    <row r="1031" spans="1:6" x14ac:dyDescent="0.25">
      <c r="A1031" s="1">
        <v>0.75972222222222197</v>
      </c>
      <c r="D1031">
        <v>24.7</v>
      </c>
      <c r="F1031">
        <v>25.5</v>
      </c>
    </row>
    <row r="1032" spans="1:6" x14ac:dyDescent="0.25">
      <c r="A1032" s="1">
        <v>0.76041666666666696</v>
      </c>
      <c r="F1032">
        <v>21.7</v>
      </c>
    </row>
    <row r="1033" spans="1:6" x14ac:dyDescent="0.25">
      <c r="A1033" s="1">
        <v>0.76249999999999996</v>
      </c>
      <c r="F1033">
        <v>18.399999999999999</v>
      </c>
    </row>
    <row r="1034" spans="1:6" x14ac:dyDescent="0.25">
      <c r="A1034" s="1">
        <v>0.76319444444444395</v>
      </c>
      <c r="D1034">
        <v>22.4</v>
      </c>
      <c r="F1034">
        <v>23.4</v>
      </c>
    </row>
    <row r="1035" spans="1:6" x14ac:dyDescent="0.25">
      <c r="A1035" s="1">
        <v>0.76319444444444395</v>
      </c>
      <c r="D1035">
        <v>23.6</v>
      </c>
      <c r="F1035">
        <v>22.9</v>
      </c>
    </row>
    <row r="1036" spans="1:6" x14ac:dyDescent="0.25">
      <c r="A1036" s="1">
        <v>0.76388888888888895</v>
      </c>
      <c r="D1036">
        <v>20.8</v>
      </c>
      <c r="F1036">
        <v>21.2</v>
      </c>
    </row>
    <row r="1037" spans="1:6" x14ac:dyDescent="0.25">
      <c r="A1037" s="1">
        <v>0.76388888888888895</v>
      </c>
      <c r="D1037">
        <v>20.8</v>
      </c>
      <c r="F1037">
        <v>21.2</v>
      </c>
    </row>
    <row r="1038" spans="1:6" x14ac:dyDescent="0.25">
      <c r="A1038" s="1">
        <v>0.76458333333333295</v>
      </c>
      <c r="D1038">
        <v>21.5</v>
      </c>
      <c r="F1038">
        <v>23.2</v>
      </c>
    </row>
    <row r="1039" spans="1:6" x14ac:dyDescent="0.25">
      <c r="A1039" s="1">
        <v>0.76666666666666705</v>
      </c>
      <c r="D1039">
        <v>18.2</v>
      </c>
      <c r="F1039">
        <v>19.600000000000001</v>
      </c>
    </row>
    <row r="1040" spans="1:6" x14ac:dyDescent="0.25">
      <c r="A1040" s="1">
        <v>0.76736111111111105</v>
      </c>
      <c r="F1040">
        <v>18.100000000000001</v>
      </c>
    </row>
    <row r="1041" spans="1:6" x14ac:dyDescent="0.25">
      <c r="A1041" s="1">
        <v>0.77083333333333304</v>
      </c>
      <c r="D1041">
        <v>21.3</v>
      </c>
      <c r="F1041">
        <v>18.5</v>
      </c>
    </row>
    <row r="1042" spans="1:6" x14ac:dyDescent="0.25">
      <c r="A1042" s="1">
        <v>0.77083333333333304</v>
      </c>
      <c r="D1042">
        <v>21.3</v>
      </c>
      <c r="F1042">
        <v>18.5</v>
      </c>
    </row>
    <row r="1043" spans="1:6" x14ac:dyDescent="0.25">
      <c r="A1043" s="1">
        <v>0.77569444444444402</v>
      </c>
      <c r="F1043">
        <v>15.4</v>
      </c>
    </row>
    <row r="1044" spans="1:6" x14ac:dyDescent="0.25">
      <c r="A1044" s="1">
        <v>0.77708333333333302</v>
      </c>
      <c r="F1044">
        <v>17.100000000000001</v>
      </c>
    </row>
  </sheetData>
  <sortState xmlns:xlrd2="http://schemas.microsoft.com/office/spreadsheetml/2017/richdata2" ref="A2:F1044">
    <sortCondition ref="A2:A1044"/>
  </sortState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雷隽</dc:creator>
  <cp:lastModifiedBy>雷隽</cp:lastModifiedBy>
  <dcterms:created xsi:type="dcterms:W3CDTF">2021-08-28T09:37:51Z</dcterms:created>
  <dcterms:modified xsi:type="dcterms:W3CDTF">2022-03-14T13:59:52Z</dcterms:modified>
</cp:coreProperties>
</file>