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-\Desktop\"/>
    </mc:Choice>
  </mc:AlternateContent>
  <xr:revisionPtr revIDLastSave="0" documentId="13_ncr:1_{3CA32ABE-89AB-451B-BAA5-A0DC052C3DE7}" xr6:coauthVersionLast="47" xr6:coauthVersionMax="47" xr10:uidLastSave="{00000000-0000-0000-0000-000000000000}"/>
  <bookViews>
    <workbookView xWindow="-120" yWindow="-120" windowWidth="20730" windowHeight="11160" activeTab="1" xr2:uid="{DA776146-51F7-4D6F-9E10-67376670A46A}"/>
  </bookViews>
  <sheets>
    <sheet name="problema 1" sheetId="1" r:id="rId1"/>
    <sheet name="Problema 2" sheetId="2" r:id="rId2"/>
    <sheet name="Problema 3" sheetId="3" r:id="rId3"/>
    <sheet name="Problema 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2" l="1"/>
  <c r="Q32" i="3" l="1"/>
  <c r="R32" i="3"/>
  <c r="S32" i="3"/>
  <c r="T32" i="3"/>
  <c r="U32" i="3"/>
  <c r="P32" i="3"/>
  <c r="Q31" i="3"/>
  <c r="R31" i="3"/>
  <c r="S31" i="3"/>
  <c r="T31" i="3"/>
  <c r="U31" i="3"/>
  <c r="V31" i="3"/>
  <c r="W31" i="3"/>
  <c r="P31" i="3"/>
  <c r="Q29" i="3"/>
  <c r="R29" i="3"/>
  <c r="S29" i="3"/>
  <c r="T29" i="3"/>
  <c r="U29" i="3"/>
  <c r="V29" i="3"/>
  <c r="W29" i="3"/>
  <c r="P29" i="3"/>
  <c r="Q28" i="3"/>
  <c r="R28" i="3"/>
  <c r="S28" i="3"/>
  <c r="T28" i="3"/>
  <c r="U28" i="3"/>
  <c r="V28" i="3"/>
  <c r="W28" i="3"/>
  <c r="P28" i="3"/>
  <c r="Q27" i="3"/>
  <c r="R27" i="3"/>
  <c r="S27" i="3"/>
  <c r="T27" i="3"/>
  <c r="U27" i="3"/>
  <c r="V27" i="3"/>
  <c r="W27" i="3"/>
  <c r="P27" i="3"/>
  <c r="X16" i="3"/>
  <c r="X17" i="3"/>
  <c r="X18" i="3"/>
  <c r="X15" i="3"/>
  <c r="C64" i="3"/>
  <c r="C63" i="3"/>
  <c r="C62" i="3"/>
  <c r="D57" i="3"/>
  <c r="G57" i="3"/>
  <c r="H57" i="3"/>
  <c r="D56" i="3"/>
  <c r="E56" i="3"/>
  <c r="E57" i="3" s="1"/>
  <c r="F56" i="3"/>
  <c r="F57" i="3" s="1"/>
  <c r="G56" i="3"/>
  <c r="H56" i="3"/>
  <c r="I56" i="3"/>
  <c r="J56" i="3"/>
  <c r="C68" i="3" s="1"/>
  <c r="C56" i="3"/>
  <c r="C57" i="3" s="1"/>
  <c r="F54" i="3"/>
  <c r="F53" i="3"/>
  <c r="E40" i="3"/>
  <c r="E54" i="3" s="1"/>
  <c r="F40" i="3"/>
  <c r="I40" i="3"/>
  <c r="I54" i="3" s="1"/>
  <c r="K31" i="3"/>
  <c r="F33" i="3"/>
  <c r="D32" i="3"/>
  <c r="D33" i="3" s="1"/>
  <c r="E32" i="3"/>
  <c r="E33" i="3" s="1"/>
  <c r="F32" i="3"/>
  <c r="G32" i="3"/>
  <c r="G33" i="3" s="1"/>
  <c r="H32" i="3"/>
  <c r="H33" i="3" s="1"/>
  <c r="I32" i="3"/>
  <c r="J32" i="3"/>
  <c r="C32" i="3"/>
  <c r="C33" i="3" s="1"/>
  <c r="D30" i="3"/>
  <c r="K30" i="3" s="1"/>
  <c r="E30" i="3"/>
  <c r="F30" i="3"/>
  <c r="G30" i="3"/>
  <c r="H30" i="3"/>
  <c r="I30" i="3"/>
  <c r="J30" i="3"/>
  <c r="C30" i="3"/>
  <c r="D29" i="3"/>
  <c r="E29" i="3"/>
  <c r="F29" i="3"/>
  <c r="G29" i="3"/>
  <c r="H29" i="3"/>
  <c r="I29" i="3"/>
  <c r="J29" i="3"/>
  <c r="K29" i="3" s="1"/>
  <c r="C29" i="3"/>
  <c r="D28" i="3"/>
  <c r="K28" i="3" s="1"/>
  <c r="E28" i="3"/>
  <c r="F28" i="3"/>
  <c r="G28" i="3"/>
  <c r="G40" i="3" s="1"/>
  <c r="H28" i="3"/>
  <c r="H40" i="3" s="1"/>
  <c r="I28" i="3"/>
  <c r="J28" i="3"/>
  <c r="J40" i="3" s="1"/>
  <c r="C28" i="3"/>
  <c r="C40" i="3" s="1"/>
  <c r="K17" i="3"/>
  <c r="K18" i="3"/>
  <c r="K19" i="3"/>
  <c r="K16" i="3"/>
  <c r="N48" i="2"/>
  <c r="N47" i="2"/>
  <c r="N46" i="2"/>
  <c r="N45" i="2"/>
  <c r="N41" i="2"/>
  <c r="O41" i="2"/>
  <c r="P41" i="2"/>
  <c r="Q41" i="2"/>
  <c r="M41" i="2"/>
  <c r="N40" i="2"/>
  <c r="O40" i="2"/>
  <c r="P40" i="2"/>
  <c r="Q40" i="2"/>
  <c r="R40" i="2"/>
  <c r="S40" i="2"/>
  <c r="M40" i="2"/>
  <c r="N37" i="2"/>
  <c r="O37" i="2"/>
  <c r="P37" i="2"/>
  <c r="Q37" i="2"/>
  <c r="R37" i="2"/>
  <c r="S37" i="2"/>
  <c r="M37" i="2"/>
  <c r="N38" i="2"/>
  <c r="O38" i="2"/>
  <c r="P38" i="2"/>
  <c r="Q38" i="2"/>
  <c r="R38" i="2"/>
  <c r="S38" i="2"/>
  <c r="M38" i="2"/>
  <c r="T30" i="2"/>
  <c r="T28" i="2"/>
  <c r="M31" i="2"/>
  <c r="M32" i="2" s="1"/>
  <c r="N29" i="2"/>
  <c r="O29" i="2"/>
  <c r="O31" i="2" s="1"/>
  <c r="O32" i="2" s="1"/>
  <c r="P29" i="2"/>
  <c r="P31" i="2" s="1"/>
  <c r="P32" i="2" s="1"/>
  <c r="Q29" i="2"/>
  <c r="R29" i="2"/>
  <c r="S29" i="2"/>
  <c r="T29" i="2" s="1"/>
  <c r="M29" i="2"/>
  <c r="T19" i="2"/>
  <c r="T20" i="2"/>
  <c r="T18" i="2"/>
  <c r="G54" i="3" l="1"/>
  <c r="G53" i="3"/>
  <c r="H54" i="3"/>
  <c r="H53" i="3"/>
  <c r="C54" i="3"/>
  <c r="C53" i="3"/>
  <c r="J54" i="3"/>
  <c r="C66" i="3" s="1"/>
  <c r="J53" i="3"/>
  <c r="C65" i="3" s="1"/>
  <c r="D40" i="3"/>
  <c r="I53" i="3"/>
  <c r="E53" i="3"/>
  <c r="R31" i="2"/>
  <c r="N31" i="2"/>
  <c r="N32" i="2" s="1"/>
  <c r="Q31" i="2"/>
  <c r="Q32" i="2" s="1"/>
  <c r="S31" i="2"/>
  <c r="D54" i="3" l="1"/>
  <c r="D53" i="3"/>
  <c r="F39" i="2"/>
  <c r="I30" i="2"/>
  <c r="D32" i="2"/>
  <c r="D39" i="2" s="1"/>
  <c r="E32" i="2"/>
  <c r="E39" i="2" s="1"/>
  <c r="F32" i="2"/>
  <c r="G32" i="2"/>
  <c r="G39" i="2" s="1"/>
  <c r="H32" i="2"/>
  <c r="H39" i="2" s="1"/>
  <c r="C32" i="2"/>
  <c r="C39" i="2" s="1"/>
  <c r="D23" i="2"/>
  <c r="D33" i="2" s="1"/>
  <c r="E23" i="2"/>
  <c r="E33" i="2" s="1"/>
  <c r="F23" i="2"/>
  <c r="F33" i="2" s="1"/>
  <c r="G23" i="2"/>
  <c r="G31" i="2" s="1"/>
  <c r="G38" i="2" s="1"/>
  <c r="H23" i="2"/>
  <c r="H33" i="2" s="1"/>
  <c r="C23" i="2"/>
  <c r="C33" i="2" s="1"/>
  <c r="I17" i="2"/>
  <c r="I18" i="2"/>
  <c r="I16" i="2"/>
  <c r="G37" i="1"/>
  <c r="G36" i="1"/>
  <c r="E31" i="1"/>
  <c r="F31" i="1"/>
  <c r="G31" i="1"/>
  <c r="H31" i="1"/>
  <c r="D31" i="1"/>
  <c r="E29" i="1"/>
  <c r="F29" i="1"/>
  <c r="G29" i="1"/>
  <c r="H29" i="1"/>
  <c r="D29" i="1"/>
  <c r="E22" i="1"/>
  <c r="F22" i="1"/>
  <c r="G22" i="1"/>
  <c r="H22" i="1"/>
  <c r="D22" i="1"/>
  <c r="I15" i="1"/>
  <c r="I14" i="1"/>
  <c r="G33" i="2" l="1"/>
  <c r="G47" i="2"/>
  <c r="G44" i="2"/>
  <c r="F31" i="2"/>
  <c r="F38" i="2" s="1"/>
  <c r="I32" i="2"/>
  <c r="C31" i="2"/>
  <c r="C38" i="2" s="1"/>
  <c r="E38" i="2"/>
  <c r="H31" i="2"/>
  <c r="D31" i="2"/>
  <c r="D38" i="2" s="1"/>
  <c r="F44" i="2" l="1"/>
  <c r="F47" i="2"/>
  <c r="D44" i="2"/>
  <c r="D47" i="2"/>
  <c r="E44" i="2"/>
  <c r="E47" i="2"/>
  <c r="I31" i="2"/>
  <c r="H38" i="2"/>
  <c r="C44" i="2"/>
  <c r="C47" i="2"/>
  <c r="H47" i="2" l="1"/>
  <c r="H44" i="2"/>
</calcChain>
</file>

<file path=xl/sharedStrings.xml><?xml version="1.0" encoding="utf-8"?>
<sst xmlns="http://schemas.openxmlformats.org/spreadsheetml/2006/main" count="341" uniqueCount="107">
  <si>
    <t>Z = 4a +b</t>
  </si>
  <si>
    <t>s.a</t>
  </si>
  <si>
    <t>a+b &lt;= 150</t>
  </si>
  <si>
    <t>2a+b &lt;= 80</t>
  </si>
  <si>
    <t>a &gt;= 0</t>
  </si>
  <si>
    <t>b &gt;=0</t>
  </si>
  <si>
    <t xml:space="preserve">r1: </t>
  </si>
  <si>
    <t xml:space="preserve">r2: </t>
  </si>
  <si>
    <t xml:space="preserve">r3: </t>
  </si>
  <si>
    <t xml:space="preserve">r4: </t>
  </si>
  <si>
    <t>PROBLEMA INICIAL</t>
  </si>
  <si>
    <t>Max Z</t>
  </si>
  <si>
    <t>Replanteamos las ecuaciones</t>
  </si>
  <si>
    <t>Z = 4a +b +0h1+0h2</t>
  </si>
  <si>
    <t>a+b+h1 = 150</t>
  </si>
  <si>
    <t>2a+b+h2 = 80</t>
  </si>
  <si>
    <t>Construimos nuestra tabla simplex</t>
  </si>
  <si>
    <t>a</t>
  </si>
  <si>
    <t>b</t>
  </si>
  <si>
    <t>h1</t>
  </si>
  <si>
    <t>h2</t>
  </si>
  <si>
    <t>zj</t>
  </si>
  <si>
    <t>r</t>
  </si>
  <si>
    <t>hacemos la unidad en el pivote y su fila</t>
  </si>
  <si>
    <t>-1*a+h1</t>
  </si>
  <si>
    <t>4*a+zj</t>
  </si>
  <si>
    <t>realizamos gaus jordan</t>
  </si>
  <si>
    <t xml:space="preserve">dado que ya no existe ningun (-) en zj queda concluida la tabla </t>
  </si>
  <si>
    <t>comprobando</t>
  </si>
  <si>
    <t>a+b+h1 =150</t>
  </si>
  <si>
    <t>a=</t>
  </si>
  <si>
    <t>b=</t>
  </si>
  <si>
    <t>h1=</t>
  </si>
  <si>
    <t>h2=</t>
  </si>
  <si>
    <t>zj=</t>
  </si>
  <si>
    <t>Min Z</t>
  </si>
  <si>
    <t>z = x+3y</t>
  </si>
  <si>
    <t>r1:</t>
  </si>
  <si>
    <t>r3:</t>
  </si>
  <si>
    <t>r4:</t>
  </si>
  <si>
    <t>r5:</t>
  </si>
  <si>
    <t>x+y &gt;= 10</t>
  </si>
  <si>
    <t>2x+2y &lt;= 25</t>
  </si>
  <si>
    <t>x &lt;= 8</t>
  </si>
  <si>
    <t>y&gt;= 0</t>
  </si>
  <si>
    <t>x&gt;= 0</t>
  </si>
  <si>
    <t>MAX Z</t>
  </si>
  <si>
    <t>replanteamos las ecuaciones</t>
  </si>
  <si>
    <t>-x-y+h1 = -10</t>
  </si>
  <si>
    <t>2x+2y+h2 = 25</t>
  </si>
  <si>
    <t>x +h3 = 8</t>
  </si>
  <si>
    <t>z = x+3y+0h1+0h2+0h3</t>
  </si>
  <si>
    <t>UTILIZANDO SIMPLEX 1</t>
  </si>
  <si>
    <t>x</t>
  </si>
  <si>
    <t>y</t>
  </si>
  <si>
    <t>h3</t>
  </si>
  <si>
    <t>-2*y+h2</t>
  </si>
  <si>
    <t>3*y+h3</t>
  </si>
  <si>
    <t>1*h2+y</t>
  </si>
  <si>
    <t>3*h2+zj</t>
  </si>
  <si>
    <t>Utilizando metodo simplex 2</t>
  </si>
  <si>
    <t xml:space="preserve">cj </t>
  </si>
  <si>
    <t xml:space="preserve">replanteamos ecuaciones </t>
  </si>
  <si>
    <t>x+h3 = 8</t>
  </si>
  <si>
    <t>A1</t>
  </si>
  <si>
    <t>Z = x+3y+0h1+0h2+0h3-MA1</t>
  </si>
  <si>
    <t>cj-zj</t>
  </si>
  <si>
    <t>-M</t>
  </si>
  <si>
    <t>-10M</t>
  </si>
  <si>
    <t>1+M</t>
  </si>
  <si>
    <t>3+M</t>
  </si>
  <si>
    <t>x+y-h1+A1 = 10</t>
  </si>
  <si>
    <t>M</t>
  </si>
  <si>
    <t>Y</t>
  </si>
  <si>
    <t>-M-3</t>
  </si>
  <si>
    <t>1*h1+y</t>
  </si>
  <si>
    <t>z = 0.1x + 0.5y</t>
  </si>
  <si>
    <t>4x+3y&lt;= 30</t>
  </si>
  <si>
    <t>6x+y &lt;= 36</t>
  </si>
  <si>
    <t>x-y &lt;= 20</t>
  </si>
  <si>
    <t>x &gt;= 1</t>
  </si>
  <si>
    <t>Modificando ecuaciones</t>
  </si>
  <si>
    <t>4x+3y+h1 = 30</t>
  </si>
  <si>
    <t>6x+y+h2 = 36</t>
  </si>
  <si>
    <t>x-y+h3 = 20</t>
  </si>
  <si>
    <t>x-h4+A1 = 1</t>
  </si>
  <si>
    <t>z = 0.1x + 0.5y+0h1+0h2+0h3-MA1</t>
  </si>
  <si>
    <t>Resolvemos utilizando simplex 2</t>
  </si>
  <si>
    <t>cj</t>
  </si>
  <si>
    <t>h4</t>
  </si>
  <si>
    <t>0.1+M</t>
  </si>
  <si>
    <t>Debido a que el pivote ya es la unidad procedemos a hacer gaus jordan</t>
  </si>
  <si>
    <t>-4*x+h1</t>
  </si>
  <si>
    <t>-6*x+h2</t>
  </si>
  <si>
    <t>-1*x+h3</t>
  </si>
  <si>
    <t>-M-1/10</t>
  </si>
  <si>
    <t>Dividimos entre 3 toda la fila para hacer el pivote 1</t>
  </si>
  <si>
    <t>-1*y+h2</t>
  </si>
  <si>
    <t>1*y+h3</t>
  </si>
  <si>
    <t>procedemos con el gauss jordan</t>
  </si>
  <si>
    <t>-M-17/30</t>
  </si>
  <si>
    <t>MIN Z</t>
  </si>
  <si>
    <t>z = 0.1x + 0.5y+0h1+0h2+0h3+MA1</t>
  </si>
  <si>
    <t>0.1-M</t>
  </si>
  <si>
    <t>Debido a que el pivote ya es la unidad procedemos a hacer gauus jordan</t>
  </si>
  <si>
    <t>M-0.1</t>
  </si>
  <si>
    <t>utilizando simplex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</si>
</sst>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  <xf numFmtId="0" fontId="0" fillId="6" borderId="0" xfId="0" applyFill="1"/>
    <xf numFmtId="12" fontId="0" fillId="6" borderId="0" xfId="0" applyNumberFormat="1" applyFill="1"/>
    <xf numFmtId="0" fontId="0" fillId="0" borderId="0" xfId="0" quotePrefix="1"/>
    <xf numFmtId="0" fontId="0" fillId="0" borderId="0" xfId="0" applyFill="1"/>
    <xf numFmtId="12" fontId="0" fillId="0" borderId="0" xfId="0" applyNumberFormat="1" applyFill="1" applyAlignment="1">
      <alignment horizontal="center"/>
    </xf>
    <xf numFmtId="0" fontId="0" fillId="7" borderId="0" xfId="0" applyFill="1"/>
    <xf numFmtId="0" fontId="0" fillId="0" borderId="1" xfId="0" applyBorder="1"/>
    <xf numFmtId="0" fontId="0" fillId="3" borderId="1" xfId="0" applyFill="1" applyBorder="1"/>
    <xf numFmtId="0" fontId="0" fillId="7" borderId="0" xfId="0" quotePrefix="1" applyFill="1"/>
    <xf numFmtId="0" fontId="0" fillId="8" borderId="0" xfId="0" applyFill="1"/>
    <xf numFmtId="0" fontId="0" fillId="5" borderId="0" xfId="0" quotePrefix="1" applyFill="1"/>
    <xf numFmtId="0" fontId="0" fillId="0" borderId="0" xfId="0" quotePrefix="1" applyFill="1"/>
    <xf numFmtId="12" fontId="0" fillId="0" borderId="0" xfId="0" applyNumberFormat="1"/>
    <xf numFmtId="12" fontId="0" fillId="0" borderId="0" xfId="0" quotePrefix="1" applyNumberFormat="1"/>
    <xf numFmtId="0" fontId="0" fillId="4" borderId="0" xfId="0" applyFont="1" applyFill="1"/>
    <xf numFmtId="0" fontId="0" fillId="0" borderId="1" xfId="0" quotePrefix="1" applyBorder="1"/>
    <xf numFmtId="0" fontId="0" fillId="5" borderId="1" xfId="0" applyFill="1" applyBorder="1"/>
    <xf numFmtId="0" fontId="0" fillId="5" borderId="1" xfId="0" quotePrefix="1" applyFill="1" applyBorder="1"/>
    <xf numFmtId="0" fontId="0" fillId="6" borderId="1" xfId="0" applyFill="1" applyBorder="1"/>
    <xf numFmtId="0" fontId="0" fillId="4" borderId="0" xfId="0" applyFill="1" applyBorder="1"/>
    <xf numFmtId="0" fontId="0" fillId="0" borderId="1" xfId="0" applyFill="1" applyBorder="1"/>
    <xf numFmtId="0" fontId="0" fillId="0" borderId="1" xfId="0" quotePrefix="1" applyFill="1" applyBorder="1"/>
    <xf numFmtId="13" fontId="0" fillId="0" borderId="1" xfId="0" quotePrefix="1" applyNumberFormat="1" applyFill="1" applyBorder="1"/>
    <xf numFmtId="13" fontId="0" fillId="0" borderId="1" xfId="0" applyNumberFormat="1" applyFill="1" applyBorder="1"/>
    <xf numFmtId="13" fontId="0" fillId="5" borderId="1" xfId="0" quotePrefix="1" applyNumberFormat="1" applyFill="1" applyBorder="1"/>
    <xf numFmtId="13" fontId="0" fillId="5" borderId="1" xfId="0" applyNumberFormat="1" applyFill="1" applyBorder="1"/>
    <xf numFmtId="0" fontId="0" fillId="0" borderId="4" xfId="0" applyFill="1" applyBorder="1"/>
    <xf numFmtId="13" fontId="0" fillId="6" borderId="1" xfId="0" applyNumberFormat="1" applyFill="1" applyBorder="1"/>
    <xf numFmtId="13" fontId="0" fillId="0" borderId="0" xfId="0" applyNumberFormat="1"/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E6B4-B5B9-44B5-9DB9-66D0B502AD0E}">
  <dimension ref="B2:K39"/>
  <sheetViews>
    <sheetView workbookViewId="0">
      <selection activeCell="K4" sqref="K4"/>
    </sheetView>
  </sheetViews>
  <sheetFormatPr baseColWidth="10" defaultRowHeight="15" x14ac:dyDescent="0.25"/>
  <cols>
    <col min="6" max="6" width="13.85546875" customWidth="1"/>
  </cols>
  <sheetData>
    <row r="2" spans="2:11" x14ac:dyDescent="0.25">
      <c r="B2" s="36" t="s">
        <v>10</v>
      </c>
      <c r="C2" s="36"/>
      <c r="E2" s="3" t="s">
        <v>11</v>
      </c>
      <c r="F2" s="3"/>
      <c r="G2" s="3"/>
      <c r="K2" t="s">
        <v>35</v>
      </c>
    </row>
    <row r="3" spans="2:11" x14ac:dyDescent="0.25">
      <c r="B3" s="1" t="s">
        <v>0</v>
      </c>
      <c r="C3" s="1"/>
      <c r="E3" s="3"/>
      <c r="F3" s="3"/>
      <c r="G3" s="3"/>
    </row>
    <row r="4" spans="2:11" x14ac:dyDescent="0.25">
      <c r="B4" s="1" t="s">
        <v>1</v>
      </c>
      <c r="C4" s="1"/>
      <c r="E4" s="3" t="s">
        <v>12</v>
      </c>
      <c r="F4" s="3"/>
      <c r="G4" s="3"/>
    </row>
    <row r="5" spans="2:11" x14ac:dyDescent="0.25">
      <c r="B5" s="2" t="s">
        <v>6</v>
      </c>
      <c r="C5" s="1" t="s">
        <v>2</v>
      </c>
      <c r="E5" s="3"/>
      <c r="F5" s="3"/>
      <c r="G5" s="3"/>
    </row>
    <row r="6" spans="2:11" x14ac:dyDescent="0.25">
      <c r="B6" s="2" t="s">
        <v>7</v>
      </c>
      <c r="C6" s="1" t="s">
        <v>3</v>
      </c>
      <c r="E6" s="3" t="s">
        <v>13</v>
      </c>
      <c r="F6" s="3"/>
      <c r="G6" s="3"/>
    </row>
    <row r="7" spans="2:11" x14ac:dyDescent="0.25">
      <c r="B7" s="2" t="s">
        <v>8</v>
      </c>
      <c r="C7" s="1" t="s">
        <v>4</v>
      </c>
      <c r="E7" s="3" t="s">
        <v>14</v>
      </c>
      <c r="F7" s="3"/>
      <c r="G7" s="3"/>
    </row>
    <row r="8" spans="2:11" x14ac:dyDescent="0.25">
      <c r="B8" s="2" t="s">
        <v>9</v>
      </c>
      <c r="C8" s="1" t="s">
        <v>5</v>
      </c>
      <c r="E8" s="3" t="s">
        <v>15</v>
      </c>
      <c r="F8" s="3"/>
      <c r="G8" s="3"/>
    </row>
    <row r="11" spans="2:11" x14ac:dyDescent="0.25">
      <c r="B11" s="4" t="s">
        <v>16</v>
      </c>
    </row>
    <row r="13" spans="2:11" x14ac:dyDescent="0.25">
      <c r="D13" s="5" t="s">
        <v>17</v>
      </c>
      <c r="E13" s="5" t="s">
        <v>18</v>
      </c>
      <c r="F13" s="5" t="s">
        <v>19</v>
      </c>
      <c r="G13" s="5" t="s">
        <v>20</v>
      </c>
      <c r="H13" s="5" t="s">
        <v>22</v>
      </c>
    </row>
    <row r="14" spans="2:11" x14ac:dyDescent="0.25">
      <c r="C14" s="5" t="s">
        <v>19</v>
      </c>
      <c r="D14" s="6">
        <v>1</v>
      </c>
      <c r="E14">
        <v>1</v>
      </c>
      <c r="F14">
        <v>1</v>
      </c>
      <c r="G14">
        <v>0</v>
      </c>
      <c r="H14">
        <v>150</v>
      </c>
      <c r="I14">
        <f>H14/D14</f>
        <v>150</v>
      </c>
    </row>
    <row r="15" spans="2:11" x14ac:dyDescent="0.25">
      <c r="C15" s="5" t="s">
        <v>20</v>
      </c>
      <c r="D15" s="7">
        <v>2</v>
      </c>
      <c r="E15" s="6">
        <v>1</v>
      </c>
      <c r="F15" s="6">
        <v>0</v>
      </c>
      <c r="G15" s="6">
        <v>1</v>
      </c>
      <c r="H15" s="6">
        <v>80</v>
      </c>
      <c r="I15">
        <f>H15/D15</f>
        <v>40</v>
      </c>
    </row>
    <row r="16" spans="2:11" x14ac:dyDescent="0.25">
      <c r="C16" s="5" t="s">
        <v>21</v>
      </c>
      <c r="D16" s="6">
        <v>-4</v>
      </c>
      <c r="E16">
        <v>-1</v>
      </c>
      <c r="F16">
        <v>0</v>
      </c>
      <c r="G16">
        <v>0</v>
      </c>
      <c r="H16">
        <v>0</v>
      </c>
    </row>
    <row r="18" spans="2:10" x14ac:dyDescent="0.25">
      <c r="B18" t="s">
        <v>23</v>
      </c>
    </row>
    <row r="20" spans="2:10" x14ac:dyDescent="0.25">
      <c r="D20" s="5" t="s">
        <v>17</v>
      </c>
      <c r="E20" s="5" t="s">
        <v>18</v>
      </c>
      <c r="F20" s="5" t="s">
        <v>19</v>
      </c>
      <c r="G20" s="5" t="s">
        <v>20</v>
      </c>
      <c r="H20" s="5" t="s">
        <v>22</v>
      </c>
    </row>
    <row r="21" spans="2:10" x14ac:dyDescent="0.25">
      <c r="C21" s="5" t="s">
        <v>19</v>
      </c>
      <c r="D21" s="6">
        <v>1</v>
      </c>
      <c r="E21">
        <v>1</v>
      </c>
      <c r="F21">
        <v>1</v>
      </c>
      <c r="G21">
        <v>0</v>
      </c>
      <c r="H21">
        <v>150</v>
      </c>
      <c r="J21" s="9" t="s">
        <v>24</v>
      </c>
    </row>
    <row r="22" spans="2:10" x14ac:dyDescent="0.25">
      <c r="C22" s="5" t="s">
        <v>17</v>
      </c>
      <c r="D22" s="7">
        <f>D15/2</f>
        <v>1</v>
      </c>
      <c r="E22" s="8">
        <f t="shared" ref="E22:H22" si="0">E15/2</f>
        <v>0.5</v>
      </c>
      <c r="F22" s="8">
        <f t="shared" si="0"/>
        <v>0</v>
      </c>
      <c r="G22" s="8">
        <f t="shared" si="0"/>
        <v>0.5</v>
      </c>
      <c r="H22" s="8">
        <f t="shared" si="0"/>
        <v>40</v>
      </c>
    </row>
    <row r="23" spans="2:10" x14ac:dyDescent="0.25">
      <c r="C23" s="5" t="s">
        <v>21</v>
      </c>
      <c r="D23" s="6">
        <v>-4</v>
      </c>
      <c r="E23">
        <v>-1</v>
      </c>
      <c r="F23">
        <v>0</v>
      </c>
      <c r="G23">
        <v>0</v>
      </c>
      <c r="H23">
        <v>0</v>
      </c>
      <c r="J23" s="9" t="s">
        <v>25</v>
      </c>
    </row>
    <row r="26" spans="2:10" x14ac:dyDescent="0.25">
      <c r="B26" t="s">
        <v>26</v>
      </c>
    </row>
    <row r="28" spans="2:10" x14ac:dyDescent="0.25">
      <c r="D28" s="5" t="s">
        <v>17</v>
      </c>
      <c r="E28" s="5" t="s">
        <v>18</v>
      </c>
      <c r="F28" s="5" t="s">
        <v>19</v>
      </c>
      <c r="G28" s="5" t="s">
        <v>20</v>
      </c>
      <c r="H28" s="5" t="s">
        <v>22</v>
      </c>
    </row>
    <row r="29" spans="2:10" x14ac:dyDescent="0.25">
      <c r="C29" s="5" t="s">
        <v>19</v>
      </c>
      <c r="D29" s="11">
        <f>-1*D22+D21</f>
        <v>0</v>
      </c>
      <c r="E29" s="11">
        <f t="shared" ref="E29:H29" si="1">-1*E22+E21</f>
        <v>0.5</v>
      </c>
      <c r="F29" s="11">
        <f t="shared" si="1"/>
        <v>1</v>
      </c>
      <c r="G29" s="11">
        <f t="shared" si="1"/>
        <v>-0.5</v>
      </c>
      <c r="H29" s="11">
        <f t="shared" si="1"/>
        <v>110</v>
      </c>
    </row>
    <row r="30" spans="2:10" x14ac:dyDescent="0.25">
      <c r="C30" s="5" t="s">
        <v>17</v>
      </c>
      <c r="D30" s="11">
        <v>1</v>
      </c>
      <c r="E30" s="11">
        <v>0.5</v>
      </c>
      <c r="F30" s="11">
        <v>0</v>
      </c>
      <c r="G30" s="11">
        <v>0.5</v>
      </c>
      <c r="H30" s="11">
        <v>40</v>
      </c>
    </row>
    <row r="31" spans="2:10" x14ac:dyDescent="0.25">
      <c r="C31" s="5" t="s">
        <v>21</v>
      </c>
      <c r="D31" s="11">
        <f>4*D22+D23</f>
        <v>0</v>
      </c>
      <c r="E31" s="11">
        <f t="shared" ref="E31:H31" si="2">4*E22+E23</f>
        <v>1</v>
      </c>
      <c r="F31" s="11">
        <f t="shared" si="2"/>
        <v>0</v>
      </c>
      <c r="G31" s="11">
        <f t="shared" si="2"/>
        <v>2</v>
      </c>
      <c r="H31" s="11">
        <f t="shared" si="2"/>
        <v>160</v>
      </c>
    </row>
    <row r="33" spans="2:7" x14ac:dyDescent="0.25">
      <c r="B33" t="s">
        <v>27</v>
      </c>
    </row>
    <row r="35" spans="2:7" x14ac:dyDescent="0.25">
      <c r="C35" s="12" t="s">
        <v>30</v>
      </c>
      <c r="D35" s="12">
        <v>40</v>
      </c>
      <c r="F35" s="37" t="s">
        <v>28</v>
      </c>
      <c r="G35" s="38"/>
    </row>
    <row r="36" spans="2:7" x14ac:dyDescent="0.25">
      <c r="C36" s="12" t="s">
        <v>31</v>
      </c>
      <c r="D36" s="12">
        <v>0</v>
      </c>
      <c r="F36" s="14" t="s">
        <v>29</v>
      </c>
      <c r="G36" s="13">
        <f>D35+D36+D37</f>
        <v>150</v>
      </c>
    </row>
    <row r="37" spans="2:7" x14ac:dyDescent="0.25">
      <c r="C37" s="12" t="s">
        <v>32</v>
      </c>
      <c r="D37" s="12">
        <v>110</v>
      </c>
      <c r="F37" s="14" t="s">
        <v>15</v>
      </c>
      <c r="G37" s="13">
        <f>2*D35+D36+D38</f>
        <v>80</v>
      </c>
    </row>
    <row r="38" spans="2:7" x14ac:dyDescent="0.25">
      <c r="C38" s="12" t="s">
        <v>33</v>
      </c>
      <c r="D38" s="12">
        <v>0</v>
      </c>
    </row>
    <row r="39" spans="2:7" x14ac:dyDescent="0.25">
      <c r="C39" s="12" t="s">
        <v>34</v>
      </c>
      <c r="D39" s="12">
        <v>160</v>
      </c>
    </row>
  </sheetData>
  <mergeCells count="2">
    <mergeCell ref="B2:C2"/>
    <mergeCell ref="F35:G3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FA56-6D38-4848-8B03-4EFDD63D92A2}">
  <dimension ref="B2:U48"/>
  <sheetViews>
    <sheetView tabSelected="1" topLeftCell="A31" workbookViewId="0">
      <selection activeCell="E32" sqref="E32"/>
    </sheetView>
  </sheetViews>
  <sheetFormatPr baseColWidth="10" defaultRowHeight="15" x14ac:dyDescent="0.25"/>
  <cols>
    <col min="5" max="5" width="11.85546875" bestFit="1" customWidth="1"/>
    <col min="15" max="15" width="11.85546875" bestFit="1" customWidth="1"/>
    <col min="18" max="18" width="11.85546875" bestFit="1" customWidth="1"/>
  </cols>
  <sheetData>
    <row r="2" spans="2:18" x14ac:dyDescent="0.25">
      <c r="B2" s="39" t="s">
        <v>10</v>
      </c>
      <c r="C2" s="39"/>
      <c r="E2" s="12" t="s">
        <v>46</v>
      </c>
      <c r="F2" s="12"/>
      <c r="G2" s="12"/>
      <c r="L2" t="s">
        <v>46</v>
      </c>
    </row>
    <row r="3" spans="2:18" x14ac:dyDescent="0.25">
      <c r="B3" s="12" t="s">
        <v>36</v>
      </c>
      <c r="C3" s="12"/>
      <c r="E3" s="12" t="s">
        <v>47</v>
      </c>
      <c r="F3" s="12"/>
      <c r="G3" s="12"/>
      <c r="L3" t="s">
        <v>62</v>
      </c>
    </row>
    <row r="4" spans="2:18" x14ac:dyDescent="0.25">
      <c r="B4" s="12" t="s">
        <v>1</v>
      </c>
      <c r="C4" s="12"/>
      <c r="E4" s="12"/>
      <c r="F4" s="12"/>
      <c r="G4" s="12"/>
    </row>
    <row r="5" spans="2:18" x14ac:dyDescent="0.25">
      <c r="B5" s="12" t="s">
        <v>37</v>
      </c>
      <c r="C5" s="12" t="s">
        <v>41</v>
      </c>
      <c r="E5" s="15" t="s">
        <v>48</v>
      </c>
      <c r="F5" s="12"/>
      <c r="G5" s="12"/>
      <c r="L5" t="s">
        <v>71</v>
      </c>
    </row>
    <row r="6" spans="2:18" x14ac:dyDescent="0.25">
      <c r="B6" s="12" t="s">
        <v>7</v>
      </c>
      <c r="C6" s="12" t="s">
        <v>42</v>
      </c>
      <c r="E6" s="12" t="s">
        <v>49</v>
      </c>
      <c r="F6" s="12"/>
      <c r="G6" s="12"/>
      <c r="L6" t="s">
        <v>49</v>
      </c>
    </row>
    <row r="7" spans="2:18" x14ac:dyDescent="0.25">
      <c r="B7" s="12" t="s">
        <v>38</v>
      </c>
      <c r="C7" s="12" t="s">
        <v>43</v>
      </c>
      <c r="E7" s="12" t="s">
        <v>50</v>
      </c>
      <c r="F7" s="12"/>
      <c r="G7" s="12"/>
      <c r="L7" t="s">
        <v>63</v>
      </c>
    </row>
    <row r="8" spans="2:18" x14ac:dyDescent="0.25">
      <c r="B8" s="12" t="s">
        <v>39</v>
      </c>
      <c r="C8" s="12" t="s">
        <v>45</v>
      </c>
      <c r="E8" s="12"/>
      <c r="F8" s="12"/>
      <c r="G8" s="12"/>
      <c r="L8" t="s">
        <v>65</v>
      </c>
    </row>
    <row r="9" spans="2:18" x14ac:dyDescent="0.25">
      <c r="B9" s="12" t="s">
        <v>40</v>
      </c>
      <c r="C9" s="12" t="s">
        <v>44</v>
      </c>
      <c r="E9" s="12" t="s">
        <v>51</v>
      </c>
      <c r="F9" s="12"/>
      <c r="G9" s="12"/>
    </row>
    <row r="13" spans="2:18" x14ac:dyDescent="0.25">
      <c r="B13" t="s">
        <v>52</v>
      </c>
    </row>
    <row r="14" spans="2:18" x14ac:dyDescent="0.25">
      <c r="L14" t="s">
        <v>60</v>
      </c>
    </row>
    <row r="15" spans="2:18" x14ac:dyDescent="0.25">
      <c r="C15" s="5" t="s">
        <v>53</v>
      </c>
      <c r="D15" s="5" t="s">
        <v>54</v>
      </c>
      <c r="E15" s="5" t="s">
        <v>19</v>
      </c>
      <c r="F15" s="5" t="s">
        <v>20</v>
      </c>
      <c r="G15" s="5" t="s">
        <v>55</v>
      </c>
      <c r="H15" s="5" t="s">
        <v>22</v>
      </c>
    </row>
    <row r="16" spans="2:18" x14ac:dyDescent="0.25">
      <c r="B16" s="5" t="s">
        <v>19</v>
      </c>
      <c r="C16" s="6">
        <v>-1</v>
      </c>
      <c r="D16" s="7">
        <v>-1</v>
      </c>
      <c r="E16" s="6">
        <v>1</v>
      </c>
      <c r="F16" s="6">
        <v>0</v>
      </c>
      <c r="G16" s="6">
        <v>0</v>
      </c>
      <c r="H16" s="6">
        <v>-10</v>
      </c>
      <c r="I16">
        <f>H16/D16</f>
        <v>10</v>
      </c>
      <c r="L16" t="s">
        <v>61</v>
      </c>
      <c r="M16">
        <v>1</v>
      </c>
      <c r="N16">
        <v>3</v>
      </c>
      <c r="O16">
        <v>0</v>
      </c>
      <c r="P16">
        <v>0</v>
      </c>
      <c r="Q16">
        <v>0</v>
      </c>
      <c r="R16" s="9" t="s">
        <v>67</v>
      </c>
    </row>
    <row r="17" spans="2:21" x14ac:dyDescent="0.25">
      <c r="B17" s="5" t="s">
        <v>20</v>
      </c>
      <c r="C17">
        <v>2</v>
      </c>
      <c r="D17" s="6">
        <v>2</v>
      </c>
      <c r="E17">
        <v>0</v>
      </c>
      <c r="F17">
        <v>1</v>
      </c>
      <c r="G17">
        <v>0</v>
      </c>
      <c r="H17">
        <v>25</v>
      </c>
      <c r="I17">
        <f t="shared" ref="I17:I18" si="0">H17/D17</f>
        <v>12.5</v>
      </c>
      <c r="M17" s="5" t="s">
        <v>53</v>
      </c>
      <c r="N17" s="5" t="s">
        <v>54</v>
      </c>
      <c r="O17" s="5" t="s">
        <v>19</v>
      </c>
      <c r="P17" s="5" t="s">
        <v>20</v>
      </c>
      <c r="Q17" s="5" t="s">
        <v>55</v>
      </c>
      <c r="R17" s="5" t="s">
        <v>64</v>
      </c>
      <c r="S17" s="5" t="s">
        <v>22</v>
      </c>
    </row>
    <row r="18" spans="2:21" x14ac:dyDescent="0.25">
      <c r="B18" s="5" t="s">
        <v>55</v>
      </c>
      <c r="C18">
        <v>1</v>
      </c>
      <c r="D18" s="6">
        <v>0</v>
      </c>
      <c r="E18">
        <v>0</v>
      </c>
      <c r="F18">
        <v>0</v>
      </c>
      <c r="G18">
        <v>1</v>
      </c>
      <c r="H18">
        <v>8</v>
      </c>
      <c r="I18" t="e">
        <f t="shared" si="0"/>
        <v>#DIV/0!</v>
      </c>
      <c r="L18" s="5" t="s">
        <v>64</v>
      </c>
      <c r="M18" s="6">
        <v>1</v>
      </c>
      <c r="N18" s="7">
        <v>1</v>
      </c>
      <c r="O18" s="6">
        <v>-1</v>
      </c>
      <c r="P18" s="6">
        <v>0</v>
      </c>
      <c r="Q18" s="6">
        <v>0</v>
      </c>
      <c r="R18" s="6">
        <v>1</v>
      </c>
      <c r="S18" s="6">
        <v>10</v>
      </c>
      <c r="T18" s="6">
        <f>S18/N18</f>
        <v>10</v>
      </c>
    </row>
    <row r="19" spans="2:21" x14ac:dyDescent="0.25">
      <c r="B19" s="5" t="s">
        <v>21</v>
      </c>
      <c r="C19">
        <v>-1</v>
      </c>
      <c r="D19" s="6">
        <v>-3</v>
      </c>
      <c r="E19">
        <v>0</v>
      </c>
      <c r="F19">
        <v>0</v>
      </c>
      <c r="G19">
        <v>0</v>
      </c>
      <c r="H19">
        <v>0</v>
      </c>
      <c r="L19" s="5" t="s">
        <v>20</v>
      </c>
      <c r="M19">
        <v>2</v>
      </c>
      <c r="N19" s="6">
        <v>2</v>
      </c>
      <c r="O19">
        <v>0</v>
      </c>
      <c r="P19">
        <v>1</v>
      </c>
      <c r="Q19">
        <v>0</v>
      </c>
      <c r="R19">
        <v>0</v>
      </c>
      <c r="S19">
        <v>25</v>
      </c>
      <c r="T19">
        <f t="shared" ref="T19:T20" si="1">S19/N19</f>
        <v>12.5</v>
      </c>
    </row>
    <row r="20" spans="2:21" x14ac:dyDescent="0.25">
      <c r="L20" s="5" t="s">
        <v>55</v>
      </c>
      <c r="M20">
        <v>1</v>
      </c>
      <c r="N20" s="6">
        <v>0</v>
      </c>
      <c r="O20">
        <v>0</v>
      </c>
      <c r="P20">
        <v>0</v>
      </c>
      <c r="Q20">
        <v>1</v>
      </c>
      <c r="R20">
        <v>0</v>
      </c>
      <c r="S20">
        <v>8</v>
      </c>
      <c r="T20" t="e">
        <f t="shared" si="1"/>
        <v>#DIV/0!</v>
      </c>
    </row>
    <row r="21" spans="2:21" x14ac:dyDescent="0.25">
      <c r="L21" s="5" t="s">
        <v>21</v>
      </c>
      <c r="M21" s="9" t="s">
        <v>67</v>
      </c>
      <c r="N21" s="17" t="s">
        <v>67</v>
      </c>
      <c r="O21" s="9" t="s">
        <v>72</v>
      </c>
      <c r="P21">
        <v>0</v>
      </c>
      <c r="Q21">
        <v>0</v>
      </c>
      <c r="R21" s="9" t="s">
        <v>67</v>
      </c>
      <c r="S21" s="9" t="s">
        <v>68</v>
      </c>
    </row>
    <row r="22" spans="2:21" x14ac:dyDescent="0.25">
      <c r="C22" s="5" t="s">
        <v>53</v>
      </c>
      <c r="D22" s="5" t="s">
        <v>54</v>
      </c>
      <c r="E22" s="5" t="s">
        <v>19</v>
      </c>
      <c r="F22" s="5" t="s">
        <v>20</v>
      </c>
      <c r="G22" s="5" t="s">
        <v>55</v>
      </c>
      <c r="H22" s="5" t="s">
        <v>22</v>
      </c>
      <c r="L22" s="5" t="s">
        <v>66</v>
      </c>
      <c r="M22" t="s">
        <v>69</v>
      </c>
      <c r="N22" s="6" t="s">
        <v>70</v>
      </c>
      <c r="O22" s="9" t="s">
        <v>67</v>
      </c>
      <c r="P22">
        <v>0</v>
      </c>
      <c r="Q22">
        <v>0</v>
      </c>
      <c r="R22" s="9">
        <v>0</v>
      </c>
    </row>
    <row r="23" spans="2:21" x14ac:dyDescent="0.25">
      <c r="B23" s="5" t="s">
        <v>54</v>
      </c>
      <c r="C23" s="6">
        <f>C16/-1</f>
        <v>1</v>
      </c>
      <c r="D23" s="7">
        <f t="shared" ref="D23:H23" si="2">D16/-1</f>
        <v>1</v>
      </c>
      <c r="E23" s="6">
        <f t="shared" si="2"/>
        <v>-1</v>
      </c>
      <c r="F23" s="6">
        <f t="shared" si="2"/>
        <v>0</v>
      </c>
      <c r="G23" s="6">
        <f t="shared" si="2"/>
        <v>0</v>
      </c>
      <c r="H23" s="6">
        <f t="shared" si="2"/>
        <v>10</v>
      </c>
    </row>
    <row r="24" spans="2:21" x14ac:dyDescent="0.25">
      <c r="B24" s="5" t="s">
        <v>20</v>
      </c>
      <c r="C24">
        <v>2</v>
      </c>
      <c r="D24" s="6">
        <v>2</v>
      </c>
      <c r="E24">
        <v>0</v>
      </c>
      <c r="F24">
        <v>1</v>
      </c>
      <c r="G24">
        <v>0</v>
      </c>
      <c r="H24">
        <v>25</v>
      </c>
      <c r="J24" s="9" t="s">
        <v>56</v>
      </c>
    </row>
    <row r="25" spans="2:21" x14ac:dyDescent="0.25">
      <c r="B25" s="5" t="s">
        <v>55</v>
      </c>
      <c r="C25">
        <v>1</v>
      </c>
      <c r="D25" s="6">
        <v>0</v>
      </c>
      <c r="E25">
        <v>0</v>
      </c>
      <c r="F25">
        <v>0</v>
      </c>
      <c r="G25">
        <v>1</v>
      </c>
      <c r="H25">
        <v>8</v>
      </c>
      <c r="J25" s="9"/>
    </row>
    <row r="26" spans="2:21" x14ac:dyDescent="0.25">
      <c r="B26" s="5" t="s">
        <v>21</v>
      </c>
      <c r="C26">
        <v>-1</v>
      </c>
      <c r="D26" s="6">
        <v>-3</v>
      </c>
      <c r="E26">
        <v>0</v>
      </c>
      <c r="F26">
        <v>0</v>
      </c>
      <c r="G26">
        <v>0</v>
      </c>
      <c r="H26">
        <v>0</v>
      </c>
      <c r="J26" s="9" t="s">
        <v>57</v>
      </c>
      <c r="L26" t="s">
        <v>61</v>
      </c>
      <c r="M26">
        <v>1</v>
      </c>
      <c r="N26">
        <v>3</v>
      </c>
      <c r="O26">
        <v>0</v>
      </c>
      <c r="P26">
        <v>0</v>
      </c>
      <c r="Q26">
        <v>0</v>
      </c>
      <c r="R26" s="9" t="s">
        <v>67</v>
      </c>
    </row>
    <row r="27" spans="2:21" x14ac:dyDescent="0.25">
      <c r="M27" s="5" t="s">
        <v>53</v>
      </c>
      <c r="N27" s="5" t="s">
        <v>54</v>
      </c>
      <c r="O27" s="5" t="s">
        <v>19</v>
      </c>
      <c r="P27" s="5" t="s">
        <v>20</v>
      </c>
      <c r="Q27" s="5" t="s">
        <v>55</v>
      </c>
      <c r="R27" s="5" t="s">
        <v>64</v>
      </c>
      <c r="S27" s="5" t="s">
        <v>22</v>
      </c>
    </row>
    <row r="28" spans="2:21" x14ac:dyDescent="0.25">
      <c r="L28" s="5" t="s">
        <v>73</v>
      </c>
      <c r="M28" s="10">
        <v>1</v>
      </c>
      <c r="N28" s="10">
        <v>1</v>
      </c>
      <c r="O28" s="6">
        <v>-1</v>
      </c>
      <c r="P28" s="10">
        <v>0</v>
      </c>
      <c r="Q28" s="10">
        <v>0</v>
      </c>
      <c r="R28" s="10">
        <v>1</v>
      </c>
      <c r="S28" s="10">
        <v>10</v>
      </c>
      <c r="T28">
        <f>S28/O28</f>
        <v>-10</v>
      </c>
    </row>
    <row r="29" spans="2:21" x14ac:dyDescent="0.25">
      <c r="C29" s="5" t="s">
        <v>53</v>
      </c>
      <c r="D29" s="5" t="s">
        <v>54</v>
      </c>
      <c r="E29" s="5" t="s">
        <v>19</v>
      </c>
      <c r="F29" s="5" t="s">
        <v>20</v>
      </c>
      <c r="G29" s="5" t="s">
        <v>55</v>
      </c>
      <c r="H29" s="5" t="s">
        <v>22</v>
      </c>
      <c r="L29" s="5" t="s">
        <v>20</v>
      </c>
      <c r="M29" s="6">
        <f>-2*M18+M19</f>
        <v>0</v>
      </c>
      <c r="N29" s="6">
        <f t="shared" ref="N29:S29" si="3">-2*N18+N19</f>
        <v>0</v>
      </c>
      <c r="O29" s="7">
        <f t="shared" si="3"/>
        <v>2</v>
      </c>
      <c r="P29" s="6">
        <f t="shared" si="3"/>
        <v>1</v>
      </c>
      <c r="Q29" s="6">
        <f t="shared" si="3"/>
        <v>0</v>
      </c>
      <c r="R29" s="6">
        <f t="shared" si="3"/>
        <v>-2</v>
      </c>
      <c r="S29" s="6">
        <f t="shared" si="3"/>
        <v>5</v>
      </c>
      <c r="T29">
        <f t="shared" ref="T29:T30" si="4">S29/O29</f>
        <v>2.5</v>
      </c>
      <c r="U29" s="9" t="s">
        <v>56</v>
      </c>
    </row>
    <row r="30" spans="2:21" x14ac:dyDescent="0.25">
      <c r="B30" s="5" t="s">
        <v>54</v>
      </c>
      <c r="C30" s="10">
        <v>1</v>
      </c>
      <c r="D30" s="10">
        <v>1</v>
      </c>
      <c r="E30" s="16">
        <v>-1</v>
      </c>
      <c r="F30" s="10">
        <v>0</v>
      </c>
      <c r="G30" s="10">
        <v>0</v>
      </c>
      <c r="H30" s="10">
        <v>10</v>
      </c>
      <c r="I30" s="10">
        <f>H30/E30</f>
        <v>-10</v>
      </c>
      <c r="L30" s="5" t="s">
        <v>55</v>
      </c>
      <c r="M30" s="10">
        <v>1</v>
      </c>
      <c r="N30" s="10">
        <v>0</v>
      </c>
      <c r="O30" s="6">
        <v>0</v>
      </c>
      <c r="P30" s="10">
        <v>0</v>
      </c>
      <c r="Q30" s="10">
        <v>1</v>
      </c>
      <c r="R30" s="10">
        <v>0</v>
      </c>
      <c r="S30" s="10">
        <v>8</v>
      </c>
      <c r="T30" t="e">
        <f t="shared" si="4"/>
        <v>#DIV/0!</v>
      </c>
    </row>
    <row r="31" spans="2:21" x14ac:dyDescent="0.25">
      <c r="B31" s="5" t="s">
        <v>19</v>
      </c>
      <c r="C31" s="16">
        <f>-2*C23+C24</f>
        <v>0</v>
      </c>
      <c r="D31" s="16">
        <f t="shared" ref="D31:H31" si="5">-2*D23+D24</f>
        <v>0</v>
      </c>
      <c r="E31" s="7">
        <f>-2*E23+E24</f>
        <v>2</v>
      </c>
      <c r="F31" s="16">
        <f t="shared" si="5"/>
        <v>1</v>
      </c>
      <c r="G31" s="16">
        <f t="shared" si="5"/>
        <v>0</v>
      </c>
      <c r="H31" s="16">
        <f t="shared" si="5"/>
        <v>5</v>
      </c>
      <c r="I31" s="16">
        <f t="shared" ref="I31:I32" si="6">H31/E31</f>
        <v>2.5</v>
      </c>
      <c r="L31" s="5" t="s">
        <v>21</v>
      </c>
      <c r="M31" s="18">
        <f>M28*3+M29*0+M30*0</f>
        <v>3</v>
      </c>
      <c r="N31" s="18">
        <f t="shared" ref="N31:R31" si="7">N28*3+N29*0+N30*0</f>
        <v>3</v>
      </c>
      <c r="O31" s="17">
        <f t="shared" si="7"/>
        <v>-3</v>
      </c>
      <c r="P31" s="18">
        <f t="shared" si="7"/>
        <v>0</v>
      </c>
      <c r="Q31" s="18">
        <f t="shared" si="7"/>
        <v>0</v>
      </c>
      <c r="R31" s="18">
        <f t="shared" si="7"/>
        <v>3</v>
      </c>
      <c r="S31" s="18">
        <f>S28*3+S29*0+S30*0</f>
        <v>30</v>
      </c>
    </row>
    <row r="32" spans="2:21" x14ac:dyDescent="0.25">
      <c r="B32" s="5" t="s">
        <v>55</v>
      </c>
      <c r="C32" s="10">
        <f>C25</f>
        <v>1</v>
      </c>
      <c r="D32" s="10">
        <f t="shared" ref="D32:H32" si="8">D25</f>
        <v>0</v>
      </c>
      <c r="E32" s="16">
        <f t="shared" si="8"/>
        <v>0</v>
      </c>
      <c r="F32" s="10">
        <f t="shared" si="8"/>
        <v>0</v>
      </c>
      <c r="G32" s="10">
        <f t="shared" si="8"/>
        <v>1</v>
      </c>
      <c r="H32" s="10">
        <f t="shared" si="8"/>
        <v>8</v>
      </c>
      <c r="I32" s="10" t="e">
        <f t="shared" si="6"/>
        <v>#DIV/0!</v>
      </c>
      <c r="L32" s="5" t="s">
        <v>66</v>
      </c>
      <c r="M32" s="10">
        <f>M26-M31</f>
        <v>-2</v>
      </c>
      <c r="N32" s="10">
        <f t="shared" ref="N32:Q32" si="9">N26-N31</f>
        <v>0</v>
      </c>
      <c r="O32" s="6">
        <f t="shared" si="9"/>
        <v>3</v>
      </c>
      <c r="P32" s="10">
        <f t="shared" si="9"/>
        <v>0</v>
      </c>
      <c r="Q32" s="10">
        <f t="shared" si="9"/>
        <v>0</v>
      </c>
      <c r="R32" s="18" t="s">
        <v>74</v>
      </c>
      <c r="S32" s="10"/>
    </row>
    <row r="33" spans="2:21" x14ac:dyDescent="0.25">
      <c r="B33" s="5" t="s">
        <v>21</v>
      </c>
      <c r="C33" s="10">
        <f>3*C23+C26</f>
        <v>2</v>
      </c>
      <c r="D33" s="10">
        <f t="shared" ref="D33:H33" si="10">3*D23+D26</f>
        <v>0</v>
      </c>
      <c r="E33" s="16">
        <f t="shared" si="10"/>
        <v>-3</v>
      </c>
      <c r="F33" s="10">
        <f t="shared" si="10"/>
        <v>0</v>
      </c>
      <c r="G33" s="10">
        <f t="shared" si="10"/>
        <v>0</v>
      </c>
      <c r="H33" s="10">
        <f t="shared" si="10"/>
        <v>30</v>
      </c>
      <c r="I33" s="10"/>
    </row>
    <row r="35" spans="2:21" x14ac:dyDescent="0.25">
      <c r="L35" t="s">
        <v>61</v>
      </c>
      <c r="M35">
        <v>1</v>
      </c>
      <c r="N35">
        <v>3</v>
      </c>
      <c r="O35">
        <v>0</v>
      </c>
      <c r="P35">
        <v>0</v>
      </c>
      <c r="Q35">
        <v>0</v>
      </c>
      <c r="R35" s="9" t="s">
        <v>67</v>
      </c>
    </row>
    <row r="36" spans="2:21" x14ac:dyDescent="0.25">
      <c r="C36" s="5" t="s">
        <v>53</v>
      </c>
      <c r="D36" s="5" t="s">
        <v>54</v>
      </c>
      <c r="E36" s="5" t="s">
        <v>19</v>
      </c>
      <c r="F36" s="5" t="s">
        <v>20</v>
      </c>
      <c r="G36" s="5" t="s">
        <v>55</v>
      </c>
      <c r="H36" s="5" t="s">
        <v>22</v>
      </c>
      <c r="M36" s="5" t="s">
        <v>53</v>
      </c>
      <c r="N36" s="5" t="s">
        <v>54</v>
      </c>
      <c r="O36" s="5" t="s">
        <v>19</v>
      </c>
      <c r="P36" s="5" t="s">
        <v>20</v>
      </c>
      <c r="Q36" s="5" t="s">
        <v>55</v>
      </c>
      <c r="R36" s="5" t="s">
        <v>64</v>
      </c>
      <c r="S36" s="5" t="s">
        <v>22</v>
      </c>
    </row>
    <row r="37" spans="2:21" x14ac:dyDescent="0.25">
      <c r="B37" s="5" t="s">
        <v>54</v>
      </c>
      <c r="C37" s="10">
        <v>1</v>
      </c>
      <c r="D37" s="10">
        <v>1</v>
      </c>
      <c r="E37" s="16">
        <v>-1</v>
      </c>
      <c r="F37" s="10">
        <v>0</v>
      </c>
      <c r="G37" s="10">
        <v>0</v>
      </c>
      <c r="H37" s="10">
        <v>10</v>
      </c>
      <c r="J37" t="s">
        <v>58</v>
      </c>
      <c r="L37" s="5" t="s">
        <v>73</v>
      </c>
      <c r="M37" s="19">
        <f>1*M38+M28</f>
        <v>1</v>
      </c>
      <c r="N37" s="19">
        <f t="shared" ref="N37:S37" si="11">1*N38+N28</f>
        <v>1</v>
      </c>
      <c r="O37" s="19">
        <f t="shared" si="11"/>
        <v>0</v>
      </c>
      <c r="P37" s="19">
        <f t="shared" si="11"/>
        <v>0.5</v>
      </c>
      <c r="Q37" s="19">
        <f t="shared" si="11"/>
        <v>0</v>
      </c>
      <c r="R37" s="19">
        <f t="shared" si="11"/>
        <v>0</v>
      </c>
      <c r="S37" s="19">
        <f t="shared" si="11"/>
        <v>12.5</v>
      </c>
      <c r="U37" t="s">
        <v>75</v>
      </c>
    </row>
    <row r="38" spans="2:21" x14ac:dyDescent="0.25">
      <c r="B38" s="5" t="s">
        <v>19</v>
      </c>
      <c r="C38" s="16">
        <f>C31/2</f>
        <v>0</v>
      </c>
      <c r="D38" s="16">
        <f t="shared" ref="D38:H38" si="12">D31/2</f>
        <v>0</v>
      </c>
      <c r="E38" s="7">
        <f t="shared" si="12"/>
        <v>1</v>
      </c>
      <c r="F38" s="16">
        <f t="shared" si="12"/>
        <v>0.5</v>
      </c>
      <c r="G38" s="16">
        <f t="shared" si="12"/>
        <v>0</v>
      </c>
      <c r="H38" s="16">
        <f t="shared" si="12"/>
        <v>2.5</v>
      </c>
      <c r="L38" s="5" t="s">
        <v>19</v>
      </c>
      <c r="M38" s="19">
        <f>M29/2</f>
        <v>0</v>
      </c>
      <c r="N38" s="19">
        <f t="shared" ref="N38:S38" si="13">N29/2</f>
        <v>0</v>
      </c>
      <c r="O38" s="8">
        <f t="shared" si="13"/>
        <v>1</v>
      </c>
      <c r="P38" s="19">
        <f t="shared" si="13"/>
        <v>0.5</v>
      </c>
      <c r="Q38" s="19">
        <f t="shared" si="13"/>
        <v>0</v>
      </c>
      <c r="R38" s="19">
        <f t="shared" si="13"/>
        <v>-1</v>
      </c>
      <c r="S38" s="19">
        <f t="shared" si="13"/>
        <v>2.5</v>
      </c>
    </row>
    <row r="39" spans="2:21" x14ac:dyDescent="0.25">
      <c r="B39" s="5" t="s">
        <v>55</v>
      </c>
      <c r="C39" s="10">
        <f>C32</f>
        <v>1</v>
      </c>
      <c r="D39" s="10">
        <f t="shared" ref="D39:H39" si="14">D32</f>
        <v>0</v>
      </c>
      <c r="E39" s="16">
        <f t="shared" si="14"/>
        <v>0</v>
      </c>
      <c r="F39" s="10">
        <f t="shared" si="14"/>
        <v>0</v>
      </c>
      <c r="G39" s="10">
        <f t="shared" si="14"/>
        <v>1</v>
      </c>
      <c r="H39" s="10">
        <f t="shared" si="14"/>
        <v>8</v>
      </c>
      <c r="L39" s="5" t="s">
        <v>55</v>
      </c>
      <c r="M39" s="1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8</v>
      </c>
    </row>
    <row r="40" spans="2:21" x14ac:dyDescent="0.25">
      <c r="B40" s="5" t="s">
        <v>21</v>
      </c>
      <c r="C40" s="10">
        <v>2</v>
      </c>
      <c r="D40" s="10">
        <v>0</v>
      </c>
      <c r="E40" s="16">
        <v>-3</v>
      </c>
      <c r="F40" s="10">
        <v>0</v>
      </c>
      <c r="G40" s="10">
        <v>0</v>
      </c>
      <c r="H40" s="10">
        <v>30</v>
      </c>
      <c r="J40" t="s">
        <v>59</v>
      </c>
      <c r="L40" s="5" t="s">
        <v>21</v>
      </c>
      <c r="M40" s="19">
        <f>M37*3+M38*0+M39*0</f>
        <v>3</v>
      </c>
      <c r="N40" s="19">
        <f t="shared" ref="N40:S40" si="15">N37*3+N38*0+N39*0</f>
        <v>3</v>
      </c>
      <c r="O40" s="19">
        <f t="shared" si="15"/>
        <v>0</v>
      </c>
      <c r="P40" s="19">
        <f t="shared" si="15"/>
        <v>1.5</v>
      </c>
      <c r="Q40" s="19">
        <f t="shared" si="15"/>
        <v>0</v>
      </c>
      <c r="R40" s="19">
        <f t="shared" si="15"/>
        <v>0</v>
      </c>
      <c r="S40" s="19">
        <f t="shared" si="15"/>
        <v>37.5</v>
      </c>
    </row>
    <row r="41" spans="2:21" x14ac:dyDescent="0.25">
      <c r="L41" s="5" t="s">
        <v>66</v>
      </c>
      <c r="M41" s="19">
        <f>M35-M40</f>
        <v>-2</v>
      </c>
      <c r="N41" s="19">
        <f t="shared" ref="N41:Q41" si="16">N35-N40</f>
        <v>0</v>
      </c>
      <c r="O41" s="19">
        <f t="shared" si="16"/>
        <v>0</v>
      </c>
      <c r="P41" s="19">
        <f t="shared" si="16"/>
        <v>-1.5</v>
      </c>
      <c r="Q41" s="19">
        <f t="shared" si="16"/>
        <v>0</v>
      </c>
      <c r="R41" s="20" t="s">
        <v>67</v>
      </c>
      <c r="S41" s="19"/>
    </row>
    <row r="43" spans="2:21" x14ac:dyDescent="0.25">
      <c r="C43" s="5" t="s">
        <v>53</v>
      </c>
      <c r="D43" s="5" t="s">
        <v>54</v>
      </c>
      <c r="E43" s="5" t="s">
        <v>19</v>
      </c>
      <c r="F43" s="5" t="s">
        <v>20</v>
      </c>
      <c r="G43" s="5" t="s">
        <v>55</v>
      </c>
      <c r="H43" s="5" t="s">
        <v>22</v>
      </c>
    </row>
    <row r="44" spans="2:21" x14ac:dyDescent="0.25">
      <c r="B44" s="5" t="s">
        <v>54</v>
      </c>
      <c r="C44" s="10">
        <f>1*C38+C37</f>
        <v>1</v>
      </c>
      <c r="D44" s="10">
        <f t="shared" ref="D44:H44" si="17">1*D38+D37</f>
        <v>1</v>
      </c>
      <c r="E44" s="10">
        <f t="shared" si="17"/>
        <v>0</v>
      </c>
      <c r="F44" s="10">
        <f t="shared" si="17"/>
        <v>0.5</v>
      </c>
      <c r="G44" s="10">
        <f t="shared" si="17"/>
        <v>0</v>
      </c>
      <c r="H44" s="10">
        <f t="shared" si="17"/>
        <v>12.5</v>
      </c>
    </row>
    <row r="45" spans="2:21" x14ac:dyDescent="0.25">
      <c r="B45" s="5" t="s">
        <v>19</v>
      </c>
      <c r="C45" s="10">
        <v>0</v>
      </c>
      <c r="D45" s="10">
        <v>0</v>
      </c>
      <c r="E45" s="10">
        <v>1</v>
      </c>
      <c r="F45" s="10">
        <v>0.5</v>
      </c>
      <c r="G45" s="10">
        <v>0</v>
      </c>
      <c r="H45" s="10">
        <v>2.5</v>
      </c>
      <c r="M45" t="s">
        <v>54</v>
      </c>
      <c r="N45" s="19">
        <f>S37</f>
        <v>12.5</v>
      </c>
    </row>
    <row r="46" spans="2:21" x14ac:dyDescent="0.25">
      <c r="B46" s="5" t="s">
        <v>55</v>
      </c>
      <c r="C46" s="10">
        <v>1</v>
      </c>
      <c r="D46" s="10">
        <v>0</v>
      </c>
      <c r="E46" s="10">
        <v>0</v>
      </c>
      <c r="F46" s="10">
        <v>0</v>
      </c>
      <c r="G46" s="10">
        <v>1</v>
      </c>
      <c r="H46" s="10">
        <v>8</v>
      </c>
      <c r="M46" t="s">
        <v>19</v>
      </c>
      <c r="N46" s="19">
        <f>S38</f>
        <v>2.5</v>
      </c>
    </row>
    <row r="47" spans="2:21" x14ac:dyDescent="0.25">
      <c r="B47" s="5" t="s">
        <v>21</v>
      </c>
      <c r="C47" s="10">
        <f>3*C38+C40</f>
        <v>2</v>
      </c>
      <c r="D47" s="10">
        <f t="shared" ref="D47:H47" si="18">3*D38+D40</f>
        <v>0</v>
      </c>
      <c r="E47" s="10">
        <f t="shared" si="18"/>
        <v>0</v>
      </c>
      <c r="F47" s="10">
        <f t="shared" si="18"/>
        <v>1.5</v>
      </c>
      <c r="G47" s="10">
        <f t="shared" si="18"/>
        <v>0</v>
      </c>
      <c r="H47" s="10">
        <f t="shared" si="18"/>
        <v>37.5</v>
      </c>
      <c r="M47" t="s">
        <v>55</v>
      </c>
      <c r="N47">
        <f>S39</f>
        <v>8</v>
      </c>
    </row>
    <row r="48" spans="2:21" x14ac:dyDescent="0.25">
      <c r="M48" t="s">
        <v>21</v>
      </c>
      <c r="N48" s="19">
        <f>S40</f>
        <v>37.5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4018-3FA5-4A9D-A10C-B0B564289362}">
  <dimension ref="B2:Y72"/>
  <sheetViews>
    <sheetView topLeftCell="J10" workbookViewId="0">
      <selection activeCell="B75" sqref="B75"/>
    </sheetView>
  </sheetViews>
  <sheetFormatPr baseColWidth="10" defaultRowHeight="15" x14ac:dyDescent="0.25"/>
  <cols>
    <col min="9" max="9" width="15" customWidth="1"/>
  </cols>
  <sheetData>
    <row r="2" spans="2:24" x14ac:dyDescent="0.25">
      <c r="B2" t="s">
        <v>76</v>
      </c>
      <c r="D2" t="s">
        <v>46</v>
      </c>
      <c r="O2" t="s">
        <v>101</v>
      </c>
    </row>
    <row r="3" spans="2:24" x14ac:dyDescent="0.25">
      <c r="B3" t="s">
        <v>1</v>
      </c>
    </row>
    <row r="4" spans="2:24" x14ac:dyDescent="0.25">
      <c r="B4" t="s">
        <v>77</v>
      </c>
      <c r="D4" t="s">
        <v>81</v>
      </c>
      <c r="O4" t="s">
        <v>81</v>
      </c>
    </row>
    <row r="5" spans="2:24" x14ac:dyDescent="0.25">
      <c r="B5" t="s">
        <v>78</v>
      </c>
    </row>
    <row r="6" spans="2:24" x14ac:dyDescent="0.25">
      <c r="B6" t="s">
        <v>79</v>
      </c>
      <c r="D6" t="s">
        <v>82</v>
      </c>
      <c r="O6" t="s">
        <v>82</v>
      </c>
    </row>
    <row r="7" spans="2:24" x14ac:dyDescent="0.25">
      <c r="B7" t="s">
        <v>80</v>
      </c>
      <c r="D7" t="s">
        <v>83</v>
      </c>
      <c r="O7" t="s">
        <v>83</v>
      </c>
    </row>
    <row r="8" spans="2:24" x14ac:dyDescent="0.25">
      <c r="D8" t="s">
        <v>84</v>
      </c>
      <c r="O8" t="s">
        <v>84</v>
      </c>
    </row>
    <row r="9" spans="2:24" x14ac:dyDescent="0.25">
      <c r="D9" t="s">
        <v>85</v>
      </c>
      <c r="O9" t="s">
        <v>85</v>
      </c>
    </row>
    <row r="10" spans="2:24" x14ac:dyDescent="0.25">
      <c r="D10" t="s">
        <v>86</v>
      </c>
      <c r="O10" t="s">
        <v>102</v>
      </c>
    </row>
    <row r="12" spans="2:24" x14ac:dyDescent="0.25">
      <c r="B12" t="s">
        <v>87</v>
      </c>
    </row>
    <row r="13" spans="2:24" x14ac:dyDescent="0.25">
      <c r="O13" t="s">
        <v>88</v>
      </c>
      <c r="P13">
        <v>0.1</v>
      </c>
      <c r="Q13">
        <v>0.5</v>
      </c>
      <c r="R13">
        <v>0</v>
      </c>
      <c r="S13">
        <v>0</v>
      </c>
      <c r="T13">
        <v>0</v>
      </c>
      <c r="U13">
        <v>0</v>
      </c>
      <c r="V13" s="9" t="s">
        <v>72</v>
      </c>
    </row>
    <row r="14" spans="2:24" x14ac:dyDescent="0.25">
      <c r="B14" t="s">
        <v>88</v>
      </c>
      <c r="C14">
        <v>0.1</v>
      </c>
      <c r="D14">
        <v>0.5</v>
      </c>
      <c r="E14">
        <v>0</v>
      </c>
      <c r="F14">
        <v>0</v>
      </c>
      <c r="G14">
        <v>0</v>
      </c>
      <c r="H14">
        <v>0</v>
      </c>
      <c r="I14" s="9" t="s">
        <v>67</v>
      </c>
      <c r="P14" s="21" t="s">
        <v>53</v>
      </c>
      <c r="Q14" s="21" t="s">
        <v>54</v>
      </c>
      <c r="R14" s="21" t="s">
        <v>19</v>
      </c>
      <c r="S14" s="21" t="s">
        <v>20</v>
      </c>
      <c r="T14" s="21" t="s">
        <v>55</v>
      </c>
      <c r="U14" s="5" t="s">
        <v>89</v>
      </c>
      <c r="V14" s="21" t="s">
        <v>64</v>
      </c>
      <c r="W14" s="10"/>
    </row>
    <row r="15" spans="2:24" x14ac:dyDescent="0.25">
      <c r="C15" s="21" t="s">
        <v>53</v>
      </c>
      <c r="D15" s="21" t="s">
        <v>54</v>
      </c>
      <c r="E15" s="21" t="s">
        <v>19</v>
      </c>
      <c r="F15" s="21" t="s">
        <v>20</v>
      </c>
      <c r="G15" s="21" t="s">
        <v>55</v>
      </c>
      <c r="H15" s="5" t="s">
        <v>89</v>
      </c>
      <c r="I15" s="21" t="s">
        <v>64</v>
      </c>
      <c r="J15" s="10"/>
      <c r="O15" s="5" t="s">
        <v>19</v>
      </c>
      <c r="P15" s="23">
        <v>4</v>
      </c>
      <c r="Q15" s="27">
        <v>3</v>
      </c>
      <c r="R15" s="27">
        <v>1</v>
      </c>
      <c r="S15" s="27">
        <v>0</v>
      </c>
      <c r="T15" s="27">
        <v>0</v>
      </c>
      <c r="U15" s="27">
        <v>0</v>
      </c>
      <c r="V15" s="27">
        <v>0</v>
      </c>
      <c r="W15" s="27">
        <v>30</v>
      </c>
      <c r="X15">
        <f>W15/P15</f>
        <v>7.5</v>
      </c>
    </row>
    <row r="16" spans="2:24" x14ac:dyDescent="0.25">
      <c r="B16" s="5" t="s">
        <v>19</v>
      </c>
      <c r="C16" s="23">
        <v>4</v>
      </c>
      <c r="D16" s="13">
        <v>3</v>
      </c>
      <c r="E16" s="13">
        <v>1</v>
      </c>
      <c r="F16" s="13">
        <v>0</v>
      </c>
      <c r="G16" s="13">
        <v>0</v>
      </c>
      <c r="H16" s="13">
        <v>0</v>
      </c>
      <c r="I16" s="13">
        <v>0</v>
      </c>
      <c r="J16" s="13">
        <v>30</v>
      </c>
      <c r="K16">
        <f>J16/C16</f>
        <v>7.5</v>
      </c>
      <c r="O16" s="5" t="s">
        <v>20</v>
      </c>
      <c r="P16" s="23">
        <v>6</v>
      </c>
      <c r="Q16" s="27">
        <v>1</v>
      </c>
      <c r="R16" s="27">
        <v>0</v>
      </c>
      <c r="S16" s="27">
        <v>1</v>
      </c>
      <c r="T16" s="27">
        <v>0</v>
      </c>
      <c r="U16" s="27">
        <v>0</v>
      </c>
      <c r="V16" s="27">
        <v>0</v>
      </c>
      <c r="W16" s="27">
        <v>36</v>
      </c>
      <c r="X16">
        <f t="shared" ref="X16:X18" si="0">W16/P16</f>
        <v>6</v>
      </c>
    </row>
    <row r="17" spans="2:25" x14ac:dyDescent="0.25">
      <c r="B17" s="5" t="s">
        <v>20</v>
      </c>
      <c r="C17" s="23">
        <v>6</v>
      </c>
      <c r="D17" s="13">
        <v>1</v>
      </c>
      <c r="E17" s="13">
        <v>0</v>
      </c>
      <c r="F17" s="13">
        <v>1</v>
      </c>
      <c r="G17" s="13">
        <v>0</v>
      </c>
      <c r="H17" s="13">
        <v>0</v>
      </c>
      <c r="I17" s="13">
        <v>0</v>
      </c>
      <c r="J17" s="13">
        <v>36</v>
      </c>
      <c r="K17">
        <f t="shared" ref="K17:K19" si="1">J17/C17</f>
        <v>6</v>
      </c>
      <c r="O17" s="5" t="s">
        <v>55</v>
      </c>
      <c r="P17" s="23">
        <v>1</v>
      </c>
      <c r="Q17" s="27">
        <v>-1</v>
      </c>
      <c r="R17" s="27">
        <v>0</v>
      </c>
      <c r="S17" s="27">
        <v>0</v>
      </c>
      <c r="T17" s="27">
        <v>1</v>
      </c>
      <c r="U17" s="27">
        <v>0</v>
      </c>
      <c r="V17" s="27">
        <v>0</v>
      </c>
      <c r="W17" s="27">
        <v>20</v>
      </c>
      <c r="X17">
        <f t="shared" si="0"/>
        <v>20</v>
      </c>
    </row>
    <row r="18" spans="2:25" x14ac:dyDescent="0.25">
      <c r="B18" s="5" t="s">
        <v>55</v>
      </c>
      <c r="C18" s="23">
        <v>1</v>
      </c>
      <c r="D18" s="13">
        <v>-1</v>
      </c>
      <c r="E18" s="13">
        <v>0</v>
      </c>
      <c r="F18" s="13">
        <v>0</v>
      </c>
      <c r="G18" s="13">
        <v>1</v>
      </c>
      <c r="H18" s="13">
        <v>0</v>
      </c>
      <c r="I18" s="13">
        <v>0</v>
      </c>
      <c r="J18" s="13">
        <v>20</v>
      </c>
      <c r="K18">
        <f t="shared" si="1"/>
        <v>20</v>
      </c>
      <c r="O18" s="5" t="s">
        <v>64</v>
      </c>
      <c r="P18" s="25">
        <v>1</v>
      </c>
      <c r="Q18" s="23">
        <v>0</v>
      </c>
      <c r="R18" s="23">
        <v>0</v>
      </c>
      <c r="S18" s="23">
        <v>0</v>
      </c>
      <c r="T18" s="23">
        <v>0</v>
      </c>
      <c r="U18" s="23">
        <v>-1</v>
      </c>
      <c r="V18" s="23">
        <v>1</v>
      </c>
      <c r="W18" s="23">
        <v>1</v>
      </c>
      <c r="X18" s="6">
        <f t="shared" si="0"/>
        <v>1</v>
      </c>
    </row>
    <row r="19" spans="2:25" x14ac:dyDescent="0.25">
      <c r="B19" s="5" t="s">
        <v>64</v>
      </c>
      <c r="C19" s="25">
        <v>1</v>
      </c>
      <c r="D19" s="23">
        <v>0</v>
      </c>
      <c r="E19" s="23">
        <v>0</v>
      </c>
      <c r="F19" s="23">
        <v>0</v>
      </c>
      <c r="G19" s="23">
        <v>0</v>
      </c>
      <c r="H19" s="23">
        <v>-1</v>
      </c>
      <c r="I19" s="23">
        <v>1</v>
      </c>
      <c r="J19" s="23">
        <v>1</v>
      </c>
      <c r="K19" s="6">
        <f t="shared" si="1"/>
        <v>1</v>
      </c>
      <c r="O19" s="5" t="s">
        <v>21</v>
      </c>
      <c r="P19" s="24" t="s">
        <v>72</v>
      </c>
      <c r="Q19" s="27">
        <v>0</v>
      </c>
      <c r="R19" s="27">
        <v>0</v>
      </c>
      <c r="S19" s="27">
        <v>0</v>
      </c>
      <c r="T19" s="27">
        <v>0</v>
      </c>
      <c r="U19" s="28" t="s">
        <v>67</v>
      </c>
      <c r="V19" s="28" t="s">
        <v>72</v>
      </c>
      <c r="W19" s="28" t="s">
        <v>72</v>
      </c>
    </row>
    <row r="20" spans="2:25" x14ac:dyDescent="0.25">
      <c r="B20" s="5" t="s">
        <v>21</v>
      </c>
      <c r="C20" s="24" t="s">
        <v>67</v>
      </c>
      <c r="D20" s="13">
        <v>0</v>
      </c>
      <c r="E20" s="13">
        <v>0</v>
      </c>
      <c r="F20" s="13">
        <v>0</v>
      </c>
      <c r="G20" s="13">
        <v>0</v>
      </c>
      <c r="H20" s="13" t="s">
        <v>72</v>
      </c>
      <c r="I20" s="22" t="s">
        <v>67</v>
      </c>
      <c r="J20" s="22" t="s">
        <v>67</v>
      </c>
      <c r="O20" s="5" t="s">
        <v>66</v>
      </c>
      <c r="P20" s="23" t="s">
        <v>103</v>
      </c>
      <c r="Q20" s="27">
        <v>0.5</v>
      </c>
      <c r="R20" s="27">
        <v>0</v>
      </c>
      <c r="S20" s="27">
        <v>0</v>
      </c>
      <c r="T20" s="27">
        <v>0</v>
      </c>
      <c r="U20" s="28" t="s">
        <v>72</v>
      </c>
      <c r="V20" s="27">
        <v>0</v>
      </c>
      <c r="W20" s="10"/>
    </row>
    <row r="21" spans="2:25" x14ac:dyDescent="0.25">
      <c r="B21" s="5" t="s">
        <v>66</v>
      </c>
      <c r="C21" s="23" t="s">
        <v>90</v>
      </c>
      <c r="D21" s="13">
        <v>0.5</v>
      </c>
      <c r="E21" s="13">
        <v>0</v>
      </c>
      <c r="F21" s="13">
        <v>0</v>
      </c>
      <c r="G21" s="13">
        <v>0</v>
      </c>
      <c r="H21" s="22" t="s">
        <v>67</v>
      </c>
      <c r="I21" s="13">
        <v>0</v>
      </c>
    </row>
    <row r="23" spans="2:25" x14ac:dyDescent="0.25">
      <c r="O23" s="26" t="s">
        <v>104</v>
      </c>
    </row>
    <row r="24" spans="2:25" x14ac:dyDescent="0.25">
      <c r="B24" s="26" t="s">
        <v>91</v>
      </c>
    </row>
    <row r="25" spans="2:25" x14ac:dyDescent="0.25">
      <c r="O25" t="s">
        <v>88</v>
      </c>
      <c r="P25">
        <v>0.1</v>
      </c>
      <c r="Q25">
        <v>0.5</v>
      </c>
      <c r="R25">
        <v>0</v>
      </c>
      <c r="S25">
        <v>0</v>
      </c>
      <c r="T25">
        <v>0</v>
      </c>
      <c r="U25">
        <v>0</v>
      </c>
      <c r="V25" s="9" t="s">
        <v>72</v>
      </c>
    </row>
    <row r="26" spans="2:25" x14ac:dyDescent="0.25">
      <c r="B26" t="s">
        <v>88</v>
      </c>
      <c r="C26">
        <v>0.1</v>
      </c>
      <c r="D26">
        <v>0.5</v>
      </c>
      <c r="E26">
        <v>0</v>
      </c>
      <c r="F26">
        <v>0</v>
      </c>
      <c r="G26">
        <v>0</v>
      </c>
      <c r="H26">
        <v>0</v>
      </c>
      <c r="I26" s="9" t="s">
        <v>67</v>
      </c>
      <c r="P26" s="21" t="s">
        <v>53</v>
      </c>
      <c r="Q26" s="21" t="s">
        <v>54</v>
      </c>
      <c r="R26" s="21" t="s">
        <v>19</v>
      </c>
      <c r="S26" s="21" t="s">
        <v>20</v>
      </c>
      <c r="T26" s="21" t="s">
        <v>55</v>
      </c>
      <c r="U26" s="5" t="s">
        <v>89</v>
      </c>
      <c r="V26" s="21" t="s">
        <v>64</v>
      </c>
      <c r="W26" s="10"/>
    </row>
    <row r="27" spans="2:25" x14ac:dyDescent="0.25">
      <c r="C27" s="21" t="s">
        <v>53</v>
      </c>
      <c r="D27" s="21" t="s">
        <v>54</v>
      </c>
      <c r="E27" s="21" t="s">
        <v>19</v>
      </c>
      <c r="F27" s="21" t="s">
        <v>20</v>
      </c>
      <c r="G27" s="21" t="s">
        <v>55</v>
      </c>
      <c r="H27" s="5" t="s">
        <v>89</v>
      </c>
      <c r="I27" s="21" t="s">
        <v>64</v>
      </c>
      <c r="J27" s="10"/>
      <c r="O27" s="5" t="s">
        <v>19</v>
      </c>
      <c r="P27" s="27">
        <f>-4*P18+P15</f>
        <v>0</v>
      </c>
      <c r="Q27" s="27">
        <f t="shared" ref="Q27:W27" si="2">-4*Q18+Q15</f>
        <v>3</v>
      </c>
      <c r="R27" s="27">
        <f t="shared" si="2"/>
        <v>1</v>
      </c>
      <c r="S27" s="27">
        <f t="shared" si="2"/>
        <v>0</v>
      </c>
      <c r="T27" s="27">
        <f t="shared" si="2"/>
        <v>0</v>
      </c>
      <c r="U27" s="27">
        <f t="shared" si="2"/>
        <v>4</v>
      </c>
      <c r="V27" s="27">
        <f t="shared" si="2"/>
        <v>-4</v>
      </c>
      <c r="W27" s="27">
        <f t="shared" si="2"/>
        <v>26</v>
      </c>
      <c r="Y27" s="9" t="s">
        <v>92</v>
      </c>
    </row>
    <row r="28" spans="2:25" x14ac:dyDescent="0.25">
      <c r="B28" s="5" t="s">
        <v>19</v>
      </c>
      <c r="C28" s="23">
        <f>-4*C19+C16</f>
        <v>0</v>
      </c>
      <c r="D28" s="25">
        <f t="shared" ref="D28:J28" si="3">-4*D19+D16</f>
        <v>3</v>
      </c>
      <c r="E28" s="23">
        <f t="shared" si="3"/>
        <v>1</v>
      </c>
      <c r="F28" s="23">
        <f t="shared" si="3"/>
        <v>0</v>
      </c>
      <c r="G28" s="23">
        <f t="shared" si="3"/>
        <v>0</v>
      </c>
      <c r="H28" s="23">
        <f t="shared" si="3"/>
        <v>4</v>
      </c>
      <c r="I28" s="23">
        <f t="shared" si="3"/>
        <v>-4</v>
      </c>
      <c r="J28" s="23">
        <f t="shared" si="3"/>
        <v>26</v>
      </c>
      <c r="K28" s="33">
        <f>J28/D28</f>
        <v>8.6666666666666661</v>
      </c>
      <c r="L28" s="9" t="s">
        <v>92</v>
      </c>
      <c r="O28" s="5" t="s">
        <v>20</v>
      </c>
      <c r="P28" s="27">
        <f>-6*P18+P16</f>
        <v>0</v>
      </c>
      <c r="Q28" s="27">
        <f t="shared" ref="Q28:W28" si="4">-6*Q18+Q16</f>
        <v>1</v>
      </c>
      <c r="R28" s="27">
        <f t="shared" si="4"/>
        <v>0</v>
      </c>
      <c r="S28" s="27">
        <f t="shared" si="4"/>
        <v>1</v>
      </c>
      <c r="T28" s="27">
        <f t="shared" si="4"/>
        <v>0</v>
      </c>
      <c r="U28" s="27">
        <f t="shared" si="4"/>
        <v>6</v>
      </c>
      <c r="V28" s="27">
        <f t="shared" si="4"/>
        <v>-6</v>
      </c>
      <c r="W28" s="27">
        <f t="shared" si="4"/>
        <v>30</v>
      </c>
      <c r="Y28" s="9" t="s">
        <v>93</v>
      </c>
    </row>
    <row r="29" spans="2:25" x14ac:dyDescent="0.25">
      <c r="B29" s="5" t="s">
        <v>20</v>
      </c>
      <c r="C29" s="27">
        <f>-6*C19+C17</f>
        <v>0</v>
      </c>
      <c r="D29" s="23">
        <f t="shared" ref="D29:J29" si="5">-6*D19+D17</f>
        <v>1</v>
      </c>
      <c r="E29" s="27">
        <f t="shared" si="5"/>
        <v>0</v>
      </c>
      <c r="F29" s="27">
        <f t="shared" si="5"/>
        <v>1</v>
      </c>
      <c r="G29" s="27">
        <f t="shared" si="5"/>
        <v>0</v>
      </c>
      <c r="H29" s="27">
        <f t="shared" si="5"/>
        <v>6</v>
      </c>
      <c r="I29" s="27">
        <f t="shared" si="5"/>
        <v>-6</v>
      </c>
      <c r="J29" s="27">
        <f t="shared" si="5"/>
        <v>30</v>
      </c>
      <c r="K29" s="33">
        <f t="shared" ref="K29:K31" si="6">J29/D29</f>
        <v>30</v>
      </c>
      <c r="L29" s="9" t="s">
        <v>93</v>
      </c>
      <c r="O29" s="5" t="s">
        <v>55</v>
      </c>
      <c r="P29" s="27">
        <f>-1*P18+P17</f>
        <v>0</v>
      </c>
      <c r="Q29" s="27">
        <f t="shared" ref="Q29:W29" si="7">-1*Q18+Q17</f>
        <v>-1</v>
      </c>
      <c r="R29" s="27">
        <f t="shared" si="7"/>
        <v>0</v>
      </c>
      <c r="S29" s="27">
        <f t="shared" si="7"/>
        <v>0</v>
      </c>
      <c r="T29" s="27">
        <f t="shared" si="7"/>
        <v>1</v>
      </c>
      <c r="U29" s="27">
        <f t="shared" si="7"/>
        <v>1</v>
      </c>
      <c r="V29" s="27">
        <f t="shared" si="7"/>
        <v>-1</v>
      </c>
      <c r="W29" s="27">
        <f t="shared" si="7"/>
        <v>19</v>
      </c>
      <c r="Y29" s="9" t="s">
        <v>94</v>
      </c>
    </row>
    <row r="30" spans="2:25" x14ac:dyDescent="0.25">
      <c r="B30" s="5" t="s">
        <v>55</v>
      </c>
      <c r="C30" s="27">
        <f>-1*C19+C18</f>
        <v>0</v>
      </c>
      <c r="D30" s="23">
        <f t="shared" ref="D30:J30" si="8">-1*D19+D18</f>
        <v>-1</v>
      </c>
      <c r="E30" s="27">
        <f t="shared" si="8"/>
        <v>0</v>
      </c>
      <c r="F30" s="27">
        <f t="shared" si="8"/>
        <v>0</v>
      </c>
      <c r="G30" s="27">
        <f t="shared" si="8"/>
        <v>1</v>
      </c>
      <c r="H30" s="27">
        <f t="shared" si="8"/>
        <v>1</v>
      </c>
      <c r="I30" s="27">
        <f t="shared" si="8"/>
        <v>-1</v>
      </c>
      <c r="J30" s="27">
        <f t="shared" si="8"/>
        <v>19</v>
      </c>
      <c r="K30" s="33">
        <f t="shared" si="6"/>
        <v>-19</v>
      </c>
      <c r="L30" s="9" t="s">
        <v>94</v>
      </c>
      <c r="O30" s="5" t="s">
        <v>53</v>
      </c>
      <c r="P30" s="27">
        <v>1</v>
      </c>
      <c r="Q30" s="27">
        <v>0</v>
      </c>
      <c r="R30" s="27">
        <v>0</v>
      </c>
      <c r="S30" s="27">
        <v>0</v>
      </c>
      <c r="T30" s="27">
        <v>0</v>
      </c>
      <c r="U30" s="27">
        <v>-1</v>
      </c>
      <c r="V30" s="27">
        <v>1</v>
      </c>
      <c r="W30" s="27">
        <v>1</v>
      </c>
    </row>
    <row r="31" spans="2:25" x14ac:dyDescent="0.25">
      <c r="B31" s="5" t="s">
        <v>53</v>
      </c>
      <c r="C31" s="27">
        <v>1</v>
      </c>
      <c r="D31" s="23">
        <v>0</v>
      </c>
      <c r="E31" s="27">
        <v>0</v>
      </c>
      <c r="F31" s="27">
        <v>0</v>
      </c>
      <c r="G31" s="27">
        <v>0</v>
      </c>
      <c r="H31" s="27">
        <v>-1</v>
      </c>
      <c r="I31" s="27">
        <v>1</v>
      </c>
      <c r="J31" s="27">
        <v>1</v>
      </c>
      <c r="K31" s="33" t="e">
        <f t="shared" si="6"/>
        <v>#DIV/0!</v>
      </c>
      <c r="O31" s="5" t="s">
        <v>21</v>
      </c>
      <c r="P31" s="28">
        <f>P30*0.1</f>
        <v>0.1</v>
      </c>
      <c r="Q31" s="28">
        <f t="shared" ref="Q31:W31" si="9">Q30*0.1</f>
        <v>0</v>
      </c>
      <c r="R31" s="28">
        <f t="shared" si="9"/>
        <v>0</v>
      </c>
      <c r="S31" s="28">
        <f t="shared" si="9"/>
        <v>0</v>
      </c>
      <c r="T31" s="28">
        <f t="shared" si="9"/>
        <v>0</v>
      </c>
      <c r="U31" s="28">
        <f t="shared" si="9"/>
        <v>-0.1</v>
      </c>
      <c r="V31" s="28">
        <f t="shared" si="9"/>
        <v>0.1</v>
      </c>
      <c r="W31" s="28">
        <f t="shared" si="9"/>
        <v>0.1</v>
      </c>
    </row>
    <row r="32" spans="2:25" x14ac:dyDescent="0.25">
      <c r="B32" s="5" t="s">
        <v>21</v>
      </c>
      <c r="C32" s="29">
        <f>C31*0.1</f>
        <v>0.1</v>
      </c>
      <c r="D32" s="31">
        <f t="shared" ref="D32:J32" si="10">D31*0.1</f>
        <v>0</v>
      </c>
      <c r="E32" s="29">
        <f t="shared" si="10"/>
        <v>0</v>
      </c>
      <c r="F32" s="29">
        <f t="shared" si="10"/>
        <v>0</v>
      </c>
      <c r="G32" s="29">
        <f t="shared" si="10"/>
        <v>0</v>
      </c>
      <c r="H32" s="29">
        <f t="shared" si="10"/>
        <v>-0.1</v>
      </c>
      <c r="I32" s="29">
        <f t="shared" si="10"/>
        <v>0.1</v>
      </c>
      <c r="J32" s="29">
        <f t="shared" si="10"/>
        <v>0.1</v>
      </c>
      <c r="O32" s="5" t="s">
        <v>66</v>
      </c>
      <c r="P32" s="27">
        <f>P25-P31</f>
        <v>0</v>
      </c>
      <c r="Q32" s="27">
        <f t="shared" ref="Q32:U32" si="11">Q25-Q31</f>
        <v>0.5</v>
      </c>
      <c r="R32" s="27">
        <f t="shared" si="11"/>
        <v>0</v>
      </c>
      <c r="S32" s="27">
        <f t="shared" si="11"/>
        <v>0</v>
      </c>
      <c r="T32" s="27">
        <f t="shared" si="11"/>
        <v>0</v>
      </c>
      <c r="U32" s="27">
        <f t="shared" si="11"/>
        <v>0.1</v>
      </c>
      <c r="V32" s="28" t="s">
        <v>105</v>
      </c>
      <c r="W32" s="10"/>
    </row>
    <row r="33" spans="2:12" x14ac:dyDescent="0.25">
      <c r="B33" s="5" t="s">
        <v>66</v>
      </c>
      <c r="C33" s="30">
        <f>C26-C32</f>
        <v>0</v>
      </c>
      <c r="D33" s="32">
        <f t="shared" ref="D33:H33" si="12">D26-D32</f>
        <v>0.5</v>
      </c>
      <c r="E33" s="30">
        <f t="shared" si="12"/>
        <v>0</v>
      </c>
      <c r="F33" s="30">
        <f t="shared" si="12"/>
        <v>0</v>
      </c>
      <c r="G33" s="30">
        <f t="shared" si="12"/>
        <v>0</v>
      </c>
      <c r="H33" s="30">
        <f t="shared" si="12"/>
        <v>0.1</v>
      </c>
      <c r="I33" s="29" t="s">
        <v>95</v>
      </c>
      <c r="J33" s="10"/>
    </row>
    <row r="36" spans="2:12" x14ac:dyDescent="0.25">
      <c r="B36" s="26" t="s">
        <v>96</v>
      </c>
    </row>
    <row r="38" spans="2:12" x14ac:dyDescent="0.25">
      <c r="B38" t="s">
        <v>88</v>
      </c>
      <c r="C38">
        <v>0.1</v>
      </c>
      <c r="D38">
        <v>0.5</v>
      </c>
      <c r="E38">
        <v>0</v>
      </c>
      <c r="F38">
        <v>0</v>
      </c>
      <c r="G38">
        <v>0</v>
      </c>
      <c r="H38">
        <v>0</v>
      </c>
      <c r="I38" s="9" t="s">
        <v>67</v>
      </c>
    </row>
    <row r="39" spans="2:12" x14ac:dyDescent="0.25">
      <c r="C39" s="21" t="s">
        <v>53</v>
      </c>
      <c r="D39" s="21" t="s">
        <v>54</v>
      </c>
      <c r="E39" s="21" t="s">
        <v>19</v>
      </c>
      <c r="F39" s="21" t="s">
        <v>20</v>
      </c>
      <c r="G39" s="21" t="s">
        <v>55</v>
      </c>
      <c r="H39" s="5" t="s">
        <v>89</v>
      </c>
      <c r="I39" s="21" t="s">
        <v>64</v>
      </c>
      <c r="J39" s="10"/>
    </row>
    <row r="40" spans="2:12" x14ac:dyDescent="0.25">
      <c r="B40" s="5" t="s">
        <v>54</v>
      </c>
      <c r="C40" s="32">
        <f>C28/3</f>
        <v>0</v>
      </c>
      <c r="D40" s="34">
        <f t="shared" ref="D40:I40" si="13">D28/3</f>
        <v>1</v>
      </c>
      <c r="E40" s="32">
        <f t="shared" si="13"/>
        <v>0.33333333333333331</v>
      </c>
      <c r="F40" s="32">
        <f t="shared" si="13"/>
        <v>0</v>
      </c>
      <c r="G40" s="32">
        <f t="shared" si="13"/>
        <v>0</v>
      </c>
      <c r="H40" s="32">
        <f t="shared" si="13"/>
        <v>1.3333333333333333</v>
      </c>
      <c r="I40" s="32">
        <f t="shared" si="13"/>
        <v>-1.3333333333333333</v>
      </c>
      <c r="J40" s="32">
        <f>J28/3</f>
        <v>8.6666666666666661</v>
      </c>
    </row>
    <row r="41" spans="2:12" x14ac:dyDescent="0.25">
      <c r="B41" s="5" t="s">
        <v>20</v>
      </c>
      <c r="C41" s="27">
        <v>0</v>
      </c>
      <c r="D41" s="23">
        <v>1</v>
      </c>
      <c r="E41" s="27">
        <v>0</v>
      </c>
      <c r="F41" s="27">
        <v>1</v>
      </c>
      <c r="G41" s="27">
        <v>0</v>
      </c>
      <c r="H41" s="27">
        <v>6</v>
      </c>
      <c r="I41" s="27">
        <v>-6</v>
      </c>
      <c r="J41" s="27">
        <v>30</v>
      </c>
      <c r="L41" s="9" t="s">
        <v>97</v>
      </c>
    </row>
    <row r="42" spans="2:12" x14ac:dyDescent="0.25">
      <c r="B42" s="5" t="s">
        <v>55</v>
      </c>
      <c r="C42" s="27">
        <v>0</v>
      </c>
      <c r="D42" s="23">
        <v>-1</v>
      </c>
      <c r="E42" s="27">
        <v>0</v>
      </c>
      <c r="F42" s="27">
        <v>0</v>
      </c>
      <c r="G42" s="27">
        <v>1</v>
      </c>
      <c r="H42" s="27">
        <v>1</v>
      </c>
      <c r="I42" s="27">
        <v>-1</v>
      </c>
      <c r="J42" s="27">
        <v>19</v>
      </c>
      <c r="L42" t="s">
        <v>98</v>
      </c>
    </row>
    <row r="43" spans="2:12" x14ac:dyDescent="0.25">
      <c r="B43" s="5" t="s">
        <v>53</v>
      </c>
      <c r="C43" s="27">
        <v>1</v>
      </c>
      <c r="D43" s="23">
        <v>0</v>
      </c>
      <c r="E43" s="27">
        <v>0</v>
      </c>
      <c r="F43" s="27">
        <v>0</v>
      </c>
      <c r="G43" s="27">
        <v>0</v>
      </c>
      <c r="H43" s="27">
        <v>-1</v>
      </c>
      <c r="I43" s="27">
        <v>1</v>
      </c>
      <c r="J43" s="27">
        <v>1</v>
      </c>
    </row>
    <row r="44" spans="2:12" x14ac:dyDescent="0.25">
      <c r="B44" s="5" t="s">
        <v>21</v>
      </c>
      <c r="C44" s="29">
        <v>0.1</v>
      </c>
      <c r="D44" s="31">
        <v>0</v>
      </c>
      <c r="E44" s="29">
        <v>0</v>
      </c>
      <c r="F44" s="29">
        <v>0</v>
      </c>
      <c r="G44" s="29">
        <v>0</v>
      </c>
      <c r="H44" s="29">
        <v>-0.1</v>
      </c>
      <c r="I44" s="29">
        <v>0.1</v>
      </c>
      <c r="J44" s="29">
        <v>0.1</v>
      </c>
    </row>
    <row r="45" spans="2:12" x14ac:dyDescent="0.25">
      <c r="B45" s="5" t="s">
        <v>66</v>
      </c>
      <c r="C45" s="30">
        <v>0</v>
      </c>
      <c r="D45" s="32">
        <v>0.5</v>
      </c>
      <c r="E45" s="30">
        <v>0</v>
      </c>
      <c r="F45" s="30">
        <v>0</v>
      </c>
      <c r="G45" s="30">
        <v>0</v>
      </c>
      <c r="H45" s="30">
        <v>0.1</v>
      </c>
      <c r="I45" s="29" t="s">
        <v>95</v>
      </c>
      <c r="J45" s="10"/>
    </row>
    <row r="48" spans="2:12" x14ac:dyDescent="0.25">
      <c r="B48" s="26" t="s">
        <v>99</v>
      </c>
    </row>
    <row r="50" spans="2:10" x14ac:dyDescent="0.25">
      <c r="B50" t="s">
        <v>88</v>
      </c>
      <c r="C50">
        <v>0.1</v>
      </c>
      <c r="D50">
        <v>0.5</v>
      </c>
      <c r="E50">
        <v>0</v>
      </c>
      <c r="F50">
        <v>0</v>
      </c>
      <c r="G50">
        <v>0</v>
      </c>
      <c r="H50">
        <v>0</v>
      </c>
      <c r="I50" s="9" t="s">
        <v>67</v>
      </c>
    </row>
    <row r="51" spans="2:10" x14ac:dyDescent="0.25">
      <c r="C51" s="21" t="s">
        <v>53</v>
      </c>
      <c r="D51" s="21" t="s">
        <v>54</v>
      </c>
      <c r="E51" s="21" t="s">
        <v>19</v>
      </c>
      <c r="F51" s="21" t="s">
        <v>20</v>
      </c>
      <c r="G51" s="21" t="s">
        <v>55</v>
      </c>
      <c r="H51" s="5" t="s">
        <v>89</v>
      </c>
      <c r="I51" s="21" t="s">
        <v>64</v>
      </c>
      <c r="J51" s="10"/>
    </row>
    <row r="52" spans="2:10" x14ac:dyDescent="0.25">
      <c r="B52" s="5" t="s">
        <v>54</v>
      </c>
      <c r="C52" s="30">
        <v>0</v>
      </c>
      <c r="D52" s="30">
        <v>1</v>
      </c>
      <c r="E52" s="30">
        <v>0.33333333333333331</v>
      </c>
      <c r="F52" s="30">
        <v>0</v>
      </c>
      <c r="G52" s="30">
        <v>0</v>
      </c>
      <c r="H52" s="30">
        <v>1.3333333333333333</v>
      </c>
      <c r="I52" s="30">
        <v>-1.3333333333333333</v>
      </c>
      <c r="J52" s="30">
        <v>8.6666666666666661</v>
      </c>
    </row>
    <row r="53" spans="2:10" x14ac:dyDescent="0.25">
      <c r="B53" s="5" t="s">
        <v>20</v>
      </c>
      <c r="C53" s="30">
        <f>-1*C40+C41</f>
        <v>0</v>
      </c>
      <c r="D53" s="30">
        <f t="shared" ref="D53:J53" si="14">-1*D40+D41</f>
        <v>0</v>
      </c>
      <c r="E53" s="30">
        <f t="shared" si="14"/>
        <v>-0.33333333333333331</v>
      </c>
      <c r="F53" s="30">
        <f t="shared" si="14"/>
        <v>1</v>
      </c>
      <c r="G53" s="30">
        <f t="shared" si="14"/>
        <v>0</v>
      </c>
      <c r="H53" s="30">
        <f t="shared" si="14"/>
        <v>4.666666666666667</v>
      </c>
      <c r="I53" s="30">
        <f t="shared" si="14"/>
        <v>-4.666666666666667</v>
      </c>
      <c r="J53" s="30">
        <f t="shared" si="14"/>
        <v>21.333333333333336</v>
      </c>
    </row>
    <row r="54" spans="2:10" x14ac:dyDescent="0.25">
      <c r="B54" s="5" t="s">
        <v>55</v>
      </c>
      <c r="C54" s="30">
        <f>1*C40+C42</f>
        <v>0</v>
      </c>
      <c r="D54" s="30">
        <f t="shared" ref="D54:J54" si="15">1*D40+D42</f>
        <v>0</v>
      </c>
      <c r="E54" s="30">
        <f t="shared" si="15"/>
        <v>0.33333333333333331</v>
      </c>
      <c r="F54" s="30">
        <f t="shared" si="15"/>
        <v>0</v>
      </c>
      <c r="G54" s="30">
        <f t="shared" si="15"/>
        <v>1</v>
      </c>
      <c r="H54" s="30">
        <f t="shared" si="15"/>
        <v>2.333333333333333</v>
      </c>
      <c r="I54" s="30">
        <f t="shared" si="15"/>
        <v>-2.333333333333333</v>
      </c>
      <c r="J54" s="30">
        <f t="shared" si="15"/>
        <v>27.666666666666664</v>
      </c>
    </row>
    <row r="55" spans="2:10" x14ac:dyDescent="0.25">
      <c r="B55" s="5" t="s">
        <v>53</v>
      </c>
      <c r="C55" s="27">
        <v>1</v>
      </c>
      <c r="D55" s="27">
        <v>0</v>
      </c>
      <c r="E55" s="27">
        <v>0</v>
      </c>
      <c r="F55" s="27">
        <v>0</v>
      </c>
      <c r="G55" s="27">
        <v>0</v>
      </c>
      <c r="H55" s="27">
        <v>-1</v>
      </c>
      <c r="I55" s="27">
        <v>1</v>
      </c>
      <c r="J55" s="27">
        <v>1</v>
      </c>
    </row>
    <row r="56" spans="2:10" x14ac:dyDescent="0.25">
      <c r="B56" s="5" t="s">
        <v>21</v>
      </c>
      <c r="C56" s="29">
        <f>C55*0.1+C52*0.5</f>
        <v>0.1</v>
      </c>
      <c r="D56" s="29">
        <f t="shared" ref="D56:J56" si="16">D55*0.1+D52*0.5</f>
        <v>0.5</v>
      </c>
      <c r="E56" s="29">
        <f t="shared" si="16"/>
        <v>0.16666666666666666</v>
      </c>
      <c r="F56" s="29">
        <f t="shared" si="16"/>
        <v>0</v>
      </c>
      <c r="G56" s="29">
        <f t="shared" si="16"/>
        <v>0</v>
      </c>
      <c r="H56" s="29">
        <f t="shared" si="16"/>
        <v>0.56666666666666665</v>
      </c>
      <c r="I56" s="29">
        <f t="shared" si="16"/>
        <v>-0.56666666666666665</v>
      </c>
      <c r="J56" s="29">
        <f t="shared" si="16"/>
        <v>4.4333333333333327</v>
      </c>
    </row>
    <row r="57" spans="2:10" x14ac:dyDescent="0.25">
      <c r="B57" s="5" t="s">
        <v>66</v>
      </c>
      <c r="C57" s="30">
        <f>C50-C56</f>
        <v>0</v>
      </c>
      <c r="D57" s="30">
        <f t="shared" ref="D57:H57" si="17">D50-D56</f>
        <v>0</v>
      </c>
      <c r="E57" s="30">
        <f t="shared" si="17"/>
        <v>-0.16666666666666666</v>
      </c>
      <c r="F57" s="30">
        <f t="shared" si="17"/>
        <v>0</v>
      </c>
      <c r="G57" s="30">
        <f t="shared" si="17"/>
        <v>0</v>
      </c>
      <c r="H57" s="30">
        <f t="shared" si="17"/>
        <v>-0.56666666666666665</v>
      </c>
      <c r="I57" s="29" t="s">
        <v>100</v>
      </c>
      <c r="J57" s="10"/>
    </row>
    <row r="62" spans="2:10" x14ac:dyDescent="0.25">
      <c r="B62" t="s">
        <v>53</v>
      </c>
      <c r="C62">
        <f>J55</f>
        <v>1</v>
      </c>
    </row>
    <row r="63" spans="2:10" x14ac:dyDescent="0.25">
      <c r="B63" t="s">
        <v>54</v>
      </c>
      <c r="C63" s="35">
        <f>J52</f>
        <v>8.6666666666666661</v>
      </c>
    </row>
    <row r="64" spans="2:10" x14ac:dyDescent="0.25">
      <c r="B64" t="s">
        <v>19</v>
      </c>
      <c r="C64">
        <f>0</f>
        <v>0</v>
      </c>
    </row>
    <row r="65" spans="2:3" x14ac:dyDescent="0.25">
      <c r="B65" t="s">
        <v>20</v>
      </c>
      <c r="C65" s="35">
        <f>J53</f>
        <v>21.333333333333336</v>
      </c>
    </row>
    <row r="66" spans="2:3" x14ac:dyDescent="0.25">
      <c r="B66" t="s">
        <v>55</v>
      </c>
      <c r="C66" s="35">
        <f>J54</f>
        <v>27.666666666666664</v>
      </c>
    </row>
    <row r="67" spans="2:3" x14ac:dyDescent="0.25">
      <c r="B67" t="s">
        <v>64</v>
      </c>
      <c r="C67">
        <v>0</v>
      </c>
    </row>
    <row r="68" spans="2:3" x14ac:dyDescent="0.25">
      <c r="B68" t="s">
        <v>21</v>
      </c>
      <c r="C68" s="35">
        <f>J56</f>
        <v>4.4333333333333327</v>
      </c>
    </row>
    <row r="72" spans="2:3" x14ac:dyDescent="0.25">
      <c r="B7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5C1-9DB3-4EC7-9128-73DAB5525BF7}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Problema 3</vt:lpstr>
      <vt:lpstr>Problema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beltran</dc:creator>
  <cp:lastModifiedBy>juan beltran</cp:lastModifiedBy>
  <dcterms:created xsi:type="dcterms:W3CDTF">2022-03-02T02:51:10Z</dcterms:created>
  <dcterms:modified xsi:type="dcterms:W3CDTF">2022-03-04T12:41:43Z</dcterms:modified>
</cp:coreProperties>
</file>