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Martin Chafloque\Desktop\Javeriana\10. Decimo Semestre\Ingeniería de Software\Smart Closet\Smart-Closet\2. SRS\Anexos\"/>
    </mc:Choice>
  </mc:AlternateContent>
  <xr:revisionPtr revIDLastSave="0" documentId="13_ncr:1_{59FCB9BB-A8E4-440A-A868-B2CA0EA25F0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9" i="2" l="1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G3" i="1" l="1"/>
  <c r="G4" i="1" l="1"/>
  <c r="A32" i="1" l="1"/>
  <c r="A33" i="1" s="1"/>
  <c r="A34" i="1" s="1"/>
  <c r="B30" i="1"/>
  <c r="A27" i="1"/>
  <c r="B19" i="1"/>
  <c r="B20" i="1" l="1"/>
  <c r="B21" i="1" s="1"/>
  <c r="E82" i="2"/>
  <c r="E61" i="2"/>
  <c r="E69" i="2"/>
  <c r="E77" i="2"/>
  <c r="E37" i="2"/>
  <c r="E25" i="2"/>
  <c r="E11" i="2"/>
  <c r="E19" i="2"/>
  <c r="E70" i="2"/>
  <c r="E38" i="2"/>
  <c r="E12" i="2"/>
  <c r="E81" i="2"/>
  <c r="E55" i="2"/>
  <c r="E63" i="2"/>
  <c r="E71" i="2"/>
  <c r="E79" i="2"/>
  <c r="E28" i="2"/>
  <c r="E27" i="2"/>
  <c r="E13" i="2"/>
  <c r="E5" i="2"/>
  <c r="E59" i="2"/>
  <c r="E75" i="2"/>
  <c r="E17" i="2"/>
  <c r="E56" i="2"/>
  <c r="E64" i="2"/>
  <c r="E72" i="2"/>
  <c r="E80" i="2"/>
  <c r="E29" i="2"/>
  <c r="E20" i="2"/>
  <c r="E14" i="2"/>
  <c r="E6" i="2"/>
  <c r="E35" i="2"/>
  <c r="E9" i="2"/>
  <c r="E57" i="2"/>
  <c r="E65" i="2"/>
  <c r="E73" i="2"/>
  <c r="E33" i="2"/>
  <c r="E30" i="2"/>
  <c r="E21" i="2"/>
  <c r="E15" i="2"/>
  <c r="E7" i="2"/>
  <c r="E67" i="2"/>
  <c r="E23" i="2"/>
  <c r="E58" i="2"/>
  <c r="E66" i="2"/>
  <c r="E74" i="2"/>
  <c r="E34" i="2"/>
  <c r="E31" i="2"/>
  <c r="E22" i="2"/>
  <c r="E16" i="2"/>
  <c r="E8" i="2"/>
  <c r="E32" i="2"/>
  <c r="E60" i="2"/>
  <c r="E68" i="2"/>
  <c r="E76" i="2"/>
  <c r="E36" i="2"/>
  <c r="E24" i="2"/>
  <c r="E10" i="2"/>
  <c r="E18" i="2"/>
  <c r="E3" i="2"/>
  <c r="C3" i="2" s="1"/>
  <c r="E62" i="2"/>
  <c r="E78" i="2"/>
  <c r="E26" i="2"/>
  <c r="E4" i="2"/>
  <c r="D57" i="2"/>
  <c r="D65" i="2"/>
  <c r="D73" i="2"/>
  <c r="D81" i="2"/>
  <c r="D34" i="2"/>
  <c r="D23" i="2"/>
  <c r="D19" i="2"/>
  <c r="D10" i="2"/>
  <c r="D66" i="2"/>
  <c r="D82" i="2"/>
  <c r="D5" i="2"/>
  <c r="D59" i="2"/>
  <c r="D67" i="2"/>
  <c r="D75" i="2"/>
  <c r="D27" i="2"/>
  <c r="D25" i="2"/>
  <c r="D17" i="2"/>
  <c r="D6" i="2"/>
  <c r="D13" i="2"/>
  <c r="D71" i="2"/>
  <c r="D37" i="2"/>
  <c r="D4" i="2"/>
  <c r="D60" i="2"/>
  <c r="D68" i="2"/>
  <c r="D76" i="2"/>
  <c r="D28" i="2"/>
  <c r="D26" i="2"/>
  <c r="D11" i="2"/>
  <c r="D7" i="2"/>
  <c r="D79" i="2"/>
  <c r="D31" i="2"/>
  <c r="D24" i="2"/>
  <c r="D61" i="2"/>
  <c r="D69" i="2"/>
  <c r="D77" i="2"/>
  <c r="D38" i="2"/>
  <c r="D29" i="2"/>
  <c r="D20" i="2"/>
  <c r="D12" i="2"/>
  <c r="D8" i="2"/>
  <c r="D21" i="2"/>
  <c r="D55" i="2"/>
  <c r="D14" i="2"/>
  <c r="D16" i="2"/>
  <c r="D62" i="2"/>
  <c r="D70" i="2"/>
  <c r="D78" i="2"/>
  <c r="D36" i="2"/>
  <c r="D30" i="2"/>
  <c r="D9" i="2"/>
  <c r="D63" i="2"/>
  <c r="D22" i="2"/>
  <c r="D35" i="2"/>
  <c r="D56" i="2"/>
  <c r="D64" i="2"/>
  <c r="D72" i="2"/>
  <c r="D80" i="2"/>
  <c r="D33" i="2"/>
  <c r="D32" i="2"/>
  <c r="D18" i="2"/>
  <c r="D15" i="2"/>
  <c r="D3" i="2"/>
  <c r="B3" i="2" s="1"/>
  <c r="B4" i="2" s="1"/>
  <c r="D58" i="2"/>
  <c r="D74" i="2"/>
  <c r="C4" i="2" l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l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C56" i="2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</calcChain>
</file>

<file path=xl/sharedStrings.xml><?xml version="1.0" encoding="utf-8"?>
<sst xmlns="http://schemas.openxmlformats.org/spreadsheetml/2006/main" count="157" uniqueCount="120">
  <si>
    <t>Estimado</t>
  </si>
  <si>
    <t>Realizado</t>
  </si>
  <si>
    <t>Actividades</t>
  </si>
  <si>
    <t>Asignación de roles y reglas</t>
  </si>
  <si>
    <t>Planeación de reuniones</t>
  </si>
  <si>
    <t>Desarrollo del pitch</t>
  </si>
  <si>
    <t>Desarrollo del logotipo e isotipo</t>
  </si>
  <si>
    <t>Definición de los requerimientos</t>
  </si>
  <si>
    <t>Elaboracion del WBS</t>
  </si>
  <si>
    <t>Elaboracion del Gantt</t>
  </si>
  <si>
    <t>Identificar restricciones</t>
  </si>
  <si>
    <t>Identificar acciones preventivas</t>
  </si>
  <si>
    <t>Identificar recursos disponibles</t>
  </si>
  <si>
    <t>Establecer metodos y herramietas de estimacion</t>
  </si>
  <si>
    <t>Exploracion del tema con un experto</t>
  </si>
  <si>
    <t>Consultar información adicional</t>
  </si>
  <si>
    <t>Establecer propósito</t>
  </si>
  <si>
    <t>Establecer parámetros de control de calidad</t>
  </si>
  <si>
    <t>Limitar alcance</t>
  </si>
  <si>
    <t>Definir objetivos</t>
  </si>
  <si>
    <t>Listar supuestos</t>
  </si>
  <si>
    <t>Evolución del plan</t>
  </si>
  <si>
    <t>Escribir glosario</t>
  </si>
  <si>
    <t>Elegir criterios para lenguajes y herramientas</t>
  </si>
  <si>
    <t>Crear modelo de ciclo de vida</t>
  </si>
  <si>
    <t>Establecer plan de acpetación del producto</t>
  </si>
  <si>
    <t>Asginar tareas para inciar el proyecto</t>
  </si>
  <si>
    <t>Establecer metricas para medir el proyecto</t>
  </si>
  <si>
    <t>Definir documentacion de entrega del producto</t>
  </si>
  <si>
    <t>Administrar requisitos</t>
  </si>
  <si>
    <t>Generar reporte gerencial</t>
  </si>
  <si>
    <t>Identificar riesgos principales</t>
  </si>
  <si>
    <t>Realizar sondeo del grupo</t>
  </si>
  <si>
    <t>Elección de lenguajes y herramientas</t>
  </si>
  <si>
    <t>Asignar tareas durante la ejecución</t>
  </si>
  <si>
    <t>Reportar progreso de cada actividad</t>
  </si>
  <si>
    <t>Real</t>
  </si>
  <si>
    <t>N Est</t>
  </si>
  <si>
    <t>N Real</t>
  </si>
  <si>
    <t>Realizar diagrama y documentacion de modulo de dominio</t>
  </si>
  <si>
    <t>Describir perspectica del producto</t>
  </si>
  <si>
    <t>Realizar diagramas de CU</t>
  </si>
  <si>
    <t>Realizar la tabla de caracteristicas del usuario.</t>
  </si>
  <si>
    <t>Documentar los CU</t>
  </si>
  <si>
    <t>Identificar los requisitos no funcionales</t>
  </si>
  <si>
    <t>Especificar los requisitos mediante la plantilla de Volere</t>
  </si>
  <si>
    <t>Describir los atributos de calidad del SW</t>
  </si>
  <si>
    <t>Documentar los requisitos de la base de datos a usar</t>
  </si>
  <si>
    <t>Describir el proceso para levantamiento de requisitos</t>
  </si>
  <si>
    <t>Construir la matriz de trazabilidad de los requisitos</t>
  </si>
  <si>
    <t xml:space="preserve">Realizar el proceso de validacion de requisitos </t>
  </si>
  <si>
    <t>Listar las tablas del documento</t>
  </si>
  <si>
    <t>Listar las figuras y diagramas del documento</t>
  </si>
  <si>
    <t xml:space="preserve">Escribir la introduccion </t>
  </si>
  <si>
    <t>Escribir el resumen</t>
  </si>
  <si>
    <t>Actualizar el historial de cambios</t>
  </si>
  <si>
    <t xml:space="preserve">Realizar las actas de reunion </t>
  </si>
  <si>
    <t>Linkear las secciones del documento</t>
  </si>
  <si>
    <t>Linkear los anexos</t>
  </si>
  <si>
    <t>Videoconferencia de revision de redaccion y ortografia</t>
  </si>
  <si>
    <t>Generar el reporte Gerencial</t>
  </si>
  <si>
    <t>Generar Burndown Chart</t>
  </si>
  <si>
    <t>Capacitacion de desarrollo web general</t>
  </si>
  <si>
    <t>Capacitacion para Frontend</t>
  </si>
  <si>
    <t>Capacitacion para Backend</t>
  </si>
  <si>
    <t>Sesion de instalacion de herramientas de desarrollo</t>
  </si>
  <si>
    <t>Diseñar base de datos</t>
  </si>
  <si>
    <t>SDD</t>
  </si>
  <si>
    <t>Listar tablas de documentos</t>
  </si>
  <si>
    <t>Listar figuras del documento</t>
  </si>
  <si>
    <t>Escribir resumen</t>
  </si>
  <si>
    <t>Actualizar historial de cambios</t>
  </si>
  <si>
    <t>Realizar actas de reunion</t>
  </si>
  <si>
    <t xml:space="preserve">Escribir introduccion </t>
  </si>
  <si>
    <t>Revisar redaccion y ortografia</t>
  </si>
  <si>
    <t>Listar las dependencias que afectan los requisitos</t>
  </si>
  <si>
    <t>Definir la estructura y comportamiento del sistema</t>
  </si>
  <si>
    <t>Definir componentes fisicos</t>
  </si>
  <si>
    <t>Definir patrones arquitectonicos</t>
  </si>
  <si>
    <t>Definir componentes de SW</t>
  </si>
  <si>
    <t>Definir la estructura de diseno</t>
  </si>
  <si>
    <t>2</t>
  </si>
  <si>
    <t>3</t>
  </si>
  <si>
    <t>Implementar caso de uso de registro (sign up)</t>
  </si>
  <si>
    <t>1</t>
  </si>
  <si>
    <t>Realizar interfaz de usuario de registro</t>
  </si>
  <si>
    <t>Implementar caso de uso de iniciar sesión (sign in)</t>
  </si>
  <si>
    <t>1/2</t>
  </si>
  <si>
    <t>Realizar interfaz de usuario de iniciar sesión</t>
  </si>
  <si>
    <t>Implementar el CRUD de prenda</t>
  </si>
  <si>
    <t>Realizar (4) interfaces de usuario del CRUD</t>
  </si>
  <si>
    <t>Implementar caso de uso crear armario</t>
  </si>
  <si>
    <t>Realizar interfaz de usuario de crear armario</t>
  </si>
  <si>
    <t>Implementar la lista de prendas favoritas para el usuario</t>
  </si>
  <si>
    <t>Realizar interfaz de usuario para consultar la lista de prendas favoritas</t>
  </si>
  <si>
    <t>Crear CRUD para las reglas de recomendación personalizadas</t>
  </si>
  <si>
    <t>Realizar (4) interfaces de usuario para el CRUD de las reglas personalizadas</t>
  </si>
  <si>
    <t>Obtener ubicación del usuario mediante el api de Google Maps</t>
  </si>
  <si>
    <t>Registrar outfits en el historial</t>
  </si>
  <si>
    <t>Consultar historial de outfits</t>
  </si>
  <si>
    <t>Realizar interfaz de usuario de consultar el historial</t>
  </si>
  <si>
    <t>Diseñar algoritmo de generación/recomendación</t>
  </si>
  <si>
    <t>Implementar algoritmo de generación/recomendación</t>
  </si>
  <si>
    <t>5</t>
  </si>
  <si>
    <t>Realizar interfaz de usuario para los parámetros diarios de generación (casual, abrigado, etc)</t>
  </si>
  <si>
    <t>Realizar interfaz de usuario de mostrar outfit generado</t>
  </si>
  <si>
    <t>Implementar caso de uso de inhabilitar prendas</t>
  </si>
  <si>
    <t>Implementar lista de outfits favoritos para el usuario</t>
  </si>
  <si>
    <t>Realizar interfaz de usuario de consultar la lista de outfits favoritos</t>
  </si>
  <si>
    <t>Implementar caso de uso de compartir via Whatsapp</t>
  </si>
  <si>
    <t>Diseñar pruebas</t>
  </si>
  <si>
    <t xml:space="preserve">Realizar pruebas </t>
  </si>
  <si>
    <t>Realizar reunión de calidad</t>
  </si>
  <si>
    <t>Corregir bugs</t>
  </si>
  <si>
    <t>Implementar bases de datos</t>
  </si>
  <si>
    <t>Prototipo 2</t>
  </si>
  <si>
    <t>Peso</t>
  </si>
  <si>
    <t>Suma Tareas</t>
  </si>
  <si>
    <t>Incremento</t>
  </si>
  <si>
    <t>Consultar Clima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</si>
</sst>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0">
    <xf numFmtId="0" fontId="0" fillId="0" borderId="0" xfId="0"/>
    <xf numFmtId="14" fontId="0" fillId="0" borderId="1" xfId="0" applyNumberFormat="1" applyBorder="1"/>
    <xf numFmtId="164" fontId="0" fillId="0" borderId="0" xfId="0" applyNumberFormat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1" xfId="0" applyBorder="1"/>
    <xf numFmtId="14" fontId="0" fillId="0" borderId="3" xfId="0" applyNumberFormat="1" applyBorder="1"/>
    <xf numFmtId="0" fontId="0" fillId="0" borderId="3" xfId="0" applyFill="1" applyBorder="1" applyAlignment="1">
      <alignment wrapText="1"/>
    </xf>
    <xf numFmtId="14" fontId="0" fillId="2" borderId="1" xfId="0" applyNumberFormat="1" applyFill="1" applyBorder="1"/>
    <xf numFmtId="0" fontId="0" fillId="2" borderId="1" xfId="0" applyFill="1" applyBorder="1" applyAlignment="1">
      <alignment wrapText="1"/>
    </xf>
    <xf numFmtId="14" fontId="0" fillId="2" borderId="2" xfId="0" applyNumberFormat="1" applyFill="1" applyBorder="1"/>
    <xf numFmtId="0" fontId="0" fillId="2" borderId="2" xfId="0" applyFill="1" applyBorder="1" applyAlignment="1">
      <alignment wrapText="1"/>
    </xf>
    <xf numFmtId="0" fontId="0" fillId="0" borderId="2" xfId="0" applyBorder="1"/>
    <xf numFmtId="10" fontId="0" fillId="0" borderId="1" xfId="1" applyNumberFormat="1" applyFont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wrapText="1"/>
    </xf>
    <xf numFmtId="164" fontId="1" fillId="3" borderId="6" xfId="0" applyNumberFormat="1" applyFont="1" applyFill="1" applyBorder="1" applyAlignment="1">
      <alignment horizontal="center"/>
    </xf>
    <xf numFmtId="14" fontId="0" fillId="2" borderId="7" xfId="0" applyNumberFormat="1" applyFill="1" applyBorder="1"/>
    <xf numFmtId="164" fontId="0" fillId="2" borderId="8" xfId="0" applyNumberFormat="1" applyFill="1" applyBorder="1" applyAlignment="1">
      <alignment horizontal="center"/>
    </xf>
    <xf numFmtId="14" fontId="0" fillId="2" borderId="9" xfId="0" applyNumberFormat="1" applyFill="1" applyBorder="1"/>
    <xf numFmtId="164" fontId="0" fillId="2" borderId="10" xfId="0" applyNumberFormat="1" applyFill="1" applyBorder="1" applyAlignment="1">
      <alignment horizontal="center"/>
    </xf>
    <xf numFmtId="14" fontId="0" fillId="0" borderId="11" xfId="0" applyNumberFormat="1" applyBorder="1"/>
    <xf numFmtId="164" fontId="0" fillId="0" borderId="12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4" fontId="0" fillId="0" borderId="7" xfId="0" applyNumberFormat="1" applyBorder="1"/>
    <xf numFmtId="0" fontId="0" fillId="0" borderId="8" xfId="0" applyBorder="1" applyAlignment="1">
      <alignment horizontal="center"/>
    </xf>
    <xf numFmtId="14" fontId="0" fillId="0" borderId="9" xfId="0" applyNumberFormat="1" applyBorder="1"/>
    <xf numFmtId="0" fontId="0" fillId="0" borderId="10" xfId="0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4" xfId="0" applyNumberFormat="1" applyFill="1" applyBorder="1"/>
    <xf numFmtId="9" fontId="0" fillId="2" borderId="5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4" fontId="0" fillId="0" borderId="2" xfId="0" applyNumberFormat="1" applyBorder="1"/>
    <xf numFmtId="14" fontId="0" fillId="2" borderId="14" xfId="0" applyNumberFormat="1" applyFill="1" applyBorder="1"/>
    <xf numFmtId="9" fontId="0" fillId="2" borderId="13" xfId="0" applyNumberForma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14" fontId="0" fillId="0" borderId="4" xfId="0" applyNumberFormat="1" applyFill="1" applyBorder="1"/>
    <xf numFmtId="9" fontId="0" fillId="0" borderId="5" xfId="0" applyNumberForma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14" fontId="0" fillId="0" borderId="7" xfId="0" applyNumberFormat="1" applyFill="1" applyBorder="1"/>
    <xf numFmtId="9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14" fontId="0" fillId="0" borderId="9" xfId="0" applyNumberFormat="1" applyFill="1" applyBorder="1"/>
    <xf numFmtId="9" fontId="0" fillId="0" borderId="2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14" fontId="0" fillId="0" borderId="1" xfId="0" applyNumberForma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Smart Closet Burndown chart</a:t>
            </a:r>
          </a:p>
        </c:rich>
      </c:tx>
      <c:layout>
        <c:manualLayout>
          <c:xMode val="edge"/>
          <c:yMode val="edge"/>
          <c:x val="0.37932272521793242"/>
          <c:y val="3.24074799660987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Estimado</c:v>
          </c:tx>
          <c:spPr>
            <a:ln w="12700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Hoja2!$A$2:$A$82</c:f>
              <c:numCache>
                <c:formatCode>m/d/yyyy</c:formatCode>
                <c:ptCount val="81"/>
                <c:pt idx="0">
                  <c:v>43857</c:v>
                </c:pt>
                <c:pt idx="1">
                  <c:v>43858</c:v>
                </c:pt>
                <c:pt idx="2">
                  <c:v>43859</c:v>
                </c:pt>
                <c:pt idx="3">
                  <c:v>43860</c:v>
                </c:pt>
                <c:pt idx="4">
                  <c:v>43861</c:v>
                </c:pt>
                <c:pt idx="5">
                  <c:v>43862</c:v>
                </c:pt>
                <c:pt idx="6">
                  <c:v>43863</c:v>
                </c:pt>
                <c:pt idx="7">
                  <c:v>43864</c:v>
                </c:pt>
                <c:pt idx="8">
                  <c:v>43865</c:v>
                </c:pt>
                <c:pt idx="9">
                  <c:v>43866</c:v>
                </c:pt>
                <c:pt idx="10">
                  <c:v>43867</c:v>
                </c:pt>
                <c:pt idx="11">
                  <c:v>43868</c:v>
                </c:pt>
                <c:pt idx="12">
                  <c:v>43869</c:v>
                </c:pt>
                <c:pt idx="13">
                  <c:v>43870</c:v>
                </c:pt>
                <c:pt idx="14">
                  <c:v>43871</c:v>
                </c:pt>
                <c:pt idx="15">
                  <c:v>43872</c:v>
                </c:pt>
                <c:pt idx="16">
                  <c:v>43873</c:v>
                </c:pt>
                <c:pt idx="17">
                  <c:v>43874</c:v>
                </c:pt>
                <c:pt idx="18">
                  <c:v>43875</c:v>
                </c:pt>
                <c:pt idx="19">
                  <c:v>43876</c:v>
                </c:pt>
                <c:pt idx="20">
                  <c:v>43877</c:v>
                </c:pt>
                <c:pt idx="21">
                  <c:v>43878</c:v>
                </c:pt>
                <c:pt idx="22">
                  <c:v>43879</c:v>
                </c:pt>
                <c:pt idx="23">
                  <c:v>43880</c:v>
                </c:pt>
                <c:pt idx="24">
                  <c:v>43881</c:v>
                </c:pt>
                <c:pt idx="25">
                  <c:v>43882</c:v>
                </c:pt>
                <c:pt idx="26">
                  <c:v>43883</c:v>
                </c:pt>
                <c:pt idx="27">
                  <c:v>43884</c:v>
                </c:pt>
                <c:pt idx="28">
                  <c:v>43885</c:v>
                </c:pt>
                <c:pt idx="29">
                  <c:v>43886</c:v>
                </c:pt>
                <c:pt idx="30">
                  <c:v>43887</c:v>
                </c:pt>
                <c:pt idx="31">
                  <c:v>43888</c:v>
                </c:pt>
                <c:pt idx="32">
                  <c:v>43889</c:v>
                </c:pt>
                <c:pt idx="33">
                  <c:v>43890</c:v>
                </c:pt>
                <c:pt idx="34">
                  <c:v>43891</c:v>
                </c:pt>
                <c:pt idx="35">
                  <c:v>43892</c:v>
                </c:pt>
                <c:pt idx="36">
                  <c:v>43893</c:v>
                </c:pt>
                <c:pt idx="37">
                  <c:v>43894</c:v>
                </c:pt>
                <c:pt idx="38">
                  <c:v>43895</c:v>
                </c:pt>
                <c:pt idx="39">
                  <c:v>43896</c:v>
                </c:pt>
                <c:pt idx="40">
                  <c:v>43897</c:v>
                </c:pt>
                <c:pt idx="41">
                  <c:v>43898</c:v>
                </c:pt>
                <c:pt idx="42">
                  <c:v>43899</c:v>
                </c:pt>
                <c:pt idx="43">
                  <c:v>43900</c:v>
                </c:pt>
                <c:pt idx="44">
                  <c:v>43901</c:v>
                </c:pt>
                <c:pt idx="45">
                  <c:v>43902</c:v>
                </c:pt>
                <c:pt idx="46">
                  <c:v>43903</c:v>
                </c:pt>
                <c:pt idx="47">
                  <c:v>43904</c:v>
                </c:pt>
                <c:pt idx="48">
                  <c:v>43905</c:v>
                </c:pt>
                <c:pt idx="49">
                  <c:v>43906</c:v>
                </c:pt>
                <c:pt idx="50">
                  <c:v>43907</c:v>
                </c:pt>
                <c:pt idx="51">
                  <c:v>43908</c:v>
                </c:pt>
                <c:pt idx="52">
                  <c:v>43909</c:v>
                </c:pt>
                <c:pt idx="53">
                  <c:v>43910</c:v>
                </c:pt>
                <c:pt idx="54">
                  <c:v>43911</c:v>
                </c:pt>
                <c:pt idx="55">
                  <c:v>43912</c:v>
                </c:pt>
                <c:pt idx="56">
                  <c:v>43913</c:v>
                </c:pt>
                <c:pt idx="57">
                  <c:v>43914</c:v>
                </c:pt>
                <c:pt idx="58">
                  <c:v>43915</c:v>
                </c:pt>
                <c:pt idx="59">
                  <c:v>43916</c:v>
                </c:pt>
                <c:pt idx="60">
                  <c:v>43917</c:v>
                </c:pt>
                <c:pt idx="61">
                  <c:v>43918</c:v>
                </c:pt>
                <c:pt idx="62">
                  <c:v>43919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43925</c:v>
                </c:pt>
                <c:pt idx="69">
                  <c:v>43926</c:v>
                </c:pt>
                <c:pt idx="70">
                  <c:v>43927</c:v>
                </c:pt>
                <c:pt idx="71">
                  <c:v>43928</c:v>
                </c:pt>
                <c:pt idx="72">
                  <c:v>43929</c:v>
                </c:pt>
                <c:pt idx="73">
                  <c:v>43930</c:v>
                </c:pt>
                <c:pt idx="74">
                  <c:v>43931</c:v>
                </c:pt>
                <c:pt idx="75">
                  <c:v>43932</c:v>
                </c:pt>
                <c:pt idx="76">
                  <c:v>43933</c:v>
                </c:pt>
                <c:pt idx="77">
                  <c:v>43934</c:v>
                </c:pt>
                <c:pt idx="78">
                  <c:v>43935</c:v>
                </c:pt>
                <c:pt idx="79">
                  <c:v>43936</c:v>
                </c:pt>
                <c:pt idx="80">
                  <c:v>43937</c:v>
                </c:pt>
              </c:numCache>
            </c:numRef>
          </c:cat>
          <c:val>
            <c:numRef>
              <c:f>Hoja2!$B$2:$B$82</c:f>
              <c:numCache>
                <c:formatCode>0%</c:formatCode>
                <c:ptCount val="81"/>
                <c:pt idx="0">
                  <c:v>1</c:v>
                </c:pt>
                <c:pt idx="1">
                  <c:v>0.97192982456140353</c:v>
                </c:pt>
                <c:pt idx="2">
                  <c:v>0.97192982456140353</c:v>
                </c:pt>
                <c:pt idx="3">
                  <c:v>0.97192982456140353</c:v>
                </c:pt>
                <c:pt idx="4">
                  <c:v>0.97192982456140353</c:v>
                </c:pt>
                <c:pt idx="5">
                  <c:v>0.97192982456140353</c:v>
                </c:pt>
                <c:pt idx="6">
                  <c:v>0.97192982456140353</c:v>
                </c:pt>
                <c:pt idx="7">
                  <c:v>0.97192982456140353</c:v>
                </c:pt>
                <c:pt idx="8">
                  <c:v>0.96491228070175439</c:v>
                </c:pt>
                <c:pt idx="9">
                  <c:v>0.96491228070175439</c:v>
                </c:pt>
                <c:pt idx="10">
                  <c:v>0.96491228070175439</c:v>
                </c:pt>
                <c:pt idx="11">
                  <c:v>0.96491228070175439</c:v>
                </c:pt>
                <c:pt idx="12">
                  <c:v>0.96491228070175439</c:v>
                </c:pt>
                <c:pt idx="13">
                  <c:v>0.96491228070175439</c:v>
                </c:pt>
                <c:pt idx="14">
                  <c:v>0.9508771929824561</c:v>
                </c:pt>
                <c:pt idx="15">
                  <c:v>0.92982456140350878</c:v>
                </c:pt>
                <c:pt idx="16">
                  <c:v>0.92982456140350878</c:v>
                </c:pt>
                <c:pt idx="17">
                  <c:v>0.85964912280701755</c:v>
                </c:pt>
                <c:pt idx="18">
                  <c:v>0.85964912280701755</c:v>
                </c:pt>
                <c:pt idx="19">
                  <c:v>0.85964912280701755</c:v>
                </c:pt>
                <c:pt idx="20">
                  <c:v>0.85964912280701755</c:v>
                </c:pt>
                <c:pt idx="21">
                  <c:v>0.82456140350877194</c:v>
                </c:pt>
                <c:pt idx="22">
                  <c:v>0.80350877192982462</c:v>
                </c:pt>
                <c:pt idx="23">
                  <c:v>0.77543859649122815</c:v>
                </c:pt>
                <c:pt idx="24">
                  <c:v>0.64912280701754388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0.5368421052631579</c:v>
                </c:pt>
                <c:pt idx="30">
                  <c:v>0.5368421052631579</c:v>
                </c:pt>
                <c:pt idx="31">
                  <c:v>0.5368421052631579</c:v>
                </c:pt>
                <c:pt idx="32">
                  <c:v>0.5368421052631579</c:v>
                </c:pt>
                <c:pt idx="33">
                  <c:v>0.5368421052631579</c:v>
                </c:pt>
                <c:pt idx="34">
                  <c:v>0.5368421052631579</c:v>
                </c:pt>
                <c:pt idx="35">
                  <c:v>0.5368421052631579</c:v>
                </c:pt>
                <c:pt idx="36">
                  <c:v>0.33333333333333337</c:v>
                </c:pt>
                <c:pt idx="37">
                  <c:v>0.33333333333333337</c:v>
                </c:pt>
                <c:pt idx="38">
                  <c:v>0.33333333333333337</c:v>
                </c:pt>
                <c:pt idx="39">
                  <c:v>0.33333333333333337</c:v>
                </c:pt>
                <c:pt idx="40">
                  <c:v>0.33333333333333337</c:v>
                </c:pt>
                <c:pt idx="41">
                  <c:v>0.33333333333333337</c:v>
                </c:pt>
                <c:pt idx="42">
                  <c:v>0.33333333333333337</c:v>
                </c:pt>
                <c:pt idx="43">
                  <c:v>0.33333333333333337</c:v>
                </c:pt>
                <c:pt idx="44">
                  <c:v>0.33333333333333337</c:v>
                </c:pt>
                <c:pt idx="45">
                  <c:v>0.33333333333333337</c:v>
                </c:pt>
                <c:pt idx="46">
                  <c:v>0.33333333333333337</c:v>
                </c:pt>
                <c:pt idx="47">
                  <c:v>0.33333333333333337</c:v>
                </c:pt>
                <c:pt idx="48">
                  <c:v>0.33333333333333337</c:v>
                </c:pt>
                <c:pt idx="49">
                  <c:v>0.33333333333333337</c:v>
                </c:pt>
                <c:pt idx="50">
                  <c:v>0.33333333333333337</c:v>
                </c:pt>
                <c:pt idx="51">
                  <c:v>0.33333333333333337</c:v>
                </c:pt>
                <c:pt idx="52">
                  <c:v>0.33333333333333337</c:v>
                </c:pt>
                <c:pt idx="53">
                  <c:v>0.33333333333333337</c:v>
                </c:pt>
                <c:pt idx="54">
                  <c:v>0.33333333333333337</c:v>
                </c:pt>
                <c:pt idx="55">
                  <c:v>0.33333333333333337</c:v>
                </c:pt>
                <c:pt idx="56">
                  <c:v>0.31929824561403514</c:v>
                </c:pt>
                <c:pt idx="57">
                  <c:v>0.31929824561403514</c:v>
                </c:pt>
                <c:pt idx="58">
                  <c:v>0.31929824561403514</c:v>
                </c:pt>
                <c:pt idx="59">
                  <c:v>0.31929824561403514</c:v>
                </c:pt>
                <c:pt idx="60">
                  <c:v>0.26666666666666672</c:v>
                </c:pt>
                <c:pt idx="61">
                  <c:v>0.26666666666666672</c:v>
                </c:pt>
                <c:pt idx="62">
                  <c:v>0.26666666666666672</c:v>
                </c:pt>
                <c:pt idx="63">
                  <c:v>0.23157894736842111</c:v>
                </c:pt>
                <c:pt idx="64">
                  <c:v>0.21754385964912287</c:v>
                </c:pt>
                <c:pt idx="65">
                  <c:v>0.21754385964912287</c:v>
                </c:pt>
                <c:pt idx="66">
                  <c:v>0.21754385964912287</c:v>
                </c:pt>
                <c:pt idx="67">
                  <c:v>0.2140350877192983</c:v>
                </c:pt>
                <c:pt idx="68">
                  <c:v>0.2140350877192983</c:v>
                </c:pt>
                <c:pt idx="69">
                  <c:v>0.2140350877192983</c:v>
                </c:pt>
                <c:pt idx="70">
                  <c:v>0.20000000000000007</c:v>
                </c:pt>
                <c:pt idx="71">
                  <c:v>0.20000000000000007</c:v>
                </c:pt>
                <c:pt idx="72">
                  <c:v>0.20000000000000007</c:v>
                </c:pt>
                <c:pt idx="73">
                  <c:v>0.20000000000000007</c:v>
                </c:pt>
                <c:pt idx="74">
                  <c:v>0.18596491228070183</c:v>
                </c:pt>
                <c:pt idx="75">
                  <c:v>0.18596491228070183</c:v>
                </c:pt>
                <c:pt idx="76">
                  <c:v>0.18596491228070183</c:v>
                </c:pt>
                <c:pt idx="77">
                  <c:v>0.1719298245614036</c:v>
                </c:pt>
                <c:pt idx="78">
                  <c:v>1.0526315789473772E-2</c:v>
                </c:pt>
                <c:pt idx="79">
                  <c:v>7.0175438596492105E-3</c:v>
                </c:pt>
                <c:pt idx="80">
                  <c:v>8.7603535536828758E-17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1E-4A4A-BC6E-AD8935DA3139}"/>
            </c:ext>
          </c:extLst>
        </c:ser>
        <c:ser>
          <c:idx val="1"/>
          <c:order val="1"/>
          <c:tx>
            <c:v>Real</c:v>
          </c:tx>
          <c:spPr>
            <a:ln w="12700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Hoja2!$A$2:$A$82</c:f>
              <c:numCache>
                <c:formatCode>m/d/yyyy</c:formatCode>
                <c:ptCount val="81"/>
                <c:pt idx="0">
                  <c:v>43857</c:v>
                </c:pt>
                <c:pt idx="1">
                  <c:v>43858</c:v>
                </c:pt>
                <c:pt idx="2">
                  <c:v>43859</c:v>
                </c:pt>
                <c:pt idx="3">
                  <c:v>43860</c:v>
                </c:pt>
                <c:pt idx="4">
                  <c:v>43861</c:v>
                </c:pt>
                <c:pt idx="5">
                  <c:v>43862</c:v>
                </c:pt>
                <c:pt idx="6">
                  <c:v>43863</c:v>
                </c:pt>
                <c:pt idx="7">
                  <c:v>43864</c:v>
                </c:pt>
                <c:pt idx="8">
                  <c:v>43865</c:v>
                </c:pt>
                <c:pt idx="9">
                  <c:v>43866</c:v>
                </c:pt>
                <c:pt idx="10">
                  <c:v>43867</c:v>
                </c:pt>
                <c:pt idx="11">
                  <c:v>43868</c:v>
                </c:pt>
                <c:pt idx="12">
                  <c:v>43869</c:v>
                </c:pt>
                <c:pt idx="13">
                  <c:v>43870</c:v>
                </c:pt>
                <c:pt idx="14">
                  <c:v>43871</c:v>
                </c:pt>
                <c:pt idx="15">
                  <c:v>43872</c:v>
                </c:pt>
                <c:pt idx="16">
                  <c:v>43873</c:v>
                </c:pt>
                <c:pt idx="17">
                  <c:v>43874</c:v>
                </c:pt>
                <c:pt idx="18">
                  <c:v>43875</c:v>
                </c:pt>
                <c:pt idx="19">
                  <c:v>43876</c:v>
                </c:pt>
                <c:pt idx="20">
                  <c:v>43877</c:v>
                </c:pt>
                <c:pt idx="21">
                  <c:v>43878</c:v>
                </c:pt>
                <c:pt idx="22">
                  <c:v>43879</c:v>
                </c:pt>
                <c:pt idx="23">
                  <c:v>43880</c:v>
                </c:pt>
                <c:pt idx="24">
                  <c:v>43881</c:v>
                </c:pt>
                <c:pt idx="25">
                  <c:v>43882</c:v>
                </c:pt>
                <c:pt idx="26">
                  <c:v>43883</c:v>
                </c:pt>
                <c:pt idx="27">
                  <c:v>43884</c:v>
                </c:pt>
                <c:pt idx="28">
                  <c:v>43885</c:v>
                </c:pt>
                <c:pt idx="29">
                  <c:v>43886</c:v>
                </c:pt>
                <c:pt idx="30">
                  <c:v>43887</c:v>
                </c:pt>
                <c:pt idx="31">
                  <c:v>43888</c:v>
                </c:pt>
                <c:pt idx="32">
                  <c:v>43889</c:v>
                </c:pt>
                <c:pt idx="33">
                  <c:v>43890</c:v>
                </c:pt>
                <c:pt idx="34">
                  <c:v>43891</c:v>
                </c:pt>
                <c:pt idx="35">
                  <c:v>43892</c:v>
                </c:pt>
                <c:pt idx="36">
                  <c:v>43893</c:v>
                </c:pt>
                <c:pt idx="37">
                  <c:v>43894</c:v>
                </c:pt>
                <c:pt idx="38">
                  <c:v>43895</c:v>
                </c:pt>
                <c:pt idx="39">
                  <c:v>43896</c:v>
                </c:pt>
                <c:pt idx="40">
                  <c:v>43897</c:v>
                </c:pt>
                <c:pt idx="41">
                  <c:v>43898</c:v>
                </c:pt>
                <c:pt idx="42">
                  <c:v>43899</c:v>
                </c:pt>
                <c:pt idx="43">
                  <c:v>43900</c:v>
                </c:pt>
                <c:pt idx="44">
                  <c:v>43901</c:v>
                </c:pt>
                <c:pt idx="45">
                  <c:v>43902</c:v>
                </c:pt>
                <c:pt idx="46">
                  <c:v>43903</c:v>
                </c:pt>
                <c:pt idx="47">
                  <c:v>43904</c:v>
                </c:pt>
                <c:pt idx="48">
                  <c:v>43905</c:v>
                </c:pt>
                <c:pt idx="49">
                  <c:v>43906</c:v>
                </c:pt>
                <c:pt idx="50">
                  <c:v>43907</c:v>
                </c:pt>
                <c:pt idx="51">
                  <c:v>43908</c:v>
                </c:pt>
                <c:pt idx="52">
                  <c:v>43909</c:v>
                </c:pt>
                <c:pt idx="53">
                  <c:v>43910</c:v>
                </c:pt>
                <c:pt idx="54">
                  <c:v>43911</c:v>
                </c:pt>
                <c:pt idx="55">
                  <c:v>43912</c:v>
                </c:pt>
                <c:pt idx="56">
                  <c:v>43913</c:v>
                </c:pt>
                <c:pt idx="57">
                  <c:v>43914</c:v>
                </c:pt>
                <c:pt idx="58">
                  <c:v>43915</c:v>
                </c:pt>
                <c:pt idx="59">
                  <c:v>43916</c:v>
                </c:pt>
                <c:pt idx="60">
                  <c:v>43917</c:v>
                </c:pt>
                <c:pt idx="61">
                  <c:v>43918</c:v>
                </c:pt>
                <c:pt idx="62">
                  <c:v>43919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43925</c:v>
                </c:pt>
                <c:pt idx="69">
                  <c:v>43926</c:v>
                </c:pt>
                <c:pt idx="70">
                  <c:v>43927</c:v>
                </c:pt>
                <c:pt idx="71">
                  <c:v>43928</c:v>
                </c:pt>
                <c:pt idx="72">
                  <c:v>43929</c:v>
                </c:pt>
                <c:pt idx="73">
                  <c:v>43930</c:v>
                </c:pt>
                <c:pt idx="74">
                  <c:v>43931</c:v>
                </c:pt>
                <c:pt idx="75">
                  <c:v>43932</c:v>
                </c:pt>
                <c:pt idx="76">
                  <c:v>43933</c:v>
                </c:pt>
                <c:pt idx="77">
                  <c:v>43934</c:v>
                </c:pt>
                <c:pt idx="78">
                  <c:v>43935</c:v>
                </c:pt>
                <c:pt idx="79">
                  <c:v>43936</c:v>
                </c:pt>
                <c:pt idx="80">
                  <c:v>43937</c:v>
                </c:pt>
              </c:numCache>
            </c:numRef>
          </c:cat>
          <c:val>
            <c:numRef>
              <c:f>Hoja2!$C$2:$C$82</c:f>
              <c:numCache>
                <c:formatCode>0%</c:formatCode>
                <c:ptCount val="81"/>
                <c:pt idx="0">
                  <c:v>1</c:v>
                </c:pt>
                <c:pt idx="1">
                  <c:v>0.97192982456140353</c:v>
                </c:pt>
                <c:pt idx="2">
                  <c:v>0.97192982456140353</c:v>
                </c:pt>
                <c:pt idx="3">
                  <c:v>0.97192982456140353</c:v>
                </c:pt>
                <c:pt idx="4">
                  <c:v>0.97192982456140353</c:v>
                </c:pt>
                <c:pt idx="5">
                  <c:v>0.97192982456140353</c:v>
                </c:pt>
                <c:pt idx="6">
                  <c:v>0.97192982456140353</c:v>
                </c:pt>
                <c:pt idx="7">
                  <c:v>0.97192982456140353</c:v>
                </c:pt>
                <c:pt idx="8">
                  <c:v>0.96491228070175439</c:v>
                </c:pt>
                <c:pt idx="9">
                  <c:v>0.96491228070175439</c:v>
                </c:pt>
                <c:pt idx="10">
                  <c:v>0.96491228070175439</c:v>
                </c:pt>
                <c:pt idx="11">
                  <c:v>0.96491228070175439</c:v>
                </c:pt>
                <c:pt idx="12">
                  <c:v>0.96491228070175439</c:v>
                </c:pt>
                <c:pt idx="13">
                  <c:v>0.96491228070175439</c:v>
                </c:pt>
                <c:pt idx="14">
                  <c:v>0.96491228070175439</c:v>
                </c:pt>
                <c:pt idx="15">
                  <c:v>0.92982456140350878</c:v>
                </c:pt>
                <c:pt idx="16">
                  <c:v>0.92982456140350878</c:v>
                </c:pt>
                <c:pt idx="17">
                  <c:v>0.90175438596491231</c:v>
                </c:pt>
                <c:pt idx="18">
                  <c:v>0.90175438596491231</c:v>
                </c:pt>
                <c:pt idx="19">
                  <c:v>0.90175438596491231</c:v>
                </c:pt>
                <c:pt idx="20">
                  <c:v>0.90175438596491231</c:v>
                </c:pt>
                <c:pt idx="21">
                  <c:v>0.81754385964912279</c:v>
                </c:pt>
                <c:pt idx="22">
                  <c:v>0.78947368421052633</c:v>
                </c:pt>
                <c:pt idx="23">
                  <c:v>0.78947368421052633</c:v>
                </c:pt>
                <c:pt idx="24">
                  <c:v>0.768421052631579</c:v>
                </c:pt>
                <c:pt idx="25">
                  <c:v>0.69824561403508778</c:v>
                </c:pt>
                <c:pt idx="26">
                  <c:v>0.69824561403508778</c:v>
                </c:pt>
                <c:pt idx="27">
                  <c:v>0.69824561403508778</c:v>
                </c:pt>
                <c:pt idx="28">
                  <c:v>0.69824561403508778</c:v>
                </c:pt>
                <c:pt idx="29">
                  <c:v>0.65614035087719302</c:v>
                </c:pt>
                <c:pt idx="30">
                  <c:v>0.65614035087719302</c:v>
                </c:pt>
                <c:pt idx="31">
                  <c:v>0.65614035087719302</c:v>
                </c:pt>
                <c:pt idx="32">
                  <c:v>0.65614035087719302</c:v>
                </c:pt>
                <c:pt idx="33">
                  <c:v>0.65614035087719302</c:v>
                </c:pt>
                <c:pt idx="34">
                  <c:v>0.62807017543859656</c:v>
                </c:pt>
                <c:pt idx="35">
                  <c:v>0.49473684210526325</c:v>
                </c:pt>
                <c:pt idx="36">
                  <c:v>0.33333333333333343</c:v>
                </c:pt>
                <c:pt idx="37">
                  <c:v>0.33333333333333343</c:v>
                </c:pt>
                <c:pt idx="38">
                  <c:v>0.33333333333333343</c:v>
                </c:pt>
                <c:pt idx="39">
                  <c:v>0.33333333333333343</c:v>
                </c:pt>
                <c:pt idx="40">
                  <c:v>0.33333333333333343</c:v>
                </c:pt>
                <c:pt idx="41">
                  <c:v>0.33333333333333343</c:v>
                </c:pt>
                <c:pt idx="42">
                  <c:v>0.33333333333333343</c:v>
                </c:pt>
                <c:pt idx="43">
                  <c:v>0.33333333333333343</c:v>
                </c:pt>
                <c:pt idx="44">
                  <c:v>0.33333333333333343</c:v>
                </c:pt>
                <c:pt idx="45">
                  <c:v>0.33333333333333343</c:v>
                </c:pt>
                <c:pt idx="46">
                  <c:v>0.33333333333333343</c:v>
                </c:pt>
                <c:pt idx="47">
                  <c:v>0.33333333333333343</c:v>
                </c:pt>
                <c:pt idx="48">
                  <c:v>0.33333333333333343</c:v>
                </c:pt>
                <c:pt idx="49">
                  <c:v>0.33333333333333343</c:v>
                </c:pt>
                <c:pt idx="50">
                  <c:v>0.33333333333333343</c:v>
                </c:pt>
                <c:pt idx="51">
                  <c:v>0.33333333333333343</c:v>
                </c:pt>
                <c:pt idx="52">
                  <c:v>0.33333333333333343</c:v>
                </c:pt>
                <c:pt idx="53">
                  <c:v>0.31929824561403519</c:v>
                </c:pt>
                <c:pt idx="54">
                  <c:v>0.31929824561403519</c:v>
                </c:pt>
                <c:pt idx="55">
                  <c:v>0.31929824561403519</c:v>
                </c:pt>
                <c:pt idx="56">
                  <c:v>0.31929824561403519</c:v>
                </c:pt>
                <c:pt idx="57">
                  <c:v>0.31929824561403519</c:v>
                </c:pt>
                <c:pt idx="58">
                  <c:v>0.31929824561403519</c:v>
                </c:pt>
                <c:pt idx="59">
                  <c:v>0.26666666666666677</c:v>
                </c:pt>
                <c:pt idx="60">
                  <c:v>0.25964912280701763</c:v>
                </c:pt>
                <c:pt idx="61">
                  <c:v>0.25964912280701763</c:v>
                </c:pt>
                <c:pt idx="62">
                  <c:v>0.25964912280701763</c:v>
                </c:pt>
                <c:pt idx="63">
                  <c:v>0.25263157894736848</c:v>
                </c:pt>
                <c:pt idx="64">
                  <c:v>0.23859649122807025</c:v>
                </c:pt>
                <c:pt idx="65">
                  <c:v>0.23859649122807025</c:v>
                </c:pt>
                <c:pt idx="66">
                  <c:v>0.23859649122807025</c:v>
                </c:pt>
                <c:pt idx="67">
                  <c:v>0.23508771929824568</c:v>
                </c:pt>
                <c:pt idx="68">
                  <c:v>0.23508771929824568</c:v>
                </c:pt>
                <c:pt idx="69">
                  <c:v>0.22807017543859656</c:v>
                </c:pt>
                <c:pt idx="70">
                  <c:v>0.22105263157894744</c:v>
                </c:pt>
                <c:pt idx="71">
                  <c:v>0.21403508771929833</c:v>
                </c:pt>
                <c:pt idx="72">
                  <c:v>0.21052631578947376</c:v>
                </c:pt>
                <c:pt idx="73">
                  <c:v>0.20000000000000007</c:v>
                </c:pt>
                <c:pt idx="74">
                  <c:v>0.17894736842105269</c:v>
                </c:pt>
                <c:pt idx="75">
                  <c:v>0.17543859649122812</c:v>
                </c:pt>
                <c:pt idx="76">
                  <c:v>0.17543859649122812</c:v>
                </c:pt>
                <c:pt idx="77">
                  <c:v>0.17543859649122812</c:v>
                </c:pt>
                <c:pt idx="78">
                  <c:v>1.0526315789473717E-2</c:v>
                </c:pt>
                <c:pt idx="79">
                  <c:v>3.2959746043559335E-17</c:v>
                </c:pt>
                <c:pt idx="80">
                  <c:v>3.2959746043559335E-17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1E-4A4A-BC6E-AD8935DA3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69921528"/>
        <c:axId val="369921920"/>
      </c:lineChart>
      <c:dateAx>
        <c:axId val="3699215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9921920"/>
        <c:crosses val="autoZero"/>
        <c:auto val="1"/>
        <c:lblOffset val="100"/>
        <c:baseTimeUnit val="days"/>
      </c:dateAx>
      <c:valAx>
        <c:axId val="36992192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99215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317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22224</xdr:colOff>
      <xdr:row>1</xdr:row>
      <xdr:rowOff>3174</xdr:rowOff>
    </xdr:from>
    <xdr:to>
      <xdr:col>17</xdr:col>
      <xdr:colOff>723900</xdr:colOff>
      <xdr:row>24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CC5BE9-EA76-40F4-A3A6-9C80DB7BA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3"/>
  <sheetViews>
    <sheetView tabSelected="1" zoomScale="80" zoomScaleNormal="80" workbookViewId="0">
      <selection activeCell="C106" sqref="C106"/>
    </sheetView>
  </sheetViews>
  <sheetFormatPr baseColWidth="10" defaultRowHeight="14.5" x14ac:dyDescent="0.35"/>
  <cols>
    <col min="1" max="1" width="12.7265625" customWidth="1"/>
    <col min="2" max="2" width="18.54296875" customWidth="1"/>
    <col min="3" max="3" width="84" style="4" bestFit="1" customWidth="1"/>
    <col min="4" max="4" width="10.81640625" style="2"/>
    <col min="6" max="6" width="13.1796875" customWidth="1"/>
    <col min="8" max="8" width="11.81640625" customWidth="1"/>
  </cols>
  <sheetData>
    <row r="1" spans="1:7" x14ac:dyDescent="0.35">
      <c r="A1" s="19" t="s">
        <v>0</v>
      </c>
      <c r="B1" s="20" t="s">
        <v>1</v>
      </c>
      <c r="C1" s="21" t="s">
        <v>2</v>
      </c>
      <c r="D1" s="22" t="s">
        <v>116</v>
      </c>
    </row>
    <row r="2" spans="1:7" x14ac:dyDescent="0.35">
      <c r="A2" s="23">
        <v>43858</v>
      </c>
      <c r="B2" s="13">
        <v>43858</v>
      </c>
      <c r="C2" s="14" t="s">
        <v>3</v>
      </c>
      <c r="D2" s="24">
        <v>1</v>
      </c>
    </row>
    <row r="3" spans="1:7" x14ac:dyDescent="0.35">
      <c r="A3" s="23">
        <v>43858</v>
      </c>
      <c r="B3" s="13">
        <v>43858</v>
      </c>
      <c r="C3" s="14" t="s">
        <v>4</v>
      </c>
      <c r="D3" s="24">
        <v>1</v>
      </c>
      <c r="F3" s="6" t="s">
        <v>117</v>
      </c>
      <c r="G3" s="7">
        <f>SUM(D2:D80)</f>
        <v>142.5</v>
      </c>
    </row>
    <row r="4" spans="1:7" x14ac:dyDescent="0.35">
      <c r="A4" s="23">
        <v>43858</v>
      </c>
      <c r="B4" s="13">
        <v>43858</v>
      </c>
      <c r="C4" s="14" t="s">
        <v>5</v>
      </c>
      <c r="D4" s="24">
        <v>1</v>
      </c>
      <c r="F4" s="6" t="s">
        <v>118</v>
      </c>
      <c r="G4" s="18">
        <f>100%/G3</f>
        <v>7.0175438596491229E-3</v>
      </c>
    </row>
    <row r="5" spans="1:7" x14ac:dyDescent="0.35">
      <c r="A5" s="23">
        <v>43858</v>
      </c>
      <c r="B5" s="13">
        <v>43858</v>
      </c>
      <c r="C5" s="14" t="s">
        <v>6</v>
      </c>
      <c r="D5" s="24">
        <v>1</v>
      </c>
    </row>
    <row r="6" spans="1:7" x14ac:dyDescent="0.35">
      <c r="A6" s="23">
        <v>43865</v>
      </c>
      <c r="B6" s="13">
        <v>43865</v>
      </c>
      <c r="C6" s="14" t="s">
        <v>7</v>
      </c>
      <c r="D6" s="24">
        <v>1</v>
      </c>
    </row>
    <row r="7" spans="1:7" x14ac:dyDescent="0.35">
      <c r="A7" s="23">
        <v>43871</v>
      </c>
      <c r="B7" s="13">
        <v>43872</v>
      </c>
      <c r="C7" s="14" t="s">
        <v>8</v>
      </c>
      <c r="D7" s="24">
        <v>2</v>
      </c>
    </row>
    <row r="8" spans="1:7" x14ac:dyDescent="0.35">
      <c r="A8" s="23">
        <v>43872</v>
      </c>
      <c r="B8" s="13">
        <v>43872</v>
      </c>
      <c r="C8" s="14" t="s">
        <v>9</v>
      </c>
      <c r="D8" s="24">
        <v>3</v>
      </c>
    </row>
    <row r="9" spans="1:7" x14ac:dyDescent="0.35">
      <c r="A9" s="23">
        <v>43874</v>
      </c>
      <c r="B9" s="13">
        <v>43874</v>
      </c>
      <c r="C9" s="14" t="s">
        <v>31</v>
      </c>
      <c r="D9" s="24">
        <v>2</v>
      </c>
    </row>
    <row r="10" spans="1:7" x14ac:dyDescent="0.35">
      <c r="A10" s="23">
        <v>43874</v>
      </c>
      <c r="B10" s="13">
        <v>43878</v>
      </c>
      <c r="C10" s="14" t="s">
        <v>10</v>
      </c>
      <c r="D10" s="24">
        <v>2</v>
      </c>
    </row>
    <row r="11" spans="1:7" x14ac:dyDescent="0.35">
      <c r="A11" s="23">
        <v>43874</v>
      </c>
      <c r="B11" s="13">
        <v>43878</v>
      </c>
      <c r="C11" s="14" t="s">
        <v>11</v>
      </c>
      <c r="D11" s="24">
        <v>2</v>
      </c>
    </row>
    <row r="12" spans="1:7" x14ac:dyDescent="0.35">
      <c r="A12" s="23">
        <v>43874</v>
      </c>
      <c r="B12" s="13">
        <v>43874</v>
      </c>
      <c r="C12" s="14" t="s">
        <v>12</v>
      </c>
      <c r="D12" s="24">
        <v>2</v>
      </c>
    </row>
    <row r="13" spans="1:7" x14ac:dyDescent="0.35">
      <c r="A13" s="23">
        <v>43874</v>
      </c>
      <c r="B13" s="13">
        <v>43886</v>
      </c>
      <c r="C13" s="14" t="s">
        <v>13</v>
      </c>
      <c r="D13" s="24">
        <v>2</v>
      </c>
    </row>
    <row r="14" spans="1:7" x14ac:dyDescent="0.35">
      <c r="A14" s="23">
        <v>43878</v>
      </c>
      <c r="B14" s="13">
        <v>43892</v>
      </c>
      <c r="C14" s="14" t="s">
        <v>14</v>
      </c>
      <c r="D14" s="24">
        <v>3</v>
      </c>
    </row>
    <row r="15" spans="1:7" x14ac:dyDescent="0.35">
      <c r="A15" s="23">
        <v>43878</v>
      </c>
      <c r="B15" s="13">
        <v>43878</v>
      </c>
      <c r="C15" s="14" t="s">
        <v>15</v>
      </c>
      <c r="D15" s="24">
        <v>2</v>
      </c>
    </row>
    <row r="16" spans="1:7" x14ac:dyDescent="0.35">
      <c r="A16" s="23">
        <v>43879</v>
      </c>
      <c r="B16" s="13">
        <v>43878</v>
      </c>
      <c r="C16" s="14" t="s">
        <v>16</v>
      </c>
      <c r="D16" s="24">
        <v>1</v>
      </c>
    </row>
    <row r="17" spans="1:4" x14ac:dyDescent="0.35">
      <c r="A17" s="23">
        <v>43879</v>
      </c>
      <c r="B17" s="13">
        <v>43881</v>
      </c>
      <c r="C17" s="14" t="s">
        <v>17</v>
      </c>
      <c r="D17" s="24">
        <v>1</v>
      </c>
    </row>
    <row r="18" spans="1:4" x14ac:dyDescent="0.35">
      <c r="A18" s="23">
        <v>43879</v>
      </c>
      <c r="B18" s="13">
        <v>43878</v>
      </c>
      <c r="C18" s="14" t="s">
        <v>18</v>
      </c>
      <c r="D18" s="24">
        <v>1</v>
      </c>
    </row>
    <row r="19" spans="1:4" x14ac:dyDescent="0.35">
      <c r="A19" s="23">
        <v>43880</v>
      </c>
      <c r="B19" s="13">
        <f>+B18</f>
        <v>43878</v>
      </c>
      <c r="C19" s="14" t="s">
        <v>19</v>
      </c>
      <c r="D19" s="24">
        <v>2</v>
      </c>
    </row>
    <row r="20" spans="1:4" x14ac:dyDescent="0.35">
      <c r="A20" s="23">
        <v>43880</v>
      </c>
      <c r="B20" s="13">
        <f>+B19</f>
        <v>43878</v>
      </c>
      <c r="C20" s="14" t="s">
        <v>20</v>
      </c>
      <c r="D20" s="24">
        <v>1</v>
      </c>
    </row>
    <row r="21" spans="1:4" x14ac:dyDescent="0.35">
      <c r="A21" s="23">
        <v>43880</v>
      </c>
      <c r="B21" s="13">
        <f>+B20</f>
        <v>43878</v>
      </c>
      <c r="C21" s="14" t="s">
        <v>21</v>
      </c>
      <c r="D21" s="24">
        <v>1</v>
      </c>
    </row>
    <row r="22" spans="1:4" x14ac:dyDescent="0.35">
      <c r="A22" s="23">
        <v>43881</v>
      </c>
      <c r="B22" s="13">
        <v>43892</v>
      </c>
      <c r="C22" s="14" t="s">
        <v>22</v>
      </c>
      <c r="D22" s="24">
        <v>16</v>
      </c>
    </row>
    <row r="23" spans="1:4" x14ac:dyDescent="0.35">
      <c r="A23" s="23">
        <v>43881</v>
      </c>
      <c r="B23" s="13">
        <v>43879</v>
      </c>
      <c r="C23" s="14" t="s">
        <v>23</v>
      </c>
      <c r="D23" s="24">
        <v>1</v>
      </c>
    </row>
    <row r="24" spans="1:4" x14ac:dyDescent="0.35">
      <c r="A24" s="23">
        <v>43881</v>
      </c>
      <c r="B24" s="13">
        <v>43881</v>
      </c>
      <c r="C24" s="14" t="s">
        <v>32</v>
      </c>
      <c r="D24" s="24">
        <v>1</v>
      </c>
    </row>
    <row r="25" spans="1:4" x14ac:dyDescent="0.35">
      <c r="A25" s="23">
        <v>43882</v>
      </c>
      <c r="B25" s="13">
        <v>43881</v>
      </c>
      <c r="C25" s="14" t="s">
        <v>33</v>
      </c>
      <c r="D25" s="24">
        <v>1</v>
      </c>
    </row>
    <row r="26" spans="1:4" x14ac:dyDescent="0.35">
      <c r="A26" s="23">
        <v>43882</v>
      </c>
      <c r="B26" s="13">
        <v>43886</v>
      </c>
      <c r="C26" s="14" t="s">
        <v>24</v>
      </c>
      <c r="D26" s="24">
        <v>3</v>
      </c>
    </row>
    <row r="27" spans="1:4" x14ac:dyDescent="0.35">
      <c r="A27" s="23">
        <f>+A26</f>
        <v>43882</v>
      </c>
      <c r="B27" s="13">
        <v>43879</v>
      </c>
      <c r="C27" s="14" t="s">
        <v>25</v>
      </c>
      <c r="D27" s="24">
        <v>3</v>
      </c>
    </row>
    <row r="28" spans="1:4" x14ac:dyDescent="0.35">
      <c r="A28" s="23">
        <v>43886</v>
      </c>
      <c r="B28" s="13">
        <v>43886</v>
      </c>
      <c r="C28" s="14" t="s">
        <v>26</v>
      </c>
      <c r="D28" s="24">
        <v>1</v>
      </c>
    </row>
    <row r="29" spans="1:4" x14ac:dyDescent="0.35">
      <c r="A29" s="23">
        <v>43886</v>
      </c>
      <c r="B29" s="13">
        <v>43882</v>
      </c>
      <c r="C29" s="14" t="s">
        <v>34</v>
      </c>
      <c r="D29" s="24">
        <v>8</v>
      </c>
    </row>
    <row r="30" spans="1:4" x14ac:dyDescent="0.35">
      <c r="A30" s="23">
        <v>43893</v>
      </c>
      <c r="B30" s="13">
        <f>+B29</f>
        <v>43882</v>
      </c>
      <c r="C30" s="14" t="s">
        <v>27</v>
      </c>
      <c r="D30" s="24">
        <v>2</v>
      </c>
    </row>
    <row r="31" spans="1:4" x14ac:dyDescent="0.35">
      <c r="A31" s="23">
        <v>43893</v>
      </c>
      <c r="B31" s="13">
        <v>43891</v>
      </c>
      <c r="C31" s="14" t="s">
        <v>28</v>
      </c>
      <c r="D31" s="24">
        <v>4</v>
      </c>
    </row>
    <row r="32" spans="1:4" x14ac:dyDescent="0.35">
      <c r="A32" s="23">
        <f>+A31</f>
        <v>43893</v>
      </c>
      <c r="B32" s="13">
        <v>43893</v>
      </c>
      <c r="C32" s="14" t="s">
        <v>35</v>
      </c>
      <c r="D32" s="24">
        <v>16</v>
      </c>
    </row>
    <row r="33" spans="1:4" x14ac:dyDescent="0.35">
      <c r="A33" s="23">
        <f>+A32</f>
        <v>43893</v>
      </c>
      <c r="B33" s="13">
        <v>43893</v>
      </c>
      <c r="C33" s="14" t="s">
        <v>29</v>
      </c>
      <c r="D33" s="24">
        <v>4</v>
      </c>
    </row>
    <row r="34" spans="1:4" ht="15" thickBot="1" x14ac:dyDescent="0.4">
      <c r="A34" s="25">
        <f>+A33</f>
        <v>43893</v>
      </c>
      <c r="B34" s="15">
        <v>43893</v>
      </c>
      <c r="C34" s="16" t="s">
        <v>30</v>
      </c>
      <c r="D34" s="26">
        <v>3</v>
      </c>
    </row>
    <row r="35" spans="1:4" x14ac:dyDescent="0.35">
      <c r="A35" s="27">
        <v>43917</v>
      </c>
      <c r="B35" s="11">
        <v>43916</v>
      </c>
      <c r="C35" s="12" t="s">
        <v>39</v>
      </c>
      <c r="D35" s="28">
        <v>1</v>
      </c>
    </row>
    <row r="36" spans="1:4" x14ac:dyDescent="0.35">
      <c r="A36" s="27">
        <v>43917</v>
      </c>
      <c r="B36" s="11">
        <v>43916</v>
      </c>
      <c r="C36" s="9" t="s">
        <v>40</v>
      </c>
      <c r="D36" s="29">
        <v>0.5</v>
      </c>
    </row>
    <row r="37" spans="1:4" x14ac:dyDescent="0.35">
      <c r="A37" s="27">
        <v>43920</v>
      </c>
      <c r="B37" s="1">
        <v>43920</v>
      </c>
      <c r="C37" s="3" t="s">
        <v>41</v>
      </c>
      <c r="D37" s="29">
        <v>1</v>
      </c>
    </row>
    <row r="38" spans="1:4" x14ac:dyDescent="0.35">
      <c r="A38" s="27">
        <v>43920</v>
      </c>
      <c r="B38" s="1">
        <v>43921</v>
      </c>
      <c r="C38" s="3" t="s">
        <v>43</v>
      </c>
      <c r="D38" s="29">
        <v>2</v>
      </c>
    </row>
    <row r="39" spans="1:4" x14ac:dyDescent="0.35">
      <c r="A39" s="27">
        <v>43920</v>
      </c>
      <c r="B39" s="1">
        <v>43917</v>
      </c>
      <c r="C39" s="3" t="s">
        <v>42</v>
      </c>
      <c r="D39" s="29">
        <v>1</v>
      </c>
    </row>
    <row r="40" spans="1:4" x14ac:dyDescent="0.35">
      <c r="A40" s="27">
        <v>43921</v>
      </c>
      <c r="B40" s="1">
        <v>43930</v>
      </c>
      <c r="C40" s="3" t="s">
        <v>44</v>
      </c>
      <c r="D40" s="29">
        <v>0.5</v>
      </c>
    </row>
    <row r="41" spans="1:4" x14ac:dyDescent="0.35">
      <c r="A41" s="27">
        <v>43921</v>
      </c>
      <c r="B41" s="1">
        <v>43927</v>
      </c>
      <c r="C41" s="3" t="s">
        <v>75</v>
      </c>
      <c r="D41" s="29">
        <v>0.5</v>
      </c>
    </row>
    <row r="42" spans="1:4" x14ac:dyDescent="0.35">
      <c r="A42" s="30">
        <v>43927</v>
      </c>
      <c r="B42" s="1">
        <v>43931</v>
      </c>
      <c r="C42" s="3" t="s">
        <v>45</v>
      </c>
      <c r="D42" s="29">
        <v>1</v>
      </c>
    </row>
    <row r="43" spans="1:4" x14ac:dyDescent="0.35">
      <c r="A43" s="30">
        <v>43927</v>
      </c>
      <c r="B43" s="1">
        <v>43927</v>
      </c>
      <c r="C43" s="3" t="s">
        <v>46</v>
      </c>
      <c r="D43" s="29">
        <v>0.5</v>
      </c>
    </row>
    <row r="44" spans="1:4" x14ac:dyDescent="0.35">
      <c r="A44" s="30">
        <v>43927</v>
      </c>
      <c r="B44" s="1">
        <v>43930</v>
      </c>
      <c r="C44" s="3" t="s">
        <v>47</v>
      </c>
      <c r="D44" s="29">
        <v>0.5</v>
      </c>
    </row>
    <row r="45" spans="1:4" x14ac:dyDescent="0.35">
      <c r="A45" s="30">
        <v>43931</v>
      </c>
      <c r="B45" s="1">
        <v>43929</v>
      </c>
      <c r="C45" s="3" t="s">
        <v>48</v>
      </c>
      <c r="D45" s="29">
        <v>0.5</v>
      </c>
    </row>
    <row r="46" spans="1:4" x14ac:dyDescent="0.35">
      <c r="A46" s="30">
        <v>43934</v>
      </c>
      <c r="B46" s="1">
        <v>43931</v>
      </c>
      <c r="C46" s="3" t="s">
        <v>49</v>
      </c>
      <c r="D46" s="29">
        <v>2</v>
      </c>
    </row>
    <row r="47" spans="1:4" x14ac:dyDescent="0.35">
      <c r="A47" s="30">
        <v>43931</v>
      </c>
      <c r="B47" s="1">
        <v>43935</v>
      </c>
      <c r="C47" s="3" t="s">
        <v>50</v>
      </c>
      <c r="D47" s="29">
        <v>1</v>
      </c>
    </row>
    <row r="48" spans="1:4" ht="14" customHeight="1" x14ac:dyDescent="0.35">
      <c r="A48" s="30">
        <v>43935</v>
      </c>
      <c r="B48" s="59">
        <v>43935</v>
      </c>
      <c r="C48" s="3" t="s">
        <v>51</v>
      </c>
      <c r="D48" s="29">
        <v>0.5</v>
      </c>
    </row>
    <row r="49" spans="1:4" x14ac:dyDescent="0.35">
      <c r="A49" s="30">
        <v>43935</v>
      </c>
      <c r="B49" s="59">
        <v>43935</v>
      </c>
      <c r="C49" s="3" t="s">
        <v>52</v>
      </c>
      <c r="D49" s="29">
        <v>0.5</v>
      </c>
    </row>
    <row r="50" spans="1:4" x14ac:dyDescent="0.35">
      <c r="A50" s="30">
        <v>43931</v>
      </c>
      <c r="B50" s="59">
        <v>43932</v>
      </c>
      <c r="C50" s="3" t="s">
        <v>53</v>
      </c>
      <c r="D50" s="29">
        <v>0.5</v>
      </c>
    </row>
    <row r="51" spans="1:4" x14ac:dyDescent="0.35">
      <c r="A51" s="30">
        <v>43935</v>
      </c>
      <c r="B51" s="59">
        <v>43930</v>
      </c>
      <c r="C51" s="3" t="s">
        <v>54</v>
      </c>
      <c r="D51" s="29">
        <v>0.5</v>
      </c>
    </row>
    <row r="52" spans="1:4" x14ac:dyDescent="0.35">
      <c r="A52" s="30">
        <v>43935</v>
      </c>
      <c r="B52" s="59">
        <v>43935</v>
      </c>
      <c r="C52" s="3" t="s">
        <v>55</v>
      </c>
      <c r="D52" s="29">
        <v>20</v>
      </c>
    </row>
    <row r="53" spans="1:4" x14ac:dyDescent="0.35">
      <c r="A53" s="30">
        <v>43935</v>
      </c>
      <c r="B53" s="59">
        <v>43935</v>
      </c>
      <c r="C53" s="3" t="s">
        <v>56</v>
      </c>
      <c r="D53" s="29">
        <v>0.5</v>
      </c>
    </row>
    <row r="54" spans="1:4" x14ac:dyDescent="0.35">
      <c r="A54" s="30">
        <v>43935</v>
      </c>
      <c r="B54" s="59">
        <v>43935</v>
      </c>
      <c r="C54" s="3" t="s">
        <v>57</v>
      </c>
      <c r="D54" s="29">
        <v>0.5</v>
      </c>
    </row>
    <row r="55" spans="1:4" x14ac:dyDescent="0.35">
      <c r="A55" s="30">
        <v>43935</v>
      </c>
      <c r="B55" s="59">
        <v>43935</v>
      </c>
      <c r="C55" s="3" t="s">
        <v>58</v>
      </c>
      <c r="D55" s="29">
        <v>0.5</v>
      </c>
    </row>
    <row r="56" spans="1:4" ht="15.75" customHeight="1" x14ac:dyDescent="0.35">
      <c r="A56" s="30">
        <v>43936</v>
      </c>
      <c r="B56" s="59">
        <v>43936</v>
      </c>
      <c r="C56" s="3" t="s">
        <v>59</v>
      </c>
      <c r="D56" s="29">
        <v>0.5</v>
      </c>
    </row>
    <row r="57" spans="1:4" ht="15.75" customHeight="1" x14ac:dyDescent="0.35">
      <c r="A57" s="30">
        <v>43937</v>
      </c>
      <c r="B57" s="59">
        <v>43936</v>
      </c>
      <c r="C57" s="3" t="s">
        <v>60</v>
      </c>
      <c r="D57" s="29">
        <v>0.5</v>
      </c>
    </row>
    <row r="58" spans="1:4" ht="15" customHeight="1" x14ac:dyDescent="0.35">
      <c r="A58" s="30">
        <v>43937</v>
      </c>
      <c r="B58" s="1">
        <v>43936</v>
      </c>
      <c r="C58" s="3" t="s">
        <v>61</v>
      </c>
      <c r="D58" s="29">
        <v>0.5</v>
      </c>
    </row>
    <row r="59" spans="1:4" ht="14.25" customHeight="1" x14ac:dyDescent="0.35">
      <c r="A59" s="30">
        <v>43917</v>
      </c>
      <c r="B59" s="1">
        <v>43916</v>
      </c>
      <c r="C59" s="3" t="s">
        <v>62</v>
      </c>
      <c r="D59" s="29">
        <v>1</v>
      </c>
    </row>
    <row r="60" spans="1:4" ht="14.25" customHeight="1" x14ac:dyDescent="0.35">
      <c r="A60" s="30">
        <v>43917</v>
      </c>
      <c r="B60" s="1">
        <v>43916</v>
      </c>
      <c r="C60" s="3" t="s">
        <v>64</v>
      </c>
      <c r="D60" s="29">
        <v>5</v>
      </c>
    </row>
    <row r="61" spans="1:4" ht="15" customHeight="1" x14ac:dyDescent="0.35">
      <c r="A61" s="30">
        <v>43913</v>
      </c>
      <c r="B61" s="1">
        <v>43910</v>
      </c>
      <c r="C61" s="3" t="s">
        <v>63</v>
      </c>
      <c r="D61" s="29">
        <v>2</v>
      </c>
    </row>
    <row r="62" spans="1:4" ht="15.75" customHeight="1" x14ac:dyDescent="0.35">
      <c r="A62" s="30">
        <v>43924</v>
      </c>
      <c r="B62" s="1">
        <v>43924</v>
      </c>
      <c r="C62" s="3" t="s">
        <v>65</v>
      </c>
      <c r="D62" s="29">
        <v>0.5</v>
      </c>
    </row>
    <row r="63" spans="1:4" x14ac:dyDescent="0.35">
      <c r="A63" s="30">
        <v>43917</v>
      </c>
      <c r="B63" s="1">
        <v>43926</v>
      </c>
      <c r="C63" s="10" t="s">
        <v>66</v>
      </c>
      <c r="D63" s="31" t="s">
        <v>81</v>
      </c>
    </row>
    <row r="64" spans="1:4" x14ac:dyDescent="0.35">
      <c r="A64" s="30">
        <v>43921</v>
      </c>
      <c r="B64" s="1">
        <v>43926</v>
      </c>
      <c r="C64" s="10" t="s">
        <v>114</v>
      </c>
      <c r="D64" s="31">
        <v>1</v>
      </c>
    </row>
    <row r="65" spans="1:4" x14ac:dyDescent="0.35">
      <c r="A65" s="30">
        <v>43921</v>
      </c>
      <c r="B65" s="1">
        <v>43926</v>
      </c>
      <c r="C65" s="10" t="s">
        <v>83</v>
      </c>
      <c r="D65" s="31" t="s">
        <v>84</v>
      </c>
    </row>
    <row r="66" spans="1:4" x14ac:dyDescent="0.35">
      <c r="A66" s="30">
        <v>43916</v>
      </c>
      <c r="B66" s="1">
        <v>43926</v>
      </c>
      <c r="C66" s="10" t="s">
        <v>85</v>
      </c>
      <c r="D66" s="31" t="s">
        <v>84</v>
      </c>
    </row>
    <row r="67" spans="1:4" x14ac:dyDescent="0.35">
      <c r="A67" s="30">
        <v>43921</v>
      </c>
      <c r="B67" s="1">
        <v>43926</v>
      </c>
      <c r="C67" s="10" t="s">
        <v>86</v>
      </c>
      <c r="D67" s="31" t="s">
        <v>87</v>
      </c>
    </row>
    <row r="68" spans="1:4" x14ac:dyDescent="0.35">
      <c r="A68" s="30">
        <v>43916</v>
      </c>
      <c r="B68" s="1">
        <v>43926</v>
      </c>
      <c r="C68" s="10" t="s">
        <v>88</v>
      </c>
      <c r="D68" s="31" t="s">
        <v>87</v>
      </c>
    </row>
    <row r="69" spans="1:4" x14ac:dyDescent="0.35">
      <c r="A69" s="30">
        <v>43924</v>
      </c>
      <c r="B69" s="1">
        <v>43933</v>
      </c>
      <c r="C69" s="10" t="s">
        <v>89</v>
      </c>
      <c r="D69" s="31" t="s">
        <v>82</v>
      </c>
    </row>
    <row r="70" spans="1:4" x14ac:dyDescent="0.35">
      <c r="A70" s="30">
        <v>43921</v>
      </c>
      <c r="B70" s="1">
        <v>43933</v>
      </c>
      <c r="C70" s="10" t="s">
        <v>90</v>
      </c>
      <c r="D70" s="31" t="s">
        <v>81</v>
      </c>
    </row>
    <row r="71" spans="1:4" x14ac:dyDescent="0.35">
      <c r="A71" s="30">
        <v>43927</v>
      </c>
      <c r="B71" s="1">
        <v>43931</v>
      </c>
      <c r="C71" s="10" t="s">
        <v>91</v>
      </c>
      <c r="D71" s="31" t="s">
        <v>84</v>
      </c>
    </row>
    <row r="72" spans="1:4" x14ac:dyDescent="0.35">
      <c r="A72" s="30">
        <v>43924</v>
      </c>
      <c r="B72" s="1">
        <v>43931</v>
      </c>
      <c r="C72" s="10" t="s">
        <v>92</v>
      </c>
      <c r="D72" s="31" t="s">
        <v>81</v>
      </c>
    </row>
    <row r="73" spans="1:4" ht="16.5" customHeight="1" x14ac:dyDescent="0.35">
      <c r="A73" s="30">
        <v>43920</v>
      </c>
      <c r="B73" s="1">
        <v>43928</v>
      </c>
      <c r="C73" s="10" t="s">
        <v>97</v>
      </c>
      <c r="D73" s="31" t="s">
        <v>84</v>
      </c>
    </row>
    <row r="74" spans="1:4" ht="16.5" customHeight="1" x14ac:dyDescent="0.35">
      <c r="A74" s="30">
        <v>43920</v>
      </c>
      <c r="B74" s="1">
        <v>43928</v>
      </c>
      <c r="C74" s="10" t="s">
        <v>119</v>
      </c>
      <c r="D74" s="31">
        <v>1</v>
      </c>
    </row>
    <row r="75" spans="1:4" x14ac:dyDescent="0.35">
      <c r="A75" s="30">
        <v>43927</v>
      </c>
      <c r="B75" s="1">
        <v>43933</v>
      </c>
      <c r="C75" s="10" t="s">
        <v>93</v>
      </c>
      <c r="D75" s="31" t="s">
        <v>87</v>
      </c>
    </row>
    <row r="76" spans="1:4" x14ac:dyDescent="0.35">
      <c r="A76" s="30">
        <v>43927</v>
      </c>
      <c r="B76" s="1">
        <v>43933</v>
      </c>
      <c r="C76" s="10" t="s">
        <v>94</v>
      </c>
      <c r="D76" s="31" t="s">
        <v>84</v>
      </c>
    </row>
    <row r="77" spans="1:4" ht="15.75" customHeight="1" x14ac:dyDescent="0.35">
      <c r="A77" s="30">
        <v>43929</v>
      </c>
      <c r="B77" s="1">
        <v>43935</v>
      </c>
      <c r="C77" s="10" t="s">
        <v>110</v>
      </c>
      <c r="D77" s="31" t="s">
        <v>81</v>
      </c>
    </row>
    <row r="78" spans="1:4" x14ac:dyDescent="0.35">
      <c r="A78" s="30">
        <v>43934</v>
      </c>
      <c r="B78" s="1">
        <v>43935</v>
      </c>
      <c r="C78" s="10" t="s">
        <v>111</v>
      </c>
      <c r="D78" s="31" t="s">
        <v>103</v>
      </c>
    </row>
    <row r="79" spans="1:4" x14ac:dyDescent="0.35">
      <c r="A79" s="30">
        <v>43936</v>
      </c>
      <c r="B79" s="1">
        <v>43936</v>
      </c>
      <c r="C79" s="10" t="s">
        <v>112</v>
      </c>
      <c r="D79" s="31" t="s">
        <v>87</v>
      </c>
    </row>
    <row r="80" spans="1:4" ht="15" customHeight="1" thickBot="1" x14ac:dyDescent="0.4">
      <c r="A80" s="32">
        <v>43936</v>
      </c>
      <c r="B80" s="42">
        <v>43936</v>
      </c>
      <c r="C80" s="17" t="s">
        <v>113</v>
      </c>
      <c r="D80" s="33" t="s">
        <v>82</v>
      </c>
    </row>
    <row r="83" spans="4:4" x14ac:dyDescent="0.35">
      <c r="D83" s="8"/>
    </row>
    <row r="84" spans="4:4" x14ac:dyDescent="0.35">
      <c r="D84" s="8"/>
    </row>
    <row r="106" spans="3:4" x14ac:dyDescent="0.35">
      <c r="C106" s="4" t="s">
        <v>67</v>
      </c>
    </row>
    <row r="107" spans="3:4" x14ac:dyDescent="0.35">
      <c r="C107" s="4" t="s">
        <v>76</v>
      </c>
      <c r="D107" s="2">
        <v>2</v>
      </c>
    </row>
    <row r="108" spans="3:4" x14ac:dyDescent="0.35">
      <c r="C108" s="4" t="s">
        <v>77</v>
      </c>
      <c r="D108" s="2">
        <v>2</v>
      </c>
    </row>
    <row r="109" spans="3:4" x14ac:dyDescent="0.35">
      <c r="C109" s="4" t="s">
        <v>78</v>
      </c>
      <c r="D109" s="2">
        <v>2</v>
      </c>
    </row>
    <row r="110" spans="3:4" x14ac:dyDescent="0.35">
      <c r="C110" s="4" t="s">
        <v>79</v>
      </c>
      <c r="D110" s="2">
        <v>2</v>
      </c>
    </row>
    <row r="111" spans="3:4" x14ac:dyDescent="0.35">
      <c r="C111" s="4" t="s">
        <v>80</v>
      </c>
      <c r="D111" s="2">
        <v>2</v>
      </c>
    </row>
    <row r="112" spans="3:4" x14ac:dyDescent="0.35">
      <c r="C112" s="4" t="s">
        <v>68</v>
      </c>
      <c r="D112" s="2">
        <v>0.5</v>
      </c>
    </row>
    <row r="113" spans="3:4" x14ac:dyDescent="0.35">
      <c r="C113" s="4" t="s">
        <v>69</v>
      </c>
      <c r="D113" s="2">
        <v>0.5</v>
      </c>
    </row>
    <row r="114" spans="3:4" x14ac:dyDescent="0.35">
      <c r="C114" s="4" t="s">
        <v>70</v>
      </c>
      <c r="D114" s="2">
        <v>0.5</v>
      </c>
    </row>
    <row r="115" spans="3:4" x14ac:dyDescent="0.35">
      <c r="C115" s="4" t="s">
        <v>73</v>
      </c>
      <c r="D115" s="2">
        <v>0.5</v>
      </c>
    </row>
    <row r="116" spans="3:4" x14ac:dyDescent="0.35">
      <c r="C116" s="4" t="s">
        <v>71</v>
      </c>
      <c r="D116" s="2">
        <v>0.5</v>
      </c>
    </row>
    <row r="117" spans="3:4" x14ac:dyDescent="0.35">
      <c r="C117" s="4" t="s">
        <v>72</v>
      </c>
      <c r="D117" s="2">
        <v>0.5</v>
      </c>
    </row>
    <row r="118" spans="3:4" x14ac:dyDescent="0.35">
      <c r="C118" s="4" t="s">
        <v>57</v>
      </c>
      <c r="D118" s="2">
        <v>0.5</v>
      </c>
    </row>
    <row r="119" spans="3:4" x14ac:dyDescent="0.35">
      <c r="C119" s="4" t="s">
        <v>58</v>
      </c>
      <c r="D119" s="2">
        <v>0.5</v>
      </c>
    </row>
    <row r="120" spans="3:4" x14ac:dyDescent="0.35">
      <c r="C120" s="4" t="s">
        <v>60</v>
      </c>
      <c r="D120" s="2">
        <v>0.5</v>
      </c>
    </row>
    <row r="121" spans="3:4" x14ac:dyDescent="0.35">
      <c r="C121" s="4" t="s">
        <v>61</v>
      </c>
      <c r="D121" s="2">
        <v>0.5</v>
      </c>
    </row>
    <row r="122" spans="3:4" x14ac:dyDescent="0.35">
      <c r="C122" s="4" t="s">
        <v>74</v>
      </c>
      <c r="D122" s="2">
        <v>0.5</v>
      </c>
    </row>
    <row r="125" spans="3:4" x14ac:dyDescent="0.35">
      <c r="C125" s="4" t="s">
        <v>115</v>
      </c>
    </row>
    <row r="127" spans="3:4" x14ac:dyDescent="0.35">
      <c r="C127" t="s">
        <v>95</v>
      </c>
      <c r="D127" s="5" t="s">
        <v>82</v>
      </c>
    </row>
    <row r="128" spans="3:4" x14ac:dyDescent="0.35">
      <c r="C128" t="s">
        <v>96</v>
      </c>
      <c r="D128" s="5" t="s">
        <v>81</v>
      </c>
    </row>
    <row r="129" spans="3:4" x14ac:dyDescent="0.35">
      <c r="C129" t="s">
        <v>98</v>
      </c>
      <c r="D129" s="5" t="s">
        <v>84</v>
      </c>
    </row>
    <row r="130" spans="3:4" x14ac:dyDescent="0.35">
      <c r="C130" t="s">
        <v>99</v>
      </c>
      <c r="D130" s="5" t="s">
        <v>84</v>
      </c>
    </row>
    <row r="131" spans="3:4" x14ac:dyDescent="0.35">
      <c r="C131" t="s">
        <v>100</v>
      </c>
      <c r="D131" s="5" t="s">
        <v>87</v>
      </c>
    </row>
    <row r="132" spans="3:4" x14ac:dyDescent="0.35">
      <c r="C132" t="s">
        <v>101</v>
      </c>
      <c r="D132" s="5" t="s">
        <v>82</v>
      </c>
    </row>
    <row r="133" spans="3:4" x14ac:dyDescent="0.35">
      <c r="C133" t="s">
        <v>102</v>
      </c>
      <c r="D133" s="5" t="s">
        <v>103</v>
      </c>
    </row>
    <row r="134" spans="3:4" x14ac:dyDescent="0.35">
      <c r="C134" t="s">
        <v>104</v>
      </c>
      <c r="D134" s="5" t="s">
        <v>84</v>
      </c>
    </row>
    <row r="135" spans="3:4" x14ac:dyDescent="0.35">
      <c r="C135" t="s">
        <v>105</v>
      </c>
      <c r="D135" s="5" t="s">
        <v>103</v>
      </c>
    </row>
    <row r="136" spans="3:4" x14ac:dyDescent="0.35">
      <c r="C136" t="s">
        <v>106</v>
      </c>
      <c r="D136" s="5" t="s">
        <v>84</v>
      </c>
    </row>
    <row r="137" spans="3:4" x14ac:dyDescent="0.35">
      <c r="C137" t="s">
        <v>107</v>
      </c>
      <c r="D137" s="5" t="s">
        <v>87</v>
      </c>
    </row>
    <row r="138" spans="3:4" x14ac:dyDescent="0.35">
      <c r="C138" t="s">
        <v>108</v>
      </c>
      <c r="D138" s="5" t="s">
        <v>87</v>
      </c>
    </row>
    <row r="139" spans="3:4" x14ac:dyDescent="0.35">
      <c r="C139" t="s">
        <v>109</v>
      </c>
      <c r="D139" s="5" t="s">
        <v>82</v>
      </c>
    </row>
    <row r="140" spans="3:4" x14ac:dyDescent="0.35">
      <c r="C140" t="s">
        <v>110</v>
      </c>
      <c r="D140" s="5" t="s">
        <v>81</v>
      </c>
    </row>
    <row r="141" spans="3:4" x14ac:dyDescent="0.35">
      <c r="C141" t="s">
        <v>111</v>
      </c>
      <c r="D141" s="5" t="s">
        <v>103</v>
      </c>
    </row>
    <row r="142" spans="3:4" x14ac:dyDescent="0.35">
      <c r="C142" t="s">
        <v>112</v>
      </c>
      <c r="D142" s="5" t="s">
        <v>87</v>
      </c>
    </row>
    <row r="143" spans="3:4" x14ac:dyDescent="0.35">
      <c r="C143" t="s">
        <v>113</v>
      </c>
      <c r="D143" s="5" t="s">
        <v>82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2"/>
  <sheetViews>
    <sheetView workbookViewId="0">
      <selection activeCell="F19" sqref="F19"/>
    </sheetView>
  </sheetViews>
  <sheetFormatPr baseColWidth="10" defaultRowHeight="14.5" x14ac:dyDescent="0.35"/>
  <cols>
    <col min="4" max="4" width="11.26953125" bestFit="1" customWidth="1"/>
  </cols>
  <sheetData>
    <row r="1" spans="1:5" ht="15" thickBot="1" x14ac:dyDescent="0.4">
      <c r="B1" s="34" t="s">
        <v>0</v>
      </c>
      <c r="C1" s="34" t="s">
        <v>36</v>
      </c>
      <c r="D1" s="34" t="s">
        <v>37</v>
      </c>
      <c r="E1" s="34" t="s">
        <v>38</v>
      </c>
    </row>
    <row r="2" spans="1:5" x14ac:dyDescent="0.35">
      <c r="A2" s="37">
        <v>43857</v>
      </c>
      <c r="B2" s="38">
        <v>1</v>
      </c>
      <c r="C2" s="38">
        <v>1</v>
      </c>
      <c r="D2" s="39"/>
      <c r="E2" s="40"/>
    </row>
    <row r="3" spans="1:5" x14ac:dyDescent="0.35">
      <c r="A3" s="23">
        <v>43858</v>
      </c>
      <c r="B3" s="35">
        <f>B2-D3*Hoja1!$G$4</f>
        <v>0.97192982456140353</v>
      </c>
      <c r="C3" s="35">
        <f>C2-E3*Hoja1!$G$4</f>
        <v>0.97192982456140353</v>
      </c>
      <c r="D3" s="36">
        <f>SUMIF(Hoja1!$A$2:$A$80,Hoja2!A3,Hoja1!$D$2:$D$80)</f>
        <v>4</v>
      </c>
      <c r="E3" s="41">
        <f>SUMIF(Hoja1!$B$2:$B$80,Hoja2!A3,Hoja1!$D$2:$D$80)</f>
        <v>4</v>
      </c>
    </row>
    <row r="4" spans="1:5" x14ac:dyDescent="0.35">
      <c r="A4" s="23">
        <v>43859</v>
      </c>
      <c r="B4" s="35">
        <f>B3-D4*Hoja1!$G$4</f>
        <v>0.97192982456140353</v>
      </c>
      <c r="C4" s="35">
        <f>C3-E4*Hoja1!$G$4</f>
        <v>0.97192982456140353</v>
      </c>
      <c r="D4" s="36">
        <f>SUMIF(Hoja1!$A$2:$A$80,Hoja2!A4,Hoja1!$D$2:$D$80)</f>
        <v>0</v>
      </c>
      <c r="E4" s="41">
        <f>SUMIF(Hoja1!$B$2:$B$80,Hoja2!A4,Hoja1!$D$2:$D$80)</f>
        <v>0</v>
      </c>
    </row>
    <row r="5" spans="1:5" x14ac:dyDescent="0.35">
      <c r="A5" s="23">
        <v>43860</v>
      </c>
      <c r="B5" s="35">
        <f>B4-D5*Hoja1!$G$4</f>
        <v>0.97192982456140353</v>
      </c>
      <c r="C5" s="35">
        <f>C4-E5*Hoja1!$G$4</f>
        <v>0.97192982456140353</v>
      </c>
      <c r="D5" s="36">
        <f>SUMIF(Hoja1!$A$2:$A$80,Hoja2!A5,Hoja1!$D$2:$D$80)</f>
        <v>0</v>
      </c>
      <c r="E5" s="41">
        <f>SUMIF(Hoja1!$B$2:$B$80,Hoja2!A5,Hoja1!$D$2:$D$80)</f>
        <v>0</v>
      </c>
    </row>
    <row r="6" spans="1:5" x14ac:dyDescent="0.35">
      <c r="A6" s="23">
        <v>43861</v>
      </c>
      <c r="B6" s="35">
        <f>B5-D6*Hoja1!$G$4</f>
        <v>0.97192982456140353</v>
      </c>
      <c r="C6" s="35">
        <f>C5-E6*Hoja1!$G$4</f>
        <v>0.97192982456140353</v>
      </c>
      <c r="D6" s="36">
        <f>SUMIF(Hoja1!$A$2:$A$80,Hoja2!A6,Hoja1!$D$2:$D$80)</f>
        <v>0</v>
      </c>
      <c r="E6" s="41">
        <f>SUMIF(Hoja1!$B$2:$B$80,Hoja2!A6,Hoja1!$D$2:$D$80)</f>
        <v>0</v>
      </c>
    </row>
    <row r="7" spans="1:5" x14ac:dyDescent="0.35">
      <c r="A7" s="23">
        <v>43862</v>
      </c>
      <c r="B7" s="35">
        <f>B6-D7*Hoja1!$G$4</f>
        <v>0.97192982456140353</v>
      </c>
      <c r="C7" s="35">
        <f>C6-E7*Hoja1!$G$4</f>
        <v>0.97192982456140353</v>
      </c>
      <c r="D7" s="36">
        <f>SUMIF(Hoja1!$A$2:$A$80,Hoja2!A7,Hoja1!$D$2:$D$80)</f>
        <v>0</v>
      </c>
      <c r="E7" s="41">
        <f>SUMIF(Hoja1!$B$2:$B$80,Hoja2!A7,Hoja1!$D$2:$D$80)</f>
        <v>0</v>
      </c>
    </row>
    <row r="8" spans="1:5" x14ac:dyDescent="0.35">
      <c r="A8" s="23">
        <v>43863</v>
      </c>
      <c r="B8" s="35">
        <f>B7-D8*Hoja1!$G$4</f>
        <v>0.97192982456140353</v>
      </c>
      <c r="C8" s="35">
        <f>C7-E8*Hoja1!$G$4</f>
        <v>0.97192982456140353</v>
      </c>
      <c r="D8" s="36">
        <f>SUMIF(Hoja1!$A$2:$A$80,Hoja2!A8,Hoja1!$D$2:$D$80)</f>
        <v>0</v>
      </c>
      <c r="E8" s="41">
        <f>SUMIF(Hoja1!$B$2:$B$80,Hoja2!A8,Hoja1!$D$2:$D$80)</f>
        <v>0</v>
      </c>
    </row>
    <row r="9" spans="1:5" x14ac:dyDescent="0.35">
      <c r="A9" s="23">
        <v>43864</v>
      </c>
      <c r="B9" s="35">
        <f>B8-D9*Hoja1!$G$4</f>
        <v>0.97192982456140353</v>
      </c>
      <c r="C9" s="35">
        <f>C8-E9*Hoja1!$G$4</f>
        <v>0.97192982456140353</v>
      </c>
      <c r="D9" s="36">
        <f>SUMIF(Hoja1!$A$2:$A$80,Hoja2!A9,Hoja1!$D$2:$D$80)</f>
        <v>0</v>
      </c>
      <c r="E9" s="41">
        <f>SUMIF(Hoja1!$B$2:$B$80,Hoja2!A9,Hoja1!$D$2:$D$80)</f>
        <v>0</v>
      </c>
    </row>
    <row r="10" spans="1:5" x14ac:dyDescent="0.35">
      <c r="A10" s="23">
        <v>43865</v>
      </c>
      <c r="B10" s="35">
        <f>B9-D10*Hoja1!$G$4</f>
        <v>0.96491228070175439</v>
      </c>
      <c r="C10" s="35">
        <f>C9-E10*Hoja1!$G$4</f>
        <v>0.96491228070175439</v>
      </c>
      <c r="D10" s="36">
        <f>SUMIF(Hoja1!$A$2:$A$80,Hoja2!A10,Hoja1!$D$2:$D$80)</f>
        <v>1</v>
      </c>
      <c r="E10" s="41">
        <f>SUMIF(Hoja1!$B$2:$B$80,Hoja2!A10,Hoja1!$D$2:$D$80)</f>
        <v>1</v>
      </c>
    </row>
    <row r="11" spans="1:5" x14ac:dyDescent="0.35">
      <c r="A11" s="23">
        <v>43866</v>
      </c>
      <c r="B11" s="35">
        <f>B10-D11*Hoja1!$G$4</f>
        <v>0.96491228070175439</v>
      </c>
      <c r="C11" s="35">
        <f>C10-E11*Hoja1!$G$4</f>
        <v>0.96491228070175439</v>
      </c>
      <c r="D11" s="36">
        <f>SUMIF(Hoja1!$A$2:$A$80,Hoja2!A11,Hoja1!$D$2:$D$80)</f>
        <v>0</v>
      </c>
      <c r="E11" s="41">
        <f>SUMIF(Hoja1!$B$2:$B$80,Hoja2!A11,Hoja1!$D$2:$D$80)</f>
        <v>0</v>
      </c>
    </row>
    <row r="12" spans="1:5" x14ac:dyDescent="0.35">
      <c r="A12" s="23">
        <v>43867</v>
      </c>
      <c r="B12" s="35">
        <f>B11-D12*Hoja1!$G$4</f>
        <v>0.96491228070175439</v>
      </c>
      <c r="C12" s="35">
        <f>C11-E12*Hoja1!$G$4</f>
        <v>0.96491228070175439</v>
      </c>
      <c r="D12" s="36">
        <f>SUMIF(Hoja1!$A$2:$A$80,Hoja2!A12,Hoja1!$D$2:$D$80)</f>
        <v>0</v>
      </c>
      <c r="E12" s="41">
        <f>SUMIF(Hoja1!$B$2:$B$80,Hoja2!A12,Hoja1!$D$2:$D$80)</f>
        <v>0</v>
      </c>
    </row>
    <row r="13" spans="1:5" x14ac:dyDescent="0.35">
      <c r="A13" s="23">
        <v>43868</v>
      </c>
      <c r="B13" s="35">
        <f>B12-D13*Hoja1!$G$4</f>
        <v>0.96491228070175439</v>
      </c>
      <c r="C13" s="35">
        <f>C12-E13*Hoja1!$G$4</f>
        <v>0.96491228070175439</v>
      </c>
      <c r="D13" s="36">
        <f>SUMIF(Hoja1!$A$2:$A$80,Hoja2!A13,Hoja1!$D$2:$D$80)</f>
        <v>0</v>
      </c>
      <c r="E13" s="41">
        <f>SUMIF(Hoja1!$B$2:$B$80,Hoja2!A13,Hoja1!$D$2:$D$80)</f>
        <v>0</v>
      </c>
    </row>
    <row r="14" spans="1:5" x14ac:dyDescent="0.35">
      <c r="A14" s="23">
        <v>43869</v>
      </c>
      <c r="B14" s="35">
        <f>B13-D14*Hoja1!$G$4</f>
        <v>0.96491228070175439</v>
      </c>
      <c r="C14" s="35">
        <f>C13-E14*Hoja1!$G$4</f>
        <v>0.96491228070175439</v>
      </c>
      <c r="D14" s="36">
        <f>SUMIF(Hoja1!$A$2:$A$80,Hoja2!A14,Hoja1!$D$2:$D$80)</f>
        <v>0</v>
      </c>
      <c r="E14" s="41">
        <f>SUMIF(Hoja1!$B$2:$B$80,Hoja2!A14,Hoja1!$D$2:$D$80)</f>
        <v>0</v>
      </c>
    </row>
    <row r="15" spans="1:5" x14ac:dyDescent="0.35">
      <c r="A15" s="23">
        <v>43870</v>
      </c>
      <c r="B15" s="35">
        <f>B14-D15*Hoja1!$G$4</f>
        <v>0.96491228070175439</v>
      </c>
      <c r="C15" s="35">
        <f>C14-E15*Hoja1!$G$4</f>
        <v>0.96491228070175439</v>
      </c>
      <c r="D15" s="36">
        <f>SUMIF(Hoja1!$A$2:$A$80,Hoja2!A15,Hoja1!$D$2:$D$80)</f>
        <v>0</v>
      </c>
      <c r="E15" s="41">
        <f>SUMIF(Hoja1!$B$2:$B$80,Hoja2!A15,Hoja1!$D$2:$D$80)</f>
        <v>0</v>
      </c>
    </row>
    <row r="16" spans="1:5" x14ac:dyDescent="0.35">
      <c r="A16" s="23">
        <v>43871</v>
      </c>
      <c r="B16" s="35">
        <f>B15-D16*Hoja1!$G$4</f>
        <v>0.9508771929824561</v>
      </c>
      <c r="C16" s="35">
        <f>C15-E16*Hoja1!$G$4</f>
        <v>0.96491228070175439</v>
      </c>
      <c r="D16" s="36">
        <f>SUMIF(Hoja1!$A$2:$A$80,Hoja2!A16,Hoja1!$D$2:$D$80)</f>
        <v>2</v>
      </c>
      <c r="E16" s="41">
        <f>SUMIF(Hoja1!$B$2:$B$80,Hoja2!A16,Hoja1!$D$2:$D$80)</f>
        <v>0</v>
      </c>
    </row>
    <row r="17" spans="1:5" x14ac:dyDescent="0.35">
      <c r="A17" s="23">
        <v>43872</v>
      </c>
      <c r="B17" s="35">
        <f>B16-D17*Hoja1!$G$4</f>
        <v>0.92982456140350878</v>
      </c>
      <c r="C17" s="35">
        <f>C16-E17*Hoja1!$G$4</f>
        <v>0.92982456140350878</v>
      </c>
      <c r="D17" s="36">
        <f>SUMIF(Hoja1!$A$2:$A$80,Hoja2!A17,Hoja1!$D$2:$D$80)</f>
        <v>3</v>
      </c>
      <c r="E17" s="41">
        <f>SUMIF(Hoja1!$B$2:$B$80,Hoja2!A17,Hoja1!$D$2:$D$80)</f>
        <v>5</v>
      </c>
    </row>
    <row r="18" spans="1:5" x14ac:dyDescent="0.35">
      <c r="A18" s="23">
        <v>43873</v>
      </c>
      <c r="B18" s="35">
        <f>B17-D18*Hoja1!$G$4</f>
        <v>0.92982456140350878</v>
      </c>
      <c r="C18" s="35">
        <f>C17-E18*Hoja1!$G$4</f>
        <v>0.92982456140350878</v>
      </c>
      <c r="D18" s="36">
        <f>SUMIF(Hoja1!$A$2:$A$80,Hoja2!A18,Hoja1!$D$2:$D$80)</f>
        <v>0</v>
      </c>
      <c r="E18" s="41">
        <f>SUMIF(Hoja1!$B$2:$B$80,Hoja2!A18,Hoja1!$D$2:$D$80)</f>
        <v>0</v>
      </c>
    </row>
    <row r="19" spans="1:5" x14ac:dyDescent="0.35">
      <c r="A19" s="23">
        <v>43874</v>
      </c>
      <c r="B19" s="35">
        <f>B18-D19*Hoja1!$G$4</f>
        <v>0.85964912280701755</v>
      </c>
      <c r="C19" s="35">
        <f>C18-E19*Hoja1!$G$4</f>
        <v>0.90175438596491231</v>
      </c>
      <c r="D19" s="36">
        <f>SUMIF(Hoja1!$A$2:$A$80,Hoja2!A19,Hoja1!$D$2:$D$80)</f>
        <v>10</v>
      </c>
      <c r="E19" s="41">
        <f>SUMIF(Hoja1!$B$2:$B$80,Hoja2!A19,Hoja1!$D$2:$D$80)</f>
        <v>4</v>
      </c>
    </row>
    <row r="20" spans="1:5" x14ac:dyDescent="0.35">
      <c r="A20" s="23">
        <v>43875</v>
      </c>
      <c r="B20" s="35">
        <f>B19-D20*Hoja1!$G$4</f>
        <v>0.85964912280701755</v>
      </c>
      <c r="C20" s="35">
        <f>C19-E20*Hoja1!$G$4</f>
        <v>0.90175438596491231</v>
      </c>
      <c r="D20" s="36">
        <f>SUMIF(Hoja1!$A$2:$A$80,Hoja2!A20,Hoja1!$D$2:$D$80)</f>
        <v>0</v>
      </c>
      <c r="E20" s="41">
        <f>SUMIF(Hoja1!$B$2:$B$80,Hoja2!A20,Hoja1!$D$2:$D$80)</f>
        <v>0</v>
      </c>
    </row>
    <row r="21" spans="1:5" x14ac:dyDescent="0.35">
      <c r="A21" s="23">
        <v>43876</v>
      </c>
      <c r="B21" s="35">
        <f>B20-D21*Hoja1!$G$4</f>
        <v>0.85964912280701755</v>
      </c>
      <c r="C21" s="35">
        <f>C20-E21*Hoja1!$G$4</f>
        <v>0.90175438596491231</v>
      </c>
      <c r="D21" s="36">
        <f>SUMIF(Hoja1!$A$2:$A$80,Hoja2!A21,Hoja1!$D$2:$D$80)</f>
        <v>0</v>
      </c>
      <c r="E21" s="41">
        <f>SUMIF(Hoja1!$B$2:$B$80,Hoja2!A21,Hoja1!$D$2:$D$80)</f>
        <v>0</v>
      </c>
    </row>
    <row r="22" spans="1:5" x14ac:dyDescent="0.35">
      <c r="A22" s="23">
        <v>43877</v>
      </c>
      <c r="B22" s="35">
        <f>B21-D22*Hoja1!$G$4</f>
        <v>0.85964912280701755</v>
      </c>
      <c r="C22" s="35">
        <f>C21-E22*Hoja1!$G$4</f>
        <v>0.90175438596491231</v>
      </c>
      <c r="D22" s="36">
        <f>SUMIF(Hoja1!$A$2:$A$80,Hoja2!A22,Hoja1!$D$2:$D$80)</f>
        <v>0</v>
      </c>
      <c r="E22" s="41">
        <f>SUMIF(Hoja1!$B$2:$B$80,Hoja2!A22,Hoja1!$D$2:$D$80)</f>
        <v>0</v>
      </c>
    </row>
    <row r="23" spans="1:5" x14ac:dyDescent="0.35">
      <c r="A23" s="23">
        <v>43878</v>
      </c>
      <c r="B23" s="35">
        <f>B22-D23*Hoja1!$G$4</f>
        <v>0.82456140350877194</v>
      </c>
      <c r="C23" s="35">
        <f>C22-E23*Hoja1!$G$4</f>
        <v>0.81754385964912279</v>
      </c>
      <c r="D23" s="36">
        <f>SUMIF(Hoja1!$A$2:$A$80,Hoja2!A23,Hoja1!$D$2:$D$80)</f>
        <v>5</v>
      </c>
      <c r="E23" s="41">
        <f>SUMIF(Hoja1!$B$2:$B$80,Hoja2!A23,Hoja1!$D$2:$D$80)</f>
        <v>12</v>
      </c>
    </row>
    <row r="24" spans="1:5" x14ac:dyDescent="0.35">
      <c r="A24" s="23">
        <v>43879</v>
      </c>
      <c r="B24" s="35">
        <f>B23-D24*Hoja1!$G$4</f>
        <v>0.80350877192982462</v>
      </c>
      <c r="C24" s="35">
        <f>C23-E24*Hoja1!$G$4</f>
        <v>0.78947368421052633</v>
      </c>
      <c r="D24" s="36">
        <f>SUMIF(Hoja1!$A$2:$A$80,Hoja2!A24,Hoja1!$D$2:$D$80)</f>
        <v>3</v>
      </c>
      <c r="E24" s="41">
        <f>SUMIF(Hoja1!$B$2:$B$80,Hoja2!A24,Hoja1!$D$2:$D$80)</f>
        <v>4</v>
      </c>
    </row>
    <row r="25" spans="1:5" x14ac:dyDescent="0.35">
      <c r="A25" s="23">
        <v>43880</v>
      </c>
      <c r="B25" s="35">
        <f>B24-D25*Hoja1!$G$4</f>
        <v>0.77543859649122815</v>
      </c>
      <c r="C25" s="35">
        <f>C24-E25*Hoja1!$G$4</f>
        <v>0.78947368421052633</v>
      </c>
      <c r="D25" s="36">
        <f>SUMIF(Hoja1!$A$2:$A$80,Hoja2!A25,Hoja1!$D$2:$D$80)</f>
        <v>4</v>
      </c>
      <c r="E25" s="41">
        <f>SUMIF(Hoja1!$B$2:$B$80,Hoja2!A25,Hoja1!$D$2:$D$80)</f>
        <v>0</v>
      </c>
    </row>
    <row r="26" spans="1:5" x14ac:dyDescent="0.35">
      <c r="A26" s="23">
        <v>43881</v>
      </c>
      <c r="B26" s="35">
        <f>B25-D26*Hoja1!$G$4</f>
        <v>0.64912280701754388</v>
      </c>
      <c r="C26" s="35">
        <f>C25-E26*Hoja1!$G$4</f>
        <v>0.768421052631579</v>
      </c>
      <c r="D26" s="36">
        <f>SUMIF(Hoja1!$A$2:$A$80,Hoja2!A26,Hoja1!$D$2:$D$80)</f>
        <v>18</v>
      </c>
      <c r="E26" s="41">
        <f>SUMIF(Hoja1!$B$2:$B$80,Hoja2!A26,Hoja1!$D$2:$D$80)</f>
        <v>3</v>
      </c>
    </row>
    <row r="27" spans="1:5" x14ac:dyDescent="0.35">
      <c r="A27" s="23">
        <v>43882</v>
      </c>
      <c r="B27" s="35">
        <f>B26-D27*Hoja1!$G$4</f>
        <v>0.6</v>
      </c>
      <c r="C27" s="35">
        <f>C26-E27*Hoja1!$G$4</f>
        <v>0.69824561403508778</v>
      </c>
      <c r="D27" s="36">
        <f>SUMIF(Hoja1!$A$2:$A$80,Hoja2!A27,Hoja1!$D$2:$D$80)</f>
        <v>7</v>
      </c>
      <c r="E27" s="41">
        <f>SUMIF(Hoja1!$B$2:$B$80,Hoja2!A27,Hoja1!$D$2:$D$80)</f>
        <v>10</v>
      </c>
    </row>
    <row r="28" spans="1:5" x14ac:dyDescent="0.35">
      <c r="A28" s="23">
        <v>43883</v>
      </c>
      <c r="B28" s="35">
        <f>B27-D28*Hoja1!$G$4</f>
        <v>0.6</v>
      </c>
      <c r="C28" s="35">
        <f>C27-E28*Hoja1!$G$4</f>
        <v>0.69824561403508778</v>
      </c>
      <c r="D28" s="36">
        <f>SUMIF(Hoja1!$A$2:$A$80,Hoja2!A28,Hoja1!$D$2:$D$80)</f>
        <v>0</v>
      </c>
      <c r="E28" s="41">
        <f>SUMIF(Hoja1!$B$2:$B$80,Hoja2!A28,Hoja1!$D$2:$D$80)</f>
        <v>0</v>
      </c>
    </row>
    <row r="29" spans="1:5" x14ac:dyDescent="0.35">
      <c r="A29" s="23">
        <v>43884</v>
      </c>
      <c r="B29" s="35">
        <f>B28-D29*Hoja1!$G$4</f>
        <v>0.6</v>
      </c>
      <c r="C29" s="35">
        <f>C28-E29*Hoja1!$G$4</f>
        <v>0.69824561403508778</v>
      </c>
      <c r="D29" s="36">
        <f>SUMIF(Hoja1!$A$2:$A$80,Hoja2!A29,Hoja1!$D$2:$D$80)</f>
        <v>0</v>
      </c>
      <c r="E29" s="41">
        <f>SUMIF(Hoja1!$B$2:$B$80,Hoja2!A29,Hoja1!$D$2:$D$80)</f>
        <v>0</v>
      </c>
    </row>
    <row r="30" spans="1:5" x14ac:dyDescent="0.35">
      <c r="A30" s="23">
        <v>43885</v>
      </c>
      <c r="B30" s="35">
        <f>B29-D30*Hoja1!$G$4</f>
        <v>0.6</v>
      </c>
      <c r="C30" s="35">
        <f>C29-E30*Hoja1!$G$4</f>
        <v>0.69824561403508778</v>
      </c>
      <c r="D30" s="36">
        <f>SUMIF(Hoja1!$A$2:$A$80,Hoja2!A30,Hoja1!$D$2:$D$80)</f>
        <v>0</v>
      </c>
      <c r="E30" s="41">
        <f>SUMIF(Hoja1!$B$2:$B$80,Hoja2!A30,Hoja1!$D$2:$D$80)</f>
        <v>0</v>
      </c>
    </row>
    <row r="31" spans="1:5" x14ac:dyDescent="0.35">
      <c r="A31" s="23">
        <v>43886</v>
      </c>
      <c r="B31" s="35">
        <f>B30-D31*Hoja1!$G$4</f>
        <v>0.5368421052631579</v>
      </c>
      <c r="C31" s="35">
        <f>C30-E31*Hoja1!$G$4</f>
        <v>0.65614035087719302</v>
      </c>
      <c r="D31" s="36">
        <f>SUMIF(Hoja1!$A$2:$A$80,Hoja2!A31,Hoja1!$D$2:$D$80)</f>
        <v>9</v>
      </c>
      <c r="E31" s="41">
        <f>SUMIF(Hoja1!$B$2:$B$80,Hoja2!A31,Hoja1!$D$2:$D$80)</f>
        <v>6</v>
      </c>
    </row>
    <row r="32" spans="1:5" x14ac:dyDescent="0.35">
      <c r="A32" s="23">
        <v>43887</v>
      </c>
      <c r="B32" s="35">
        <f>B31-D32*Hoja1!$G$4</f>
        <v>0.5368421052631579</v>
      </c>
      <c r="C32" s="35">
        <f>C31-E32*Hoja1!$G$4</f>
        <v>0.65614035087719302</v>
      </c>
      <c r="D32" s="36">
        <f>SUMIF(Hoja1!$A$2:$A$80,Hoja2!A32,Hoja1!$D$2:$D$80)</f>
        <v>0</v>
      </c>
      <c r="E32" s="41">
        <f>SUMIF(Hoja1!$B$2:$B$80,Hoja2!A32,Hoja1!$D$2:$D$80)</f>
        <v>0</v>
      </c>
    </row>
    <row r="33" spans="1:5" x14ac:dyDescent="0.35">
      <c r="A33" s="23">
        <v>43888</v>
      </c>
      <c r="B33" s="35">
        <f>B32-D33*Hoja1!$G$4</f>
        <v>0.5368421052631579</v>
      </c>
      <c r="C33" s="35">
        <f>C32-E33*Hoja1!$G$4</f>
        <v>0.65614035087719302</v>
      </c>
      <c r="D33" s="36">
        <f>SUMIF(Hoja1!$A$2:$A$80,Hoja2!A33,Hoja1!$D$2:$D$80)</f>
        <v>0</v>
      </c>
      <c r="E33" s="41">
        <f>SUMIF(Hoja1!$B$2:$B$80,Hoja2!A33,Hoja1!$D$2:$D$80)</f>
        <v>0</v>
      </c>
    </row>
    <row r="34" spans="1:5" x14ac:dyDescent="0.35">
      <c r="A34" s="23">
        <v>43889</v>
      </c>
      <c r="B34" s="35">
        <f>B33-D34*Hoja1!$G$4</f>
        <v>0.5368421052631579</v>
      </c>
      <c r="C34" s="35">
        <f>C33-E34*Hoja1!$G$4</f>
        <v>0.65614035087719302</v>
      </c>
      <c r="D34" s="36">
        <f>SUMIF(Hoja1!$A$2:$A$80,Hoja2!A34,Hoja1!$D$2:$D$80)</f>
        <v>0</v>
      </c>
      <c r="E34" s="41">
        <f>SUMIF(Hoja1!$B$2:$B$80,Hoja2!A34,Hoja1!$D$2:$D$80)</f>
        <v>0</v>
      </c>
    </row>
    <row r="35" spans="1:5" x14ac:dyDescent="0.35">
      <c r="A35" s="23">
        <v>43890</v>
      </c>
      <c r="B35" s="35">
        <f>B34-D35*Hoja1!$G$4</f>
        <v>0.5368421052631579</v>
      </c>
      <c r="C35" s="35">
        <f>C34-E35*Hoja1!$G$4</f>
        <v>0.65614035087719302</v>
      </c>
      <c r="D35" s="36">
        <f>SUMIF(Hoja1!$A$2:$A$80,Hoja2!A35,Hoja1!$D$2:$D$80)</f>
        <v>0</v>
      </c>
      <c r="E35" s="41">
        <f>SUMIF(Hoja1!$B$2:$B$80,Hoja2!A35,Hoja1!$D$2:$D$80)</f>
        <v>0</v>
      </c>
    </row>
    <row r="36" spans="1:5" x14ac:dyDescent="0.35">
      <c r="A36" s="23">
        <v>43891</v>
      </c>
      <c r="B36" s="35">
        <f>B35-D36*Hoja1!$G$4</f>
        <v>0.5368421052631579</v>
      </c>
      <c r="C36" s="35">
        <f>C35-E36*Hoja1!$G$4</f>
        <v>0.62807017543859656</v>
      </c>
      <c r="D36" s="36">
        <f>SUMIF(Hoja1!$A$2:$A$80,Hoja2!A36,Hoja1!$D$2:$D$80)</f>
        <v>0</v>
      </c>
      <c r="E36" s="41">
        <f>SUMIF(Hoja1!$B$2:$B$80,Hoja2!A36,Hoja1!$D$2:$D$80)</f>
        <v>4</v>
      </c>
    </row>
    <row r="37" spans="1:5" x14ac:dyDescent="0.35">
      <c r="A37" s="23">
        <v>43892</v>
      </c>
      <c r="B37" s="35">
        <f>B36-D37*Hoja1!$G$4</f>
        <v>0.5368421052631579</v>
      </c>
      <c r="C37" s="35">
        <f>C36-E37*Hoja1!$G$4</f>
        <v>0.49473684210526325</v>
      </c>
      <c r="D37" s="36">
        <f>SUMIF(Hoja1!$A$2:$A$80,Hoja2!A37,Hoja1!$D$2:$D$80)</f>
        <v>0</v>
      </c>
      <c r="E37" s="41">
        <f>SUMIF(Hoja1!$B$2:$B$80,Hoja2!A37,Hoja1!$D$2:$D$80)</f>
        <v>19</v>
      </c>
    </row>
    <row r="38" spans="1:5" ht="15" thickBot="1" x14ac:dyDescent="0.4">
      <c r="A38" s="43">
        <v>43893</v>
      </c>
      <c r="B38" s="44">
        <f>B37-D38*Hoja1!$G$4</f>
        <v>0.33333333333333337</v>
      </c>
      <c r="C38" s="44">
        <f>C37-E38*Hoja1!$G$4</f>
        <v>0.33333333333333343</v>
      </c>
      <c r="D38" s="45">
        <f>SUMIF(Hoja1!$A$2:$A$80,Hoja2!A38,Hoja1!$D$2:$D$80)</f>
        <v>29</v>
      </c>
      <c r="E38" s="46">
        <f>SUMIF(Hoja1!$B$2:$B$80,Hoja2!A38,Hoja1!$D$2:$D$80)</f>
        <v>23</v>
      </c>
    </row>
    <row r="39" spans="1:5" x14ac:dyDescent="0.35">
      <c r="A39" s="47">
        <v>43894</v>
      </c>
      <c r="B39" s="48">
        <f>B38-D39*Hoja1!$G$4</f>
        <v>0.33333333333333337</v>
      </c>
      <c r="C39" s="48">
        <f>C38-E39*Hoja1!$G$4</f>
        <v>0.33333333333333343</v>
      </c>
      <c r="D39" s="49">
        <f>SUMIF(Hoja1!$A$2:$A$80,Hoja2!A39,Hoja1!$D$2:$D$80)</f>
        <v>0</v>
      </c>
      <c r="E39" s="50">
        <f>SUMIF(Hoja1!$B$2:$B$80,Hoja2!A39,Hoja1!$D$2:$D$80)</f>
        <v>0</v>
      </c>
    </row>
    <row r="40" spans="1:5" x14ac:dyDescent="0.35">
      <c r="A40" s="51">
        <v>43895</v>
      </c>
      <c r="B40" s="52">
        <f>B39-D40*Hoja1!$G$4</f>
        <v>0.33333333333333337</v>
      </c>
      <c r="C40" s="52">
        <f>C39-E40*Hoja1!$G$4</f>
        <v>0.33333333333333343</v>
      </c>
      <c r="D40" s="53">
        <f>SUMIF(Hoja1!$A$2:$A$80,Hoja2!A40,Hoja1!$D$2:$D$80)</f>
        <v>0</v>
      </c>
      <c r="E40" s="54">
        <f>SUMIF(Hoja1!$B$2:$B$80,Hoja2!A40,Hoja1!$D$2:$D$80)</f>
        <v>0</v>
      </c>
    </row>
    <row r="41" spans="1:5" x14ac:dyDescent="0.35">
      <c r="A41" s="51">
        <v>43896</v>
      </c>
      <c r="B41" s="52">
        <f>B40-D41*Hoja1!$G$4</f>
        <v>0.33333333333333337</v>
      </c>
      <c r="C41" s="52">
        <f>C40-E41*Hoja1!$G$4</f>
        <v>0.33333333333333343</v>
      </c>
      <c r="D41" s="53">
        <f>SUMIF(Hoja1!$A$2:$A$80,Hoja2!A41,Hoja1!$D$2:$D$80)</f>
        <v>0</v>
      </c>
      <c r="E41" s="54">
        <f>SUMIF(Hoja1!$B$2:$B$80,Hoja2!A41,Hoja1!$D$2:$D$80)</f>
        <v>0</v>
      </c>
    </row>
    <row r="42" spans="1:5" x14ac:dyDescent="0.35">
      <c r="A42" s="51">
        <v>43897</v>
      </c>
      <c r="B42" s="52">
        <f>B41-D42*Hoja1!$G$4</f>
        <v>0.33333333333333337</v>
      </c>
      <c r="C42" s="52">
        <f>C41-E42*Hoja1!$G$4</f>
        <v>0.33333333333333343</v>
      </c>
      <c r="D42" s="53">
        <f>SUMIF(Hoja1!$A$2:$A$80,Hoja2!A42,Hoja1!$D$2:$D$80)</f>
        <v>0</v>
      </c>
      <c r="E42" s="54">
        <f>SUMIF(Hoja1!$B$2:$B$80,Hoja2!A42,Hoja1!$D$2:$D$80)</f>
        <v>0</v>
      </c>
    </row>
    <row r="43" spans="1:5" x14ac:dyDescent="0.35">
      <c r="A43" s="51">
        <v>43898</v>
      </c>
      <c r="B43" s="52">
        <f>B42-D43*Hoja1!$G$4</f>
        <v>0.33333333333333337</v>
      </c>
      <c r="C43" s="52">
        <f>C42-E43*Hoja1!$G$4</f>
        <v>0.33333333333333343</v>
      </c>
      <c r="D43" s="53">
        <f>SUMIF(Hoja1!$A$2:$A$80,Hoja2!A43,Hoja1!$D$2:$D$80)</f>
        <v>0</v>
      </c>
      <c r="E43" s="54">
        <f>SUMIF(Hoja1!$B$2:$B$80,Hoja2!A43,Hoja1!$D$2:$D$80)</f>
        <v>0</v>
      </c>
    </row>
    <row r="44" spans="1:5" x14ac:dyDescent="0.35">
      <c r="A44" s="51">
        <v>43899</v>
      </c>
      <c r="B44" s="52">
        <f>B43-D44*Hoja1!$G$4</f>
        <v>0.33333333333333337</v>
      </c>
      <c r="C44" s="52">
        <f>C43-E44*Hoja1!$G$4</f>
        <v>0.33333333333333343</v>
      </c>
      <c r="D44" s="53">
        <f>SUMIF(Hoja1!$A$2:$A$80,Hoja2!A44,Hoja1!$D$2:$D$80)</f>
        <v>0</v>
      </c>
      <c r="E44" s="54">
        <f>SUMIF(Hoja1!$B$2:$B$80,Hoja2!A44,Hoja1!$D$2:$D$80)</f>
        <v>0</v>
      </c>
    </row>
    <row r="45" spans="1:5" x14ac:dyDescent="0.35">
      <c r="A45" s="51">
        <v>43900</v>
      </c>
      <c r="B45" s="52">
        <f>B44-D45*Hoja1!$G$4</f>
        <v>0.33333333333333337</v>
      </c>
      <c r="C45" s="52">
        <f>C44-E45*Hoja1!$G$4</f>
        <v>0.33333333333333343</v>
      </c>
      <c r="D45" s="53">
        <f>SUMIF(Hoja1!$A$2:$A$80,Hoja2!A45,Hoja1!$D$2:$D$80)</f>
        <v>0</v>
      </c>
      <c r="E45" s="54">
        <f>SUMIF(Hoja1!$B$2:$B$80,Hoja2!A45,Hoja1!$D$2:$D$80)</f>
        <v>0</v>
      </c>
    </row>
    <row r="46" spans="1:5" x14ac:dyDescent="0.35">
      <c r="A46" s="51">
        <v>43901</v>
      </c>
      <c r="B46" s="52">
        <f>B45-D46*Hoja1!$G$4</f>
        <v>0.33333333333333337</v>
      </c>
      <c r="C46" s="52">
        <f>C45-E46*Hoja1!$G$4</f>
        <v>0.33333333333333343</v>
      </c>
      <c r="D46" s="53">
        <f>SUMIF(Hoja1!$A$2:$A$80,Hoja2!A46,Hoja1!$D$2:$D$80)</f>
        <v>0</v>
      </c>
      <c r="E46" s="54">
        <f>SUMIF(Hoja1!$B$2:$B$80,Hoja2!A46,Hoja1!$D$2:$D$80)</f>
        <v>0</v>
      </c>
    </row>
    <row r="47" spans="1:5" x14ac:dyDescent="0.35">
      <c r="A47" s="51">
        <v>43902</v>
      </c>
      <c r="B47" s="52">
        <f>B46-D47*Hoja1!$G$4</f>
        <v>0.33333333333333337</v>
      </c>
      <c r="C47" s="52">
        <f>C46-E47*Hoja1!$G$4</f>
        <v>0.33333333333333343</v>
      </c>
      <c r="D47" s="53">
        <f>SUMIF(Hoja1!$A$2:$A$80,Hoja2!A47,Hoja1!$D$2:$D$80)</f>
        <v>0</v>
      </c>
      <c r="E47" s="54">
        <f>SUMIF(Hoja1!$B$2:$B$80,Hoja2!A47,Hoja1!$D$2:$D$80)</f>
        <v>0</v>
      </c>
    </row>
    <row r="48" spans="1:5" x14ac:dyDescent="0.35">
      <c r="A48" s="51">
        <v>43903</v>
      </c>
      <c r="B48" s="52">
        <f>B47-D48*Hoja1!$G$4</f>
        <v>0.33333333333333337</v>
      </c>
      <c r="C48" s="52">
        <f>C47-E48*Hoja1!$G$4</f>
        <v>0.33333333333333343</v>
      </c>
      <c r="D48" s="53">
        <f>SUMIF(Hoja1!$A$2:$A$80,Hoja2!A48,Hoja1!$D$2:$D$80)</f>
        <v>0</v>
      </c>
      <c r="E48" s="54">
        <f>SUMIF(Hoja1!$B$2:$B$80,Hoja2!A48,Hoja1!$D$2:$D$80)</f>
        <v>0</v>
      </c>
    </row>
    <row r="49" spans="1:5" x14ac:dyDescent="0.35">
      <c r="A49" s="51">
        <v>43904</v>
      </c>
      <c r="B49" s="52">
        <f>B48-D49*Hoja1!$G$4</f>
        <v>0.33333333333333337</v>
      </c>
      <c r="C49" s="52">
        <f>C48-E49*Hoja1!$G$4</f>
        <v>0.33333333333333343</v>
      </c>
      <c r="D49" s="53">
        <f>SUMIF(Hoja1!$A$2:$A$80,Hoja2!A49,Hoja1!$D$2:$D$80)</f>
        <v>0</v>
      </c>
      <c r="E49" s="54">
        <f>SUMIF(Hoja1!$B$2:$B$80,Hoja2!A49,Hoja1!$D$2:$D$80)</f>
        <v>0</v>
      </c>
    </row>
    <row r="50" spans="1:5" x14ac:dyDescent="0.35">
      <c r="A50" s="51">
        <v>43905</v>
      </c>
      <c r="B50" s="52">
        <f>B49-D50*Hoja1!$G$4</f>
        <v>0.33333333333333337</v>
      </c>
      <c r="C50" s="52">
        <f>C49-E50*Hoja1!$G$4</f>
        <v>0.33333333333333343</v>
      </c>
      <c r="D50" s="53">
        <f>SUMIF(Hoja1!$A$2:$A$80,Hoja2!A50,Hoja1!$D$2:$D$80)</f>
        <v>0</v>
      </c>
      <c r="E50" s="54">
        <f>SUMIF(Hoja1!$B$2:$B$80,Hoja2!A50,Hoja1!$D$2:$D$80)</f>
        <v>0</v>
      </c>
    </row>
    <row r="51" spans="1:5" x14ac:dyDescent="0.35">
      <c r="A51" s="51">
        <v>43906</v>
      </c>
      <c r="B51" s="52">
        <f>B50-D51*Hoja1!$G$4</f>
        <v>0.33333333333333337</v>
      </c>
      <c r="C51" s="52">
        <f>C50-E51*Hoja1!$G$4</f>
        <v>0.33333333333333343</v>
      </c>
      <c r="D51" s="53">
        <f>SUMIF(Hoja1!$A$2:$A$80,Hoja2!A51,Hoja1!$D$2:$D$80)</f>
        <v>0</v>
      </c>
      <c r="E51" s="54">
        <f>SUMIF(Hoja1!$B$2:$B$80,Hoja2!A51,Hoja1!$D$2:$D$80)</f>
        <v>0</v>
      </c>
    </row>
    <row r="52" spans="1:5" x14ac:dyDescent="0.35">
      <c r="A52" s="51">
        <v>43907</v>
      </c>
      <c r="B52" s="52">
        <f>B51-D52*Hoja1!$G$4</f>
        <v>0.33333333333333337</v>
      </c>
      <c r="C52" s="52">
        <f>C51-E52*Hoja1!$G$4</f>
        <v>0.33333333333333343</v>
      </c>
      <c r="D52" s="53">
        <f>SUMIF(Hoja1!$A$2:$A$80,Hoja2!A52,Hoja1!$D$2:$D$80)</f>
        <v>0</v>
      </c>
      <c r="E52" s="54">
        <f>SUMIF(Hoja1!$B$2:$B$80,Hoja2!A52,Hoja1!$D$2:$D$80)</f>
        <v>0</v>
      </c>
    </row>
    <row r="53" spans="1:5" x14ac:dyDescent="0.35">
      <c r="A53" s="51">
        <v>43908</v>
      </c>
      <c r="B53" s="52">
        <f>B52-D53*Hoja1!$G$4</f>
        <v>0.33333333333333337</v>
      </c>
      <c r="C53" s="52">
        <f>C52-E53*Hoja1!$G$4</f>
        <v>0.33333333333333343</v>
      </c>
      <c r="D53" s="53">
        <f>SUMIF(Hoja1!$A$2:$A$80,Hoja2!A53,Hoja1!$D$2:$D$80)</f>
        <v>0</v>
      </c>
      <c r="E53" s="54">
        <f>SUMIF(Hoja1!$B$2:$B$80,Hoja2!A53,Hoja1!$D$2:$D$80)</f>
        <v>0</v>
      </c>
    </row>
    <row r="54" spans="1:5" x14ac:dyDescent="0.35">
      <c r="A54" s="51">
        <v>43909</v>
      </c>
      <c r="B54" s="52">
        <f>B53-D54*Hoja1!$G$4</f>
        <v>0.33333333333333337</v>
      </c>
      <c r="C54" s="52">
        <f>C53-E54*Hoja1!$G$4</f>
        <v>0.33333333333333343</v>
      </c>
      <c r="D54" s="53">
        <f>SUMIF(Hoja1!$A$2:$A$80,Hoja2!A54,Hoja1!$D$2:$D$80)</f>
        <v>0</v>
      </c>
      <c r="E54" s="54">
        <f>SUMIF(Hoja1!$B$2:$B$80,Hoja2!A54,Hoja1!$D$2:$D$80)</f>
        <v>0</v>
      </c>
    </row>
    <row r="55" spans="1:5" x14ac:dyDescent="0.35">
      <c r="A55" s="51">
        <v>43910</v>
      </c>
      <c r="B55" s="52">
        <f>B54-D55*Hoja1!$G$4</f>
        <v>0.33333333333333337</v>
      </c>
      <c r="C55" s="52">
        <f>C54-E55*Hoja1!$G$4</f>
        <v>0.31929824561403519</v>
      </c>
      <c r="D55" s="53">
        <f>SUMIF(Hoja1!$A$2:$A$80,Hoja2!A55,Hoja1!$D$2:$D$80)</f>
        <v>0</v>
      </c>
      <c r="E55" s="54">
        <f>SUMIF(Hoja1!$B$2:$B$80,Hoja2!A55,Hoja1!$D$2:$D$80)</f>
        <v>2</v>
      </c>
    </row>
    <row r="56" spans="1:5" x14ac:dyDescent="0.35">
      <c r="A56" s="51">
        <v>43911</v>
      </c>
      <c r="B56" s="52">
        <f>B55-D56*Hoja1!$G$4</f>
        <v>0.33333333333333337</v>
      </c>
      <c r="C56" s="52">
        <f>C55-E56*Hoja1!$G$4</f>
        <v>0.31929824561403519</v>
      </c>
      <c r="D56" s="53">
        <f>SUMIF(Hoja1!$A$2:$A$80,Hoja2!A56,Hoja1!$D$2:$D$80)</f>
        <v>0</v>
      </c>
      <c r="E56" s="54">
        <f>SUMIF(Hoja1!$B$2:$B$80,Hoja2!A56,Hoja1!$D$2:$D$80)</f>
        <v>0</v>
      </c>
    </row>
    <row r="57" spans="1:5" x14ac:dyDescent="0.35">
      <c r="A57" s="51">
        <v>43912</v>
      </c>
      <c r="B57" s="52">
        <f>B56-D57*Hoja1!$G$4</f>
        <v>0.33333333333333337</v>
      </c>
      <c r="C57" s="52">
        <f>C56-E57*Hoja1!$G$4</f>
        <v>0.31929824561403519</v>
      </c>
      <c r="D57" s="53">
        <f>SUMIF(Hoja1!$A$2:$A$80,Hoja2!A57,Hoja1!$D$2:$D$80)</f>
        <v>0</v>
      </c>
      <c r="E57" s="54">
        <f>SUMIF(Hoja1!$B$2:$B$80,Hoja2!A57,Hoja1!$D$2:$D$80)</f>
        <v>0</v>
      </c>
    </row>
    <row r="58" spans="1:5" x14ac:dyDescent="0.35">
      <c r="A58" s="51">
        <v>43913</v>
      </c>
      <c r="B58" s="52">
        <f>B57-D58*Hoja1!$G$4</f>
        <v>0.31929824561403514</v>
      </c>
      <c r="C58" s="52">
        <f>C57-E58*Hoja1!$G$4</f>
        <v>0.31929824561403519</v>
      </c>
      <c r="D58" s="53">
        <f>SUMIF(Hoja1!$A$2:$A$80,Hoja2!A58,Hoja1!$D$2:$D$80)</f>
        <v>2</v>
      </c>
      <c r="E58" s="54">
        <f>SUMIF(Hoja1!$B$2:$B$80,Hoja2!A58,Hoja1!$D$2:$D$80)</f>
        <v>0</v>
      </c>
    </row>
    <row r="59" spans="1:5" x14ac:dyDescent="0.35">
      <c r="A59" s="51">
        <v>43914</v>
      </c>
      <c r="B59" s="52">
        <f>B58-D59*Hoja1!$G$4</f>
        <v>0.31929824561403514</v>
      </c>
      <c r="C59" s="52">
        <f>C58-E59*Hoja1!$G$4</f>
        <v>0.31929824561403519</v>
      </c>
      <c r="D59" s="53">
        <f>SUMIF(Hoja1!$A$2:$A$80,Hoja2!A59,Hoja1!$D$2:$D$80)</f>
        <v>0</v>
      </c>
      <c r="E59" s="54">
        <f>SUMIF(Hoja1!$B$2:$B$80,Hoja2!A59,Hoja1!$D$2:$D$80)</f>
        <v>0</v>
      </c>
    </row>
    <row r="60" spans="1:5" x14ac:dyDescent="0.35">
      <c r="A60" s="51">
        <v>43915</v>
      </c>
      <c r="B60" s="52">
        <f>B59-D60*Hoja1!$G$4</f>
        <v>0.31929824561403514</v>
      </c>
      <c r="C60" s="52">
        <f>C59-E60*Hoja1!$G$4</f>
        <v>0.31929824561403519</v>
      </c>
      <c r="D60" s="53">
        <f>SUMIF(Hoja1!$A$2:$A$80,Hoja2!A60,Hoja1!$D$2:$D$80)</f>
        <v>0</v>
      </c>
      <c r="E60" s="54">
        <f>SUMIF(Hoja1!$B$2:$B$80,Hoja2!A60,Hoja1!$D$2:$D$80)</f>
        <v>0</v>
      </c>
    </row>
    <row r="61" spans="1:5" x14ac:dyDescent="0.35">
      <c r="A61" s="51">
        <v>43916</v>
      </c>
      <c r="B61" s="52">
        <f>B60-D61*Hoja1!$G$4</f>
        <v>0.31929824561403514</v>
      </c>
      <c r="C61" s="52">
        <f>C60-E61*Hoja1!$G$4</f>
        <v>0.26666666666666677</v>
      </c>
      <c r="D61" s="53">
        <f>SUMIF(Hoja1!$A$2:$A$80,Hoja2!A61,Hoja1!$D$2:$D$80)</f>
        <v>0</v>
      </c>
      <c r="E61" s="54">
        <f>SUMIF(Hoja1!$B$2:$B$80,Hoja2!A61,Hoja1!$D$2:$D$80)</f>
        <v>7.5</v>
      </c>
    </row>
    <row r="62" spans="1:5" x14ac:dyDescent="0.35">
      <c r="A62" s="51">
        <v>43917</v>
      </c>
      <c r="B62" s="52">
        <f>B61-D62*Hoja1!$G$4</f>
        <v>0.26666666666666672</v>
      </c>
      <c r="C62" s="52">
        <f>C61-E62*Hoja1!$G$4</f>
        <v>0.25964912280701763</v>
      </c>
      <c r="D62" s="53">
        <f>SUMIF(Hoja1!$A$2:$A$80,Hoja2!A62,Hoja1!$D$2:$D$80)</f>
        <v>7.5</v>
      </c>
      <c r="E62" s="54">
        <f>SUMIF(Hoja1!$B$2:$B$80,Hoja2!A62,Hoja1!$D$2:$D$80)</f>
        <v>1</v>
      </c>
    </row>
    <row r="63" spans="1:5" x14ac:dyDescent="0.35">
      <c r="A63" s="51">
        <v>43918</v>
      </c>
      <c r="B63" s="52">
        <f>B62-D63*Hoja1!$G$4</f>
        <v>0.26666666666666672</v>
      </c>
      <c r="C63" s="52">
        <f>C62-E63*Hoja1!$G$4</f>
        <v>0.25964912280701763</v>
      </c>
      <c r="D63" s="53">
        <f>SUMIF(Hoja1!$A$2:$A$80,Hoja2!A63,Hoja1!$D$2:$D$80)</f>
        <v>0</v>
      </c>
      <c r="E63" s="54">
        <f>SUMIF(Hoja1!$B$2:$B$80,Hoja2!A63,Hoja1!$D$2:$D$80)</f>
        <v>0</v>
      </c>
    </row>
    <row r="64" spans="1:5" x14ac:dyDescent="0.35">
      <c r="A64" s="51">
        <v>43919</v>
      </c>
      <c r="B64" s="52">
        <f>B63-D64*Hoja1!$G$4</f>
        <v>0.26666666666666672</v>
      </c>
      <c r="C64" s="52">
        <f>C63-E64*Hoja1!$G$4</f>
        <v>0.25964912280701763</v>
      </c>
      <c r="D64" s="53">
        <f>SUMIF(Hoja1!$A$2:$A$80,Hoja2!A64,Hoja1!$D$2:$D$80)</f>
        <v>0</v>
      </c>
      <c r="E64" s="54">
        <f>SUMIF(Hoja1!$B$2:$B$80,Hoja2!A64,Hoja1!$D$2:$D$80)</f>
        <v>0</v>
      </c>
    </row>
    <row r="65" spans="1:5" x14ac:dyDescent="0.35">
      <c r="A65" s="51">
        <v>43920</v>
      </c>
      <c r="B65" s="52">
        <f>B64-D65*Hoja1!$G$4</f>
        <v>0.23157894736842111</v>
      </c>
      <c r="C65" s="52">
        <f>C64-E65*Hoja1!$G$4</f>
        <v>0.25263157894736848</v>
      </c>
      <c r="D65" s="53">
        <f>SUMIF(Hoja1!$A$2:$A$80,Hoja2!A65,Hoja1!$D$2:$D$80)</f>
        <v>5</v>
      </c>
      <c r="E65" s="54">
        <f>SUMIF(Hoja1!$B$2:$B$80,Hoja2!A65,Hoja1!$D$2:$D$80)</f>
        <v>1</v>
      </c>
    </row>
    <row r="66" spans="1:5" x14ac:dyDescent="0.35">
      <c r="A66" s="51">
        <v>43921</v>
      </c>
      <c r="B66" s="52">
        <f>B65-D66*Hoja1!$G$4</f>
        <v>0.21754385964912287</v>
      </c>
      <c r="C66" s="52">
        <f>C65-E66*Hoja1!$G$4</f>
        <v>0.23859649122807025</v>
      </c>
      <c r="D66" s="53">
        <f>SUMIF(Hoja1!$A$2:$A$80,Hoja2!A66,Hoja1!$D$2:$D$80)</f>
        <v>2</v>
      </c>
      <c r="E66" s="54">
        <f>SUMIF(Hoja1!$B$2:$B$80,Hoja2!A66,Hoja1!$D$2:$D$80)</f>
        <v>2</v>
      </c>
    </row>
    <row r="67" spans="1:5" x14ac:dyDescent="0.35">
      <c r="A67" s="51">
        <v>43922</v>
      </c>
      <c r="B67" s="52">
        <f>B66-D67*Hoja1!$G$4</f>
        <v>0.21754385964912287</v>
      </c>
      <c r="C67" s="52">
        <f>C66-E67*Hoja1!$G$4</f>
        <v>0.23859649122807025</v>
      </c>
      <c r="D67" s="53">
        <f>SUMIF(Hoja1!$A$2:$A$80,Hoja2!A67,Hoja1!$D$2:$D$80)</f>
        <v>0</v>
      </c>
      <c r="E67" s="54">
        <f>SUMIF(Hoja1!$B$2:$B$80,Hoja2!A67,Hoja1!$D$2:$D$80)</f>
        <v>0</v>
      </c>
    </row>
    <row r="68" spans="1:5" x14ac:dyDescent="0.35">
      <c r="A68" s="51">
        <v>43923</v>
      </c>
      <c r="B68" s="52">
        <f>B67-D68*Hoja1!$G$4</f>
        <v>0.21754385964912287</v>
      </c>
      <c r="C68" s="52">
        <f>C67-E68*Hoja1!$G$4</f>
        <v>0.23859649122807025</v>
      </c>
      <c r="D68" s="53">
        <f>SUMIF(Hoja1!$A$2:$A$80,Hoja2!A68,Hoja1!$D$2:$D$80)</f>
        <v>0</v>
      </c>
      <c r="E68" s="54">
        <f>SUMIF(Hoja1!$B$2:$B$80,Hoja2!A68,Hoja1!$D$2:$D$80)</f>
        <v>0</v>
      </c>
    </row>
    <row r="69" spans="1:5" x14ac:dyDescent="0.35">
      <c r="A69" s="51">
        <v>43924</v>
      </c>
      <c r="B69" s="52">
        <f>B68-D69*Hoja1!$G$4</f>
        <v>0.2140350877192983</v>
      </c>
      <c r="C69" s="52">
        <f>C68-E69*Hoja1!$G$4</f>
        <v>0.23508771929824568</v>
      </c>
      <c r="D69" s="53">
        <f>SUMIF(Hoja1!$A$2:$A$80,Hoja2!A69,Hoja1!$D$2:$D$80)</f>
        <v>0.5</v>
      </c>
      <c r="E69" s="54">
        <f>SUMIF(Hoja1!$B$2:$B$80,Hoja2!A69,Hoja1!$D$2:$D$80)</f>
        <v>0.5</v>
      </c>
    </row>
    <row r="70" spans="1:5" x14ac:dyDescent="0.35">
      <c r="A70" s="51">
        <v>43925</v>
      </c>
      <c r="B70" s="52">
        <f>B69-D70*Hoja1!$G$4</f>
        <v>0.2140350877192983</v>
      </c>
      <c r="C70" s="52">
        <f>C69-E70*Hoja1!$G$4</f>
        <v>0.23508771929824568</v>
      </c>
      <c r="D70" s="53">
        <f>SUMIF(Hoja1!$A$2:$A$80,Hoja2!A70,Hoja1!$D$2:$D$80)</f>
        <v>0</v>
      </c>
      <c r="E70" s="54">
        <f>SUMIF(Hoja1!$B$2:$B$80,Hoja2!A70,Hoja1!$D$2:$D$80)</f>
        <v>0</v>
      </c>
    </row>
    <row r="71" spans="1:5" x14ac:dyDescent="0.35">
      <c r="A71" s="51">
        <v>43926</v>
      </c>
      <c r="B71" s="52">
        <f>B70-D71*Hoja1!$G$4</f>
        <v>0.2140350877192983</v>
      </c>
      <c r="C71" s="52">
        <f>C70-E71*Hoja1!$G$4</f>
        <v>0.22807017543859656</v>
      </c>
      <c r="D71" s="53">
        <f>SUMIF(Hoja1!$A$2:$A$80,Hoja2!A71,Hoja1!$D$2:$D$80)</f>
        <v>0</v>
      </c>
      <c r="E71" s="54">
        <f>SUMIF(Hoja1!$B$2:$B$80,Hoja2!A71,Hoja1!$D$2:$D$80)</f>
        <v>1</v>
      </c>
    </row>
    <row r="72" spans="1:5" x14ac:dyDescent="0.35">
      <c r="A72" s="51">
        <v>43927</v>
      </c>
      <c r="B72" s="52">
        <f>B71-D72*Hoja1!$G$4</f>
        <v>0.20000000000000007</v>
      </c>
      <c r="C72" s="52">
        <f>C71-E72*Hoja1!$G$4</f>
        <v>0.22105263157894744</v>
      </c>
      <c r="D72" s="53">
        <f>SUMIF(Hoja1!$A$2:$A$80,Hoja2!A72,Hoja1!$D$2:$D$80)</f>
        <v>2</v>
      </c>
      <c r="E72" s="54">
        <f>SUMIF(Hoja1!$B$2:$B$80,Hoja2!A72,Hoja1!$D$2:$D$80)</f>
        <v>1</v>
      </c>
    </row>
    <row r="73" spans="1:5" x14ac:dyDescent="0.35">
      <c r="A73" s="51">
        <v>43928</v>
      </c>
      <c r="B73" s="52">
        <f>B72-D73*Hoja1!$G$4</f>
        <v>0.20000000000000007</v>
      </c>
      <c r="C73" s="52">
        <f>C72-E73*Hoja1!$G$4</f>
        <v>0.21403508771929833</v>
      </c>
      <c r="D73" s="53">
        <f>SUMIF(Hoja1!$A$2:$A$80,Hoja2!A73,Hoja1!$D$2:$D$80)</f>
        <v>0</v>
      </c>
      <c r="E73" s="54">
        <f>SUMIF(Hoja1!$B$2:$B$80,Hoja2!A73,Hoja1!$D$2:$D$80)</f>
        <v>1</v>
      </c>
    </row>
    <row r="74" spans="1:5" x14ac:dyDescent="0.35">
      <c r="A74" s="51">
        <v>43929</v>
      </c>
      <c r="B74" s="52">
        <f>B73-D74*Hoja1!$G$4</f>
        <v>0.20000000000000007</v>
      </c>
      <c r="C74" s="52">
        <f>C73-E74*Hoja1!$G$4</f>
        <v>0.21052631578947376</v>
      </c>
      <c r="D74" s="53">
        <f>SUMIF(Hoja1!$A$2:$A$80,Hoja2!A74,Hoja1!$D$2:$D$80)</f>
        <v>0</v>
      </c>
      <c r="E74" s="54">
        <f>SUMIF(Hoja1!$B$2:$B$80,Hoja2!A74,Hoja1!$D$2:$D$80)</f>
        <v>0.5</v>
      </c>
    </row>
    <row r="75" spans="1:5" x14ac:dyDescent="0.35">
      <c r="A75" s="51">
        <v>43930</v>
      </c>
      <c r="B75" s="52">
        <f>B74-D75*Hoja1!$G$4</f>
        <v>0.20000000000000007</v>
      </c>
      <c r="C75" s="52">
        <f>C74-E75*Hoja1!$G$4</f>
        <v>0.20000000000000007</v>
      </c>
      <c r="D75" s="53">
        <f>SUMIF(Hoja1!$A$2:$A$80,Hoja2!A75,Hoja1!$D$2:$D$80)</f>
        <v>0</v>
      </c>
      <c r="E75" s="54">
        <f>SUMIF(Hoja1!$B$2:$B$80,Hoja2!A75,Hoja1!$D$2:$D$80)</f>
        <v>1.5</v>
      </c>
    </row>
    <row r="76" spans="1:5" x14ac:dyDescent="0.35">
      <c r="A76" s="51">
        <v>43931</v>
      </c>
      <c r="B76" s="52">
        <f>B75-D76*Hoja1!$G$4</f>
        <v>0.18596491228070183</v>
      </c>
      <c r="C76" s="52">
        <f>C75-E76*Hoja1!$G$4</f>
        <v>0.17894736842105269</v>
      </c>
      <c r="D76" s="53">
        <f>SUMIF(Hoja1!$A$2:$A$80,Hoja2!A76,Hoja1!$D$2:$D$80)</f>
        <v>2</v>
      </c>
      <c r="E76" s="54">
        <f>SUMIF(Hoja1!$B$2:$B$80,Hoja2!A76,Hoja1!$D$2:$D$80)</f>
        <v>3</v>
      </c>
    </row>
    <row r="77" spans="1:5" x14ac:dyDescent="0.35">
      <c r="A77" s="51">
        <v>43932</v>
      </c>
      <c r="B77" s="52">
        <f>B76-D77*Hoja1!$G$4</f>
        <v>0.18596491228070183</v>
      </c>
      <c r="C77" s="52">
        <f>C76-E77*Hoja1!$G$4</f>
        <v>0.17543859649122812</v>
      </c>
      <c r="D77" s="53">
        <f>SUMIF(Hoja1!$A$2:$A$80,Hoja2!A77,Hoja1!$D$2:$D$80)</f>
        <v>0</v>
      </c>
      <c r="E77" s="54">
        <f>SUMIF(Hoja1!$B$2:$B$80,Hoja2!A77,Hoja1!$D$2:$D$80)</f>
        <v>0.5</v>
      </c>
    </row>
    <row r="78" spans="1:5" x14ac:dyDescent="0.35">
      <c r="A78" s="51">
        <v>43933</v>
      </c>
      <c r="B78" s="52">
        <f>B77-D78*Hoja1!$G$4</f>
        <v>0.18596491228070183</v>
      </c>
      <c r="C78" s="52">
        <f>C77-E78*Hoja1!$G$4</f>
        <v>0.17543859649122812</v>
      </c>
      <c r="D78" s="53">
        <f>SUMIF(Hoja1!$A$2:$A$80,Hoja2!A78,Hoja1!$D$2:$D$80)</f>
        <v>0</v>
      </c>
      <c r="E78" s="54">
        <f>SUMIF(Hoja1!$B$2:$B$80,Hoja2!A78,Hoja1!$D$2:$D$80)</f>
        <v>0</v>
      </c>
    </row>
    <row r="79" spans="1:5" x14ac:dyDescent="0.35">
      <c r="A79" s="51">
        <v>43934</v>
      </c>
      <c r="B79" s="52">
        <f>B78-D79*Hoja1!$G$4</f>
        <v>0.1719298245614036</v>
      </c>
      <c r="C79" s="52">
        <f>C78-E79*Hoja1!$G$4</f>
        <v>0.17543859649122812</v>
      </c>
      <c r="D79" s="53">
        <f>SUMIF(Hoja1!$A$2:$A$80,Hoja2!A79,Hoja1!$D$2:$D$80)</f>
        <v>2</v>
      </c>
      <c r="E79" s="54">
        <f>SUMIF(Hoja1!$B$2:$B$80,Hoja2!A79,Hoja1!$D$2:$D$80)</f>
        <v>0</v>
      </c>
    </row>
    <row r="80" spans="1:5" x14ac:dyDescent="0.35">
      <c r="A80" s="51">
        <v>43935</v>
      </c>
      <c r="B80" s="52">
        <f>B79-D80*Hoja1!$G$4</f>
        <v>1.0526315789473772E-2</v>
      </c>
      <c r="C80" s="52">
        <f>C79-E80*Hoja1!$G$4</f>
        <v>1.0526315789473717E-2</v>
      </c>
      <c r="D80" s="53">
        <f>SUMIF(Hoja1!$A$2:$A$80,Hoja2!A80,Hoja1!$D$2:$D$80)</f>
        <v>23</v>
      </c>
      <c r="E80" s="54">
        <f>SUMIF(Hoja1!$B$2:$B$80,Hoja2!A80,Hoja1!$D$2:$D$80)</f>
        <v>23.5</v>
      </c>
    </row>
    <row r="81" spans="1:5" x14ac:dyDescent="0.35">
      <c r="A81" s="51">
        <v>43936</v>
      </c>
      <c r="B81" s="52">
        <f>B80-D81*Hoja1!$G$4</f>
        <v>7.0175438596492105E-3</v>
      </c>
      <c r="C81" s="52">
        <f>C80-E81*Hoja1!$G$4</f>
        <v>3.2959746043559335E-17</v>
      </c>
      <c r="D81" s="53">
        <f>SUMIF(Hoja1!$A$2:$A$80,Hoja2!A81,Hoja1!$D$2:$D$80)</f>
        <v>0.5</v>
      </c>
      <c r="E81" s="54">
        <f>SUMIF(Hoja1!$B$2:$B$80,Hoja2!A81,Hoja1!$D$2:$D$80)</f>
        <v>1.5</v>
      </c>
    </row>
    <row r="82" spans="1:5" ht="15" thickBot="1" x14ac:dyDescent="0.4">
      <c r="A82" s="55">
        <v>43937</v>
      </c>
      <c r="B82" s="56">
        <f>B81-D82*Hoja1!$G$4</f>
        <v>8.7603535536828758E-17</v>
      </c>
      <c r="C82" s="56">
        <f>C81-E82*Hoja1!$G$4</f>
        <v>3.2959746043559335E-17</v>
      </c>
      <c r="D82" s="57">
        <f>SUMIF(Hoja1!$A$2:$A$80,Hoja2!A82,Hoja1!$D$2:$D$80)</f>
        <v>1</v>
      </c>
      <c r="E82" s="58">
        <f>SUMIF(Hoja1!$B$2:$B$80,Hoja2!A82,Hoja1!$D$2:$D$80)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Aulas Ingeniería</dc:creator>
  <cp:lastModifiedBy>Martin Chafloque</cp:lastModifiedBy>
  <dcterms:created xsi:type="dcterms:W3CDTF">2020-03-02T19:23:58Z</dcterms:created>
  <dcterms:modified xsi:type="dcterms:W3CDTF">2020-04-15T23:09:20Z</dcterms:modified>
</cp:coreProperties>
</file>